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1103571\Desktop\"/>
    </mc:Choice>
  </mc:AlternateContent>
  <xr:revisionPtr revIDLastSave="0" documentId="13_ncr:1_{00E77738-6E38-4DB7-BC3E-A9DD554D2D9F}" xr6:coauthVersionLast="47" xr6:coauthVersionMax="47" xr10:uidLastSave="{00000000-0000-0000-0000-000000000000}"/>
  <bookViews>
    <workbookView xWindow="-21090" yWindow="495" windowWidth="20055" windowHeight="14175" tabRatio="859" xr2:uid="{00000000-000D-0000-FFFF-FFFF00000000}"/>
  </bookViews>
  <sheets>
    <sheet name="1～5 " sheetId="328" r:id="rId1"/>
    <sheet name="6" sheetId="329" r:id="rId2"/>
    <sheet name="7" sheetId="330" r:id="rId3"/>
    <sheet name="8～9（幼）" sheetId="286" r:id="rId4"/>
    <sheet name="10～21（小）" sheetId="325" r:id="rId5"/>
    <sheet name="22～29（中） " sheetId="321" r:id="rId6"/>
    <sheet name="30-31（義務）" sheetId="327" r:id="rId7"/>
    <sheet name="32～37（高）" sheetId="289" r:id="rId8"/>
    <sheet name="38～39(通信)" sheetId="269" r:id="rId9"/>
    <sheet name="40～41(特支）" sheetId="290" r:id="rId10"/>
    <sheet name="Sheet1" sheetId="308" r:id="rId11"/>
  </sheets>
  <definedNames>
    <definedName name="_xlnm.Print_Area" localSheetId="0">'1～5 '!$A$1:$AU$210</definedName>
    <definedName name="_xlnm.Print_Area" localSheetId="4">'10～21（小）'!$A$1:$AL$345</definedName>
    <definedName name="_xlnm.Print_Area" localSheetId="5">'22～29（中） '!$A$1:$AK$238</definedName>
    <definedName name="_xlnm.Print_Area" localSheetId="6">'30-31（義務）'!$A$1:$AR$16</definedName>
    <definedName name="_xlnm.Print_Area" localSheetId="7">'32～37（高）'!$A$1:$AH$163</definedName>
    <definedName name="_xlnm.Print_Area" localSheetId="8">'38～39(通信)'!$A$1:$AD$108</definedName>
    <definedName name="_xlnm.Print_Area" localSheetId="9">'40～41(特支）'!$A$1:$AP$32</definedName>
    <definedName name="_xlnm.Print_Area" localSheetId="1">'6'!$A$1:$T$42</definedName>
    <definedName name="_xlnm.Print_Area" localSheetId="2">'7'!$A$1:$G$30</definedName>
    <definedName name="_xlnm.Print_Area" localSheetId="3">'8～9（幼）'!$A$1:$AF$129</definedName>
    <definedName name="_xlnm.Print_Titles" localSheetId="9">'40～41(特支）'!$2:$7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1" i="289" l="1"/>
  <c r="P15" i="286"/>
  <c r="P69" i="325"/>
  <c r="AI69" i="325"/>
  <c r="AH69" i="325"/>
  <c r="AG69" i="325"/>
  <c r="AF69" i="325"/>
  <c r="AE69" i="325"/>
  <c r="AD69" i="325"/>
  <c r="AC69" i="325"/>
  <c r="AB69" i="325"/>
  <c r="AA69" i="325"/>
  <c r="Z69" i="325"/>
  <c r="Y69" i="325"/>
  <c r="X69" i="325"/>
  <c r="W69" i="325"/>
  <c r="T69" i="325"/>
  <c r="S69" i="325"/>
  <c r="R69" i="325"/>
  <c r="Q69" i="325"/>
  <c r="O69" i="325"/>
  <c r="N69" i="325"/>
  <c r="M69" i="325"/>
  <c r="L69" i="325"/>
  <c r="J69" i="325"/>
  <c r="I69" i="325"/>
  <c r="H69" i="325"/>
  <c r="AJ9" i="290"/>
  <c r="AI9" i="290"/>
  <c r="N11" i="290"/>
  <c r="Q41" i="329"/>
  <c r="N41" i="329"/>
  <c r="K41" i="329"/>
  <c r="G41" i="329"/>
  <c r="Q40" i="329"/>
  <c r="N40" i="329"/>
  <c r="K40" i="329"/>
  <c r="G40" i="329"/>
  <c r="Q39" i="329"/>
  <c r="N39" i="329"/>
  <c r="K39" i="329"/>
  <c r="G39" i="329"/>
  <c r="Q38" i="329"/>
  <c r="N38" i="329"/>
  <c r="K38" i="329"/>
  <c r="G38" i="329"/>
  <c r="S37" i="329"/>
  <c r="R37" i="329"/>
  <c r="Q37" i="329"/>
  <c r="P37" i="329"/>
  <c r="N37" i="329" s="1"/>
  <c r="O37" i="329"/>
  <c r="M37" i="329"/>
  <c r="L37" i="329"/>
  <c r="K37" i="329"/>
  <c r="J37" i="329"/>
  <c r="I37" i="329"/>
  <c r="H37" i="329"/>
  <c r="G37" i="329"/>
  <c r="Q36" i="329"/>
  <c r="N36" i="329"/>
  <c r="K36" i="329"/>
  <c r="G36" i="329"/>
  <c r="Q35" i="329"/>
  <c r="N35" i="329"/>
  <c r="K35" i="329"/>
  <c r="G35" i="329"/>
  <c r="S34" i="329"/>
  <c r="R34" i="329"/>
  <c r="Q34" i="329"/>
  <c r="P34" i="329"/>
  <c r="O34" i="329"/>
  <c r="N34" i="329"/>
  <c r="M34" i="329"/>
  <c r="L34" i="329"/>
  <c r="J34" i="329"/>
  <c r="I34" i="329"/>
  <c r="H34" i="329"/>
  <c r="G34" i="329" s="1"/>
  <c r="Q33" i="329"/>
  <c r="N33" i="329"/>
  <c r="K33" i="329"/>
  <c r="G33" i="329"/>
  <c r="Q32" i="329"/>
  <c r="N32" i="329"/>
  <c r="K32" i="329"/>
  <c r="G32" i="329"/>
  <c r="S31" i="329"/>
  <c r="R31" i="329"/>
  <c r="Q31" i="329"/>
  <c r="P31" i="329"/>
  <c r="O31" i="329"/>
  <c r="N31" i="329" s="1"/>
  <c r="M31" i="329"/>
  <c r="L31" i="329"/>
  <c r="K31" i="329"/>
  <c r="J31" i="329"/>
  <c r="I31" i="329"/>
  <c r="H31" i="329"/>
  <c r="G31" i="329"/>
  <c r="Q30" i="329"/>
  <c r="N30" i="329"/>
  <c r="K30" i="329"/>
  <c r="G30" i="329"/>
  <c r="Q29" i="329"/>
  <c r="N29" i="329"/>
  <c r="K29" i="329"/>
  <c r="G29" i="329"/>
  <c r="S28" i="329"/>
  <c r="R28" i="329"/>
  <c r="Q28" i="329" s="1"/>
  <c r="P28" i="329"/>
  <c r="O28" i="329"/>
  <c r="N28" i="329" s="1"/>
  <c r="K28" i="329"/>
  <c r="J28" i="329"/>
  <c r="I28" i="329"/>
  <c r="H28" i="329"/>
  <c r="G28" i="329"/>
  <c r="Q27" i="329"/>
  <c r="N27" i="329"/>
  <c r="K27" i="329"/>
  <c r="G27" i="329"/>
  <c r="Q26" i="329"/>
  <c r="N26" i="329"/>
  <c r="G26" i="329"/>
  <c r="Q25" i="329"/>
  <c r="N25" i="329"/>
  <c r="K25" i="329"/>
  <c r="G25" i="329"/>
  <c r="Q24" i="329"/>
  <c r="N24" i="329"/>
  <c r="K24" i="329"/>
  <c r="G24" i="329"/>
  <c r="S23" i="329"/>
  <c r="R23" i="329"/>
  <c r="Q23" i="329"/>
  <c r="P23" i="329"/>
  <c r="O23" i="329"/>
  <c r="N23" i="329"/>
  <c r="M23" i="329"/>
  <c r="L23" i="329"/>
  <c r="K23" i="329"/>
  <c r="J23" i="329"/>
  <c r="I23" i="329"/>
  <c r="H23" i="329"/>
  <c r="G23" i="329" s="1"/>
  <c r="Q22" i="329"/>
  <c r="N22" i="329"/>
  <c r="K22" i="329"/>
  <c r="G22" i="329"/>
  <c r="Q21" i="329"/>
  <c r="N21" i="329"/>
  <c r="K21" i="329"/>
  <c r="G21" i="329"/>
  <c r="Q20" i="329"/>
  <c r="N20" i="329"/>
  <c r="K20" i="329"/>
  <c r="G20" i="329"/>
  <c r="Q19" i="329"/>
  <c r="N19" i="329"/>
  <c r="K19" i="329"/>
  <c r="G19" i="329"/>
  <c r="Q18" i="329"/>
  <c r="N18" i="329"/>
  <c r="K18" i="329"/>
  <c r="G18" i="329"/>
  <c r="S17" i="329"/>
  <c r="R17" i="329"/>
  <c r="Q17" i="329"/>
  <c r="P17" i="329"/>
  <c r="O17" i="329"/>
  <c r="N17" i="329"/>
  <c r="M17" i="329"/>
  <c r="K17" i="329" s="1"/>
  <c r="L17" i="329"/>
  <c r="J17" i="329"/>
  <c r="I17" i="329"/>
  <c r="H17" i="329"/>
  <c r="G17" i="329"/>
  <c r="Q16" i="329"/>
  <c r="N16" i="329"/>
  <c r="K16" i="329"/>
  <c r="G16" i="329"/>
  <c r="Q15" i="329"/>
  <c r="N15" i="329"/>
  <c r="K15" i="329"/>
  <c r="G15" i="329"/>
  <c r="S14" i="329"/>
  <c r="R14" i="329"/>
  <c r="Q14" i="329"/>
  <c r="P14" i="329"/>
  <c r="O14" i="329"/>
  <c r="N14" i="329"/>
  <c r="M14" i="329"/>
  <c r="L14" i="329"/>
  <c r="K14" i="329"/>
  <c r="J14" i="329"/>
  <c r="I14" i="329"/>
  <c r="H14" i="329"/>
  <c r="G14" i="329"/>
  <c r="Q13" i="329"/>
  <c r="N13" i="329"/>
  <c r="K13" i="329"/>
  <c r="G13" i="329"/>
  <c r="Q12" i="329"/>
  <c r="N12" i="329"/>
  <c r="K12" i="329"/>
  <c r="G12" i="329"/>
  <c r="S11" i="329"/>
  <c r="Q11" i="329" s="1"/>
  <c r="R11" i="329"/>
  <c r="P11" i="329"/>
  <c r="O11" i="329"/>
  <c r="N11" i="329"/>
  <c r="M11" i="329"/>
  <c r="L11" i="329"/>
  <c r="K11" i="329"/>
  <c r="J11" i="329"/>
  <c r="I11" i="329"/>
  <c r="H11" i="329"/>
  <c r="G11" i="329"/>
  <c r="Q10" i="329"/>
  <c r="N10" i="329"/>
  <c r="K10" i="329"/>
  <c r="G10" i="329"/>
  <c r="Q9" i="329"/>
  <c r="N9" i="329"/>
  <c r="K9" i="329"/>
  <c r="G9" i="329"/>
  <c r="Q8" i="329"/>
  <c r="N8" i="329"/>
  <c r="K8" i="329"/>
  <c r="G8" i="329"/>
  <c r="S7" i="329"/>
  <c r="R7" i="329"/>
  <c r="Q7" i="329"/>
  <c r="P7" i="329"/>
  <c r="O7" i="329"/>
  <c r="N7" i="329"/>
  <c r="M7" i="329"/>
  <c r="L7" i="329"/>
  <c r="K7" i="329" s="1"/>
  <c r="J7" i="329"/>
  <c r="I7" i="329"/>
  <c r="H7" i="329"/>
  <c r="G7" i="329"/>
  <c r="K34" i="329" l="1"/>
  <c r="K19" i="289" l="1"/>
  <c r="N18" i="289"/>
  <c r="AG14" i="327"/>
  <c r="AG13" i="327" s="1"/>
  <c r="AF14" i="327"/>
  <c r="AF13" i="327" s="1"/>
  <c r="AE14" i="327"/>
  <c r="AE13" i="327" s="1"/>
  <c r="U15" i="327"/>
  <c r="U14" i="327" s="1"/>
  <c r="U13" i="327" s="1"/>
  <c r="R15" i="327"/>
  <c r="R14" i="327" s="1"/>
  <c r="R13" i="327" s="1"/>
  <c r="S15" i="327"/>
  <c r="S14" i="327" s="1"/>
  <c r="S13" i="327" s="1"/>
  <c r="P15" i="327"/>
  <c r="P14" i="327" s="1"/>
  <c r="P13" i="327" s="1"/>
  <c r="Q15" i="327"/>
  <c r="Q14" i="327" s="1"/>
  <c r="Q13" i="327" s="1"/>
  <c r="T15" i="327"/>
  <c r="T14" i="327" s="1"/>
  <c r="T13" i="327" s="1"/>
  <c r="H21" i="286"/>
  <c r="L16" i="327"/>
  <c r="H16" i="327"/>
  <c r="H15" i="327" s="1"/>
  <c r="H14" i="327" s="1"/>
  <c r="H13" i="327" s="1"/>
  <c r="AQ15" i="327"/>
  <c r="AQ14" i="327" s="1"/>
  <c r="AQ13" i="327" s="1"/>
  <c r="AP15" i="327"/>
  <c r="AP14" i="327" s="1"/>
  <c r="AP13" i="327" s="1"/>
  <c r="AO15" i="327"/>
  <c r="AO14" i="327" s="1"/>
  <c r="AO13" i="327" s="1"/>
  <c r="AN15" i="327"/>
  <c r="AN14" i="327" s="1"/>
  <c r="AN13" i="327" s="1"/>
  <c r="AM15" i="327"/>
  <c r="AM14" i="327" s="1"/>
  <c r="AM13" i="327" s="1"/>
  <c r="AL15" i="327"/>
  <c r="AL14" i="327" s="1"/>
  <c r="AL13" i="327" s="1"/>
  <c r="AK15" i="327"/>
  <c r="AK14" i="327" s="1"/>
  <c r="AK13" i="327" s="1"/>
  <c r="AJ15" i="327"/>
  <c r="AJ14" i="327" s="1"/>
  <c r="AJ13" i="327" s="1"/>
  <c r="AI15" i="327"/>
  <c r="AI14" i="327" s="1"/>
  <c r="AI13" i="327" s="1"/>
  <c r="AH15" i="327"/>
  <c r="AH14" i="327" s="1"/>
  <c r="AH13" i="327" s="1"/>
  <c r="AG15" i="327"/>
  <c r="AF15" i="327"/>
  <c r="AE15" i="327"/>
  <c r="X15" i="327"/>
  <c r="X14" i="327" s="1"/>
  <c r="X13" i="327" s="1"/>
  <c r="W15" i="327"/>
  <c r="W14" i="327" s="1"/>
  <c r="W13" i="327" s="1"/>
  <c r="V15" i="327"/>
  <c r="V14" i="327" s="1"/>
  <c r="V13" i="327" s="1"/>
  <c r="O15" i="327"/>
  <c r="O14" i="327" s="1"/>
  <c r="O13" i="327" s="1"/>
  <c r="N15" i="327"/>
  <c r="N14" i="327" s="1"/>
  <c r="N13" i="327" s="1"/>
  <c r="M15" i="327"/>
  <c r="M14" i="327" s="1"/>
  <c r="M13" i="327" s="1"/>
  <c r="K15" i="327"/>
  <c r="K14" i="327" s="1"/>
  <c r="K13" i="327" s="1"/>
  <c r="J15" i="327"/>
  <c r="J14" i="327" s="1"/>
  <c r="J13" i="327" s="1"/>
  <c r="I15" i="327"/>
  <c r="I14" i="327" s="1"/>
  <c r="I13" i="327" s="1"/>
  <c r="I72" i="321"/>
  <c r="I107" i="321"/>
  <c r="I117" i="321"/>
  <c r="I123" i="321"/>
  <c r="I141" i="321"/>
  <c r="I47" i="321"/>
  <c r="N27" i="321"/>
  <c r="AG27" i="321"/>
  <c r="AF27" i="321"/>
  <c r="AE27" i="321"/>
  <c r="AD27" i="321"/>
  <c r="AC27" i="321"/>
  <c r="AB27" i="321"/>
  <c r="AA27" i="321"/>
  <c r="Z27" i="321"/>
  <c r="Y27" i="321"/>
  <c r="X27" i="321"/>
  <c r="W27" i="321"/>
  <c r="V27" i="321"/>
  <c r="U27" i="321"/>
  <c r="R27" i="321"/>
  <c r="Q27" i="321"/>
  <c r="P27" i="321"/>
  <c r="O27" i="321"/>
  <c r="M27" i="321"/>
  <c r="J27" i="321"/>
  <c r="I27" i="321"/>
  <c r="K27" i="321"/>
  <c r="H168" i="325"/>
  <c r="AF56" i="286"/>
  <c r="AE56" i="286"/>
  <c r="AD56" i="286"/>
  <c r="AC56" i="286"/>
  <c r="AB56" i="286"/>
  <c r="AA56" i="286"/>
  <c r="Z56" i="286"/>
  <c r="Y56" i="286"/>
  <c r="X56" i="286"/>
  <c r="W56" i="286"/>
  <c r="V56" i="286"/>
  <c r="U56" i="286"/>
  <c r="R56" i="286"/>
  <c r="Q56" i="286"/>
  <c r="P56" i="286"/>
  <c r="O56" i="286"/>
  <c r="N56" i="286"/>
  <c r="M56" i="286"/>
  <c r="L56" i="286"/>
  <c r="K56" i="286"/>
  <c r="I56" i="286"/>
  <c r="H56" i="286"/>
  <c r="S21" i="286"/>
  <c r="S13" i="286"/>
  <c r="T21" i="286"/>
  <c r="L15" i="327" l="1"/>
  <c r="J16" i="286"/>
  <c r="H15" i="286"/>
  <c r="I15" i="286"/>
  <c r="K15" i="286"/>
  <c r="L15" i="286"/>
  <c r="M15" i="286"/>
  <c r="N15" i="286"/>
  <c r="O15" i="286"/>
  <c r="Q15" i="286"/>
  <c r="R15" i="286"/>
  <c r="U15" i="286"/>
  <c r="V15" i="286"/>
  <c r="W15" i="286"/>
  <c r="X15" i="286"/>
  <c r="Y15" i="286"/>
  <c r="Z15" i="286"/>
  <c r="AA15" i="286"/>
  <c r="AB15" i="286"/>
  <c r="AC15" i="286"/>
  <c r="AD15" i="286"/>
  <c r="AE15" i="286"/>
  <c r="AF15" i="286"/>
  <c r="S15" i="286"/>
  <c r="T15" i="286"/>
  <c r="U12" i="327" l="1"/>
  <c r="R12" i="327"/>
  <c r="S12" i="327"/>
  <c r="Q12" i="327"/>
  <c r="P12" i="327"/>
  <c r="AJ12" i="327"/>
  <c r="L14" i="327"/>
  <c r="AN12" i="327"/>
  <c r="AQ12" i="327"/>
  <c r="AM12" i="327"/>
  <c r="AI12" i="327"/>
  <c r="T12" i="327"/>
  <c r="AH12" i="327"/>
  <c r="J12" i="327"/>
  <c r="AL12" i="327"/>
  <c r="K12" i="327"/>
  <c r="AP12" i="327"/>
  <c r="W12" i="327"/>
  <c r="I12" i="327"/>
  <c r="N12" i="327"/>
  <c r="X12" i="327"/>
  <c r="AK12" i="327"/>
  <c r="AO12" i="327"/>
  <c r="V12" i="327"/>
  <c r="AG12" i="327"/>
  <c r="AF12" i="327"/>
  <c r="AE12" i="327"/>
  <c r="O12" i="327"/>
  <c r="V11" i="327" l="1"/>
  <c r="V10" i="327" s="1"/>
  <c r="V9" i="327" s="1"/>
  <c r="AO11" i="327"/>
  <c r="AO10" i="327" s="1"/>
  <c r="AO9" i="327" s="1"/>
  <c r="AM11" i="327"/>
  <c r="AM10" i="327" s="1"/>
  <c r="AM9" i="327" s="1"/>
  <c r="AQ11" i="327"/>
  <c r="AQ10" i="327" s="1"/>
  <c r="AQ9" i="327" s="1"/>
  <c r="N11" i="327"/>
  <c r="N10" i="327" s="1"/>
  <c r="N9" i="327" s="1"/>
  <c r="I11" i="327"/>
  <c r="I10" i="327" s="1"/>
  <c r="I9" i="327" s="1"/>
  <c r="W11" i="327"/>
  <c r="W10" i="327" s="1"/>
  <c r="W9" i="327" s="1"/>
  <c r="AJ11" i="327"/>
  <c r="AJ10" i="327" s="1"/>
  <c r="AJ9" i="327" s="1"/>
  <c r="AP11" i="327"/>
  <c r="AP10" i="327" s="1"/>
  <c r="AP9" i="327" s="1"/>
  <c r="P11" i="327"/>
  <c r="P10" i="327" s="1"/>
  <c r="P9" i="327" s="1"/>
  <c r="O11" i="327"/>
  <c r="O10" i="327" s="1"/>
  <c r="O9" i="327" s="1"/>
  <c r="K11" i="327"/>
  <c r="K10" i="327" s="1"/>
  <c r="K9" i="327" s="1"/>
  <c r="Q11" i="327"/>
  <c r="Q10" i="327" s="1"/>
  <c r="Q9" i="327" s="1"/>
  <c r="AI11" i="327"/>
  <c r="AI10" i="327" s="1"/>
  <c r="AI9" i="327" s="1"/>
  <c r="X11" i="327"/>
  <c r="X10" i="327" s="1"/>
  <c r="X9" i="327" s="1"/>
  <c r="AN11" i="327"/>
  <c r="AN10" i="327" s="1"/>
  <c r="AN9" i="327" s="1"/>
  <c r="AE11" i="327"/>
  <c r="AE10" i="327" s="1"/>
  <c r="AE9" i="327" s="1"/>
  <c r="AL11" i="327"/>
  <c r="AL10" i="327" s="1"/>
  <c r="AL9" i="327" s="1"/>
  <c r="S11" i="327"/>
  <c r="S10" i="327" s="1"/>
  <c r="S9" i="327" s="1"/>
  <c r="AF11" i="327"/>
  <c r="AF10" i="327" s="1"/>
  <c r="AF9" i="327" s="1"/>
  <c r="J11" i="327"/>
  <c r="J10" i="327" s="1"/>
  <c r="J9" i="327" s="1"/>
  <c r="R11" i="327"/>
  <c r="R10" i="327" s="1"/>
  <c r="R9" i="327" s="1"/>
  <c r="T11" i="327"/>
  <c r="T10" i="327" s="1"/>
  <c r="T9" i="327" s="1"/>
  <c r="AK11" i="327"/>
  <c r="AK10" i="327" s="1"/>
  <c r="AK9" i="327" s="1"/>
  <c r="AG11" i="327"/>
  <c r="AG10" i="327" s="1"/>
  <c r="AG9" i="327" s="1"/>
  <c r="AH11" i="327"/>
  <c r="AH10" i="327" s="1"/>
  <c r="AH9" i="327" s="1"/>
  <c r="U11" i="327"/>
  <c r="U10" i="327" s="1"/>
  <c r="U9" i="327" s="1"/>
  <c r="H12" i="327"/>
  <c r="L13" i="327"/>
  <c r="H109" i="286"/>
  <c r="I109" i="286"/>
  <c r="K109" i="286"/>
  <c r="L109" i="286"/>
  <c r="M109" i="286"/>
  <c r="N109" i="286"/>
  <c r="O109" i="286"/>
  <c r="P109" i="286"/>
  <c r="Q109" i="286"/>
  <c r="R109" i="286"/>
  <c r="U109" i="286"/>
  <c r="V109" i="286"/>
  <c r="W109" i="286"/>
  <c r="X109" i="286"/>
  <c r="Y109" i="286"/>
  <c r="Z109" i="286"/>
  <c r="AA109" i="286"/>
  <c r="AB109" i="286"/>
  <c r="AC109" i="286"/>
  <c r="AD109" i="286"/>
  <c r="AE109" i="286"/>
  <c r="AF109" i="286"/>
  <c r="J110" i="286"/>
  <c r="H11" i="327" l="1"/>
  <c r="H10" i="327" s="1"/>
  <c r="H9" i="327" s="1"/>
  <c r="M12" i="327"/>
  <c r="M11" i="327" s="1"/>
  <c r="M10" i="327" s="1"/>
  <c r="J109" i="286"/>
  <c r="L12" i="327" l="1"/>
  <c r="L11" i="327"/>
  <c r="M9" i="327" l="1"/>
  <c r="L9" i="327" s="1"/>
  <c r="L10" i="327"/>
  <c r="H81" i="269" l="1"/>
  <c r="I81" i="269"/>
  <c r="I80" i="269"/>
  <c r="H80" i="269"/>
  <c r="H69" i="269"/>
  <c r="I69" i="269"/>
  <c r="H70" i="269"/>
  <c r="I70" i="269"/>
  <c r="H71" i="269"/>
  <c r="I71" i="269"/>
  <c r="H72" i="269"/>
  <c r="I72" i="269"/>
  <c r="H73" i="269"/>
  <c r="I73" i="269"/>
  <c r="H74" i="269"/>
  <c r="I74" i="269"/>
  <c r="H75" i="269"/>
  <c r="I75" i="269"/>
  <c r="H76" i="269"/>
  <c r="I76" i="269"/>
  <c r="H77" i="269"/>
  <c r="I77" i="269"/>
  <c r="H78" i="269"/>
  <c r="I78" i="269"/>
  <c r="I68" i="269"/>
  <c r="H68" i="269"/>
  <c r="H58" i="269"/>
  <c r="I58" i="269"/>
  <c r="H59" i="269"/>
  <c r="I59" i="269"/>
  <c r="H60" i="269"/>
  <c r="I60" i="269"/>
  <c r="H61" i="269"/>
  <c r="I61" i="269"/>
  <c r="H62" i="269"/>
  <c r="I62" i="269"/>
  <c r="H63" i="269"/>
  <c r="I63" i="269"/>
  <c r="H64" i="269"/>
  <c r="I64" i="269"/>
  <c r="H65" i="269"/>
  <c r="I65" i="269"/>
  <c r="H66" i="269"/>
  <c r="I66" i="269"/>
  <c r="I57" i="269"/>
  <c r="H57" i="269"/>
  <c r="H47" i="269"/>
  <c r="I47" i="269"/>
  <c r="H48" i="269"/>
  <c r="I48" i="269"/>
  <c r="H49" i="269"/>
  <c r="I49" i="269"/>
  <c r="H50" i="269"/>
  <c r="I50" i="269"/>
  <c r="H51" i="269"/>
  <c r="I51" i="269"/>
  <c r="H52" i="269"/>
  <c r="I52" i="269"/>
  <c r="H53" i="269"/>
  <c r="I53" i="269"/>
  <c r="H54" i="269"/>
  <c r="I54" i="269"/>
  <c r="H55" i="269"/>
  <c r="I55" i="269"/>
  <c r="I46" i="269"/>
  <c r="H46" i="269"/>
  <c r="H35" i="269"/>
  <c r="I35" i="269"/>
  <c r="H36" i="269"/>
  <c r="I36" i="269"/>
  <c r="H37" i="269"/>
  <c r="I37" i="269"/>
  <c r="H38" i="269"/>
  <c r="I38" i="269"/>
  <c r="H39" i="269"/>
  <c r="I39" i="269"/>
  <c r="H40" i="269"/>
  <c r="I40" i="269"/>
  <c r="H41" i="269"/>
  <c r="I41" i="269"/>
  <c r="H42" i="269"/>
  <c r="I42" i="269"/>
  <c r="H43" i="269"/>
  <c r="I43" i="269"/>
  <c r="H44" i="269"/>
  <c r="I44" i="269"/>
  <c r="I34" i="269"/>
  <c r="H34" i="269"/>
  <c r="G32" i="269"/>
  <c r="G31" i="269"/>
  <c r="H27" i="269"/>
  <c r="I27" i="269"/>
  <c r="H28" i="269"/>
  <c r="I28" i="269"/>
  <c r="H29" i="269"/>
  <c r="I29" i="269"/>
  <c r="H30" i="269"/>
  <c r="I30" i="269"/>
  <c r="H14" i="269"/>
  <c r="I14" i="269"/>
  <c r="H15" i="269"/>
  <c r="I15" i="269"/>
  <c r="H16" i="269"/>
  <c r="I16" i="269"/>
  <c r="H17" i="269"/>
  <c r="I17" i="269"/>
  <c r="H18" i="269"/>
  <c r="I18" i="269"/>
  <c r="H19" i="269"/>
  <c r="I19" i="269"/>
  <c r="H20" i="269"/>
  <c r="I20" i="269"/>
  <c r="H21" i="269"/>
  <c r="I21" i="269"/>
  <c r="H22" i="269"/>
  <c r="I22" i="269"/>
  <c r="H23" i="269"/>
  <c r="I23" i="269"/>
  <c r="H24" i="269"/>
  <c r="I24" i="269"/>
  <c r="H25" i="269"/>
  <c r="I25" i="269"/>
  <c r="H26" i="269"/>
  <c r="I26" i="269"/>
  <c r="I13" i="269"/>
  <c r="H13" i="269"/>
  <c r="AB81" i="269" l="1"/>
  <c r="AB80" i="269"/>
  <c r="AD79" i="269"/>
  <c r="AC79" i="269"/>
  <c r="AB78" i="269"/>
  <c r="AB77" i="269"/>
  <c r="AB76" i="269"/>
  <c r="AB75" i="269"/>
  <c r="AB74" i="269"/>
  <c r="AB73" i="269"/>
  <c r="AB72" i="269"/>
  <c r="AB71" i="269"/>
  <c r="AB70" i="269"/>
  <c r="AB69" i="269"/>
  <c r="AB68" i="269"/>
  <c r="AB67" i="269" s="1"/>
  <c r="AD67" i="269"/>
  <c r="AC67" i="269"/>
  <c r="AB66" i="269"/>
  <c r="AB65" i="269"/>
  <c r="AB64" i="269"/>
  <c r="AB63" i="269"/>
  <c r="AB62" i="269"/>
  <c r="AB61" i="269"/>
  <c r="AB60" i="269"/>
  <c r="AB59" i="269"/>
  <c r="AB58" i="269"/>
  <c r="AB57" i="269"/>
  <c r="AD56" i="269"/>
  <c r="AC56" i="269"/>
  <c r="AB55" i="269"/>
  <c r="AB54" i="269"/>
  <c r="AB53" i="269"/>
  <c r="AB52" i="269"/>
  <c r="AB51" i="269"/>
  <c r="AB50" i="269"/>
  <c r="AB49" i="269"/>
  <c r="AB48" i="269"/>
  <c r="AB47" i="269"/>
  <c r="AB46" i="269"/>
  <c r="AD45" i="269"/>
  <c r="AC45" i="269"/>
  <c r="AB44" i="269"/>
  <c r="AB43" i="269"/>
  <c r="AB42" i="269"/>
  <c r="AB41" i="269"/>
  <c r="AB40" i="269"/>
  <c r="AB39" i="269"/>
  <c r="AB38" i="269"/>
  <c r="AB37" i="269"/>
  <c r="AB36" i="269"/>
  <c r="AB35" i="269"/>
  <c r="AB34" i="269"/>
  <c r="AD33" i="269"/>
  <c r="AC33" i="269"/>
  <c r="AB30" i="269"/>
  <c r="AB29" i="269"/>
  <c r="AB28" i="269"/>
  <c r="AB27" i="269"/>
  <c r="AB26" i="269"/>
  <c r="AB25" i="269"/>
  <c r="AB24" i="269"/>
  <c r="AB23" i="269"/>
  <c r="AB22" i="269"/>
  <c r="AB21" i="269"/>
  <c r="AB20" i="269"/>
  <c r="AB19" i="269"/>
  <c r="AB18" i="269"/>
  <c r="AB17" i="269"/>
  <c r="AB16" i="269"/>
  <c r="AB15" i="269"/>
  <c r="AB14" i="269"/>
  <c r="AB13" i="269"/>
  <c r="AB12" i="269"/>
  <c r="AB11" i="269"/>
  <c r="AD10" i="269"/>
  <c r="AC10" i="269"/>
  <c r="AB10" i="269" l="1"/>
  <c r="AB56" i="269"/>
  <c r="AB33" i="269"/>
  <c r="AB79" i="269"/>
  <c r="AB45" i="269"/>
  <c r="K28" i="289" l="1"/>
  <c r="N112" i="289" l="1"/>
  <c r="O112" i="289"/>
  <c r="P112" i="289"/>
  <c r="M112" i="289" l="1"/>
  <c r="L112" i="289"/>
  <c r="K130" i="289"/>
  <c r="K131" i="289"/>
  <c r="H28" i="321" l="1"/>
  <c r="H29" i="321"/>
  <c r="H30" i="321"/>
  <c r="H31" i="321"/>
  <c r="H32" i="321"/>
  <c r="H33" i="321"/>
  <c r="H34" i="321"/>
  <c r="H35" i="321"/>
  <c r="H36" i="321"/>
  <c r="H37" i="321"/>
  <c r="H38" i="321"/>
  <c r="H39" i="321"/>
  <c r="K345" i="325" l="1"/>
  <c r="G345" i="325"/>
  <c r="G344" i="325" s="1"/>
  <c r="AI344" i="325"/>
  <c r="AH344" i="325"/>
  <c r="AG344" i="325"/>
  <c r="AF344" i="325"/>
  <c r="AE344" i="325"/>
  <c r="AD344" i="325"/>
  <c r="AC344" i="325"/>
  <c r="AB344" i="325"/>
  <c r="AA344" i="325"/>
  <c r="Z344" i="325"/>
  <c r="Y344" i="325"/>
  <c r="X344" i="325"/>
  <c r="W344" i="325"/>
  <c r="T344" i="325"/>
  <c r="S344" i="325"/>
  <c r="R344" i="325"/>
  <c r="Q344" i="325"/>
  <c r="P344" i="325"/>
  <c r="O344" i="325"/>
  <c r="N344" i="325"/>
  <c r="M344" i="325"/>
  <c r="L344" i="325"/>
  <c r="J344" i="325"/>
  <c r="I344" i="325"/>
  <c r="H344" i="325"/>
  <c r="K343" i="325"/>
  <c r="G343" i="325"/>
  <c r="K342" i="325"/>
  <c r="G342" i="325"/>
  <c r="K341" i="325"/>
  <c r="G341" i="325"/>
  <c r="K340" i="325"/>
  <c r="G340" i="325"/>
  <c r="AI339" i="325"/>
  <c r="AH339" i="325"/>
  <c r="AG339" i="325"/>
  <c r="AF339" i="325"/>
  <c r="AE339" i="325"/>
  <c r="AD339" i="325"/>
  <c r="AC339" i="325"/>
  <c r="AB339" i="325"/>
  <c r="AA339" i="325"/>
  <c r="Z339" i="325"/>
  <c r="Y339" i="325"/>
  <c r="X339" i="325"/>
  <c r="W339" i="325"/>
  <c r="T339" i="325"/>
  <c r="S339" i="325"/>
  <c r="R339" i="325"/>
  <c r="Q339" i="325"/>
  <c r="P339" i="325"/>
  <c r="O339" i="325"/>
  <c r="N339" i="325"/>
  <c r="M339" i="325"/>
  <c r="L339" i="325"/>
  <c r="J339" i="325"/>
  <c r="I339" i="325"/>
  <c r="H339" i="325"/>
  <c r="K338" i="325"/>
  <c r="G338" i="325"/>
  <c r="K337" i="325"/>
  <c r="G337" i="325"/>
  <c r="K336" i="325"/>
  <c r="G336" i="325"/>
  <c r="AI335" i="325"/>
  <c r="AH335" i="325"/>
  <c r="AG335" i="325"/>
  <c r="AF335" i="325"/>
  <c r="AE335" i="325"/>
  <c r="AD335" i="325"/>
  <c r="AC335" i="325"/>
  <c r="AB335" i="325"/>
  <c r="AA335" i="325"/>
  <c r="Z335" i="325"/>
  <c r="Y335" i="325"/>
  <c r="X335" i="325"/>
  <c r="W335" i="325"/>
  <c r="T335" i="325"/>
  <c r="S335" i="325"/>
  <c r="R335" i="325"/>
  <c r="Q335" i="325"/>
  <c r="P335" i="325"/>
  <c r="O335" i="325"/>
  <c r="N335" i="325"/>
  <c r="M335" i="325"/>
  <c r="L335" i="325"/>
  <c r="J335" i="325"/>
  <c r="I335" i="325"/>
  <c r="H335" i="325"/>
  <c r="K334" i="325"/>
  <c r="G334" i="325"/>
  <c r="G333" i="325" s="1"/>
  <c r="AI333" i="325"/>
  <c r="AH333" i="325"/>
  <c r="AG333" i="325"/>
  <c r="AF333" i="325"/>
  <c r="AE333" i="325"/>
  <c r="AD333" i="325"/>
  <c r="AC333" i="325"/>
  <c r="AB333" i="325"/>
  <c r="AA333" i="325"/>
  <c r="Z333" i="325"/>
  <c r="Y333" i="325"/>
  <c r="X333" i="325"/>
  <c r="W333" i="325"/>
  <c r="T333" i="325"/>
  <c r="S333" i="325"/>
  <c r="R333" i="325"/>
  <c r="Q333" i="325"/>
  <c r="P333" i="325"/>
  <c r="O333" i="325"/>
  <c r="N333" i="325"/>
  <c r="M333" i="325"/>
  <c r="L333" i="325"/>
  <c r="J333" i="325"/>
  <c r="I333" i="325"/>
  <c r="H333" i="325"/>
  <c r="K332" i="325"/>
  <c r="G332" i="325"/>
  <c r="K331" i="325"/>
  <c r="G331" i="325"/>
  <c r="K330" i="325"/>
  <c r="G330" i="325"/>
  <c r="K329" i="325"/>
  <c r="G329" i="325"/>
  <c r="AI328" i="325"/>
  <c r="AH328" i="325"/>
  <c r="AG328" i="325"/>
  <c r="AF328" i="325"/>
  <c r="AE328" i="325"/>
  <c r="AD328" i="325"/>
  <c r="AC328" i="325"/>
  <c r="AB328" i="325"/>
  <c r="AA328" i="325"/>
  <c r="Z328" i="325"/>
  <c r="Y328" i="325"/>
  <c r="X328" i="325"/>
  <c r="W328" i="325"/>
  <c r="T328" i="325"/>
  <c r="S328" i="325"/>
  <c r="R328" i="325"/>
  <c r="Q328" i="325"/>
  <c r="P328" i="325"/>
  <c r="O328" i="325"/>
  <c r="N328" i="325"/>
  <c r="M328" i="325"/>
  <c r="L328" i="325"/>
  <c r="J328" i="325"/>
  <c r="I328" i="325"/>
  <c r="H328" i="325"/>
  <c r="K327" i="325"/>
  <c r="G327" i="325"/>
  <c r="K326" i="325"/>
  <c r="G326" i="325"/>
  <c r="AI325" i="325"/>
  <c r="AH325" i="325"/>
  <c r="AG325" i="325"/>
  <c r="AF325" i="325"/>
  <c r="AE325" i="325"/>
  <c r="AD325" i="325"/>
  <c r="AC325" i="325"/>
  <c r="AB325" i="325"/>
  <c r="AA325" i="325"/>
  <c r="Z325" i="325"/>
  <c r="Y325" i="325"/>
  <c r="X325" i="325"/>
  <c r="W325" i="325"/>
  <c r="T325" i="325"/>
  <c r="S325" i="325"/>
  <c r="R325" i="325"/>
  <c r="Q325" i="325"/>
  <c r="P325" i="325"/>
  <c r="O325" i="325"/>
  <c r="N325" i="325"/>
  <c r="M325" i="325"/>
  <c r="L325" i="325"/>
  <c r="J325" i="325"/>
  <c r="I325" i="325"/>
  <c r="H325" i="325"/>
  <c r="K323" i="325"/>
  <c r="G323" i="325"/>
  <c r="K322" i="325"/>
  <c r="G322" i="325"/>
  <c r="AI321" i="325"/>
  <c r="AH321" i="325"/>
  <c r="AG321" i="325"/>
  <c r="AF321" i="325"/>
  <c r="AE321" i="325"/>
  <c r="AD321" i="325"/>
  <c r="AC321" i="325"/>
  <c r="AB321" i="325"/>
  <c r="AA321" i="325"/>
  <c r="Z321" i="325"/>
  <c r="Y321" i="325"/>
  <c r="X321" i="325"/>
  <c r="W321" i="325"/>
  <c r="T321" i="325"/>
  <c r="S321" i="325"/>
  <c r="R321" i="325"/>
  <c r="Q321" i="325"/>
  <c r="P321" i="325"/>
  <c r="O321" i="325"/>
  <c r="N321" i="325"/>
  <c r="M321" i="325"/>
  <c r="L321" i="325"/>
  <c r="J321" i="325"/>
  <c r="I321" i="325"/>
  <c r="H321" i="325"/>
  <c r="K320" i="325"/>
  <c r="G320" i="325"/>
  <c r="G319" i="325" s="1"/>
  <c r="AI319" i="325"/>
  <c r="AH319" i="325"/>
  <c r="AG319" i="325"/>
  <c r="AF319" i="325"/>
  <c r="AE319" i="325"/>
  <c r="AD319" i="325"/>
  <c r="AC319" i="325"/>
  <c r="AB319" i="325"/>
  <c r="AA319" i="325"/>
  <c r="Z319" i="325"/>
  <c r="Y319" i="325"/>
  <c r="X319" i="325"/>
  <c r="W319" i="325"/>
  <c r="T319" i="325"/>
  <c r="S319" i="325"/>
  <c r="R319" i="325"/>
  <c r="Q319" i="325"/>
  <c r="P319" i="325"/>
  <c r="O319" i="325"/>
  <c r="N319" i="325"/>
  <c r="M319" i="325"/>
  <c r="L319" i="325"/>
  <c r="J319" i="325"/>
  <c r="I319" i="325"/>
  <c r="H319" i="325"/>
  <c r="K318" i="325"/>
  <c r="G318" i="325"/>
  <c r="G317" i="325" s="1"/>
  <c r="AI317" i="325"/>
  <c r="AH317" i="325"/>
  <c r="AG317" i="325"/>
  <c r="AF317" i="325"/>
  <c r="AE317" i="325"/>
  <c r="AD317" i="325"/>
  <c r="AC317" i="325"/>
  <c r="AB317" i="325"/>
  <c r="AA317" i="325"/>
  <c r="Z317" i="325"/>
  <c r="Y317" i="325"/>
  <c r="X317" i="325"/>
  <c r="W317" i="325"/>
  <c r="T317" i="325"/>
  <c r="S317" i="325"/>
  <c r="R317" i="325"/>
  <c r="Q317" i="325"/>
  <c r="P317" i="325"/>
  <c r="O317" i="325"/>
  <c r="N317" i="325"/>
  <c r="M317" i="325"/>
  <c r="L317" i="325"/>
  <c r="J317" i="325"/>
  <c r="I317" i="325"/>
  <c r="H317" i="325"/>
  <c r="K316" i="325"/>
  <c r="G316" i="325"/>
  <c r="K315" i="325"/>
  <c r="G315" i="325"/>
  <c r="AI314" i="325"/>
  <c r="AH314" i="325"/>
  <c r="AG314" i="325"/>
  <c r="AF314" i="325"/>
  <c r="AE314" i="325"/>
  <c r="AD314" i="325"/>
  <c r="AC314" i="325"/>
  <c r="AB314" i="325"/>
  <c r="AA314" i="325"/>
  <c r="Z314" i="325"/>
  <c r="Y314" i="325"/>
  <c r="X314" i="325"/>
  <c r="W314" i="325"/>
  <c r="T314" i="325"/>
  <c r="S314" i="325"/>
  <c r="R314" i="325"/>
  <c r="Q314" i="325"/>
  <c r="P314" i="325"/>
  <c r="O314" i="325"/>
  <c r="N314" i="325"/>
  <c r="M314" i="325"/>
  <c r="L314" i="325"/>
  <c r="J314" i="325"/>
  <c r="I314" i="325"/>
  <c r="H314" i="325"/>
  <c r="K304" i="325"/>
  <c r="G304" i="325"/>
  <c r="K303" i="325"/>
  <c r="G303" i="325"/>
  <c r="K302" i="325"/>
  <c r="G302" i="325"/>
  <c r="K301" i="325"/>
  <c r="G301" i="325"/>
  <c r="K300" i="325"/>
  <c r="G300" i="325"/>
  <c r="AI299" i="325"/>
  <c r="AH299" i="325"/>
  <c r="AG299" i="325"/>
  <c r="AF299" i="325"/>
  <c r="AE299" i="325"/>
  <c r="AD299" i="325"/>
  <c r="AC299" i="325"/>
  <c r="AB299" i="325"/>
  <c r="AA299" i="325"/>
  <c r="Z299" i="325"/>
  <c r="Y299" i="325"/>
  <c r="X299" i="325"/>
  <c r="W299" i="325"/>
  <c r="T299" i="325"/>
  <c r="S299" i="325"/>
  <c r="R299" i="325"/>
  <c r="Q299" i="325"/>
  <c r="P299" i="325"/>
  <c r="O299" i="325"/>
  <c r="N299" i="325"/>
  <c r="M299" i="325"/>
  <c r="L299" i="325"/>
  <c r="J299" i="325"/>
  <c r="I299" i="325"/>
  <c r="H299" i="325"/>
  <c r="K298" i="325"/>
  <c r="G298" i="325"/>
  <c r="K297" i="325"/>
  <c r="G297" i="325"/>
  <c r="K296" i="325"/>
  <c r="G296" i="325"/>
  <c r="K295" i="325"/>
  <c r="G295" i="325"/>
  <c r="AI294" i="325"/>
  <c r="AH294" i="325"/>
  <c r="AG294" i="325"/>
  <c r="AF294" i="325"/>
  <c r="AE294" i="325"/>
  <c r="AD294" i="325"/>
  <c r="AC294" i="325"/>
  <c r="AB294" i="325"/>
  <c r="AA294" i="325"/>
  <c r="Z294" i="325"/>
  <c r="Y294" i="325"/>
  <c r="X294" i="325"/>
  <c r="W294" i="325"/>
  <c r="T294" i="325"/>
  <c r="S294" i="325"/>
  <c r="R294" i="325"/>
  <c r="Q294" i="325"/>
  <c r="P294" i="325"/>
  <c r="O294" i="325"/>
  <c r="N294" i="325"/>
  <c r="M294" i="325"/>
  <c r="L294" i="325"/>
  <c r="J294" i="325"/>
  <c r="I294" i="325"/>
  <c r="H294" i="325"/>
  <c r="K293" i="325"/>
  <c r="G293" i="325"/>
  <c r="K292" i="325"/>
  <c r="G292" i="325"/>
  <c r="K291" i="325"/>
  <c r="G291" i="325"/>
  <c r="AI290" i="325"/>
  <c r="AH290" i="325"/>
  <c r="AG290" i="325"/>
  <c r="AF290" i="325"/>
  <c r="AE290" i="325"/>
  <c r="AD290" i="325"/>
  <c r="AC290" i="325"/>
  <c r="AB290" i="325"/>
  <c r="AA290" i="325"/>
  <c r="Z290" i="325"/>
  <c r="Y290" i="325"/>
  <c r="X290" i="325"/>
  <c r="W290" i="325"/>
  <c r="T290" i="325"/>
  <c r="S290" i="325"/>
  <c r="R290" i="325"/>
  <c r="Q290" i="325"/>
  <c r="P290" i="325"/>
  <c r="O290" i="325"/>
  <c r="N290" i="325"/>
  <c r="M290" i="325"/>
  <c r="L290" i="325"/>
  <c r="J290" i="325"/>
  <c r="I290" i="325"/>
  <c r="H290" i="325"/>
  <c r="K289" i="325"/>
  <c r="G289" i="325"/>
  <c r="G288" i="325" s="1"/>
  <c r="AI288" i="325"/>
  <c r="AH288" i="325"/>
  <c r="AG288" i="325"/>
  <c r="AF288" i="325"/>
  <c r="AE288" i="325"/>
  <c r="AD288" i="325"/>
  <c r="AC288" i="325"/>
  <c r="AB288" i="325"/>
  <c r="AA288" i="325"/>
  <c r="Z288" i="325"/>
  <c r="Y288" i="325"/>
  <c r="X288" i="325"/>
  <c r="W288" i="325"/>
  <c r="T288" i="325"/>
  <c r="S288" i="325"/>
  <c r="R288" i="325"/>
  <c r="Q288" i="325"/>
  <c r="P288" i="325"/>
  <c r="O288" i="325"/>
  <c r="N288" i="325"/>
  <c r="M288" i="325"/>
  <c r="L288" i="325"/>
  <c r="J288" i="325"/>
  <c r="I288" i="325"/>
  <c r="H288" i="325"/>
  <c r="K287" i="325"/>
  <c r="G287" i="325"/>
  <c r="K286" i="325"/>
  <c r="G286" i="325"/>
  <c r="K285" i="325"/>
  <c r="G285" i="325"/>
  <c r="AI284" i="325"/>
  <c r="AH284" i="325"/>
  <c r="AG284" i="325"/>
  <c r="AF284" i="325"/>
  <c r="AE284" i="325"/>
  <c r="AD284" i="325"/>
  <c r="AC284" i="325"/>
  <c r="AB284" i="325"/>
  <c r="AA284" i="325"/>
  <c r="Z284" i="325"/>
  <c r="Y284" i="325"/>
  <c r="X284" i="325"/>
  <c r="W284" i="325"/>
  <c r="T284" i="325"/>
  <c r="S284" i="325"/>
  <c r="R284" i="325"/>
  <c r="Q284" i="325"/>
  <c r="P284" i="325"/>
  <c r="O284" i="325"/>
  <c r="N284" i="325"/>
  <c r="M284" i="325"/>
  <c r="L284" i="325"/>
  <c r="J284" i="325"/>
  <c r="I284" i="325"/>
  <c r="H284" i="325"/>
  <c r="K283" i="325"/>
  <c r="G283" i="325"/>
  <c r="K282" i="325"/>
  <c r="G282" i="325"/>
  <c r="AI281" i="325"/>
  <c r="AH281" i="325"/>
  <c r="AG281" i="325"/>
  <c r="AF281" i="325"/>
  <c r="AE281" i="325"/>
  <c r="AD281" i="325"/>
  <c r="AC281" i="325"/>
  <c r="AB281" i="325"/>
  <c r="AA281" i="325"/>
  <c r="Z281" i="325"/>
  <c r="Y281" i="325"/>
  <c r="X281" i="325"/>
  <c r="W281" i="325"/>
  <c r="T281" i="325"/>
  <c r="S281" i="325"/>
  <c r="R281" i="325"/>
  <c r="Q281" i="325"/>
  <c r="P281" i="325"/>
  <c r="O281" i="325"/>
  <c r="N281" i="325"/>
  <c r="M281" i="325"/>
  <c r="L281" i="325"/>
  <c r="J281" i="325"/>
  <c r="I281" i="325"/>
  <c r="H281" i="325"/>
  <c r="K279" i="325"/>
  <c r="G279" i="325"/>
  <c r="K278" i="325"/>
  <c r="G278" i="325"/>
  <c r="K277" i="325"/>
  <c r="G277" i="325"/>
  <c r="K276" i="325"/>
  <c r="G276" i="325"/>
  <c r="AI275" i="325"/>
  <c r="AH275" i="325"/>
  <c r="AG275" i="325"/>
  <c r="AF275" i="325"/>
  <c r="AE275" i="325"/>
  <c r="AD275" i="325"/>
  <c r="AC275" i="325"/>
  <c r="AB275" i="325"/>
  <c r="AA275" i="325"/>
  <c r="Z275" i="325"/>
  <c r="Y275" i="325"/>
  <c r="X275" i="325"/>
  <c r="W275" i="325"/>
  <c r="T275" i="325"/>
  <c r="S275" i="325"/>
  <c r="R275" i="325"/>
  <c r="Q275" i="325"/>
  <c r="P275" i="325"/>
  <c r="O275" i="325"/>
  <c r="N275" i="325"/>
  <c r="M275" i="325"/>
  <c r="L275" i="325"/>
  <c r="J275" i="325"/>
  <c r="I275" i="325"/>
  <c r="H275" i="325"/>
  <c r="K274" i="325"/>
  <c r="G274" i="325"/>
  <c r="G273" i="325" s="1"/>
  <c r="AI273" i="325"/>
  <c r="AH273" i="325"/>
  <c r="AG273" i="325"/>
  <c r="AF273" i="325"/>
  <c r="AE273" i="325"/>
  <c r="AD273" i="325"/>
  <c r="AC273" i="325"/>
  <c r="AB273" i="325"/>
  <c r="AA273" i="325"/>
  <c r="Z273" i="325"/>
  <c r="Y273" i="325"/>
  <c r="X273" i="325"/>
  <c r="W273" i="325"/>
  <c r="T273" i="325"/>
  <c r="S273" i="325"/>
  <c r="R273" i="325"/>
  <c r="Q273" i="325"/>
  <c r="P273" i="325"/>
  <c r="O273" i="325"/>
  <c r="N273" i="325"/>
  <c r="M273" i="325"/>
  <c r="L273" i="325"/>
  <c r="J273" i="325"/>
  <c r="I273" i="325"/>
  <c r="H273" i="325"/>
  <c r="K272" i="325"/>
  <c r="G272" i="325"/>
  <c r="K271" i="325"/>
  <c r="G271" i="325"/>
  <c r="K270" i="325"/>
  <c r="G270" i="325"/>
  <c r="K269" i="325"/>
  <c r="G269" i="325"/>
  <c r="AI268" i="325"/>
  <c r="AH268" i="325"/>
  <c r="AG268" i="325"/>
  <c r="AF268" i="325"/>
  <c r="AE268" i="325"/>
  <c r="AD268" i="325"/>
  <c r="AC268" i="325"/>
  <c r="AB268" i="325"/>
  <c r="AA268" i="325"/>
  <c r="Z268" i="325"/>
  <c r="Y268" i="325"/>
  <c r="X268" i="325"/>
  <c r="W268" i="325"/>
  <c r="T268" i="325"/>
  <c r="S268" i="325"/>
  <c r="R268" i="325"/>
  <c r="Q268" i="325"/>
  <c r="P268" i="325"/>
  <c r="O268" i="325"/>
  <c r="N268" i="325"/>
  <c r="M268" i="325"/>
  <c r="L268" i="325"/>
  <c r="J268" i="325"/>
  <c r="I268" i="325"/>
  <c r="H268" i="325"/>
  <c r="K266" i="325"/>
  <c r="G266" i="325"/>
  <c r="G265" i="325" s="1"/>
  <c r="AI265" i="325"/>
  <c r="AH265" i="325"/>
  <c r="AG265" i="325"/>
  <c r="AF265" i="325"/>
  <c r="AE265" i="325"/>
  <c r="AD265" i="325"/>
  <c r="AC265" i="325"/>
  <c r="AB265" i="325"/>
  <c r="AA265" i="325"/>
  <c r="Z265" i="325"/>
  <c r="Y265" i="325"/>
  <c r="X265" i="325"/>
  <c r="W265" i="325"/>
  <c r="T265" i="325"/>
  <c r="S265" i="325"/>
  <c r="R265" i="325"/>
  <c r="Q265" i="325"/>
  <c r="P265" i="325"/>
  <c r="O265" i="325"/>
  <c r="N265" i="325"/>
  <c r="M265" i="325"/>
  <c r="L265" i="325"/>
  <c r="J265" i="325"/>
  <c r="I265" i="325"/>
  <c r="H265" i="325"/>
  <c r="K264" i="325"/>
  <c r="G264" i="325"/>
  <c r="G263" i="325" s="1"/>
  <c r="AI263" i="325"/>
  <c r="AH263" i="325"/>
  <c r="AG263" i="325"/>
  <c r="AF263" i="325"/>
  <c r="AE263" i="325"/>
  <c r="AD263" i="325"/>
  <c r="AC263" i="325"/>
  <c r="AB263" i="325"/>
  <c r="AA263" i="325"/>
  <c r="Z263" i="325"/>
  <c r="Y263" i="325"/>
  <c r="X263" i="325"/>
  <c r="W263" i="325"/>
  <c r="T263" i="325"/>
  <c r="S263" i="325"/>
  <c r="R263" i="325"/>
  <c r="Q263" i="325"/>
  <c r="P263" i="325"/>
  <c r="O263" i="325"/>
  <c r="N263" i="325"/>
  <c r="M263" i="325"/>
  <c r="L263" i="325"/>
  <c r="J263" i="325"/>
  <c r="I263" i="325"/>
  <c r="H263" i="325"/>
  <c r="K262" i="325"/>
  <c r="G262" i="325"/>
  <c r="K261" i="325"/>
  <c r="G261" i="325"/>
  <c r="K260" i="325"/>
  <c r="G260" i="325"/>
  <c r="AI259" i="325"/>
  <c r="AH259" i="325"/>
  <c r="AG259" i="325"/>
  <c r="AF259" i="325"/>
  <c r="AE259" i="325"/>
  <c r="AD259" i="325"/>
  <c r="AC259" i="325"/>
  <c r="AB259" i="325"/>
  <c r="AA259" i="325"/>
  <c r="Z259" i="325"/>
  <c r="Y259" i="325"/>
  <c r="X259" i="325"/>
  <c r="W259" i="325"/>
  <c r="T259" i="325"/>
  <c r="S259" i="325"/>
  <c r="R259" i="325"/>
  <c r="Q259" i="325"/>
  <c r="P259" i="325"/>
  <c r="O259" i="325"/>
  <c r="N259" i="325"/>
  <c r="M259" i="325"/>
  <c r="L259" i="325"/>
  <c r="J259" i="325"/>
  <c r="I259" i="325"/>
  <c r="H259" i="325"/>
  <c r="K249" i="325"/>
  <c r="G249" i="325"/>
  <c r="G248" i="325" s="1"/>
  <c r="G247" i="325" s="1"/>
  <c r="AI248" i="325"/>
  <c r="AI247" i="325" s="1"/>
  <c r="AH248" i="325"/>
  <c r="AH247" i="325" s="1"/>
  <c r="AG248" i="325"/>
  <c r="AG247" i="325" s="1"/>
  <c r="AF248" i="325"/>
  <c r="AF247" i="325" s="1"/>
  <c r="AE248" i="325"/>
  <c r="AE247" i="325" s="1"/>
  <c r="AD248" i="325"/>
  <c r="AD247" i="325" s="1"/>
  <c r="AC248" i="325"/>
  <c r="AC247" i="325" s="1"/>
  <c r="AB248" i="325"/>
  <c r="AB247" i="325" s="1"/>
  <c r="AA248" i="325"/>
  <c r="AA247" i="325" s="1"/>
  <c r="Z248" i="325"/>
  <c r="Z247" i="325" s="1"/>
  <c r="Y248" i="325"/>
  <c r="Y247" i="325" s="1"/>
  <c r="X248" i="325"/>
  <c r="X247" i="325" s="1"/>
  <c r="W248" i="325"/>
  <c r="W247" i="325" s="1"/>
  <c r="T248" i="325"/>
  <c r="T247" i="325" s="1"/>
  <c r="S248" i="325"/>
  <c r="S247" i="325" s="1"/>
  <c r="R248" i="325"/>
  <c r="R247" i="325" s="1"/>
  <c r="Q248" i="325"/>
  <c r="Q247" i="325" s="1"/>
  <c r="P248" i="325"/>
  <c r="P247" i="325" s="1"/>
  <c r="O248" i="325"/>
  <c r="O247" i="325" s="1"/>
  <c r="N248" i="325"/>
  <c r="N247" i="325" s="1"/>
  <c r="M248" i="325"/>
  <c r="M247" i="325" s="1"/>
  <c r="L248" i="325"/>
  <c r="J248" i="325"/>
  <c r="J247" i="325" s="1"/>
  <c r="I248" i="325"/>
  <c r="I247" i="325" s="1"/>
  <c r="H248" i="325"/>
  <c r="H247" i="325" s="1"/>
  <c r="K246" i="325"/>
  <c r="G246" i="325"/>
  <c r="K245" i="325"/>
  <c r="G245" i="325"/>
  <c r="K244" i="325"/>
  <c r="G244" i="325"/>
  <c r="AI243" i="325"/>
  <c r="AH243" i="325"/>
  <c r="AG243" i="325"/>
  <c r="AF243" i="325"/>
  <c r="AE243" i="325"/>
  <c r="AD243" i="325"/>
  <c r="AC243" i="325"/>
  <c r="AB243" i="325"/>
  <c r="AA243" i="325"/>
  <c r="Z243" i="325"/>
  <c r="Y243" i="325"/>
  <c r="X243" i="325"/>
  <c r="W243" i="325"/>
  <c r="T243" i="325"/>
  <c r="S243" i="325"/>
  <c r="R243" i="325"/>
  <c r="Q243" i="325"/>
  <c r="P243" i="325"/>
  <c r="O243" i="325"/>
  <c r="N243" i="325"/>
  <c r="M243" i="325"/>
  <c r="L243" i="325"/>
  <c r="J243" i="325"/>
  <c r="I243" i="325"/>
  <c r="H243" i="325"/>
  <c r="K242" i="325"/>
  <c r="G242" i="325"/>
  <c r="K241" i="325"/>
  <c r="G241" i="325"/>
  <c r="AI240" i="325"/>
  <c r="AH240" i="325"/>
  <c r="AG240" i="325"/>
  <c r="AF240" i="325"/>
  <c r="AE240" i="325"/>
  <c r="AD240" i="325"/>
  <c r="AC240" i="325"/>
  <c r="AB240" i="325"/>
  <c r="AA240" i="325"/>
  <c r="Z240" i="325"/>
  <c r="Y240" i="325"/>
  <c r="X240" i="325"/>
  <c r="W240" i="325"/>
  <c r="T240" i="325"/>
  <c r="S240" i="325"/>
  <c r="R240" i="325"/>
  <c r="Q240" i="325"/>
  <c r="P240" i="325"/>
  <c r="O240" i="325"/>
  <c r="N240" i="325"/>
  <c r="M240" i="325"/>
  <c r="L240" i="325"/>
  <c r="J240" i="325"/>
  <c r="I240" i="325"/>
  <c r="H240" i="325"/>
  <c r="K238" i="325"/>
  <c r="G238" i="325"/>
  <c r="K237" i="325"/>
  <c r="G237" i="325"/>
  <c r="AI236" i="325"/>
  <c r="AH236" i="325"/>
  <c r="AG236" i="325"/>
  <c r="AF236" i="325"/>
  <c r="AE236" i="325"/>
  <c r="AD236" i="325"/>
  <c r="AC236" i="325"/>
  <c r="AB236" i="325"/>
  <c r="AA236" i="325"/>
  <c r="Z236" i="325"/>
  <c r="Y236" i="325"/>
  <c r="X236" i="325"/>
  <c r="W236" i="325"/>
  <c r="T236" i="325"/>
  <c r="S236" i="325"/>
  <c r="R236" i="325"/>
  <c r="Q236" i="325"/>
  <c r="P236" i="325"/>
  <c r="O236" i="325"/>
  <c r="N236" i="325"/>
  <c r="M236" i="325"/>
  <c r="L236" i="325"/>
  <c r="J236" i="325"/>
  <c r="I236" i="325"/>
  <c r="H236" i="325"/>
  <c r="K235" i="325"/>
  <c r="G235" i="325"/>
  <c r="G234" i="325" s="1"/>
  <c r="AI234" i="325"/>
  <c r="AH234" i="325"/>
  <c r="AG234" i="325"/>
  <c r="AF234" i="325"/>
  <c r="AE234" i="325"/>
  <c r="AD234" i="325"/>
  <c r="AC234" i="325"/>
  <c r="AB234" i="325"/>
  <c r="AA234" i="325"/>
  <c r="Z234" i="325"/>
  <c r="Y234" i="325"/>
  <c r="X234" i="325"/>
  <c r="W234" i="325"/>
  <c r="T234" i="325"/>
  <c r="S234" i="325"/>
  <c r="R234" i="325"/>
  <c r="Q234" i="325"/>
  <c r="P234" i="325"/>
  <c r="O234" i="325"/>
  <c r="N234" i="325"/>
  <c r="M234" i="325"/>
  <c r="L234" i="325"/>
  <c r="J234" i="325"/>
  <c r="I234" i="325"/>
  <c r="H234" i="325"/>
  <c r="K233" i="325"/>
  <c r="G233" i="325"/>
  <c r="G232" i="325" s="1"/>
  <c r="AI232" i="325"/>
  <c r="AH232" i="325"/>
  <c r="AG232" i="325"/>
  <c r="AF232" i="325"/>
  <c r="AE232" i="325"/>
  <c r="AD232" i="325"/>
  <c r="AC232" i="325"/>
  <c r="AB232" i="325"/>
  <c r="AA232" i="325"/>
  <c r="Z232" i="325"/>
  <c r="Y232" i="325"/>
  <c r="X232" i="325"/>
  <c r="W232" i="325"/>
  <c r="T232" i="325"/>
  <c r="S232" i="325"/>
  <c r="R232" i="325"/>
  <c r="Q232" i="325"/>
  <c r="P232" i="325"/>
  <c r="O232" i="325"/>
  <c r="N232" i="325"/>
  <c r="M232" i="325"/>
  <c r="L232" i="325"/>
  <c r="J232" i="325"/>
  <c r="I232" i="325"/>
  <c r="H232" i="325"/>
  <c r="K231" i="325"/>
  <c r="G231" i="325"/>
  <c r="K230" i="325"/>
  <c r="G230" i="325"/>
  <c r="K229" i="325"/>
  <c r="G229" i="325"/>
  <c r="AI228" i="325"/>
  <c r="AH228" i="325"/>
  <c r="AG228" i="325"/>
  <c r="AF228" i="325"/>
  <c r="AE228" i="325"/>
  <c r="AD228" i="325"/>
  <c r="AC228" i="325"/>
  <c r="AB228" i="325"/>
  <c r="AA228" i="325"/>
  <c r="Z228" i="325"/>
  <c r="Y228" i="325"/>
  <c r="X228" i="325"/>
  <c r="W228" i="325"/>
  <c r="T228" i="325"/>
  <c r="S228" i="325"/>
  <c r="R228" i="325"/>
  <c r="Q228" i="325"/>
  <c r="P228" i="325"/>
  <c r="O228" i="325"/>
  <c r="N228" i="325"/>
  <c r="M228" i="325"/>
  <c r="L228" i="325"/>
  <c r="J228" i="325"/>
  <c r="I228" i="325"/>
  <c r="H228" i="325"/>
  <c r="K226" i="325"/>
  <c r="G226" i="325"/>
  <c r="K225" i="325"/>
  <c r="G225" i="325"/>
  <c r="K224" i="325"/>
  <c r="G224" i="325"/>
  <c r="K223" i="325"/>
  <c r="G223" i="325"/>
  <c r="K222" i="325"/>
  <c r="G222" i="325"/>
  <c r="K221" i="325"/>
  <c r="G221" i="325"/>
  <c r="K220" i="325"/>
  <c r="G220" i="325"/>
  <c r="K219" i="325"/>
  <c r="G219" i="325"/>
  <c r="K218" i="325"/>
  <c r="G218" i="325"/>
  <c r="AI217" i="325"/>
  <c r="AH217" i="325"/>
  <c r="AG217" i="325"/>
  <c r="AF217" i="325"/>
  <c r="AE217" i="325"/>
  <c r="AD217" i="325"/>
  <c r="AC217" i="325"/>
  <c r="AB217" i="325"/>
  <c r="AA217" i="325"/>
  <c r="Z217" i="325"/>
  <c r="Y217" i="325"/>
  <c r="X217" i="325"/>
  <c r="W217" i="325"/>
  <c r="T217" i="325"/>
  <c r="S217" i="325"/>
  <c r="R217" i="325"/>
  <c r="Q217" i="325"/>
  <c r="P217" i="325"/>
  <c r="O217" i="325"/>
  <c r="N217" i="325"/>
  <c r="M217" i="325"/>
  <c r="L217" i="325"/>
  <c r="J217" i="325"/>
  <c r="I217" i="325"/>
  <c r="H217" i="325"/>
  <c r="K216" i="325"/>
  <c r="G216" i="325"/>
  <c r="K215" i="325"/>
  <c r="G215" i="325"/>
  <c r="K214" i="325"/>
  <c r="G214" i="325"/>
  <c r="K213" i="325"/>
  <c r="G213" i="325"/>
  <c r="K212" i="325"/>
  <c r="G212" i="325"/>
  <c r="K211" i="325"/>
  <c r="G211" i="325"/>
  <c r="K210" i="325"/>
  <c r="G210" i="325"/>
  <c r="AI209" i="325"/>
  <c r="AH209" i="325"/>
  <c r="AG209" i="325"/>
  <c r="AF209" i="325"/>
  <c r="AE209" i="325"/>
  <c r="AD209" i="325"/>
  <c r="AC209" i="325"/>
  <c r="AB209" i="325"/>
  <c r="AA209" i="325"/>
  <c r="Z209" i="325"/>
  <c r="Y209" i="325"/>
  <c r="X209" i="325"/>
  <c r="W209" i="325"/>
  <c r="T209" i="325"/>
  <c r="S209" i="325"/>
  <c r="R209" i="325"/>
  <c r="Q209" i="325"/>
  <c r="P209" i="325"/>
  <c r="O209" i="325"/>
  <c r="N209" i="325"/>
  <c r="M209" i="325"/>
  <c r="L209" i="325"/>
  <c r="J209" i="325"/>
  <c r="I209" i="325"/>
  <c r="H209" i="325"/>
  <c r="K208" i="325"/>
  <c r="G208" i="325"/>
  <c r="K207" i="325"/>
  <c r="G207" i="325"/>
  <c r="K206" i="325"/>
  <c r="G206" i="325"/>
  <c r="K205" i="325"/>
  <c r="G205" i="325"/>
  <c r="K204" i="325"/>
  <c r="G204" i="325"/>
  <c r="K203" i="325"/>
  <c r="G203" i="325"/>
  <c r="K202" i="325"/>
  <c r="G202" i="325"/>
  <c r="K201" i="325"/>
  <c r="G201" i="325"/>
  <c r="K200" i="325"/>
  <c r="G200" i="325"/>
  <c r="K199" i="325"/>
  <c r="G199" i="325"/>
  <c r="K198" i="325"/>
  <c r="G198" i="325"/>
  <c r="AI197" i="325"/>
  <c r="AH197" i="325"/>
  <c r="AG197" i="325"/>
  <c r="AF197" i="325"/>
  <c r="AE197" i="325"/>
  <c r="AD197" i="325"/>
  <c r="AC197" i="325"/>
  <c r="AB197" i="325"/>
  <c r="AA197" i="325"/>
  <c r="Z197" i="325"/>
  <c r="Y197" i="325"/>
  <c r="X197" i="325"/>
  <c r="W197" i="325"/>
  <c r="T197" i="325"/>
  <c r="S197" i="325"/>
  <c r="R197" i="325"/>
  <c r="Q197" i="325"/>
  <c r="P197" i="325"/>
  <c r="O197" i="325"/>
  <c r="N197" i="325"/>
  <c r="M197" i="325"/>
  <c r="L197" i="325"/>
  <c r="J197" i="325"/>
  <c r="I197" i="325"/>
  <c r="H197" i="325"/>
  <c r="K188" i="325"/>
  <c r="G188" i="325"/>
  <c r="K187" i="325"/>
  <c r="G187" i="325"/>
  <c r="K186" i="325"/>
  <c r="G186" i="325"/>
  <c r="K185" i="325"/>
  <c r="G185" i="325"/>
  <c r="K184" i="325"/>
  <c r="G184" i="325"/>
  <c r="K183" i="325"/>
  <c r="G183" i="325"/>
  <c r="AI182" i="325"/>
  <c r="AH182" i="325"/>
  <c r="AG182" i="325"/>
  <c r="AF182" i="325"/>
  <c r="AE182" i="325"/>
  <c r="AD182" i="325"/>
  <c r="AC182" i="325"/>
  <c r="AB182" i="325"/>
  <c r="AA182" i="325"/>
  <c r="Z182" i="325"/>
  <c r="Y182" i="325"/>
  <c r="X182" i="325"/>
  <c r="W182" i="325"/>
  <c r="T182" i="325"/>
  <c r="S182" i="325"/>
  <c r="R182" i="325"/>
  <c r="Q182" i="325"/>
  <c r="P182" i="325"/>
  <c r="O182" i="325"/>
  <c r="N182" i="325"/>
  <c r="M182" i="325"/>
  <c r="L182" i="325"/>
  <c r="J182" i="325"/>
  <c r="I182" i="325"/>
  <c r="H182" i="325"/>
  <c r="K181" i="325"/>
  <c r="G181" i="325"/>
  <c r="K180" i="325"/>
  <c r="G180" i="325"/>
  <c r="K179" i="325"/>
  <c r="G179" i="325"/>
  <c r="K178" i="325"/>
  <c r="G178" i="325"/>
  <c r="K177" i="325"/>
  <c r="G177" i="325"/>
  <c r="K176" i="325"/>
  <c r="G176" i="325"/>
  <c r="K175" i="325"/>
  <c r="G175" i="325"/>
  <c r="K174" i="325"/>
  <c r="G174" i="325"/>
  <c r="K173" i="325"/>
  <c r="G173" i="325"/>
  <c r="K172" i="325"/>
  <c r="G172" i="325"/>
  <c r="K171" i="325"/>
  <c r="G171" i="325"/>
  <c r="K170" i="325"/>
  <c r="G170" i="325"/>
  <c r="K169" i="325"/>
  <c r="G169" i="325"/>
  <c r="AI168" i="325"/>
  <c r="AH168" i="325"/>
  <c r="AG168" i="325"/>
  <c r="AF168" i="325"/>
  <c r="AE168" i="325"/>
  <c r="AD168" i="325"/>
  <c r="AC168" i="325"/>
  <c r="AB168" i="325"/>
  <c r="AA168" i="325"/>
  <c r="Z168" i="325"/>
  <c r="Y168" i="325"/>
  <c r="X168" i="325"/>
  <c r="W168" i="325"/>
  <c r="T168" i="325"/>
  <c r="S168" i="325"/>
  <c r="R168" i="325"/>
  <c r="Q168" i="325"/>
  <c r="P168" i="325"/>
  <c r="O168" i="325"/>
  <c r="N168" i="325"/>
  <c r="M168" i="325"/>
  <c r="L168" i="325"/>
  <c r="J168" i="325"/>
  <c r="I168" i="325"/>
  <c r="K167" i="325"/>
  <c r="G167" i="325"/>
  <c r="K166" i="325"/>
  <c r="G166" i="325"/>
  <c r="K165" i="325"/>
  <c r="G165" i="325"/>
  <c r="K164" i="325"/>
  <c r="G164" i="325"/>
  <c r="K163" i="325"/>
  <c r="G163" i="325"/>
  <c r="K162" i="325"/>
  <c r="G162" i="325"/>
  <c r="K161" i="325"/>
  <c r="G161" i="325"/>
  <c r="K160" i="325"/>
  <c r="G160" i="325"/>
  <c r="K159" i="325"/>
  <c r="G159" i="325"/>
  <c r="K158" i="325"/>
  <c r="G158" i="325"/>
  <c r="AI157" i="325"/>
  <c r="AH157" i="325"/>
  <c r="AG157" i="325"/>
  <c r="AF157" i="325"/>
  <c r="AE157" i="325"/>
  <c r="AD157" i="325"/>
  <c r="AC157" i="325"/>
  <c r="AB157" i="325"/>
  <c r="AA157" i="325"/>
  <c r="Z157" i="325"/>
  <c r="Y157" i="325"/>
  <c r="X157" i="325"/>
  <c r="W157" i="325"/>
  <c r="T157" i="325"/>
  <c r="S157" i="325"/>
  <c r="R157" i="325"/>
  <c r="Q157" i="325"/>
  <c r="P157" i="325"/>
  <c r="O157" i="325"/>
  <c r="N157" i="325"/>
  <c r="M157" i="325"/>
  <c r="L157" i="325"/>
  <c r="J157" i="325"/>
  <c r="I157" i="325"/>
  <c r="H157" i="325"/>
  <c r="K156" i="325"/>
  <c r="G156" i="325"/>
  <c r="K155" i="325"/>
  <c r="G155" i="325"/>
  <c r="K154" i="325"/>
  <c r="G154" i="325"/>
  <c r="K153" i="325"/>
  <c r="G153" i="325"/>
  <c r="AI152" i="325"/>
  <c r="AH152" i="325"/>
  <c r="AG152" i="325"/>
  <c r="AF152" i="325"/>
  <c r="AE152" i="325"/>
  <c r="AD152" i="325"/>
  <c r="AC152" i="325"/>
  <c r="AB152" i="325"/>
  <c r="AA152" i="325"/>
  <c r="Z152" i="325"/>
  <c r="Y152" i="325"/>
  <c r="X152" i="325"/>
  <c r="W152" i="325"/>
  <c r="T152" i="325"/>
  <c r="S152" i="325"/>
  <c r="R152" i="325"/>
  <c r="Q152" i="325"/>
  <c r="P152" i="325"/>
  <c r="O152" i="325"/>
  <c r="N152" i="325"/>
  <c r="M152" i="325"/>
  <c r="L152" i="325"/>
  <c r="J152" i="325"/>
  <c r="I152" i="325"/>
  <c r="H152" i="325"/>
  <c r="K151" i="325"/>
  <c r="G151" i="325"/>
  <c r="K150" i="325"/>
  <c r="G150" i="325"/>
  <c r="K149" i="325"/>
  <c r="G149" i="325"/>
  <c r="K148" i="325"/>
  <c r="G148" i="325"/>
  <c r="K147" i="325"/>
  <c r="G147" i="325"/>
  <c r="K146" i="325"/>
  <c r="G146" i="325"/>
  <c r="K145" i="325"/>
  <c r="G145" i="325"/>
  <c r="K144" i="325"/>
  <c r="G144" i="325"/>
  <c r="K143" i="325"/>
  <c r="G143" i="325"/>
  <c r="K142" i="325"/>
  <c r="G142" i="325"/>
  <c r="K141" i="325"/>
  <c r="G141" i="325"/>
  <c r="K140" i="325"/>
  <c r="G140" i="325"/>
  <c r="K139" i="325"/>
  <c r="G139" i="325"/>
  <c r="K138" i="325"/>
  <c r="G138" i="325"/>
  <c r="K137" i="325"/>
  <c r="G137" i="325"/>
  <c r="K136" i="325"/>
  <c r="G136" i="325"/>
  <c r="K135" i="325"/>
  <c r="G135" i="325"/>
  <c r="K126" i="325"/>
  <c r="G126" i="325"/>
  <c r="K125" i="325"/>
  <c r="G125" i="325"/>
  <c r="K124" i="325"/>
  <c r="G124" i="325"/>
  <c r="K123" i="325"/>
  <c r="G123" i="325"/>
  <c r="K122" i="325"/>
  <c r="G122" i="325"/>
  <c r="K121" i="325"/>
  <c r="G121" i="325"/>
  <c r="K120" i="325"/>
  <c r="G120" i="325"/>
  <c r="K119" i="325"/>
  <c r="G119" i="325"/>
  <c r="K118" i="325"/>
  <c r="G118" i="325"/>
  <c r="K117" i="325"/>
  <c r="G117" i="325"/>
  <c r="K116" i="325"/>
  <c r="G116" i="325"/>
  <c r="K115" i="325"/>
  <c r="G115" i="325"/>
  <c r="K114" i="325"/>
  <c r="G114" i="325"/>
  <c r="K113" i="325"/>
  <c r="G113" i="325"/>
  <c r="K112" i="325"/>
  <c r="G112" i="325"/>
  <c r="K111" i="325"/>
  <c r="G111" i="325"/>
  <c r="K110" i="325"/>
  <c r="G110" i="325"/>
  <c r="K109" i="325"/>
  <c r="G109" i="325"/>
  <c r="K108" i="325"/>
  <c r="G108" i="325"/>
  <c r="K107" i="325"/>
  <c r="G107" i="325"/>
  <c r="K106" i="325"/>
  <c r="G106" i="325"/>
  <c r="K105" i="325"/>
  <c r="G105" i="325"/>
  <c r="K104" i="325"/>
  <c r="G104" i="325"/>
  <c r="K103" i="325"/>
  <c r="G103" i="325"/>
  <c r="AI102" i="325"/>
  <c r="AH102" i="325"/>
  <c r="AG102" i="325"/>
  <c r="AF102" i="325"/>
  <c r="AE102" i="325"/>
  <c r="AD102" i="325"/>
  <c r="AC102" i="325"/>
  <c r="AB102" i="325"/>
  <c r="AA102" i="325"/>
  <c r="Z102" i="325"/>
  <c r="Y102" i="325"/>
  <c r="X102" i="325"/>
  <c r="W102" i="325"/>
  <c r="T102" i="325"/>
  <c r="S102" i="325"/>
  <c r="R102" i="325"/>
  <c r="Q102" i="325"/>
  <c r="P102" i="325"/>
  <c r="O102" i="325"/>
  <c r="N102" i="325"/>
  <c r="M102" i="325"/>
  <c r="L102" i="325"/>
  <c r="J102" i="325"/>
  <c r="I102" i="325"/>
  <c r="H102" i="325"/>
  <c r="K101" i="325"/>
  <c r="G101" i="325"/>
  <c r="K100" i="325"/>
  <c r="G100" i="325"/>
  <c r="K99" i="325"/>
  <c r="G99" i="325"/>
  <c r="K98" i="325"/>
  <c r="G98" i="325"/>
  <c r="K97" i="325"/>
  <c r="G97" i="325"/>
  <c r="K96" i="325"/>
  <c r="G96" i="325"/>
  <c r="K95" i="325"/>
  <c r="G95" i="325"/>
  <c r="K94" i="325"/>
  <c r="G94" i="325"/>
  <c r="K93" i="325"/>
  <c r="G93" i="325"/>
  <c r="K92" i="325"/>
  <c r="G92" i="325"/>
  <c r="K91" i="325"/>
  <c r="G91" i="325"/>
  <c r="K90" i="325"/>
  <c r="G90" i="325"/>
  <c r="K89" i="325"/>
  <c r="G89" i="325"/>
  <c r="K88" i="325"/>
  <c r="G88" i="325"/>
  <c r="K87" i="325"/>
  <c r="G87" i="325"/>
  <c r="K86" i="325"/>
  <c r="G86" i="325"/>
  <c r="K85" i="325"/>
  <c r="G85" i="325"/>
  <c r="K84" i="325"/>
  <c r="G84" i="325"/>
  <c r="K83" i="325"/>
  <c r="G83" i="325"/>
  <c r="K82" i="325"/>
  <c r="G82" i="325"/>
  <c r="K81" i="325"/>
  <c r="G81" i="325"/>
  <c r="K80" i="325"/>
  <c r="G80" i="325"/>
  <c r="K79" i="325"/>
  <c r="G79" i="325"/>
  <c r="K78" i="325"/>
  <c r="G78" i="325"/>
  <c r="K77" i="325"/>
  <c r="G77" i="325"/>
  <c r="K76" i="325"/>
  <c r="G76" i="325"/>
  <c r="K75" i="325"/>
  <c r="G75" i="325"/>
  <c r="K74" i="325"/>
  <c r="G74" i="325"/>
  <c r="K73" i="325"/>
  <c r="G73" i="325"/>
  <c r="K72" i="325"/>
  <c r="G72" i="325"/>
  <c r="K71" i="325"/>
  <c r="G71" i="325"/>
  <c r="K70" i="325"/>
  <c r="G70" i="325"/>
  <c r="K60" i="325"/>
  <c r="G60" i="325"/>
  <c r="K59" i="325"/>
  <c r="G59" i="325"/>
  <c r="K58" i="325"/>
  <c r="G58" i="325"/>
  <c r="K57" i="325"/>
  <c r="G57" i="325"/>
  <c r="K56" i="325"/>
  <c r="G56" i="325"/>
  <c r="K55" i="325"/>
  <c r="G55" i="325"/>
  <c r="K54" i="325"/>
  <c r="G54" i="325"/>
  <c r="K53" i="325"/>
  <c r="G53" i="325"/>
  <c r="K52" i="325"/>
  <c r="G52" i="325"/>
  <c r="K51" i="325"/>
  <c r="G51" i="325"/>
  <c r="K50" i="325"/>
  <c r="G50" i="325"/>
  <c r="K49" i="325"/>
  <c r="G49" i="325"/>
  <c r="K48" i="325"/>
  <c r="G48" i="325"/>
  <c r="K47" i="325"/>
  <c r="G47" i="325"/>
  <c r="K46" i="325"/>
  <c r="G46" i="325"/>
  <c r="K45" i="325"/>
  <c r="G45" i="325"/>
  <c r="K44" i="325"/>
  <c r="G44" i="325"/>
  <c r="K43" i="325"/>
  <c r="G43" i="325"/>
  <c r="K42" i="325"/>
  <c r="G42" i="325"/>
  <c r="K41" i="325"/>
  <c r="G41" i="325"/>
  <c r="K40" i="325"/>
  <c r="G40" i="325"/>
  <c r="K39" i="325"/>
  <c r="G39" i="325"/>
  <c r="K38" i="325"/>
  <c r="G38" i="325"/>
  <c r="K37" i="325"/>
  <c r="G37" i="325"/>
  <c r="K36" i="325"/>
  <c r="G36" i="325"/>
  <c r="K35" i="325"/>
  <c r="G35" i="325"/>
  <c r="K34" i="325"/>
  <c r="G34" i="325"/>
  <c r="K33" i="325"/>
  <c r="G33" i="325"/>
  <c r="K32" i="325"/>
  <c r="G32" i="325"/>
  <c r="K31" i="325"/>
  <c r="G31" i="325"/>
  <c r="K30" i="325"/>
  <c r="G30" i="325"/>
  <c r="K29" i="325"/>
  <c r="G29" i="325"/>
  <c r="K28" i="325"/>
  <c r="G28" i="325"/>
  <c r="K27" i="325"/>
  <c r="G27" i="325"/>
  <c r="K26" i="325"/>
  <c r="G26" i="325"/>
  <c r="K25" i="325"/>
  <c r="G25" i="325"/>
  <c r="K24" i="325"/>
  <c r="G24" i="325"/>
  <c r="K23" i="325"/>
  <c r="G23" i="325"/>
  <c r="K22" i="325"/>
  <c r="G22" i="325"/>
  <c r="K21" i="325"/>
  <c r="G21" i="325"/>
  <c r="K20" i="325"/>
  <c r="G20" i="325"/>
  <c r="K19" i="325"/>
  <c r="G19" i="325"/>
  <c r="AI18" i="325"/>
  <c r="AH18" i="325"/>
  <c r="AG18" i="325"/>
  <c r="AF18" i="325"/>
  <c r="AE18" i="325"/>
  <c r="AD18" i="325"/>
  <c r="AC18" i="325"/>
  <c r="AB18" i="325"/>
  <c r="AA18" i="325"/>
  <c r="Z18" i="325"/>
  <c r="Y18" i="325"/>
  <c r="X18" i="325"/>
  <c r="W18" i="325"/>
  <c r="T18" i="325"/>
  <c r="S18" i="325"/>
  <c r="R18" i="325"/>
  <c r="Q18" i="325"/>
  <c r="P18" i="325"/>
  <c r="O18" i="325"/>
  <c r="N18" i="325"/>
  <c r="M18" i="325"/>
  <c r="L18" i="325"/>
  <c r="J18" i="325"/>
  <c r="I18" i="325"/>
  <c r="H18" i="325"/>
  <c r="K12" i="325"/>
  <c r="AI11" i="325"/>
  <c r="AH11" i="325"/>
  <c r="AG11" i="325"/>
  <c r="AF11" i="325"/>
  <c r="AE11" i="325"/>
  <c r="AD11" i="325"/>
  <c r="AC11" i="325"/>
  <c r="AB11" i="325"/>
  <c r="AA11" i="325"/>
  <c r="Z11" i="325"/>
  <c r="Y11" i="325"/>
  <c r="X11" i="325"/>
  <c r="W11" i="325"/>
  <c r="T11" i="325"/>
  <c r="S11" i="325"/>
  <c r="R11" i="325"/>
  <c r="Q11" i="325"/>
  <c r="P11" i="325"/>
  <c r="O11" i="325"/>
  <c r="N11" i="325"/>
  <c r="M11" i="325"/>
  <c r="L11" i="325"/>
  <c r="G11" i="325"/>
  <c r="G69" i="325" l="1"/>
  <c r="L16" i="325"/>
  <c r="Z16" i="325"/>
  <c r="I16" i="325"/>
  <c r="K333" i="325"/>
  <c r="I280" i="325"/>
  <c r="X280" i="325"/>
  <c r="J280" i="325"/>
  <c r="Y280" i="325"/>
  <c r="L280" i="325"/>
  <c r="Z280" i="325"/>
  <c r="G168" i="325"/>
  <c r="G157" i="325"/>
  <c r="AB16" i="325"/>
  <c r="M280" i="325"/>
  <c r="AA280" i="325"/>
  <c r="AG16" i="325"/>
  <c r="AC280" i="325"/>
  <c r="AE280" i="325"/>
  <c r="R280" i="325"/>
  <c r="H258" i="325"/>
  <c r="S280" i="325"/>
  <c r="AG280" i="325"/>
  <c r="AE16" i="325"/>
  <c r="N280" i="325"/>
  <c r="P280" i="325"/>
  <c r="AI16" i="325"/>
  <c r="T280" i="325"/>
  <c r="AH280" i="325"/>
  <c r="AC16" i="325"/>
  <c r="Q16" i="325"/>
  <c r="AB280" i="325"/>
  <c r="O280" i="325"/>
  <c r="AH16" i="325"/>
  <c r="AD280" i="325"/>
  <c r="W16" i="325"/>
  <c r="Q280" i="325"/>
  <c r="AF280" i="325"/>
  <c r="K328" i="325"/>
  <c r="M16" i="325"/>
  <c r="AA16" i="325"/>
  <c r="H280" i="325"/>
  <c r="W280" i="325"/>
  <c r="AI280" i="325"/>
  <c r="K268" i="325"/>
  <c r="K299" i="325"/>
  <c r="AI258" i="325"/>
  <c r="K294" i="325"/>
  <c r="K152" i="325"/>
  <c r="K157" i="325"/>
  <c r="K197" i="325"/>
  <c r="K240" i="325"/>
  <c r="G325" i="325"/>
  <c r="K263" i="325"/>
  <c r="AE239" i="325"/>
  <c r="Y239" i="325"/>
  <c r="R239" i="325"/>
  <c r="AF239" i="325"/>
  <c r="K11" i="325"/>
  <c r="P313" i="325"/>
  <c r="K259" i="325"/>
  <c r="AD239" i="325"/>
  <c r="K275" i="325"/>
  <c r="O324" i="325"/>
  <c r="AG324" i="325"/>
  <c r="W239" i="325"/>
  <c r="X239" i="325"/>
  <c r="T239" i="325"/>
  <c r="G240" i="325"/>
  <c r="K209" i="325"/>
  <c r="G152" i="325"/>
  <c r="AC324" i="325"/>
  <c r="K288" i="325"/>
  <c r="N239" i="325"/>
  <c r="O267" i="325"/>
  <c r="AC267" i="325"/>
  <c r="M267" i="325"/>
  <c r="AA267" i="325"/>
  <c r="S313" i="325"/>
  <c r="K182" i="325"/>
  <c r="J227" i="325"/>
  <c r="K232" i="325"/>
  <c r="N267" i="325"/>
  <c r="AB267" i="325"/>
  <c r="AD227" i="325"/>
  <c r="AE267" i="325"/>
  <c r="G228" i="325"/>
  <c r="H227" i="325"/>
  <c r="W227" i="325"/>
  <c r="AI227" i="325"/>
  <c r="M258" i="325"/>
  <c r="AA258" i="325"/>
  <c r="R267" i="325"/>
  <c r="AF267" i="325"/>
  <c r="G281" i="325"/>
  <c r="AG258" i="325"/>
  <c r="K236" i="325"/>
  <c r="X227" i="325"/>
  <c r="K319" i="325"/>
  <c r="G236" i="325"/>
  <c r="T227" i="325"/>
  <c r="Q267" i="325"/>
  <c r="K314" i="325"/>
  <c r="Q313" i="325"/>
  <c r="N227" i="325"/>
  <c r="K284" i="325"/>
  <c r="G328" i="325"/>
  <c r="G18" i="325"/>
  <c r="AH227" i="325"/>
  <c r="L227" i="325"/>
  <c r="Z227" i="325"/>
  <c r="AE313" i="325"/>
  <c r="AB227" i="325"/>
  <c r="P227" i="325"/>
  <c r="S324" i="325"/>
  <c r="Q324" i="325"/>
  <c r="AE324" i="325"/>
  <c r="K344" i="325"/>
  <c r="O239" i="325"/>
  <c r="AC239" i="325"/>
  <c r="I324" i="325"/>
  <c r="AA227" i="325"/>
  <c r="AI267" i="325"/>
  <c r="AC313" i="325"/>
  <c r="R227" i="325"/>
  <c r="Q258" i="325"/>
  <c r="T267" i="325"/>
  <c r="I258" i="325"/>
  <c r="G197" i="325"/>
  <c r="AG239" i="325"/>
  <c r="Z239" i="325"/>
  <c r="Y258" i="325"/>
  <c r="Q227" i="325"/>
  <c r="AE227" i="325"/>
  <c r="H239" i="325"/>
  <c r="AH239" i="325"/>
  <c r="M239" i="325"/>
  <c r="AA239" i="325"/>
  <c r="AG313" i="325"/>
  <c r="M324" i="325"/>
  <c r="M227" i="325"/>
  <c r="I267" i="325"/>
  <c r="Y313" i="325"/>
  <c r="Q239" i="325"/>
  <c r="S258" i="325"/>
  <c r="AH267" i="325"/>
  <c r="S239" i="325"/>
  <c r="I239" i="325"/>
  <c r="AI239" i="325"/>
  <c r="G284" i="325"/>
  <c r="G299" i="325"/>
  <c r="T313" i="325"/>
  <c r="AH313" i="325"/>
  <c r="K321" i="325"/>
  <c r="Z313" i="325"/>
  <c r="AF227" i="325"/>
  <c r="L247" i="325"/>
  <c r="K248" i="325"/>
  <c r="K243" i="325"/>
  <c r="L239" i="325"/>
  <c r="J313" i="325"/>
  <c r="W258" i="325"/>
  <c r="K168" i="325"/>
  <c r="Y324" i="325"/>
  <c r="G335" i="325"/>
  <c r="G102" i="325"/>
  <c r="K228" i="325"/>
  <c r="Y227" i="325"/>
  <c r="P239" i="325"/>
  <c r="AE258" i="325"/>
  <c r="H313" i="325"/>
  <c r="W313" i="325"/>
  <c r="AI313" i="325"/>
  <c r="AG227" i="325"/>
  <c r="W267" i="325"/>
  <c r="Z258" i="325"/>
  <c r="G268" i="325"/>
  <c r="AF313" i="325"/>
  <c r="J324" i="325"/>
  <c r="P258" i="325"/>
  <c r="AD258" i="325"/>
  <c r="Z267" i="325"/>
  <c r="I313" i="325"/>
  <c r="X313" i="325"/>
  <c r="G209" i="325"/>
  <c r="T324" i="325"/>
  <c r="AH324" i="325"/>
  <c r="R324" i="325"/>
  <c r="AF324" i="325"/>
  <c r="P267" i="325"/>
  <c r="AD267" i="325"/>
  <c r="N313" i="325"/>
  <c r="AB313" i="325"/>
  <c r="G321" i="325"/>
  <c r="H324" i="325"/>
  <c r="G294" i="325"/>
  <c r="O313" i="325"/>
  <c r="S227" i="325"/>
  <c r="X324" i="325"/>
  <c r="J267" i="325"/>
  <c r="X267" i="325"/>
  <c r="R313" i="325"/>
  <c r="K339" i="325"/>
  <c r="K217" i="325"/>
  <c r="AB239" i="325"/>
  <c r="O258" i="325"/>
  <c r="AC258" i="325"/>
  <c r="Y267" i="325"/>
  <c r="H267" i="325"/>
  <c r="G243" i="325"/>
  <c r="G259" i="325"/>
  <c r="G258" i="325" s="1"/>
  <c r="AD313" i="325"/>
  <c r="P324" i="325"/>
  <c r="AD324" i="325"/>
  <c r="K335" i="325"/>
  <c r="AA324" i="325"/>
  <c r="G217" i="325"/>
  <c r="J239" i="325"/>
  <c r="T258" i="325"/>
  <c r="AH258" i="325"/>
  <c r="G290" i="325"/>
  <c r="M313" i="325"/>
  <c r="AA313" i="325"/>
  <c r="G314" i="325"/>
  <c r="N324" i="325"/>
  <c r="AB324" i="325"/>
  <c r="O227" i="325"/>
  <c r="AC227" i="325"/>
  <c r="I227" i="325"/>
  <c r="S267" i="325"/>
  <c r="AG267" i="325"/>
  <c r="G339" i="325"/>
  <c r="K69" i="325"/>
  <c r="G182" i="325"/>
  <c r="K317" i="325"/>
  <c r="Z324" i="325"/>
  <c r="W324" i="325"/>
  <c r="AI324" i="325"/>
  <c r="G275" i="325"/>
  <c r="K273" i="325"/>
  <c r="L267" i="325"/>
  <c r="K18" i="325"/>
  <c r="K102" i="325"/>
  <c r="K281" i="325"/>
  <c r="K234" i="325"/>
  <c r="N258" i="325"/>
  <c r="R258" i="325"/>
  <c r="X258" i="325"/>
  <c r="AB258" i="325"/>
  <c r="AF258" i="325"/>
  <c r="K290" i="325"/>
  <c r="J258" i="325"/>
  <c r="K265" i="325"/>
  <c r="L258" i="325"/>
  <c r="L313" i="325"/>
  <c r="L324" i="325"/>
  <c r="K325" i="325"/>
  <c r="O16" i="325" l="1"/>
  <c r="N16" i="325"/>
  <c r="S16" i="325"/>
  <c r="Y16" i="325"/>
  <c r="X16" i="325"/>
  <c r="T16" i="325"/>
  <c r="J16" i="325"/>
  <c r="AF16" i="325"/>
  <c r="H16" i="325"/>
  <c r="R16" i="325"/>
  <c r="P16" i="325"/>
  <c r="AD16" i="325"/>
  <c r="K280" i="325"/>
  <c r="G227" i="325"/>
  <c r="X17" i="325"/>
  <c r="L17" i="325"/>
  <c r="R17" i="325"/>
  <c r="H17" i="325"/>
  <c r="J17" i="325"/>
  <c r="K16" i="325"/>
  <c r="AC17" i="325"/>
  <c r="AB17" i="325"/>
  <c r="G280" i="325"/>
  <c r="AF17" i="325"/>
  <c r="AD17" i="325"/>
  <c r="M17" i="325"/>
  <c r="AI17" i="325"/>
  <c r="AE17" i="325"/>
  <c r="Y17" i="325"/>
  <c r="Z17" i="325"/>
  <c r="AG17" i="325"/>
  <c r="N17" i="325"/>
  <c r="AA17" i="325"/>
  <c r="P17" i="325"/>
  <c r="AH17" i="325"/>
  <c r="W17" i="325"/>
  <c r="O17" i="325"/>
  <c r="Q17" i="325"/>
  <c r="S17" i="325"/>
  <c r="T17" i="325"/>
  <c r="I17" i="325"/>
  <c r="G239" i="325"/>
  <c r="K227" i="325"/>
  <c r="G313" i="325"/>
  <c r="G324" i="325"/>
  <c r="G267" i="325"/>
  <c r="K239" i="325"/>
  <c r="K247" i="325"/>
  <c r="K324" i="325"/>
  <c r="K267" i="325"/>
  <c r="K313" i="325"/>
  <c r="K258" i="325"/>
  <c r="H15" i="325" l="1"/>
  <c r="H14" i="325" s="1"/>
  <c r="G16" i="325"/>
  <c r="G17" i="325"/>
  <c r="K17" i="325"/>
  <c r="Q15" i="325"/>
  <c r="Q14" i="325" s="1"/>
  <c r="Q10" i="325" s="1"/>
  <c r="Q9" i="325" s="1"/>
  <c r="AH15" i="325"/>
  <c r="AH14" i="325" s="1"/>
  <c r="AH10" i="325" s="1"/>
  <c r="AH9" i="325" s="1"/>
  <c r="O15" i="325"/>
  <c r="O14" i="325" s="1"/>
  <c r="O10" i="325" s="1"/>
  <c r="O9" i="325" s="1"/>
  <c r="AC15" i="325"/>
  <c r="AC14" i="325" s="1"/>
  <c r="AC10" i="325" s="1"/>
  <c r="AC9" i="325" s="1"/>
  <c r="T15" i="325"/>
  <c r="T14" i="325" s="1"/>
  <c r="T10" i="325" s="1"/>
  <c r="T9" i="325" s="1"/>
  <c r="AF15" i="325"/>
  <c r="AF14" i="325" s="1"/>
  <c r="AF10" i="325" s="1"/>
  <c r="AF9" i="325" s="1"/>
  <c r="AI15" i="325"/>
  <c r="AI14" i="325" s="1"/>
  <c r="AI10" i="325" s="1"/>
  <c r="AI9" i="325" s="1"/>
  <c r="AG15" i="325"/>
  <c r="AG14" i="325" s="1"/>
  <c r="AG10" i="325" s="1"/>
  <c r="AG9" i="325" s="1"/>
  <c r="S15" i="325"/>
  <c r="S14" i="325" s="1"/>
  <c r="S10" i="325" s="1"/>
  <c r="S9" i="325" s="1"/>
  <c r="P15" i="325"/>
  <c r="P14" i="325" s="1"/>
  <c r="P10" i="325" s="1"/>
  <c r="P9" i="325" s="1"/>
  <c r="AB15" i="325"/>
  <c r="AB14" i="325" s="1"/>
  <c r="AB10" i="325" s="1"/>
  <c r="AB9" i="325" s="1"/>
  <c r="AE15" i="325"/>
  <c r="AE14" i="325" s="1"/>
  <c r="AE10" i="325" s="1"/>
  <c r="AE9" i="325" s="1"/>
  <c r="N15" i="325"/>
  <c r="N14" i="325" s="1"/>
  <c r="N10" i="325" s="1"/>
  <c r="N9" i="325" s="1"/>
  <c r="Y15" i="325"/>
  <c r="Y14" i="325" s="1"/>
  <c r="Y10" i="325" s="1"/>
  <c r="Y9" i="325" s="1"/>
  <c r="AD15" i="325"/>
  <c r="AD14" i="325" s="1"/>
  <c r="AD10" i="325" s="1"/>
  <c r="AD9" i="325" s="1"/>
  <c r="R15" i="325"/>
  <c r="R14" i="325" s="1"/>
  <c r="R10" i="325" s="1"/>
  <c r="R9" i="325" s="1"/>
  <c r="M15" i="325"/>
  <c r="M14" i="325" s="1"/>
  <c r="M10" i="325" s="1"/>
  <c r="M9" i="325" s="1"/>
  <c r="J15" i="325"/>
  <c r="J14" i="325" s="1"/>
  <c r="J10" i="325" s="1"/>
  <c r="J9" i="325" s="1"/>
  <c r="W15" i="325"/>
  <c r="W14" i="325" s="1"/>
  <c r="W10" i="325" s="1"/>
  <c r="W9" i="325" s="1"/>
  <c r="I15" i="325"/>
  <c r="I14" i="325" s="1"/>
  <c r="I10" i="325" s="1"/>
  <c r="I9" i="325" s="1"/>
  <c r="AA15" i="325"/>
  <c r="AA14" i="325" s="1"/>
  <c r="AA10" i="325" s="1"/>
  <c r="AA9" i="325" s="1"/>
  <c r="Z15" i="325"/>
  <c r="Z14" i="325" s="1"/>
  <c r="Z10" i="325" s="1"/>
  <c r="Z9" i="325" s="1"/>
  <c r="X15" i="325"/>
  <c r="X14" i="325" s="1"/>
  <c r="X10" i="325" s="1"/>
  <c r="X9" i="325" s="1"/>
  <c r="G15" i="325" l="1"/>
  <c r="G14" i="325" s="1"/>
  <c r="G10" i="325" s="1"/>
  <c r="G9" i="325" s="1"/>
  <c r="H10" i="325"/>
  <c r="H9" i="325" s="1"/>
  <c r="L15" i="325"/>
  <c r="L14" i="325" s="1"/>
  <c r="K15" i="325" l="1"/>
  <c r="K14" i="325"/>
  <c r="L10" i="325"/>
  <c r="L9" i="325" l="1"/>
  <c r="K9" i="325" s="1"/>
  <c r="K10" i="325"/>
  <c r="AG18" i="289" l="1"/>
  <c r="AF18" i="289"/>
  <c r="AE18" i="289"/>
  <c r="AD18" i="289"/>
  <c r="AC18" i="289"/>
  <c r="AB18" i="289"/>
  <c r="AA18" i="289"/>
  <c r="Z18" i="289"/>
  <c r="Y18" i="289"/>
  <c r="X18" i="289"/>
  <c r="W18" i="289"/>
  <c r="V18" i="289"/>
  <c r="U18" i="289"/>
  <c r="R18" i="289"/>
  <c r="Q18" i="289"/>
  <c r="P18" i="289"/>
  <c r="O18" i="289"/>
  <c r="M18" i="289"/>
  <c r="L18" i="289"/>
  <c r="L12" i="289" s="1"/>
  <c r="K10" i="290" l="1"/>
  <c r="K41" i="289" l="1"/>
  <c r="K40" i="289"/>
  <c r="J18" i="289" l="1"/>
  <c r="J12" i="289" s="1"/>
  <c r="J85" i="286" l="1"/>
  <c r="AG12" i="289" l="1"/>
  <c r="AF12" i="289"/>
  <c r="AE12" i="289"/>
  <c r="AD12" i="289"/>
  <c r="AC12" i="289"/>
  <c r="AB12" i="289"/>
  <c r="AA12" i="289"/>
  <c r="Z12" i="289"/>
  <c r="Y12" i="289"/>
  <c r="X12" i="289"/>
  <c r="W12" i="289"/>
  <c r="V12" i="289"/>
  <c r="U12" i="289"/>
  <c r="R12" i="289"/>
  <c r="Q12" i="289"/>
  <c r="P12" i="289"/>
  <c r="O12" i="289"/>
  <c r="N12" i="289"/>
  <c r="J112" i="289"/>
  <c r="J13" i="289" s="1"/>
  <c r="J11" i="289" s="1"/>
  <c r="J93" i="289"/>
  <c r="M12" i="289"/>
  <c r="J106" i="286" l="1"/>
  <c r="R100" i="286"/>
  <c r="Q100" i="286"/>
  <c r="K143" i="289" l="1"/>
  <c r="K91" i="289" l="1"/>
  <c r="AG222" i="321"/>
  <c r="AF222" i="321"/>
  <c r="AE222" i="321"/>
  <c r="AD222" i="321"/>
  <c r="AC222" i="321"/>
  <c r="AB222" i="321"/>
  <c r="AA222" i="321"/>
  <c r="Z222" i="321"/>
  <c r="Y222" i="321"/>
  <c r="X222" i="321"/>
  <c r="W222" i="321"/>
  <c r="V222" i="321"/>
  <c r="U222" i="321"/>
  <c r="R222" i="321"/>
  <c r="Q222" i="321"/>
  <c r="P222" i="321"/>
  <c r="O222" i="321"/>
  <c r="N222" i="321"/>
  <c r="M222" i="321"/>
  <c r="K222" i="321"/>
  <c r="J222" i="321"/>
  <c r="I222" i="321"/>
  <c r="L17" i="321" l="1"/>
  <c r="H17" i="321"/>
  <c r="M11" i="321"/>
  <c r="N11" i="321"/>
  <c r="O11" i="321"/>
  <c r="P11" i="321"/>
  <c r="Q11" i="321"/>
  <c r="R11" i="321"/>
  <c r="U11" i="321"/>
  <c r="V11" i="321"/>
  <c r="W11" i="321"/>
  <c r="X11" i="321"/>
  <c r="Y11" i="321"/>
  <c r="Z11" i="321"/>
  <c r="AA11" i="321"/>
  <c r="AB11" i="321"/>
  <c r="AC11" i="321"/>
  <c r="AD11" i="321"/>
  <c r="AE11" i="321"/>
  <c r="AF11" i="321"/>
  <c r="AG11" i="321"/>
  <c r="I13" i="290" l="1"/>
  <c r="K73" i="289" l="1"/>
  <c r="K72" i="289"/>
  <c r="K71" i="289" l="1"/>
  <c r="K39" i="289"/>
  <c r="J84" i="286" l="1"/>
  <c r="J237" i="321" l="1"/>
  <c r="I237" i="321"/>
  <c r="AG237" i="321"/>
  <c r="AF237" i="321"/>
  <c r="AE237" i="321"/>
  <c r="AD237" i="321"/>
  <c r="AC237" i="321"/>
  <c r="AB237" i="321"/>
  <c r="AA237" i="321"/>
  <c r="Z237" i="321"/>
  <c r="Y237" i="321"/>
  <c r="X237" i="321"/>
  <c r="W237" i="321"/>
  <c r="V237" i="321"/>
  <c r="U237" i="321"/>
  <c r="R237" i="321"/>
  <c r="Q237" i="321"/>
  <c r="P237" i="321"/>
  <c r="O237" i="321"/>
  <c r="N237" i="321"/>
  <c r="M237" i="321"/>
  <c r="K237" i="321"/>
  <c r="AF212" i="321"/>
  <c r="AE212" i="321"/>
  <c r="AD212" i="321"/>
  <c r="AC212" i="321"/>
  <c r="AB212" i="321"/>
  <c r="AA212" i="321"/>
  <c r="Z212" i="321"/>
  <c r="Y212" i="321"/>
  <c r="X212" i="321"/>
  <c r="W212" i="321"/>
  <c r="V212" i="321"/>
  <c r="U212" i="321"/>
  <c r="R212" i="321"/>
  <c r="Q212" i="321"/>
  <c r="P212" i="321"/>
  <c r="O212" i="321"/>
  <c r="N212" i="321"/>
  <c r="M212" i="321"/>
  <c r="K212" i="321"/>
  <c r="J212" i="321"/>
  <c r="I212" i="321"/>
  <c r="AG212" i="321"/>
  <c r="I29" i="290" l="1"/>
  <c r="I28" i="290"/>
  <c r="I22" i="290"/>
  <c r="I17" i="290"/>
  <c r="I15" i="290"/>
  <c r="I14" i="290"/>
  <c r="N32" i="290"/>
  <c r="N31" i="290"/>
  <c r="N30" i="290"/>
  <c r="N29" i="290"/>
  <c r="N28" i="290"/>
  <c r="N27" i="290"/>
  <c r="N26" i="290"/>
  <c r="N25" i="290"/>
  <c r="N24" i="290"/>
  <c r="N23" i="290"/>
  <c r="N22" i="290"/>
  <c r="N21" i="290"/>
  <c r="N20" i="290"/>
  <c r="N19" i="290"/>
  <c r="N18" i="290"/>
  <c r="N17" i="290"/>
  <c r="N16" i="290"/>
  <c r="N15" i="290"/>
  <c r="N14" i="290"/>
  <c r="N13" i="290"/>
  <c r="I11" i="290"/>
  <c r="K117" i="289"/>
  <c r="K47" i="289"/>
  <c r="K157" i="289"/>
  <c r="K156" i="289"/>
  <c r="K155" i="289"/>
  <c r="K154" i="289"/>
  <c r="K153" i="289"/>
  <c r="K152" i="289"/>
  <c r="K151" i="289"/>
  <c r="K150" i="289"/>
  <c r="K149" i="289"/>
  <c r="K148" i="289"/>
  <c r="K147" i="289"/>
  <c r="K146" i="289"/>
  <c r="K145" i="289"/>
  <c r="K144" i="289"/>
  <c r="K142" i="289"/>
  <c r="K140" i="289"/>
  <c r="K139" i="289"/>
  <c r="K138" i="289"/>
  <c r="K137" i="289"/>
  <c r="K136" i="289"/>
  <c r="K135" i="289"/>
  <c r="K134" i="289"/>
  <c r="K133" i="289"/>
  <c r="K132" i="289"/>
  <c r="K129" i="289"/>
  <c r="K128" i="289"/>
  <c r="K127" i="289"/>
  <c r="K126" i="289"/>
  <c r="K125" i="289"/>
  <c r="K124" i="289"/>
  <c r="K123" i="289"/>
  <c r="K122" i="289"/>
  <c r="K121" i="289"/>
  <c r="K120" i="289"/>
  <c r="K119" i="289"/>
  <c r="K118" i="289"/>
  <c r="K116" i="289"/>
  <c r="K115" i="289"/>
  <c r="K114" i="289"/>
  <c r="K113" i="289"/>
  <c r="K99" i="289"/>
  <c r="K98" i="289"/>
  <c r="K97" i="289"/>
  <c r="K96" i="289"/>
  <c r="K95" i="289"/>
  <c r="K94" i="289"/>
  <c r="K92" i="289"/>
  <c r="K90" i="289"/>
  <c r="K89" i="289"/>
  <c r="K88" i="289"/>
  <c r="K87" i="289"/>
  <c r="K86" i="289"/>
  <c r="K85" i="289"/>
  <c r="K84" i="289"/>
  <c r="K83" i="289"/>
  <c r="K82" i="289"/>
  <c r="K81" i="289"/>
  <c r="K80" i="289"/>
  <c r="K79" i="289"/>
  <c r="K78" i="289"/>
  <c r="K77" i="289"/>
  <c r="K76" i="289"/>
  <c r="K75" i="289"/>
  <c r="K74" i="289"/>
  <c r="K70" i="289"/>
  <c r="K69" i="289"/>
  <c r="K68" i="289"/>
  <c r="K67" i="289"/>
  <c r="K66" i="289"/>
  <c r="K65" i="289"/>
  <c r="K64" i="289"/>
  <c r="K63" i="289"/>
  <c r="K54" i="289"/>
  <c r="K53" i="289"/>
  <c r="K52" i="289"/>
  <c r="K51" i="289"/>
  <c r="K50" i="289"/>
  <c r="K49" i="289"/>
  <c r="K48" i="289"/>
  <c r="K46" i="289"/>
  <c r="K45" i="289"/>
  <c r="K44" i="289"/>
  <c r="K43" i="289"/>
  <c r="K42" i="289"/>
  <c r="K38" i="289"/>
  <c r="K37" i="289"/>
  <c r="K36" i="289"/>
  <c r="K35" i="289"/>
  <c r="K34" i="289"/>
  <c r="K33" i="289"/>
  <c r="K32" i="289"/>
  <c r="K31" i="289"/>
  <c r="K30" i="289"/>
  <c r="K29" i="289"/>
  <c r="K27" i="289"/>
  <c r="K26" i="289"/>
  <c r="K25" i="289"/>
  <c r="K24" i="289"/>
  <c r="K23" i="289"/>
  <c r="K22" i="289"/>
  <c r="K21" i="289"/>
  <c r="K20" i="289"/>
  <c r="AG100" i="321"/>
  <c r="AF100" i="321"/>
  <c r="AE100" i="321"/>
  <c r="AD100" i="321"/>
  <c r="AC100" i="321"/>
  <c r="AB100" i="321"/>
  <c r="AA100" i="321"/>
  <c r="Z100" i="321"/>
  <c r="Y100" i="321"/>
  <c r="X100" i="321"/>
  <c r="W100" i="321"/>
  <c r="V100" i="321"/>
  <c r="U100" i="321"/>
  <c r="R100" i="321"/>
  <c r="Q100" i="321"/>
  <c r="P100" i="321"/>
  <c r="O100" i="321"/>
  <c r="N100" i="321"/>
  <c r="M100" i="321"/>
  <c r="K100" i="321"/>
  <c r="J100" i="321"/>
  <c r="I100" i="321"/>
  <c r="L238" i="321"/>
  <c r="L237" i="321" s="1"/>
  <c r="L236" i="321"/>
  <c r="L235" i="321"/>
  <c r="L233" i="321"/>
  <c r="L232" i="321"/>
  <c r="L231" i="321"/>
  <c r="L229" i="321"/>
  <c r="L227" i="321"/>
  <c r="L226" i="321"/>
  <c r="L225" i="321"/>
  <c r="L223" i="321"/>
  <c r="L222" i="321" s="1"/>
  <c r="L220" i="321"/>
  <c r="L219" i="321"/>
  <c r="L217" i="321"/>
  <c r="L215" i="321"/>
  <c r="L213" i="321"/>
  <c r="L212" i="321" s="1"/>
  <c r="L210" i="321"/>
  <c r="L209" i="321"/>
  <c r="L208" i="321"/>
  <c r="L206" i="321"/>
  <c r="L205" i="321"/>
  <c r="L204" i="321"/>
  <c r="L194" i="321"/>
  <c r="L193" i="321"/>
  <c r="L191" i="321"/>
  <c r="L189" i="321"/>
  <c r="L188" i="321"/>
  <c r="L186" i="321"/>
  <c r="L183" i="321"/>
  <c r="L182" i="321"/>
  <c r="L180" i="321"/>
  <c r="L178" i="321"/>
  <c r="L175" i="321"/>
  <c r="L173" i="321"/>
  <c r="L171" i="321"/>
  <c r="L170" i="321"/>
  <c r="L167" i="321"/>
  <c r="L166" i="321"/>
  <c r="L164" i="321"/>
  <c r="L161" i="321"/>
  <c r="L160" i="321"/>
  <c r="L158" i="321"/>
  <c r="L156" i="321"/>
  <c r="L154" i="321"/>
  <c r="L151" i="321"/>
  <c r="L150" i="321"/>
  <c r="L149" i="321"/>
  <c r="L148" i="321"/>
  <c r="L146" i="321"/>
  <c r="L145" i="321"/>
  <c r="L144" i="321"/>
  <c r="L143" i="321"/>
  <c r="L142" i="321"/>
  <c r="L132" i="321"/>
  <c r="L131" i="321"/>
  <c r="L130" i="321"/>
  <c r="L129" i="321"/>
  <c r="L128" i="321"/>
  <c r="L127" i="321"/>
  <c r="L126" i="321"/>
  <c r="L125" i="321"/>
  <c r="L124" i="321"/>
  <c r="L122" i="321"/>
  <c r="L121" i="321"/>
  <c r="L120" i="321"/>
  <c r="L119" i="321"/>
  <c r="L118" i="321"/>
  <c r="L116" i="321"/>
  <c r="L115" i="321"/>
  <c r="L114" i="321"/>
  <c r="L113" i="321"/>
  <c r="L112" i="321"/>
  <c r="L111" i="321"/>
  <c r="L110" i="321"/>
  <c r="L109" i="321"/>
  <c r="L108" i="321"/>
  <c r="L106" i="321"/>
  <c r="L105" i="321"/>
  <c r="L104" i="321"/>
  <c r="L103" i="321"/>
  <c r="L102" i="321"/>
  <c r="L101" i="321"/>
  <c r="L98" i="321"/>
  <c r="L99" i="321"/>
  <c r="L96" i="321"/>
  <c r="L95" i="321"/>
  <c r="L94" i="321"/>
  <c r="L93" i="321"/>
  <c r="L92" i="321"/>
  <c r="L91" i="321"/>
  <c r="L90" i="321"/>
  <c r="L89" i="321"/>
  <c r="L88" i="321"/>
  <c r="L87" i="321"/>
  <c r="L86" i="321"/>
  <c r="L85" i="321"/>
  <c r="L84" i="321"/>
  <c r="L83" i="321"/>
  <c r="L82" i="321"/>
  <c r="L81" i="321"/>
  <c r="L80" i="321"/>
  <c r="L79" i="321"/>
  <c r="L78" i="321"/>
  <c r="L77" i="321"/>
  <c r="L76" i="321"/>
  <c r="L75" i="321"/>
  <c r="L74" i="321"/>
  <c r="L73" i="321"/>
  <c r="L63" i="321"/>
  <c r="L62" i="321"/>
  <c r="L61" i="321"/>
  <c r="L60" i="321"/>
  <c r="L59" i="321"/>
  <c r="L58" i="321"/>
  <c r="L57" i="321"/>
  <c r="L56" i="321"/>
  <c r="L55" i="321"/>
  <c r="L54" i="321"/>
  <c r="L53" i="321"/>
  <c r="L52" i="321"/>
  <c r="L51" i="321"/>
  <c r="L50" i="321"/>
  <c r="L49" i="321"/>
  <c r="L48" i="321"/>
  <c r="L46" i="321"/>
  <c r="L45" i="321"/>
  <c r="L44" i="321"/>
  <c r="L43" i="321"/>
  <c r="L42" i="321"/>
  <c r="L41" i="321"/>
  <c r="L40" i="321"/>
  <c r="L39" i="321"/>
  <c r="L38" i="321"/>
  <c r="L37" i="321"/>
  <c r="L36" i="321"/>
  <c r="L35" i="321"/>
  <c r="L34" i="321"/>
  <c r="L33" i="321"/>
  <c r="L32" i="321"/>
  <c r="L31" i="321"/>
  <c r="L30" i="321"/>
  <c r="L29" i="321"/>
  <c r="L28" i="321"/>
  <c r="H238" i="321"/>
  <c r="H237" i="321" s="1"/>
  <c r="H236" i="321"/>
  <c r="H235" i="321"/>
  <c r="H233" i="321"/>
  <c r="H232" i="321"/>
  <c r="H231" i="321"/>
  <c r="H229" i="321"/>
  <c r="H227" i="321"/>
  <c r="H226" i="321"/>
  <c r="H225" i="321"/>
  <c r="H223" i="321"/>
  <c r="H222" i="321" s="1"/>
  <c r="H220" i="321"/>
  <c r="H219" i="321"/>
  <c r="H217" i="321"/>
  <c r="H215" i="321"/>
  <c r="H213" i="321"/>
  <c r="H212" i="321" s="1"/>
  <c r="H210" i="321"/>
  <c r="H209" i="321"/>
  <c r="H208" i="321"/>
  <c r="H206" i="321"/>
  <c r="H205" i="321"/>
  <c r="H204" i="321"/>
  <c r="H194" i="321"/>
  <c r="H193" i="321"/>
  <c r="H191" i="321"/>
  <c r="H189" i="321"/>
  <c r="H188" i="321"/>
  <c r="H186" i="321"/>
  <c r="H183" i="321"/>
  <c r="H182" i="321"/>
  <c r="H180" i="321"/>
  <c r="H178" i="321"/>
  <c r="H175" i="321"/>
  <c r="H173" i="321"/>
  <c r="H171" i="321"/>
  <c r="H170" i="321"/>
  <c r="H167" i="321"/>
  <c r="H166" i="321"/>
  <c r="H164" i="321"/>
  <c r="H161" i="321"/>
  <c r="H160" i="321"/>
  <c r="H158" i="321"/>
  <c r="H156" i="321"/>
  <c r="H154" i="321"/>
  <c r="H151" i="321"/>
  <c r="H150" i="321"/>
  <c r="H149" i="321"/>
  <c r="H148" i="321"/>
  <c r="H146" i="321"/>
  <c r="H145" i="321"/>
  <c r="H144" i="321"/>
  <c r="H143" i="321"/>
  <c r="H142" i="321"/>
  <c r="H132" i="321"/>
  <c r="H131" i="321"/>
  <c r="H130" i="321"/>
  <c r="H129" i="321"/>
  <c r="H128" i="321"/>
  <c r="H127" i="321"/>
  <c r="H126" i="321"/>
  <c r="H125" i="321"/>
  <c r="H124" i="321"/>
  <c r="H122" i="321"/>
  <c r="H121" i="321"/>
  <c r="H120" i="321"/>
  <c r="H119" i="321"/>
  <c r="H118" i="321"/>
  <c r="H116" i="321"/>
  <c r="H115" i="321"/>
  <c r="H114" i="321"/>
  <c r="H113" i="321"/>
  <c r="H112" i="321"/>
  <c r="H111" i="321"/>
  <c r="H110" i="321"/>
  <c r="H109" i="321"/>
  <c r="H108" i="321"/>
  <c r="H106" i="321"/>
  <c r="H105" i="321"/>
  <c r="H104" i="321"/>
  <c r="H103" i="321"/>
  <c r="H102" i="321"/>
  <c r="H101" i="321"/>
  <c r="H98" i="321"/>
  <c r="H99" i="321"/>
  <c r="H96" i="321"/>
  <c r="H95" i="321"/>
  <c r="H94" i="321"/>
  <c r="H93" i="321"/>
  <c r="H92" i="321"/>
  <c r="H91" i="321"/>
  <c r="H90" i="321"/>
  <c r="H89" i="321"/>
  <c r="H88" i="321"/>
  <c r="H87" i="321"/>
  <c r="H86" i="321"/>
  <c r="H85" i="321"/>
  <c r="H84" i="321"/>
  <c r="H83" i="321"/>
  <c r="H82" i="321"/>
  <c r="H81" i="321"/>
  <c r="H80" i="321"/>
  <c r="H79" i="321"/>
  <c r="H78" i="321"/>
  <c r="H77" i="321"/>
  <c r="H76" i="321"/>
  <c r="H75" i="321"/>
  <c r="H74" i="321"/>
  <c r="H73" i="321"/>
  <c r="H63" i="321"/>
  <c r="H62" i="321"/>
  <c r="H61" i="321"/>
  <c r="H60" i="321"/>
  <c r="H59" i="321"/>
  <c r="H58" i="321"/>
  <c r="H57" i="321"/>
  <c r="H56" i="321"/>
  <c r="H55" i="321"/>
  <c r="H54" i="321"/>
  <c r="H53" i="321"/>
  <c r="H52" i="321"/>
  <c r="H51" i="321"/>
  <c r="H50" i="321"/>
  <c r="H49" i="321"/>
  <c r="H48" i="321"/>
  <c r="H46" i="321"/>
  <c r="H45" i="321"/>
  <c r="H44" i="321"/>
  <c r="H43" i="321"/>
  <c r="H42" i="321"/>
  <c r="H41" i="321"/>
  <c r="H40" i="321"/>
  <c r="L22" i="321"/>
  <c r="H22" i="321"/>
  <c r="L19" i="321"/>
  <c r="L18" i="321"/>
  <c r="L16" i="321"/>
  <c r="L15" i="321"/>
  <c r="L14" i="321"/>
  <c r="H19" i="321"/>
  <c r="H18" i="321"/>
  <c r="H16" i="321"/>
  <c r="H15" i="321"/>
  <c r="H14" i="321"/>
  <c r="L12" i="321"/>
  <c r="H12" i="321"/>
  <c r="H27" i="321" l="1"/>
  <c r="K18" i="289"/>
  <c r="H100" i="321"/>
  <c r="AA79" i="269" l="1"/>
  <c r="Z79" i="269"/>
  <c r="X79" i="269"/>
  <c r="W79" i="269"/>
  <c r="U79" i="269"/>
  <c r="T79" i="269"/>
  <c r="R79" i="269"/>
  <c r="Q79" i="269"/>
  <c r="O79" i="269"/>
  <c r="N79" i="269"/>
  <c r="L79" i="269"/>
  <c r="K79" i="269"/>
  <c r="AA67" i="269"/>
  <c r="Z67" i="269"/>
  <c r="X67" i="269"/>
  <c r="W67" i="269"/>
  <c r="U67" i="269"/>
  <c r="T67" i="269"/>
  <c r="R67" i="269"/>
  <c r="Q67" i="269"/>
  <c r="O67" i="269"/>
  <c r="N67" i="269"/>
  <c r="L67" i="269"/>
  <c r="K67" i="269"/>
  <c r="AA56" i="269"/>
  <c r="Z56" i="269"/>
  <c r="X56" i="269"/>
  <c r="W56" i="269"/>
  <c r="U56" i="269"/>
  <c r="T56" i="269"/>
  <c r="R56" i="269"/>
  <c r="Q56" i="269"/>
  <c r="O56" i="269"/>
  <c r="N56" i="269"/>
  <c r="L56" i="269"/>
  <c r="K56" i="269"/>
  <c r="AA45" i="269"/>
  <c r="Z45" i="269"/>
  <c r="X45" i="269"/>
  <c r="W45" i="269"/>
  <c r="U45" i="269"/>
  <c r="T45" i="269"/>
  <c r="R45" i="269"/>
  <c r="Q45" i="269"/>
  <c r="O45" i="269"/>
  <c r="N45" i="269"/>
  <c r="L45" i="269"/>
  <c r="K45" i="269"/>
  <c r="N81" i="286" l="1"/>
  <c r="M81" i="286"/>
  <c r="AN12" i="290" l="1"/>
  <c r="AM12" i="290"/>
  <c r="AL12" i="290"/>
  <c r="AK12" i="290"/>
  <c r="AJ12" i="290"/>
  <c r="AI12" i="290"/>
  <c r="AH12" i="290"/>
  <c r="AG12" i="290"/>
  <c r="AF12" i="290"/>
  <c r="AE12" i="290"/>
  <c r="AD12" i="290"/>
  <c r="AC12" i="290"/>
  <c r="AB12" i="290"/>
  <c r="AA12" i="290"/>
  <c r="X12" i="290"/>
  <c r="W12" i="290"/>
  <c r="V12" i="290"/>
  <c r="U12" i="290"/>
  <c r="T12" i="290"/>
  <c r="S12" i="290"/>
  <c r="R12" i="290"/>
  <c r="Q12" i="290"/>
  <c r="P12" i="290"/>
  <c r="O12" i="290"/>
  <c r="N12" i="290"/>
  <c r="M12" i="290"/>
  <c r="L12" i="290"/>
  <c r="K12" i="290"/>
  <c r="K9" i="290" s="1"/>
  <c r="J12" i="290"/>
  <c r="I12" i="290"/>
  <c r="AN10" i="290"/>
  <c r="AM10" i="290"/>
  <c r="AL10" i="290"/>
  <c r="AK10" i="290"/>
  <c r="AJ10" i="290"/>
  <c r="AI10" i="290"/>
  <c r="AH10" i="290"/>
  <c r="AG10" i="290"/>
  <c r="AF10" i="290"/>
  <c r="AE10" i="290"/>
  <c r="AD10" i="290"/>
  <c r="AC10" i="290"/>
  <c r="AB10" i="290"/>
  <c r="AA10" i="290"/>
  <c r="X10" i="290"/>
  <c r="W10" i="290"/>
  <c r="V10" i="290"/>
  <c r="U10" i="290"/>
  <c r="T10" i="290"/>
  <c r="S10" i="290"/>
  <c r="R10" i="290"/>
  <c r="Q10" i="290"/>
  <c r="P10" i="290"/>
  <c r="O10" i="290"/>
  <c r="N10" i="290"/>
  <c r="M10" i="290"/>
  <c r="L10" i="290"/>
  <c r="J10" i="290"/>
  <c r="I10" i="290"/>
  <c r="AG112" i="289"/>
  <c r="AG13" i="289" s="1"/>
  <c r="AF112" i="289"/>
  <c r="AF13" i="289" s="1"/>
  <c r="AE112" i="289"/>
  <c r="AE13" i="289" s="1"/>
  <c r="AD112" i="289"/>
  <c r="AD13" i="289" s="1"/>
  <c r="AC112" i="289"/>
  <c r="AC13" i="289" s="1"/>
  <c r="AB112" i="289"/>
  <c r="AB13" i="289" s="1"/>
  <c r="AA112" i="289"/>
  <c r="AA13" i="289" s="1"/>
  <c r="Z112" i="289"/>
  <c r="Z13" i="289" s="1"/>
  <c r="Y112" i="289"/>
  <c r="Y13" i="289" s="1"/>
  <c r="X112" i="289"/>
  <c r="X13" i="289" s="1"/>
  <c r="W112" i="289"/>
  <c r="W13" i="289" s="1"/>
  <c r="V112" i="289"/>
  <c r="V13" i="289" s="1"/>
  <c r="U112" i="289"/>
  <c r="U13" i="289" s="1"/>
  <c r="Q112" i="289"/>
  <c r="Q13" i="289" s="1"/>
  <c r="P13" i="289"/>
  <c r="O13" i="289"/>
  <c r="N13" i="289"/>
  <c r="M13" i="289"/>
  <c r="L13" i="289"/>
  <c r="L11" i="289" s="1"/>
  <c r="AG93" i="289"/>
  <c r="AG16" i="289" s="1"/>
  <c r="AG15" i="289" s="1"/>
  <c r="AG14" i="289" s="1"/>
  <c r="AF93" i="289"/>
  <c r="AF16" i="289" s="1"/>
  <c r="AF15" i="289" s="1"/>
  <c r="AF14" i="289" s="1"/>
  <c r="AE93" i="289"/>
  <c r="AE16" i="289" s="1"/>
  <c r="AE15" i="289" s="1"/>
  <c r="AE14" i="289" s="1"/>
  <c r="AD93" i="289"/>
  <c r="AD16" i="289" s="1"/>
  <c r="AD15" i="289" s="1"/>
  <c r="AD14" i="289" s="1"/>
  <c r="AC93" i="289"/>
  <c r="AC16" i="289" s="1"/>
  <c r="AC15" i="289" s="1"/>
  <c r="AC14" i="289" s="1"/>
  <c r="AB93" i="289"/>
  <c r="AB16" i="289" s="1"/>
  <c r="AB15" i="289" s="1"/>
  <c r="AB14" i="289" s="1"/>
  <c r="AA93" i="289"/>
  <c r="AA16" i="289" s="1"/>
  <c r="AA15" i="289" s="1"/>
  <c r="AA14" i="289" s="1"/>
  <c r="Z93" i="289"/>
  <c r="Z16" i="289" s="1"/>
  <c r="Z15" i="289" s="1"/>
  <c r="Z14" i="289" s="1"/>
  <c r="Y93" i="289"/>
  <c r="Y16" i="289" s="1"/>
  <c r="Y15" i="289" s="1"/>
  <c r="Y14" i="289" s="1"/>
  <c r="X93" i="289"/>
  <c r="X16" i="289" s="1"/>
  <c r="X15" i="289" s="1"/>
  <c r="X14" i="289" s="1"/>
  <c r="W93" i="289"/>
  <c r="W16" i="289" s="1"/>
  <c r="W15" i="289" s="1"/>
  <c r="W14" i="289" s="1"/>
  <c r="V93" i="289"/>
  <c r="V16" i="289" s="1"/>
  <c r="V15" i="289" s="1"/>
  <c r="V14" i="289" s="1"/>
  <c r="U93" i="289"/>
  <c r="U16" i="289" s="1"/>
  <c r="U15" i="289" s="1"/>
  <c r="U14" i="289" s="1"/>
  <c r="R93" i="289"/>
  <c r="R16" i="289" s="1"/>
  <c r="R15" i="289" s="1"/>
  <c r="R14" i="289" s="1"/>
  <c r="Q93" i="289"/>
  <c r="Q16" i="289" s="1"/>
  <c r="Q15" i="289" s="1"/>
  <c r="Q14" i="289" s="1"/>
  <c r="P93" i="289"/>
  <c r="P16" i="289" s="1"/>
  <c r="P15" i="289" s="1"/>
  <c r="P14" i="289" s="1"/>
  <c r="O93" i="289"/>
  <c r="O16" i="289" s="1"/>
  <c r="O15" i="289" s="1"/>
  <c r="O14" i="289" s="1"/>
  <c r="N93" i="289"/>
  <c r="N16" i="289" s="1"/>
  <c r="N15" i="289" s="1"/>
  <c r="N14" i="289" s="1"/>
  <c r="M93" i="289"/>
  <c r="M16" i="289" s="1"/>
  <c r="M15" i="289" s="1"/>
  <c r="M14" i="289" s="1"/>
  <c r="L93" i="289"/>
  <c r="L16" i="289" s="1"/>
  <c r="L15" i="289" s="1"/>
  <c r="J16" i="289"/>
  <c r="J15" i="289" s="1"/>
  <c r="J14" i="289" s="1"/>
  <c r="AG234" i="321"/>
  <c r="AF234" i="321"/>
  <c r="AE234" i="321"/>
  <c r="AD234" i="321"/>
  <c r="AC234" i="321"/>
  <c r="AB234" i="321"/>
  <c r="AA234" i="321"/>
  <c r="Z234" i="321"/>
  <c r="Y234" i="321"/>
  <c r="X234" i="321"/>
  <c r="W234" i="321"/>
  <c r="V234" i="321"/>
  <c r="U234" i="321"/>
  <c r="R234" i="321"/>
  <c r="Q234" i="321"/>
  <c r="P234" i="321"/>
  <c r="O234" i="321"/>
  <c r="N234" i="321"/>
  <c r="M234" i="321"/>
  <c r="K234" i="321"/>
  <c r="J234" i="321"/>
  <c r="I234" i="321"/>
  <c r="H234" i="321"/>
  <c r="AG230" i="321"/>
  <c r="AF230" i="321"/>
  <c r="AE230" i="321"/>
  <c r="AD230" i="321"/>
  <c r="AC230" i="321"/>
  <c r="AB230" i="321"/>
  <c r="AA230" i="321"/>
  <c r="Z230" i="321"/>
  <c r="Y230" i="321"/>
  <c r="X230" i="321"/>
  <c r="W230" i="321"/>
  <c r="V230" i="321"/>
  <c r="U230" i="321"/>
  <c r="R230" i="321"/>
  <c r="Q230" i="321"/>
  <c r="P230" i="321"/>
  <c r="O230" i="321"/>
  <c r="N230" i="321"/>
  <c r="M230" i="321"/>
  <c r="K230" i="321"/>
  <c r="J230" i="321"/>
  <c r="I230" i="321"/>
  <c r="H230" i="321"/>
  <c r="AG228" i="321"/>
  <c r="AF228" i="321"/>
  <c r="AE228" i="321"/>
  <c r="AD228" i="321"/>
  <c r="AC228" i="321"/>
  <c r="AB228" i="321"/>
  <c r="AA228" i="321"/>
  <c r="Z228" i="321"/>
  <c r="Y228" i="321"/>
  <c r="X228" i="321"/>
  <c r="W228" i="321"/>
  <c r="V228" i="321"/>
  <c r="U228" i="321"/>
  <c r="R228" i="321"/>
  <c r="Q228" i="321"/>
  <c r="P228" i="321"/>
  <c r="O228" i="321"/>
  <c r="N228" i="321"/>
  <c r="M228" i="321"/>
  <c r="K228" i="321"/>
  <c r="J228" i="321"/>
  <c r="I228" i="321"/>
  <c r="H228" i="321"/>
  <c r="AG224" i="321"/>
  <c r="AF224" i="321"/>
  <c r="AE224" i="321"/>
  <c r="AD224" i="321"/>
  <c r="AC224" i="321"/>
  <c r="AB224" i="321"/>
  <c r="AA224" i="321"/>
  <c r="Z224" i="321"/>
  <c r="Y224" i="321"/>
  <c r="X224" i="321"/>
  <c r="W224" i="321"/>
  <c r="V224" i="321"/>
  <c r="U224" i="321"/>
  <c r="R224" i="321"/>
  <c r="Q224" i="321"/>
  <c r="P224" i="321"/>
  <c r="O224" i="321"/>
  <c r="N224" i="321"/>
  <c r="M224" i="321"/>
  <c r="K224" i="321"/>
  <c r="J224" i="321"/>
  <c r="I224" i="321"/>
  <c r="H224" i="321"/>
  <c r="AG218" i="321"/>
  <c r="AF218" i="321"/>
  <c r="AE218" i="321"/>
  <c r="AD218" i="321"/>
  <c r="AC218" i="321"/>
  <c r="AB218" i="321"/>
  <c r="AA218" i="321"/>
  <c r="Z218" i="321"/>
  <c r="Y218" i="321"/>
  <c r="X218" i="321"/>
  <c r="W218" i="321"/>
  <c r="V218" i="321"/>
  <c r="U218" i="321"/>
  <c r="R218" i="321"/>
  <c r="Q218" i="321"/>
  <c r="P218" i="321"/>
  <c r="O218" i="321"/>
  <c r="N218" i="321"/>
  <c r="M218" i="321"/>
  <c r="K218" i="321"/>
  <c r="J218" i="321"/>
  <c r="I218" i="321"/>
  <c r="H218" i="321"/>
  <c r="AG216" i="321"/>
  <c r="AF216" i="321"/>
  <c r="AE216" i="321"/>
  <c r="AD216" i="321"/>
  <c r="AC216" i="321"/>
  <c r="AB216" i="321"/>
  <c r="AA216" i="321"/>
  <c r="Z216" i="321"/>
  <c r="Y216" i="321"/>
  <c r="X216" i="321"/>
  <c r="W216" i="321"/>
  <c r="V216" i="321"/>
  <c r="U216" i="321"/>
  <c r="R216" i="321"/>
  <c r="Q216" i="321"/>
  <c r="P216" i="321"/>
  <c r="O216" i="321"/>
  <c r="N216" i="321"/>
  <c r="M216" i="321"/>
  <c r="K216" i="321"/>
  <c r="J216" i="321"/>
  <c r="I216" i="321"/>
  <c r="H216" i="321"/>
  <c r="AG214" i="321"/>
  <c r="AF214" i="321"/>
  <c r="AE214" i="321"/>
  <c r="AD214" i="321"/>
  <c r="AC214" i="321"/>
  <c r="AB214" i="321"/>
  <c r="AA214" i="321"/>
  <c r="Z214" i="321"/>
  <c r="Y214" i="321"/>
  <c r="X214" i="321"/>
  <c r="W214" i="321"/>
  <c r="V214" i="321"/>
  <c r="U214" i="321"/>
  <c r="R214" i="321"/>
  <c r="Q214" i="321"/>
  <c r="P214" i="321"/>
  <c r="O214" i="321"/>
  <c r="N214" i="321"/>
  <c r="M214" i="321"/>
  <c r="K214" i="321"/>
  <c r="J214" i="321"/>
  <c r="I214" i="321"/>
  <c r="H214" i="321"/>
  <c r="AG207" i="321"/>
  <c r="AF207" i="321"/>
  <c r="AE207" i="321"/>
  <c r="AD207" i="321"/>
  <c r="AC207" i="321"/>
  <c r="AB207" i="321"/>
  <c r="AA207" i="321"/>
  <c r="Z207" i="321"/>
  <c r="Y207" i="321"/>
  <c r="X207" i="321"/>
  <c r="W207" i="321"/>
  <c r="V207" i="321"/>
  <c r="U207" i="321"/>
  <c r="R207" i="321"/>
  <c r="Q207" i="321"/>
  <c r="P207" i="321"/>
  <c r="O207" i="321"/>
  <c r="N207" i="321"/>
  <c r="M207" i="321"/>
  <c r="K207" i="321"/>
  <c r="J207" i="321"/>
  <c r="I207" i="321"/>
  <c r="H207" i="321"/>
  <c r="AG203" i="321"/>
  <c r="AF203" i="321"/>
  <c r="AE203" i="321"/>
  <c r="AD203" i="321"/>
  <c r="AC203" i="321"/>
  <c r="AB203" i="321"/>
  <c r="AA203" i="321"/>
  <c r="Z203" i="321"/>
  <c r="Y203" i="321"/>
  <c r="X203" i="321"/>
  <c r="W203" i="321"/>
  <c r="V203" i="321"/>
  <c r="U203" i="321"/>
  <c r="R203" i="321"/>
  <c r="Q203" i="321"/>
  <c r="P203" i="321"/>
  <c r="O203" i="321"/>
  <c r="N203" i="321"/>
  <c r="M203" i="321"/>
  <c r="K203" i="321"/>
  <c r="J203" i="321"/>
  <c r="I203" i="321"/>
  <c r="H203" i="321"/>
  <c r="AG192" i="321"/>
  <c r="AF192" i="321"/>
  <c r="AE192" i="321"/>
  <c r="AD192" i="321"/>
  <c r="AC192" i="321"/>
  <c r="AB192" i="321"/>
  <c r="AA192" i="321"/>
  <c r="Z192" i="321"/>
  <c r="Y192" i="321"/>
  <c r="X192" i="321"/>
  <c r="W192" i="321"/>
  <c r="V192" i="321"/>
  <c r="U192" i="321"/>
  <c r="R192" i="321"/>
  <c r="Q192" i="321"/>
  <c r="P192" i="321"/>
  <c r="O192" i="321"/>
  <c r="N192" i="321"/>
  <c r="M192" i="321"/>
  <c r="K192" i="321"/>
  <c r="J192" i="321"/>
  <c r="I192" i="321"/>
  <c r="H192" i="321"/>
  <c r="AG190" i="321"/>
  <c r="AF190" i="321"/>
  <c r="AE190" i="321"/>
  <c r="AD190" i="321"/>
  <c r="AC190" i="321"/>
  <c r="AB190" i="321"/>
  <c r="AA190" i="321"/>
  <c r="Z190" i="321"/>
  <c r="Y190" i="321"/>
  <c r="X190" i="321"/>
  <c r="W190" i="321"/>
  <c r="V190" i="321"/>
  <c r="U190" i="321"/>
  <c r="R190" i="321"/>
  <c r="Q190" i="321"/>
  <c r="P190" i="321"/>
  <c r="O190" i="321"/>
  <c r="N190" i="321"/>
  <c r="M190" i="321"/>
  <c r="K190" i="321"/>
  <c r="J190" i="321"/>
  <c r="I190" i="321"/>
  <c r="H190" i="321"/>
  <c r="AG187" i="321"/>
  <c r="AF187" i="321"/>
  <c r="AE187" i="321"/>
  <c r="AD187" i="321"/>
  <c r="AC187" i="321"/>
  <c r="AB187" i="321"/>
  <c r="AA187" i="321"/>
  <c r="Z187" i="321"/>
  <c r="Y187" i="321"/>
  <c r="X187" i="321"/>
  <c r="W187" i="321"/>
  <c r="V187" i="321"/>
  <c r="U187" i="321"/>
  <c r="R187" i="321"/>
  <c r="Q187" i="321"/>
  <c r="P187" i="321"/>
  <c r="O187" i="321"/>
  <c r="N187" i="321"/>
  <c r="M187" i="321"/>
  <c r="K187" i="321"/>
  <c r="J187" i="321"/>
  <c r="I187" i="321"/>
  <c r="H187" i="321"/>
  <c r="AG185" i="321"/>
  <c r="AF185" i="321"/>
  <c r="AE185" i="321"/>
  <c r="AD185" i="321"/>
  <c r="AC185" i="321"/>
  <c r="AB185" i="321"/>
  <c r="AA185" i="321"/>
  <c r="Z185" i="321"/>
  <c r="Y185" i="321"/>
  <c r="X185" i="321"/>
  <c r="W185" i="321"/>
  <c r="V185" i="321"/>
  <c r="U185" i="321"/>
  <c r="R185" i="321"/>
  <c r="Q185" i="321"/>
  <c r="P185" i="321"/>
  <c r="O185" i="321"/>
  <c r="N185" i="321"/>
  <c r="M185" i="321"/>
  <c r="K185" i="321"/>
  <c r="J185" i="321"/>
  <c r="I185" i="321"/>
  <c r="H185" i="321"/>
  <c r="AG181" i="321"/>
  <c r="AF181" i="321"/>
  <c r="AE181" i="321"/>
  <c r="AD181" i="321"/>
  <c r="AC181" i="321"/>
  <c r="AB181" i="321"/>
  <c r="AA181" i="321"/>
  <c r="Z181" i="321"/>
  <c r="Y181" i="321"/>
  <c r="X181" i="321"/>
  <c r="W181" i="321"/>
  <c r="V181" i="321"/>
  <c r="U181" i="321"/>
  <c r="R181" i="321"/>
  <c r="Q181" i="321"/>
  <c r="P181" i="321"/>
  <c r="O181" i="321"/>
  <c r="N181" i="321"/>
  <c r="M181" i="321"/>
  <c r="K181" i="321"/>
  <c r="J181" i="321"/>
  <c r="I181" i="321"/>
  <c r="H181" i="321"/>
  <c r="AG179" i="321"/>
  <c r="AF179" i="321"/>
  <c r="AE179" i="321"/>
  <c r="AD179" i="321"/>
  <c r="AC179" i="321"/>
  <c r="AB179" i="321"/>
  <c r="AA179" i="321"/>
  <c r="Z179" i="321"/>
  <c r="Y179" i="321"/>
  <c r="X179" i="321"/>
  <c r="W179" i="321"/>
  <c r="V179" i="321"/>
  <c r="U179" i="321"/>
  <c r="R179" i="321"/>
  <c r="Q179" i="321"/>
  <c r="P179" i="321"/>
  <c r="O179" i="321"/>
  <c r="N179" i="321"/>
  <c r="M179" i="321"/>
  <c r="K179" i="321"/>
  <c r="J179" i="321"/>
  <c r="I179" i="321"/>
  <c r="H179" i="321"/>
  <c r="AG177" i="321"/>
  <c r="AF177" i="321"/>
  <c r="AE177" i="321"/>
  <c r="AD177" i="321"/>
  <c r="AC177" i="321"/>
  <c r="AB177" i="321"/>
  <c r="AA177" i="321"/>
  <c r="Z177" i="321"/>
  <c r="Y177" i="321"/>
  <c r="X177" i="321"/>
  <c r="W177" i="321"/>
  <c r="V177" i="321"/>
  <c r="U177" i="321"/>
  <c r="R177" i="321"/>
  <c r="Q177" i="321"/>
  <c r="P177" i="321"/>
  <c r="O177" i="321"/>
  <c r="N177" i="321"/>
  <c r="M177" i="321"/>
  <c r="K177" i="321"/>
  <c r="J177" i="321"/>
  <c r="I177" i="321"/>
  <c r="H177" i="321"/>
  <c r="AG174" i="321"/>
  <c r="AF174" i="321"/>
  <c r="AE174" i="321"/>
  <c r="AD174" i="321"/>
  <c r="AC174" i="321"/>
  <c r="AB174" i="321"/>
  <c r="AA174" i="321"/>
  <c r="Z174" i="321"/>
  <c r="Y174" i="321"/>
  <c r="X174" i="321"/>
  <c r="W174" i="321"/>
  <c r="V174" i="321"/>
  <c r="U174" i="321"/>
  <c r="R174" i="321"/>
  <c r="Q174" i="321"/>
  <c r="P174" i="321"/>
  <c r="O174" i="321"/>
  <c r="N174" i="321"/>
  <c r="M174" i="321"/>
  <c r="K174" i="321"/>
  <c r="J174" i="321"/>
  <c r="I174" i="321"/>
  <c r="H174" i="321"/>
  <c r="AG172" i="321"/>
  <c r="AF172" i="321"/>
  <c r="AE172" i="321"/>
  <c r="AD172" i="321"/>
  <c r="AC172" i="321"/>
  <c r="AB172" i="321"/>
  <c r="AA172" i="321"/>
  <c r="Z172" i="321"/>
  <c r="Y172" i="321"/>
  <c r="X172" i="321"/>
  <c r="W172" i="321"/>
  <c r="V172" i="321"/>
  <c r="U172" i="321"/>
  <c r="R172" i="321"/>
  <c r="Q172" i="321"/>
  <c r="P172" i="321"/>
  <c r="O172" i="321"/>
  <c r="N172" i="321"/>
  <c r="M172" i="321"/>
  <c r="K172" i="321"/>
  <c r="J172" i="321"/>
  <c r="I172" i="321"/>
  <c r="H172" i="321"/>
  <c r="AG169" i="321"/>
  <c r="AF169" i="321"/>
  <c r="AE169" i="321"/>
  <c r="AD169" i="321"/>
  <c r="AC169" i="321"/>
  <c r="AB169" i="321"/>
  <c r="AA169" i="321"/>
  <c r="Z169" i="321"/>
  <c r="Y169" i="321"/>
  <c r="X169" i="321"/>
  <c r="W169" i="321"/>
  <c r="V169" i="321"/>
  <c r="U169" i="321"/>
  <c r="R169" i="321"/>
  <c r="Q169" i="321"/>
  <c r="P169" i="321"/>
  <c r="O169" i="321"/>
  <c r="N169" i="321"/>
  <c r="M169" i="321"/>
  <c r="K169" i="321"/>
  <c r="J169" i="321"/>
  <c r="I169" i="321"/>
  <c r="H169" i="321"/>
  <c r="AG165" i="321"/>
  <c r="AF165" i="321"/>
  <c r="AE165" i="321"/>
  <c r="AD165" i="321"/>
  <c r="AC165" i="321"/>
  <c r="AB165" i="321"/>
  <c r="AA165" i="321"/>
  <c r="Z165" i="321"/>
  <c r="Y165" i="321"/>
  <c r="X165" i="321"/>
  <c r="W165" i="321"/>
  <c r="V165" i="321"/>
  <c r="U165" i="321"/>
  <c r="R165" i="321"/>
  <c r="Q165" i="321"/>
  <c r="P165" i="321"/>
  <c r="O165" i="321"/>
  <c r="N165" i="321"/>
  <c r="M165" i="321"/>
  <c r="K165" i="321"/>
  <c r="J165" i="321"/>
  <c r="I165" i="321"/>
  <c r="H165" i="321"/>
  <c r="AG163" i="321"/>
  <c r="AF163" i="321"/>
  <c r="AE163" i="321"/>
  <c r="AD163" i="321"/>
  <c r="AC163" i="321"/>
  <c r="AB163" i="321"/>
  <c r="AA163" i="321"/>
  <c r="Z163" i="321"/>
  <c r="Y163" i="321"/>
  <c r="X163" i="321"/>
  <c r="W163" i="321"/>
  <c r="V163" i="321"/>
  <c r="U163" i="321"/>
  <c r="R163" i="321"/>
  <c r="Q163" i="321"/>
  <c r="P163" i="321"/>
  <c r="O163" i="321"/>
  <c r="N163" i="321"/>
  <c r="M163" i="321"/>
  <c r="K163" i="321"/>
  <c r="J163" i="321"/>
  <c r="I163" i="321"/>
  <c r="H163" i="321"/>
  <c r="AG159" i="321"/>
  <c r="AF159" i="321"/>
  <c r="AE159" i="321"/>
  <c r="AD159" i="321"/>
  <c r="AC159" i="321"/>
  <c r="AB159" i="321"/>
  <c r="AA159" i="321"/>
  <c r="Z159" i="321"/>
  <c r="Y159" i="321"/>
  <c r="X159" i="321"/>
  <c r="W159" i="321"/>
  <c r="V159" i="321"/>
  <c r="U159" i="321"/>
  <c r="R159" i="321"/>
  <c r="Q159" i="321"/>
  <c r="P159" i="321"/>
  <c r="O159" i="321"/>
  <c r="N159" i="321"/>
  <c r="M159" i="321"/>
  <c r="K159" i="321"/>
  <c r="J159" i="321"/>
  <c r="I159" i="321"/>
  <c r="H159" i="321"/>
  <c r="AG157" i="321"/>
  <c r="AF157" i="321"/>
  <c r="AE157" i="321"/>
  <c r="AD157" i="321"/>
  <c r="AC157" i="321"/>
  <c r="AB157" i="321"/>
  <c r="AA157" i="321"/>
  <c r="Z157" i="321"/>
  <c r="Y157" i="321"/>
  <c r="X157" i="321"/>
  <c r="W157" i="321"/>
  <c r="V157" i="321"/>
  <c r="U157" i="321"/>
  <c r="R157" i="321"/>
  <c r="Q157" i="321"/>
  <c r="P157" i="321"/>
  <c r="O157" i="321"/>
  <c r="N157" i="321"/>
  <c r="M157" i="321"/>
  <c r="K157" i="321"/>
  <c r="J157" i="321"/>
  <c r="I157" i="321"/>
  <c r="H157" i="321"/>
  <c r="AG155" i="321"/>
  <c r="AF155" i="321"/>
  <c r="AE155" i="321"/>
  <c r="AD155" i="321"/>
  <c r="AC155" i="321"/>
  <c r="AB155" i="321"/>
  <c r="AA155" i="321"/>
  <c r="Z155" i="321"/>
  <c r="Y155" i="321"/>
  <c r="X155" i="321"/>
  <c r="W155" i="321"/>
  <c r="V155" i="321"/>
  <c r="U155" i="321"/>
  <c r="R155" i="321"/>
  <c r="Q155" i="321"/>
  <c r="P155" i="321"/>
  <c r="O155" i="321"/>
  <c r="N155" i="321"/>
  <c r="M155" i="321"/>
  <c r="K155" i="321"/>
  <c r="J155" i="321"/>
  <c r="I155" i="321"/>
  <c r="H155" i="321"/>
  <c r="AG153" i="321"/>
  <c r="AF153" i="321"/>
  <c r="AE153" i="321"/>
  <c r="AD153" i="321"/>
  <c r="AC153" i="321"/>
  <c r="AB153" i="321"/>
  <c r="AA153" i="321"/>
  <c r="Z153" i="321"/>
  <c r="Y153" i="321"/>
  <c r="X153" i="321"/>
  <c r="W153" i="321"/>
  <c r="V153" i="321"/>
  <c r="U153" i="321"/>
  <c r="R153" i="321"/>
  <c r="Q153" i="321"/>
  <c r="P153" i="321"/>
  <c r="O153" i="321"/>
  <c r="N153" i="321"/>
  <c r="M153" i="321"/>
  <c r="K153" i="321"/>
  <c r="J153" i="321"/>
  <c r="I153" i="321"/>
  <c r="H153" i="321"/>
  <c r="AG147" i="321"/>
  <c r="AF147" i="321"/>
  <c r="AE147" i="321"/>
  <c r="AD147" i="321"/>
  <c r="AC147" i="321"/>
  <c r="AB147" i="321"/>
  <c r="AA147" i="321"/>
  <c r="Z147" i="321"/>
  <c r="Y147" i="321"/>
  <c r="X147" i="321"/>
  <c r="W147" i="321"/>
  <c r="V147" i="321"/>
  <c r="U147" i="321"/>
  <c r="R147" i="321"/>
  <c r="Q147" i="321"/>
  <c r="P147" i="321"/>
  <c r="O147" i="321"/>
  <c r="N147" i="321"/>
  <c r="M147" i="321"/>
  <c r="K147" i="321"/>
  <c r="J147" i="321"/>
  <c r="I147" i="321"/>
  <c r="H147" i="321"/>
  <c r="AG141" i="321"/>
  <c r="AF141" i="321"/>
  <c r="AE141" i="321"/>
  <c r="AD141" i="321"/>
  <c r="AC141" i="321"/>
  <c r="AB141" i="321"/>
  <c r="AA141" i="321"/>
  <c r="Z141" i="321"/>
  <c r="Y141" i="321"/>
  <c r="X141" i="321"/>
  <c r="W141" i="321"/>
  <c r="V141" i="321"/>
  <c r="U141" i="321"/>
  <c r="R141" i="321"/>
  <c r="Q141" i="321"/>
  <c r="P141" i="321"/>
  <c r="O141" i="321"/>
  <c r="N141" i="321"/>
  <c r="M141" i="321"/>
  <c r="K141" i="321"/>
  <c r="J141" i="321"/>
  <c r="H141" i="321"/>
  <c r="AG123" i="321"/>
  <c r="AF123" i="321"/>
  <c r="AE123" i="321"/>
  <c r="AD123" i="321"/>
  <c r="AC123" i="321"/>
  <c r="AB123" i="321"/>
  <c r="AA123" i="321"/>
  <c r="Z123" i="321"/>
  <c r="Y123" i="321"/>
  <c r="X123" i="321"/>
  <c r="W123" i="321"/>
  <c r="V123" i="321"/>
  <c r="U123" i="321"/>
  <c r="R123" i="321"/>
  <c r="Q123" i="321"/>
  <c r="P123" i="321"/>
  <c r="O123" i="321"/>
  <c r="N123" i="321"/>
  <c r="M123" i="321"/>
  <c r="K123" i="321"/>
  <c r="J123" i="321"/>
  <c r="H123" i="321"/>
  <c r="AG117" i="321"/>
  <c r="AF117" i="321"/>
  <c r="AE117" i="321"/>
  <c r="AD117" i="321"/>
  <c r="AC117" i="321"/>
  <c r="AB117" i="321"/>
  <c r="AA117" i="321"/>
  <c r="Z117" i="321"/>
  <c r="Y117" i="321"/>
  <c r="X117" i="321"/>
  <c r="W117" i="321"/>
  <c r="V117" i="321"/>
  <c r="U117" i="321"/>
  <c r="R117" i="321"/>
  <c r="Q117" i="321"/>
  <c r="P117" i="321"/>
  <c r="O117" i="321"/>
  <c r="N117" i="321"/>
  <c r="M117" i="321"/>
  <c r="K117" i="321"/>
  <c r="J117" i="321"/>
  <c r="H117" i="321"/>
  <c r="AG107" i="321"/>
  <c r="AF107" i="321"/>
  <c r="AE107" i="321"/>
  <c r="AD107" i="321"/>
  <c r="AC107" i="321"/>
  <c r="AB107" i="321"/>
  <c r="AA107" i="321"/>
  <c r="Z107" i="321"/>
  <c r="Y107" i="321"/>
  <c r="X107" i="321"/>
  <c r="W107" i="321"/>
  <c r="V107" i="321"/>
  <c r="U107" i="321"/>
  <c r="R107" i="321"/>
  <c r="Q107" i="321"/>
  <c r="P107" i="321"/>
  <c r="O107" i="321"/>
  <c r="N107" i="321"/>
  <c r="M107" i="321"/>
  <c r="K107" i="321"/>
  <c r="J107" i="321"/>
  <c r="H107" i="321"/>
  <c r="L100" i="321"/>
  <c r="AG97" i="321"/>
  <c r="AF97" i="321"/>
  <c r="AE97" i="321"/>
  <c r="AD97" i="321"/>
  <c r="AC97" i="321"/>
  <c r="AB97" i="321"/>
  <c r="AA97" i="321"/>
  <c r="Z97" i="321"/>
  <c r="Y97" i="321"/>
  <c r="X97" i="321"/>
  <c r="W97" i="321"/>
  <c r="V97" i="321"/>
  <c r="U97" i="321"/>
  <c r="R97" i="321"/>
  <c r="Q97" i="321"/>
  <c r="P97" i="321"/>
  <c r="O97" i="321"/>
  <c r="N97" i="321"/>
  <c r="M97" i="321"/>
  <c r="K97" i="321"/>
  <c r="J97" i="321"/>
  <c r="I97" i="321"/>
  <c r="H97" i="321"/>
  <c r="AG72" i="321"/>
  <c r="AF72" i="321"/>
  <c r="AE72" i="321"/>
  <c r="AD72" i="321"/>
  <c r="AC72" i="321"/>
  <c r="AB72" i="321"/>
  <c r="AA72" i="321"/>
  <c r="Z72" i="321"/>
  <c r="Y72" i="321"/>
  <c r="X72" i="321"/>
  <c r="W72" i="321"/>
  <c r="V72" i="321"/>
  <c r="U72" i="321"/>
  <c r="R72" i="321"/>
  <c r="Q72" i="321"/>
  <c r="P72" i="321"/>
  <c r="O72" i="321"/>
  <c r="N72" i="321"/>
  <c r="M72" i="321"/>
  <c r="K72" i="321"/>
  <c r="J72" i="321"/>
  <c r="H72" i="321"/>
  <c r="AG47" i="321"/>
  <c r="AF47" i="321"/>
  <c r="AE47" i="321"/>
  <c r="AD47" i="321"/>
  <c r="AC47" i="321"/>
  <c r="AB47" i="321"/>
  <c r="AA47" i="321"/>
  <c r="Z47" i="321"/>
  <c r="Y47" i="321"/>
  <c r="X47" i="321"/>
  <c r="W47" i="321"/>
  <c r="V47" i="321"/>
  <c r="U47" i="321"/>
  <c r="R47" i="321"/>
  <c r="Q47" i="321"/>
  <c r="P47" i="321"/>
  <c r="O47" i="321"/>
  <c r="N47" i="321"/>
  <c r="M47" i="321"/>
  <c r="K47" i="321"/>
  <c r="J47" i="321"/>
  <c r="H47" i="321"/>
  <c r="AG21" i="321"/>
  <c r="AF21" i="321"/>
  <c r="AE21" i="321"/>
  <c r="AD21" i="321"/>
  <c r="AC21" i="321"/>
  <c r="AB21" i="321"/>
  <c r="AA21" i="321"/>
  <c r="Z21" i="321"/>
  <c r="Y21" i="321"/>
  <c r="X21" i="321"/>
  <c r="W21" i="321"/>
  <c r="V21" i="321"/>
  <c r="U21" i="321"/>
  <c r="R21" i="321"/>
  <c r="Q21" i="321"/>
  <c r="P21" i="321"/>
  <c r="O21" i="321"/>
  <c r="N21" i="321"/>
  <c r="M21" i="321"/>
  <c r="K21" i="321"/>
  <c r="J21" i="321"/>
  <c r="I21" i="321"/>
  <c r="H21" i="321"/>
  <c r="AG13" i="321"/>
  <c r="AF13" i="321"/>
  <c r="AE13" i="321"/>
  <c r="AD13" i="321"/>
  <c r="AC13" i="321"/>
  <c r="AB13" i="321"/>
  <c r="AA13" i="321"/>
  <c r="Z13" i="321"/>
  <c r="Y13" i="321"/>
  <c r="X13" i="321"/>
  <c r="W13" i="321"/>
  <c r="V13" i="321"/>
  <c r="U13" i="321"/>
  <c r="R13" i="321"/>
  <c r="Q13" i="321"/>
  <c r="P13" i="321"/>
  <c r="O13" i="321"/>
  <c r="N13" i="321"/>
  <c r="M13" i="321"/>
  <c r="K13" i="321"/>
  <c r="J13" i="321"/>
  <c r="I13" i="321"/>
  <c r="H13" i="321"/>
  <c r="K11" i="321"/>
  <c r="J11" i="321"/>
  <c r="I11" i="321"/>
  <c r="H11" i="321"/>
  <c r="J125" i="286"/>
  <c r="J124" i="286"/>
  <c r="J123" i="286"/>
  <c r="J122" i="286"/>
  <c r="AF121" i="286"/>
  <c r="AE121" i="286"/>
  <c r="AD121" i="286"/>
  <c r="AC121" i="286"/>
  <c r="AB121" i="286"/>
  <c r="AA121" i="286"/>
  <c r="Z121" i="286"/>
  <c r="Y121" i="286"/>
  <c r="X121" i="286"/>
  <c r="W121" i="286"/>
  <c r="V121" i="286"/>
  <c r="U121" i="286"/>
  <c r="R121" i="286"/>
  <c r="Q121" i="286"/>
  <c r="P121" i="286"/>
  <c r="O121" i="286"/>
  <c r="N121" i="286"/>
  <c r="M121" i="286"/>
  <c r="L121" i="286"/>
  <c r="K121" i="286"/>
  <c r="I121" i="286"/>
  <c r="H121" i="286"/>
  <c r="J120" i="286"/>
  <c r="J119" i="286"/>
  <c r="J118" i="286"/>
  <c r="AF117" i="286"/>
  <c r="AE117" i="286"/>
  <c r="AD117" i="286"/>
  <c r="AC117" i="286"/>
  <c r="AB117" i="286"/>
  <c r="AA117" i="286"/>
  <c r="Z117" i="286"/>
  <c r="Y117" i="286"/>
  <c r="X117" i="286"/>
  <c r="W117" i="286"/>
  <c r="V117" i="286"/>
  <c r="U117" i="286"/>
  <c r="R117" i="286"/>
  <c r="Q117" i="286"/>
  <c r="P117" i="286"/>
  <c r="O117" i="286"/>
  <c r="N117" i="286"/>
  <c r="M117" i="286"/>
  <c r="L117" i="286"/>
  <c r="K117" i="286"/>
  <c r="I117" i="286"/>
  <c r="H117" i="286"/>
  <c r="J116" i="286"/>
  <c r="AF115" i="286"/>
  <c r="AE115" i="286"/>
  <c r="AD115" i="286"/>
  <c r="AC115" i="286"/>
  <c r="AB115" i="286"/>
  <c r="AA115" i="286"/>
  <c r="Z115" i="286"/>
  <c r="Y115" i="286"/>
  <c r="X115" i="286"/>
  <c r="W115" i="286"/>
  <c r="V115" i="286"/>
  <c r="U115" i="286"/>
  <c r="R115" i="286"/>
  <c r="Q115" i="286"/>
  <c r="P115" i="286"/>
  <c r="O115" i="286"/>
  <c r="N115" i="286"/>
  <c r="M115" i="286"/>
  <c r="L115" i="286"/>
  <c r="K115" i="286"/>
  <c r="I115" i="286"/>
  <c r="H115" i="286"/>
  <c r="J114" i="286"/>
  <c r="AF113" i="286"/>
  <c r="AE113" i="286"/>
  <c r="AD113" i="286"/>
  <c r="AC113" i="286"/>
  <c r="AB113" i="286"/>
  <c r="AA113" i="286"/>
  <c r="Z113" i="286"/>
  <c r="Y113" i="286"/>
  <c r="X113" i="286"/>
  <c r="W113" i="286"/>
  <c r="V113" i="286"/>
  <c r="U113" i="286"/>
  <c r="R113" i="286"/>
  <c r="Q113" i="286"/>
  <c r="P113" i="286"/>
  <c r="O113" i="286"/>
  <c r="N113" i="286"/>
  <c r="M113" i="286"/>
  <c r="L113" i="286"/>
  <c r="K113" i="286"/>
  <c r="I113" i="286"/>
  <c r="H113" i="286"/>
  <c r="J112" i="286"/>
  <c r="AF111" i="286"/>
  <c r="AE111" i="286"/>
  <c r="AD111" i="286"/>
  <c r="AC111" i="286"/>
  <c r="AB111" i="286"/>
  <c r="AA111" i="286"/>
  <c r="Z111" i="286"/>
  <c r="Y111" i="286"/>
  <c r="X111" i="286"/>
  <c r="W111" i="286"/>
  <c r="V111" i="286"/>
  <c r="U111" i="286"/>
  <c r="R111" i="286"/>
  <c r="Q111" i="286"/>
  <c r="P111" i="286"/>
  <c r="O111" i="286"/>
  <c r="N111" i="286"/>
  <c r="M111" i="286"/>
  <c r="L111" i="286"/>
  <c r="K111" i="286"/>
  <c r="I111" i="286"/>
  <c r="H111" i="286"/>
  <c r="J108" i="286"/>
  <c r="AF107" i="286"/>
  <c r="AE107" i="286"/>
  <c r="AD107" i="286"/>
  <c r="AC107" i="286"/>
  <c r="AB107" i="286"/>
  <c r="AA107" i="286"/>
  <c r="Z107" i="286"/>
  <c r="Y107" i="286"/>
  <c r="X107" i="286"/>
  <c r="W107" i="286"/>
  <c r="V107" i="286"/>
  <c r="U107" i="286"/>
  <c r="R107" i="286"/>
  <c r="Q107" i="286"/>
  <c r="P107" i="286"/>
  <c r="O107" i="286"/>
  <c r="N107" i="286"/>
  <c r="M107" i="286"/>
  <c r="L107" i="286"/>
  <c r="K107" i="286"/>
  <c r="I107" i="286"/>
  <c r="H107" i="286"/>
  <c r="J105" i="286"/>
  <c r="J104" i="286"/>
  <c r="J103" i="286"/>
  <c r="J102" i="286"/>
  <c r="J101" i="286"/>
  <c r="AF100" i="286"/>
  <c r="AE100" i="286"/>
  <c r="AD100" i="286"/>
  <c r="AC100" i="286"/>
  <c r="AB100" i="286"/>
  <c r="AA100" i="286"/>
  <c r="Z100" i="286"/>
  <c r="Y100" i="286"/>
  <c r="X100" i="286"/>
  <c r="W100" i="286"/>
  <c r="V100" i="286"/>
  <c r="U100" i="286"/>
  <c r="P100" i="286"/>
  <c r="O100" i="286"/>
  <c r="N100" i="286"/>
  <c r="M100" i="286"/>
  <c r="L100" i="286"/>
  <c r="K100" i="286"/>
  <c r="I100" i="286"/>
  <c r="H100" i="286"/>
  <c r="J99" i="286"/>
  <c r="J98" i="286"/>
  <c r="J97" i="286"/>
  <c r="AF96" i="286"/>
  <c r="AE96" i="286"/>
  <c r="AD96" i="286"/>
  <c r="AC96" i="286"/>
  <c r="AB96" i="286"/>
  <c r="AA96" i="286"/>
  <c r="Z96" i="286"/>
  <c r="Y96" i="286"/>
  <c r="X96" i="286"/>
  <c r="W96" i="286"/>
  <c r="V96" i="286"/>
  <c r="U96" i="286"/>
  <c r="R96" i="286"/>
  <c r="Q96" i="286"/>
  <c r="P96" i="286"/>
  <c r="O96" i="286"/>
  <c r="N96" i="286"/>
  <c r="M96" i="286"/>
  <c r="L96" i="286"/>
  <c r="K96" i="286"/>
  <c r="I96" i="286"/>
  <c r="H96" i="286"/>
  <c r="J95" i="286"/>
  <c r="J94" i="286"/>
  <c r="J93" i="286"/>
  <c r="AF92" i="286"/>
  <c r="AE92" i="286"/>
  <c r="AD92" i="286"/>
  <c r="AC92" i="286"/>
  <c r="AB92" i="286"/>
  <c r="AA92" i="286"/>
  <c r="Z92" i="286"/>
  <c r="Y92" i="286"/>
  <c r="X92" i="286"/>
  <c r="W92" i="286"/>
  <c r="V92" i="286"/>
  <c r="U92" i="286"/>
  <c r="R92" i="286"/>
  <c r="Q92" i="286"/>
  <c r="P92" i="286"/>
  <c r="O92" i="286"/>
  <c r="N92" i="286"/>
  <c r="M92" i="286"/>
  <c r="L92" i="286"/>
  <c r="K92" i="286"/>
  <c r="I92" i="286"/>
  <c r="H92" i="286"/>
  <c r="J91" i="286"/>
  <c r="J90" i="286"/>
  <c r="J89" i="286"/>
  <c r="J88" i="286"/>
  <c r="J87" i="286"/>
  <c r="AF86" i="286"/>
  <c r="AE86" i="286"/>
  <c r="AD86" i="286"/>
  <c r="AC86" i="286"/>
  <c r="AB86" i="286"/>
  <c r="AA86" i="286"/>
  <c r="Z86" i="286"/>
  <c r="Y86" i="286"/>
  <c r="X86" i="286"/>
  <c r="W86" i="286"/>
  <c r="V86" i="286"/>
  <c r="U86" i="286"/>
  <c r="R86" i="286"/>
  <c r="Q86" i="286"/>
  <c r="P86" i="286"/>
  <c r="O86" i="286"/>
  <c r="N86" i="286"/>
  <c r="M86" i="286"/>
  <c r="L86" i="286"/>
  <c r="K86" i="286"/>
  <c r="I86" i="286"/>
  <c r="H86" i="286"/>
  <c r="AF83" i="286"/>
  <c r="AE83" i="286"/>
  <c r="AD83" i="286"/>
  <c r="AC83" i="286"/>
  <c r="AB83" i="286"/>
  <c r="AA83" i="286"/>
  <c r="Z83" i="286"/>
  <c r="Y83" i="286"/>
  <c r="X83" i="286"/>
  <c r="W83" i="286"/>
  <c r="V83" i="286"/>
  <c r="U83" i="286"/>
  <c r="R83" i="286"/>
  <c r="Q83" i="286"/>
  <c r="P83" i="286"/>
  <c r="O83" i="286"/>
  <c r="N83" i="286"/>
  <c r="M83" i="286"/>
  <c r="L83" i="286"/>
  <c r="K83" i="286"/>
  <c r="I83" i="286"/>
  <c r="H83" i="286"/>
  <c r="J72" i="286"/>
  <c r="J71" i="286"/>
  <c r="J70" i="286"/>
  <c r="J69" i="286"/>
  <c r="J68" i="286"/>
  <c r="J67" i="286"/>
  <c r="J66" i="286"/>
  <c r="J65" i="286"/>
  <c r="J64" i="286"/>
  <c r="J63" i="286"/>
  <c r="J62" i="286"/>
  <c r="J61" i="286"/>
  <c r="J60" i="286"/>
  <c r="J59" i="286"/>
  <c r="J58" i="286"/>
  <c r="J57" i="286"/>
  <c r="J55" i="286"/>
  <c r="J54" i="286"/>
  <c r="J53" i="286"/>
  <c r="J52" i="286"/>
  <c r="J51" i="286"/>
  <c r="J50" i="286"/>
  <c r="J49" i="286"/>
  <c r="J48" i="286"/>
  <c r="J47" i="286"/>
  <c r="AF46" i="286"/>
  <c r="AE46" i="286"/>
  <c r="AD46" i="286"/>
  <c r="AC46" i="286"/>
  <c r="AB46" i="286"/>
  <c r="AA46" i="286"/>
  <c r="Z46" i="286"/>
  <c r="Y46" i="286"/>
  <c r="X46" i="286"/>
  <c r="W46" i="286"/>
  <c r="V46" i="286"/>
  <c r="U46" i="286"/>
  <c r="R46" i="286"/>
  <c r="Q46" i="286"/>
  <c r="P46" i="286"/>
  <c r="O46" i="286"/>
  <c r="N46" i="286"/>
  <c r="M46" i="286"/>
  <c r="L46" i="286"/>
  <c r="K46" i="286"/>
  <c r="I46" i="286"/>
  <c r="H46" i="286"/>
  <c r="J45" i="286"/>
  <c r="J44" i="286"/>
  <c r="J43" i="286"/>
  <c r="J42" i="286"/>
  <c r="J41" i="286"/>
  <c r="J40" i="286"/>
  <c r="J39" i="286"/>
  <c r="J38" i="286"/>
  <c r="J37" i="286"/>
  <c r="J36" i="286"/>
  <c r="J35" i="286"/>
  <c r="J34" i="286"/>
  <c r="J33" i="286"/>
  <c r="J32" i="286"/>
  <c r="J31" i="286"/>
  <c r="J30" i="286"/>
  <c r="J29" i="286"/>
  <c r="J28" i="286"/>
  <c r="J27" i="286"/>
  <c r="J26" i="286"/>
  <c r="J25" i="286"/>
  <c r="J24" i="286"/>
  <c r="J23" i="286"/>
  <c r="J22" i="286"/>
  <c r="AF21" i="286"/>
  <c r="AE21" i="286"/>
  <c r="AD21" i="286"/>
  <c r="AC21" i="286"/>
  <c r="AB21" i="286"/>
  <c r="AA21" i="286"/>
  <c r="Z21" i="286"/>
  <c r="Y21" i="286"/>
  <c r="X21" i="286"/>
  <c r="W21" i="286"/>
  <c r="V21" i="286"/>
  <c r="U21" i="286"/>
  <c r="R21" i="286"/>
  <c r="Q21" i="286"/>
  <c r="P21" i="286"/>
  <c r="O21" i="286"/>
  <c r="N21" i="286"/>
  <c r="M21" i="286"/>
  <c r="L21" i="286"/>
  <c r="K21" i="286"/>
  <c r="I21" i="286"/>
  <c r="AF20" i="286"/>
  <c r="AE20" i="286"/>
  <c r="AD20" i="286"/>
  <c r="AC20" i="286"/>
  <c r="AB20" i="286"/>
  <c r="AA20" i="286"/>
  <c r="Z20" i="286"/>
  <c r="Y20" i="286"/>
  <c r="X20" i="286"/>
  <c r="W20" i="286"/>
  <c r="V20" i="286"/>
  <c r="U20" i="286"/>
  <c r="T20" i="286"/>
  <c r="S20" i="286"/>
  <c r="R20" i="286"/>
  <c r="Q20" i="286"/>
  <c r="P20" i="286"/>
  <c r="O20" i="286"/>
  <c r="N20" i="286"/>
  <c r="M20" i="286"/>
  <c r="L20" i="286"/>
  <c r="K20" i="286"/>
  <c r="I20" i="286"/>
  <c r="H20" i="286"/>
  <c r="J17" i="286"/>
  <c r="J14" i="286"/>
  <c r="AF13" i="286"/>
  <c r="AE13" i="286"/>
  <c r="AD13" i="286"/>
  <c r="AC13" i="286"/>
  <c r="AB13" i="286"/>
  <c r="AA13" i="286"/>
  <c r="Z13" i="286"/>
  <c r="Y13" i="286"/>
  <c r="X13" i="286"/>
  <c r="W13" i="286"/>
  <c r="V13" i="286"/>
  <c r="U13" i="286"/>
  <c r="T13" i="286"/>
  <c r="R13" i="286"/>
  <c r="Q13" i="286"/>
  <c r="P13" i="286"/>
  <c r="O13" i="286"/>
  <c r="N13" i="286"/>
  <c r="M13" i="286"/>
  <c r="L13" i="286"/>
  <c r="K13" i="286"/>
  <c r="I13" i="286"/>
  <c r="H13" i="286"/>
  <c r="Y81" i="269"/>
  <c r="V81" i="269"/>
  <c r="S81" i="269"/>
  <c r="P81" i="269"/>
  <c r="M81" i="269"/>
  <c r="J81" i="269"/>
  <c r="Y80" i="269"/>
  <c r="V80" i="269"/>
  <c r="S80" i="269"/>
  <c r="P80" i="269"/>
  <c r="M80" i="269"/>
  <c r="J80" i="269"/>
  <c r="Y78" i="269"/>
  <c r="V78" i="269"/>
  <c r="S78" i="269"/>
  <c r="P78" i="269"/>
  <c r="M78" i="269"/>
  <c r="J78" i="269"/>
  <c r="Y77" i="269"/>
  <c r="V77" i="269"/>
  <c r="S77" i="269"/>
  <c r="P77" i="269"/>
  <c r="M77" i="269"/>
  <c r="J77" i="269"/>
  <c r="Y76" i="269"/>
  <c r="V76" i="269"/>
  <c r="S76" i="269"/>
  <c r="P76" i="269"/>
  <c r="M76" i="269"/>
  <c r="J76" i="269"/>
  <c r="Y75" i="269"/>
  <c r="V75" i="269"/>
  <c r="S75" i="269"/>
  <c r="P75" i="269"/>
  <c r="M75" i="269"/>
  <c r="J75" i="269"/>
  <c r="Y74" i="269"/>
  <c r="V74" i="269"/>
  <c r="S74" i="269"/>
  <c r="P74" i="269"/>
  <c r="M74" i="269"/>
  <c r="J74" i="269"/>
  <c r="Y73" i="269"/>
  <c r="V73" i="269"/>
  <c r="S73" i="269"/>
  <c r="P73" i="269"/>
  <c r="M73" i="269"/>
  <c r="J73" i="269"/>
  <c r="Y72" i="269"/>
  <c r="V72" i="269"/>
  <c r="S72" i="269"/>
  <c r="P72" i="269"/>
  <c r="M72" i="269"/>
  <c r="J72" i="269"/>
  <c r="Y71" i="269"/>
  <c r="V71" i="269"/>
  <c r="S71" i="269"/>
  <c r="P71" i="269"/>
  <c r="M71" i="269"/>
  <c r="J71" i="269"/>
  <c r="Y70" i="269"/>
  <c r="V70" i="269"/>
  <c r="S70" i="269"/>
  <c r="P70" i="269"/>
  <c r="M70" i="269"/>
  <c r="J70" i="269"/>
  <c r="Y69" i="269"/>
  <c r="V69" i="269"/>
  <c r="S69" i="269"/>
  <c r="P69" i="269"/>
  <c r="M69" i="269"/>
  <c r="J69" i="269"/>
  <c r="Y68" i="269"/>
  <c r="V68" i="269"/>
  <c r="S68" i="269"/>
  <c r="S67" i="269" s="1"/>
  <c r="P68" i="269"/>
  <c r="M68" i="269"/>
  <c r="J68" i="269"/>
  <c r="Y66" i="269"/>
  <c r="V66" i="269"/>
  <c r="S66" i="269"/>
  <c r="P66" i="269"/>
  <c r="M66" i="269"/>
  <c r="J66" i="269"/>
  <c r="Y65" i="269"/>
  <c r="V65" i="269"/>
  <c r="S65" i="269"/>
  <c r="P65" i="269"/>
  <c r="M65" i="269"/>
  <c r="J65" i="269"/>
  <c r="Y64" i="269"/>
  <c r="V64" i="269"/>
  <c r="S64" i="269"/>
  <c r="P64" i="269"/>
  <c r="M64" i="269"/>
  <c r="J64" i="269"/>
  <c r="Y63" i="269"/>
  <c r="V63" i="269"/>
  <c r="S63" i="269"/>
  <c r="P63" i="269"/>
  <c r="M63" i="269"/>
  <c r="J63" i="269"/>
  <c r="Y62" i="269"/>
  <c r="V62" i="269"/>
  <c r="S62" i="269"/>
  <c r="P62" i="269"/>
  <c r="M62" i="269"/>
  <c r="J62" i="269"/>
  <c r="Y61" i="269"/>
  <c r="V61" i="269"/>
  <c r="S61" i="269"/>
  <c r="P61" i="269"/>
  <c r="M61" i="269"/>
  <c r="J61" i="269"/>
  <c r="Y60" i="269"/>
  <c r="V60" i="269"/>
  <c r="S60" i="269"/>
  <c r="P60" i="269"/>
  <c r="M60" i="269"/>
  <c r="J60" i="269"/>
  <c r="Y59" i="269"/>
  <c r="V59" i="269"/>
  <c r="S59" i="269"/>
  <c r="P59" i="269"/>
  <c r="M59" i="269"/>
  <c r="J59" i="269"/>
  <c r="Y58" i="269"/>
  <c r="V58" i="269"/>
  <c r="S58" i="269"/>
  <c r="P58" i="269"/>
  <c r="M58" i="269"/>
  <c r="J58" i="269"/>
  <c r="Y57" i="269"/>
  <c r="Y56" i="269" s="1"/>
  <c r="V57" i="269"/>
  <c r="S57" i="269"/>
  <c r="S56" i="269" s="1"/>
  <c r="P57" i="269"/>
  <c r="P56" i="269" s="1"/>
  <c r="M57" i="269"/>
  <c r="J57" i="269"/>
  <c r="I56" i="269"/>
  <c r="Y55" i="269"/>
  <c r="V55" i="269"/>
  <c r="S55" i="269"/>
  <c r="P55" i="269"/>
  <c r="M55" i="269"/>
  <c r="J55" i="269"/>
  <c r="Y54" i="269"/>
  <c r="V54" i="269"/>
  <c r="S54" i="269"/>
  <c r="P54" i="269"/>
  <c r="M54" i="269"/>
  <c r="J54" i="269"/>
  <c r="Y53" i="269"/>
  <c r="V53" i="269"/>
  <c r="S53" i="269"/>
  <c r="P53" i="269"/>
  <c r="M53" i="269"/>
  <c r="J53" i="269"/>
  <c r="Y52" i="269"/>
  <c r="V52" i="269"/>
  <c r="S52" i="269"/>
  <c r="P52" i="269"/>
  <c r="M52" i="269"/>
  <c r="J52" i="269"/>
  <c r="Y51" i="269"/>
  <c r="V51" i="269"/>
  <c r="S51" i="269"/>
  <c r="P51" i="269"/>
  <c r="M51" i="269"/>
  <c r="J51" i="269"/>
  <c r="Y50" i="269"/>
  <c r="V50" i="269"/>
  <c r="S50" i="269"/>
  <c r="P50" i="269"/>
  <c r="M50" i="269"/>
  <c r="J50" i="269"/>
  <c r="Y49" i="269"/>
  <c r="V49" i="269"/>
  <c r="S49" i="269"/>
  <c r="P49" i="269"/>
  <c r="M49" i="269"/>
  <c r="J49" i="269"/>
  <c r="Y48" i="269"/>
  <c r="V48" i="269"/>
  <c r="S48" i="269"/>
  <c r="P48" i="269"/>
  <c r="M48" i="269"/>
  <c r="J48" i="269"/>
  <c r="Y47" i="269"/>
  <c r="V47" i="269"/>
  <c r="S47" i="269"/>
  <c r="P47" i="269"/>
  <c r="M47" i="269"/>
  <c r="J47" i="269"/>
  <c r="Y46" i="269"/>
  <c r="V46" i="269"/>
  <c r="S46" i="269"/>
  <c r="P46" i="269"/>
  <c r="M46" i="269"/>
  <c r="J46" i="269"/>
  <c r="Y44" i="269"/>
  <c r="V44" i="269"/>
  <c r="S44" i="269"/>
  <c r="P44" i="269"/>
  <c r="M44" i="269"/>
  <c r="J44" i="269"/>
  <c r="Y43" i="269"/>
  <c r="V43" i="269"/>
  <c r="S43" i="269"/>
  <c r="P43" i="269"/>
  <c r="M43" i="269"/>
  <c r="J43" i="269"/>
  <c r="Y42" i="269"/>
  <c r="V42" i="269"/>
  <c r="S42" i="269"/>
  <c r="P42" i="269"/>
  <c r="M42" i="269"/>
  <c r="J42" i="269"/>
  <c r="Y41" i="269"/>
  <c r="V41" i="269"/>
  <c r="S41" i="269"/>
  <c r="P41" i="269"/>
  <c r="M41" i="269"/>
  <c r="J41" i="269"/>
  <c r="Y40" i="269"/>
  <c r="V40" i="269"/>
  <c r="S40" i="269"/>
  <c r="P40" i="269"/>
  <c r="M40" i="269"/>
  <c r="J40" i="269"/>
  <c r="Y39" i="269"/>
  <c r="V39" i="269"/>
  <c r="S39" i="269"/>
  <c r="P39" i="269"/>
  <c r="M39" i="269"/>
  <c r="J39" i="269"/>
  <c r="Y38" i="269"/>
  <c r="V38" i="269"/>
  <c r="S38" i="269"/>
  <c r="P38" i="269"/>
  <c r="M38" i="269"/>
  <c r="J38" i="269"/>
  <c r="Y37" i="269"/>
  <c r="V37" i="269"/>
  <c r="S37" i="269"/>
  <c r="P37" i="269"/>
  <c r="M37" i="269"/>
  <c r="J37" i="269"/>
  <c r="Y36" i="269"/>
  <c r="V36" i="269"/>
  <c r="S36" i="269"/>
  <c r="P36" i="269"/>
  <c r="M36" i="269"/>
  <c r="J36" i="269"/>
  <c r="Y35" i="269"/>
  <c r="V35" i="269"/>
  <c r="S35" i="269"/>
  <c r="P35" i="269"/>
  <c r="M35" i="269"/>
  <c r="J35" i="269"/>
  <c r="Y34" i="269"/>
  <c r="V34" i="269"/>
  <c r="S34" i="269"/>
  <c r="P34" i="269"/>
  <c r="M34" i="269"/>
  <c r="M33" i="269" s="1"/>
  <c r="J34" i="269"/>
  <c r="AA33" i="269"/>
  <c r="Z33" i="269"/>
  <c r="X33" i="269"/>
  <c r="W33" i="269"/>
  <c r="U33" i="269"/>
  <c r="T33" i="269"/>
  <c r="R33" i="269"/>
  <c r="Q33" i="269"/>
  <c r="O33" i="269"/>
  <c r="N33" i="269"/>
  <c r="L33" i="269"/>
  <c r="K33" i="269"/>
  <c r="Y30" i="269"/>
  <c r="V30" i="269"/>
  <c r="S30" i="269"/>
  <c r="P30" i="269"/>
  <c r="M30" i="269"/>
  <c r="J30" i="269"/>
  <c r="Y29" i="269"/>
  <c r="V29" i="269"/>
  <c r="S29" i="269"/>
  <c r="P29" i="269"/>
  <c r="M29" i="269"/>
  <c r="J29" i="269"/>
  <c r="Y28" i="269"/>
  <c r="V28" i="269"/>
  <c r="S28" i="269"/>
  <c r="P28" i="269"/>
  <c r="M28" i="269"/>
  <c r="J28" i="269"/>
  <c r="Y27" i="269"/>
  <c r="V27" i="269"/>
  <c r="S27" i="269"/>
  <c r="P27" i="269"/>
  <c r="M27" i="269"/>
  <c r="J27" i="269"/>
  <c r="Y26" i="269"/>
  <c r="V26" i="269"/>
  <c r="S26" i="269"/>
  <c r="P26" i="269"/>
  <c r="M26" i="269"/>
  <c r="J26" i="269"/>
  <c r="Y25" i="269"/>
  <c r="V25" i="269"/>
  <c r="S25" i="269"/>
  <c r="P25" i="269"/>
  <c r="M25" i="269"/>
  <c r="J25" i="269"/>
  <c r="Y24" i="269"/>
  <c r="V24" i="269"/>
  <c r="S24" i="269"/>
  <c r="P24" i="269"/>
  <c r="M24" i="269"/>
  <c r="J24" i="269"/>
  <c r="Y23" i="269"/>
  <c r="V23" i="269"/>
  <c r="S23" i="269"/>
  <c r="P23" i="269"/>
  <c r="M23" i="269"/>
  <c r="J23" i="269"/>
  <c r="Y22" i="269"/>
  <c r="V22" i="269"/>
  <c r="S22" i="269"/>
  <c r="P22" i="269"/>
  <c r="M22" i="269"/>
  <c r="J22" i="269"/>
  <c r="Y21" i="269"/>
  <c r="V21" i="269"/>
  <c r="S21" i="269"/>
  <c r="P21" i="269"/>
  <c r="M21" i="269"/>
  <c r="J21" i="269"/>
  <c r="Y20" i="269"/>
  <c r="V20" i="269"/>
  <c r="S20" i="269"/>
  <c r="P20" i="269"/>
  <c r="M20" i="269"/>
  <c r="J20" i="269"/>
  <c r="Y19" i="269"/>
  <c r="V19" i="269"/>
  <c r="S19" i="269"/>
  <c r="P19" i="269"/>
  <c r="M19" i="269"/>
  <c r="J19" i="269"/>
  <c r="Y18" i="269"/>
  <c r="V18" i="269"/>
  <c r="S18" i="269"/>
  <c r="P18" i="269"/>
  <c r="M18" i="269"/>
  <c r="J18" i="269"/>
  <c r="Y17" i="269"/>
  <c r="V17" i="269"/>
  <c r="S17" i="269"/>
  <c r="P17" i="269"/>
  <c r="M17" i="269"/>
  <c r="J17" i="269"/>
  <c r="Y16" i="269"/>
  <c r="V16" i="269"/>
  <c r="S16" i="269"/>
  <c r="P16" i="269"/>
  <c r="M16" i="269"/>
  <c r="J16" i="269"/>
  <c r="Y15" i="269"/>
  <c r="V15" i="269"/>
  <c r="S15" i="269"/>
  <c r="P15" i="269"/>
  <c r="M15" i="269"/>
  <c r="J15" i="269"/>
  <c r="Y14" i="269"/>
  <c r="V14" i="269"/>
  <c r="S14" i="269"/>
  <c r="P14" i="269"/>
  <c r="M14" i="269"/>
  <c r="J14" i="269"/>
  <c r="Y13" i="269"/>
  <c r="V13" i="269"/>
  <c r="S13" i="269"/>
  <c r="P13" i="269"/>
  <c r="M13" i="269"/>
  <c r="J13" i="269"/>
  <c r="Y12" i="269"/>
  <c r="V12" i="269"/>
  <c r="S12" i="269"/>
  <c r="P12" i="269"/>
  <c r="M12" i="269"/>
  <c r="J12" i="269"/>
  <c r="I12" i="269"/>
  <c r="H12" i="269"/>
  <c r="Y11" i="269"/>
  <c r="V11" i="269"/>
  <c r="S11" i="269"/>
  <c r="P11" i="269"/>
  <c r="M11" i="269"/>
  <c r="J11" i="269"/>
  <c r="I11" i="269"/>
  <c r="H11" i="269"/>
  <c r="AA10" i="269"/>
  <c r="Z10" i="269"/>
  <c r="X10" i="269"/>
  <c r="W10" i="269"/>
  <c r="U10" i="269"/>
  <c r="T10" i="269"/>
  <c r="R10" i="269"/>
  <c r="Q10" i="269"/>
  <c r="O10" i="269"/>
  <c r="N10" i="269"/>
  <c r="L10" i="269"/>
  <c r="K10" i="269"/>
  <c r="I25" i="321" l="1"/>
  <c r="M184" i="321"/>
  <c r="AA184" i="321"/>
  <c r="H19" i="286"/>
  <c r="V56" i="269"/>
  <c r="V45" i="269"/>
  <c r="P45" i="269"/>
  <c r="W184" i="321"/>
  <c r="I184" i="321"/>
  <c r="N184" i="321"/>
  <c r="O184" i="321"/>
  <c r="AC184" i="321"/>
  <c r="P184" i="321"/>
  <c r="AD184" i="321"/>
  <c r="Q184" i="321"/>
  <c r="AE184" i="321"/>
  <c r="R184" i="321"/>
  <c r="AF184" i="321"/>
  <c r="U184" i="321"/>
  <c r="AG184" i="321"/>
  <c r="AB184" i="321"/>
  <c r="V184" i="321"/>
  <c r="X184" i="321"/>
  <c r="Y184" i="321"/>
  <c r="Z184" i="321"/>
  <c r="H184" i="321"/>
  <c r="J184" i="321"/>
  <c r="K184" i="321"/>
  <c r="U25" i="321"/>
  <c r="X25" i="321"/>
  <c r="Y25" i="321"/>
  <c r="K25" i="321"/>
  <c r="Z25" i="321"/>
  <c r="AE25" i="321"/>
  <c r="R25" i="321"/>
  <c r="V25" i="321"/>
  <c r="H25" i="321"/>
  <c r="AD25" i="321"/>
  <c r="Q25" i="321"/>
  <c r="AF25" i="321"/>
  <c r="AG25" i="321"/>
  <c r="W25" i="321"/>
  <c r="J25" i="321"/>
  <c r="L27" i="321"/>
  <c r="AB25" i="321"/>
  <c r="O25" i="321"/>
  <c r="AC25" i="321"/>
  <c r="P25" i="321"/>
  <c r="M25" i="321"/>
  <c r="AA25" i="321"/>
  <c r="H18" i="286"/>
  <c r="H12" i="286" s="1"/>
  <c r="W19" i="286"/>
  <c r="W18" i="286" s="1"/>
  <c r="W12" i="286" s="1"/>
  <c r="L19" i="286"/>
  <c r="L18" i="286" s="1"/>
  <c r="L12" i="286" s="1"/>
  <c r="I19" i="286"/>
  <c r="I18" i="286" s="1"/>
  <c r="I12" i="286" s="1"/>
  <c r="O19" i="286"/>
  <c r="O18" i="286" s="1"/>
  <c r="O12" i="286" s="1"/>
  <c r="X19" i="286"/>
  <c r="X18" i="286" s="1"/>
  <c r="X12" i="286" s="1"/>
  <c r="S45" i="269"/>
  <c r="P67" i="269"/>
  <c r="V67" i="269"/>
  <c r="Y67" i="269"/>
  <c r="S79" i="269"/>
  <c r="M56" i="269"/>
  <c r="M67" i="269"/>
  <c r="Y33" i="269"/>
  <c r="V79" i="269"/>
  <c r="Y10" i="269"/>
  <c r="P79" i="269"/>
  <c r="Y79" i="269"/>
  <c r="M45" i="269"/>
  <c r="Q19" i="286"/>
  <c r="Q18" i="286" s="1"/>
  <c r="Q12" i="286" s="1"/>
  <c r="R19" i="286"/>
  <c r="R18" i="286" s="1"/>
  <c r="R12" i="286" s="1"/>
  <c r="G26" i="269"/>
  <c r="S10" i="269"/>
  <c r="P9" i="290"/>
  <c r="T9" i="290"/>
  <c r="X9" i="290"/>
  <c r="AD9" i="290"/>
  <c r="AL9" i="290"/>
  <c r="L9" i="290"/>
  <c r="J9" i="290"/>
  <c r="AH9" i="290"/>
  <c r="AF19" i="286"/>
  <c r="AF18" i="286" s="1"/>
  <c r="AF12" i="286" s="1"/>
  <c r="J83" i="286"/>
  <c r="Y45" i="269"/>
  <c r="J113" i="286"/>
  <c r="O9" i="290"/>
  <c r="W9" i="290"/>
  <c r="AG9" i="290"/>
  <c r="S9" i="290"/>
  <c r="AC9" i="290"/>
  <c r="AK9" i="290"/>
  <c r="K93" i="289"/>
  <c r="J46" i="286"/>
  <c r="Y162" i="321"/>
  <c r="M9" i="290"/>
  <c r="Q9" i="290"/>
  <c r="U9" i="290"/>
  <c r="AA9" i="290"/>
  <c r="AE9" i="290"/>
  <c r="AM9" i="290"/>
  <c r="Y11" i="289"/>
  <c r="U11" i="289"/>
  <c r="AC11" i="289"/>
  <c r="R9" i="290"/>
  <c r="V9" i="290"/>
  <c r="AB9" i="290"/>
  <c r="AF9" i="290"/>
  <c r="AN9" i="290"/>
  <c r="I9" i="290"/>
  <c r="Z11" i="289"/>
  <c r="V11" i="289"/>
  <c r="P11" i="289"/>
  <c r="AG11" i="289"/>
  <c r="AB11" i="289"/>
  <c r="X11" i="289"/>
  <c r="AF11" i="289"/>
  <c r="AD11" i="289"/>
  <c r="J111" i="286"/>
  <c r="J107" i="286"/>
  <c r="J96" i="286"/>
  <c r="J92" i="286"/>
  <c r="J20" i="286"/>
  <c r="J21" i="286"/>
  <c r="M79" i="269"/>
  <c r="N9" i="290"/>
  <c r="K16" i="289"/>
  <c r="N11" i="289"/>
  <c r="O11" i="289"/>
  <c r="AB221" i="321"/>
  <c r="L228" i="321"/>
  <c r="J221" i="321"/>
  <c r="U221" i="321"/>
  <c r="AC221" i="321"/>
  <c r="AA221" i="321"/>
  <c r="N221" i="321"/>
  <c r="X221" i="321"/>
  <c r="L224" i="321"/>
  <c r="O221" i="321"/>
  <c r="Y221" i="321"/>
  <c r="AG221" i="321"/>
  <c r="AD221" i="321"/>
  <c r="AE221" i="321"/>
  <c r="R221" i="321"/>
  <c r="AF221" i="321"/>
  <c r="L234" i="321"/>
  <c r="K221" i="321"/>
  <c r="P221" i="321"/>
  <c r="H221" i="321"/>
  <c r="M221" i="321"/>
  <c r="Q221" i="321"/>
  <c r="I221" i="321"/>
  <c r="L230" i="321"/>
  <c r="N162" i="321"/>
  <c r="V221" i="321"/>
  <c r="W221" i="321"/>
  <c r="AA168" i="321"/>
  <c r="I176" i="321"/>
  <c r="L203" i="321"/>
  <c r="L214" i="321"/>
  <c r="U162" i="321"/>
  <c r="AC162" i="321"/>
  <c r="L181" i="321"/>
  <c r="J162" i="321"/>
  <c r="AG162" i="321"/>
  <c r="N152" i="321"/>
  <c r="L159" i="321"/>
  <c r="M168" i="321"/>
  <c r="Q168" i="321"/>
  <c r="J211" i="321"/>
  <c r="U211" i="321"/>
  <c r="Y211" i="321"/>
  <c r="AC211" i="321"/>
  <c r="AG211" i="321"/>
  <c r="AG176" i="321"/>
  <c r="Z176" i="321"/>
  <c r="I168" i="321"/>
  <c r="R168" i="321"/>
  <c r="X168" i="321"/>
  <c r="AB168" i="321"/>
  <c r="AF168" i="321"/>
  <c r="O168" i="321"/>
  <c r="Y168" i="321"/>
  <c r="AC168" i="321"/>
  <c r="AG168" i="321"/>
  <c r="U176" i="321"/>
  <c r="Y176" i="321"/>
  <c r="AC176" i="321"/>
  <c r="K176" i="321"/>
  <c r="P176" i="321"/>
  <c r="V176" i="321"/>
  <c r="AD176" i="321"/>
  <c r="L11" i="321"/>
  <c r="K162" i="321"/>
  <c r="P162" i="321"/>
  <c r="V162" i="321"/>
  <c r="Z162" i="321"/>
  <c r="AD162" i="321"/>
  <c r="H162" i="321"/>
  <c r="M162" i="321"/>
  <c r="Q162" i="321"/>
  <c r="W162" i="321"/>
  <c r="AA162" i="321"/>
  <c r="AE162" i="321"/>
  <c r="J168" i="321"/>
  <c r="U168" i="321"/>
  <c r="W168" i="321"/>
  <c r="AE168" i="321"/>
  <c r="L177" i="321"/>
  <c r="Z221" i="321"/>
  <c r="AD152" i="321"/>
  <c r="P211" i="321"/>
  <c r="Z211" i="321"/>
  <c r="Q211" i="321"/>
  <c r="AA211" i="321"/>
  <c r="I162" i="321"/>
  <c r="R162" i="321"/>
  <c r="X162" i="321"/>
  <c r="AB162" i="321"/>
  <c r="AF162" i="321"/>
  <c r="L174" i="321"/>
  <c r="N176" i="321"/>
  <c r="R176" i="321"/>
  <c r="X176" i="321"/>
  <c r="AB176" i="321"/>
  <c r="AF176" i="321"/>
  <c r="K211" i="321"/>
  <c r="V211" i="321"/>
  <c r="AD211" i="321"/>
  <c r="W211" i="321"/>
  <c r="AE211" i="321"/>
  <c r="O211" i="321"/>
  <c r="V152" i="321"/>
  <c r="I211" i="321"/>
  <c r="X211" i="321"/>
  <c r="AB211" i="321"/>
  <c r="AF211" i="321"/>
  <c r="L218" i="321"/>
  <c r="L147" i="321"/>
  <c r="K168" i="321"/>
  <c r="P168" i="321"/>
  <c r="V168" i="321"/>
  <c r="Z168" i="321"/>
  <c r="AD168" i="321"/>
  <c r="L117" i="321"/>
  <c r="L141" i="321"/>
  <c r="P152" i="321"/>
  <c r="Z152" i="321"/>
  <c r="J176" i="321"/>
  <c r="L123" i="321"/>
  <c r="H152" i="321"/>
  <c r="L169" i="321"/>
  <c r="N168" i="321"/>
  <c r="Q176" i="321"/>
  <c r="W176" i="321"/>
  <c r="AA176" i="321"/>
  <c r="AE176" i="321"/>
  <c r="L72" i="321"/>
  <c r="L190" i="321"/>
  <c r="L192" i="321"/>
  <c r="L153" i="321"/>
  <c r="Q152" i="321"/>
  <c r="W152" i="321"/>
  <c r="AA152" i="321"/>
  <c r="AE152" i="321"/>
  <c r="I152" i="321"/>
  <c r="L155" i="321"/>
  <c r="X152" i="321"/>
  <c r="AB152" i="321"/>
  <c r="AF152" i="321"/>
  <c r="J152" i="321"/>
  <c r="U152" i="321"/>
  <c r="Y152" i="321"/>
  <c r="AC152" i="321"/>
  <c r="AG152" i="321"/>
  <c r="K152" i="321"/>
  <c r="L172" i="321"/>
  <c r="L187" i="321"/>
  <c r="R211" i="321"/>
  <c r="N211" i="321"/>
  <c r="L216" i="321"/>
  <c r="M211" i="321"/>
  <c r="L207" i="321"/>
  <c r="L163" i="321"/>
  <c r="H176" i="321"/>
  <c r="L179" i="321"/>
  <c r="L21" i="321"/>
  <c r="L157" i="321"/>
  <c r="O162" i="321"/>
  <c r="O176" i="321"/>
  <c r="L97" i="321"/>
  <c r="R152" i="321"/>
  <c r="L185" i="321"/>
  <c r="M176" i="321"/>
  <c r="L165" i="321"/>
  <c r="O152" i="321"/>
  <c r="M152" i="321"/>
  <c r="L107" i="321"/>
  <c r="L47" i="321"/>
  <c r="L13" i="321"/>
  <c r="H211" i="321"/>
  <c r="H168" i="321"/>
  <c r="J121" i="286"/>
  <c r="J56" i="286"/>
  <c r="AE19" i="286"/>
  <c r="AE18" i="286" s="1"/>
  <c r="AE12" i="286" s="1"/>
  <c r="V19" i="286"/>
  <c r="V18" i="286" s="1"/>
  <c r="V12" i="286" s="1"/>
  <c r="I79" i="269"/>
  <c r="J79" i="269"/>
  <c r="G34" i="269"/>
  <c r="G81" i="269"/>
  <c r="G71" i="269"/>
  <c r="G72" i="269"/>
  <c r="G63" i="269"/>
  <c r="G60" i="269"/>
  <c r="G62" i="269"/>
  <c r="G64" i="269"/>
  <c r="G55" i="269"/>
  <c r="G47" i="269"/>
  <c r="G50" i="269"/>
  <c r="V33" i="269"/>
  <c r="G35" i="269"/>
  <c r="G38" i="269"/>
  <c r="G44" i="269"/>
  <c r="P33" i="269"/>
  <c r="G40" i="269"/>
  <c r="G58" i="269"/>
  <c r="G66" i="269"/>
  <c r="G39" i="269"/>
  <c r="G42" i="269"/>
  <c r="G46" i="269"/>
  <c r="G48" i="269"/>
  <c r="G52" i="269"/>
  <c r="G54" i="269"/>
  <c r="G68" i="269"/>
  <c r="G70" i="269"/>
  <c r="G74" i="269"/>
  <c r="G78" i="269"/>
  <c r="J45" i="269"/>
  <c r="J56" i="269"/>
  <c r="G65" i="269"/>
  <c r="G73" i="269"/>
  <c r="G36" i="269"/>
  <c r="G75" i="269"/>
  <c r="J33" i="269"/>
  <c r="G41" i="269"/>
  <c r="G43" i="269"/>
  <c r="G49" i="269"/>
  <c r="G51" i="269"/>
  <c r="G59" i="269"/>
  <c r="J67" i="269"/>
  <c r="G76" i="269"/>
  <c r="G12" i="269"/>
  <c r="G16" i="269"/>
  <c r="G22" i="269"/>
  <c r="G23" i="269"/>
  <c r="G27" i="269"/>
  <c r="G11" i="269"/>
  <c r="P10" i="269"/>
  <c r="I10" i="269"/>
  <c r="G14" i="269"/>
  <c r="G30" i="269"/>
  <c r="G19" i="269"/>
  <c r="G20" i="269"/>
  <c r="G28" i="269"/>
  <c r="M10" i="269"/>
  <c r="H10" i="269"/>
  <c r="G13" i="269"/>
  <c r="G10" i="269" s="1"/>
  <c r="G15" i="269"/>
  <c r="G24" i="269"/>
  <c r="G18" i="269"/>
  <c r="G29" i="269"/>
  <c r="G21" i="269"/>
  <c r="AD19" i="286"/>
  <c r="AD18" i="286" s="1"/>
  <c r="AD12" i="286" s="1"/>
  <c r="Z19" i="286"/>
  <c r="Z18" i="286" s="1"/>
  <c r="Z12" i="286" s="1"/>
  <c r="G17" i="269"/>
  <c r="H33" i="269"/>
  <c r="H45" i="269"/>
  <c r="G53" i="269"/>
  <c r="G61" i="269"/>
  <c r="G69" i="269"/>
  <c r="H79" i="269"/>
  <c r="I33" i="269"/>
  <c r="S33" i="269"/>
  <c r="I45" i="269"/>
  <c r="G57" i="269"/>
  <c r="H56" i="269"/>
  <c r="H67" i="269"/>
  <c r="I67" i="269"/>
  <c r="J10" i="269"/>
  <c r="V10" i="269"/>
  <c r="G25" i="269"/>
  <c r="G37" i="269"/>
  <c r="G77" i="269"/>
  <c r="G80" i="269"/>
  <c r="N19" i="286"/>
  <c r="N18" i="286" s="1"/>
  <c r="N12" i="286" s="1"/>
  <c r="P19" i="286"/>
  <c r="P18" i="286" s="1"/>
  <c r="P12" i="286" s="1"/>
  <c r="T19" i="286"/>
  <c r="T18" i="286" s="1"/>
  <c r="T12" i="286" s="1"/>
  <c r="AB19" i="286"/>
  <c r="AB18" i="286" s="1"/>
  <c r="AB12" i="286" s="1"/>
  <c r="K19" i="286"/>
  <c r="S19" i="286"/>
  <c r="S18" i="286" s="1"/>
  <c r="S12" i="286" s="1"/>
  <c r="AA19" i="286"/>
  <c r="AA18" i="286" s="1"/>
  <c r="AA12" i="286" s="1"/>
  <c r="J13" i="286"/>
  <c r="J86" i="286"/>
  <c r="J100" i="286"/>
  <c r="J15" i="286"/>
  <c r="M19" i="286"/>
  <c r="M18" i="286" s="1"/>
  <c r="M12" i="286" s="1"/>
  <c r="U19" i="286"/>
  <c r="U18" i="286" s="1"/>
  <c r="U12" i="286" s="1"/>
  <c r="Y19" i="286"/>
  <c r="Y18" i="286" s="1"/>
  <c r="Y12" i="286" s="1"/>
  <c r="AC19" i="286"/>
  <c r="AC18" i="286" s="1"/>
  <c r="AC12" i="286" s="1"/>
  <c r="J115" i="286"/>
  <c r="J117" i="286"/>
  <c r="M11" i="289"/>
  <c r="M10" i="289" s="1"/>
  <c r="Q11" i="289"/>
  <c r="W11" i="289"/>
  <c r="AA11" i="289"/>
  <c r="AE11" i="289"/>
  <c r="K13" i="289"/>
  <c r="K15" i="289"/>
  <c r="K112" i="289"/>
  <c r="L14" i="289"/>
  <c r="N25" i="321" l="1"/>
  <c r="L25" i="321" s="1"/>
  <c r="Y26" i="321"/>
  <c r="U26" i="321"/>
  <c r="J26" i="321"/>
  <c r="J24" i="321" s="1"/>
  <c r="J23" i="321" s="1"/>
  <c r="J20" i="321" s="1"/>
  <c r="J10" i="321" s="1"/>
  <c r="J9" i="321" s="1"/>
  <c r="V26" i="321"/>
  <c r="N26" i="321"/>
  <c r="M26" i="321"/>
  <c r="AF26" i="321"/>
  <c r="AF24" i="321" s="1"/>
  <c r="AF23" i="321" s="1"/>
  <c r="AF20" i="321" s="1"/>
  <c r="AF10" i="321" s="1"/>
  <c r="AF9" i="321" s="1"/>
  <c r="AD26" i="321"/>
  <c r="O26" i="321"/>
  <c r="H26" i="321"/>
  <c r="H24" i="321" s="1"/>
  <c r="AE26" i="321"/>
  <c r="K26" i="321"/>
  <c r="AA26" i="321"/>
  <c r="AG26" i="321"/>
  <c r="W26" i="321"/>
  <c r="Z26" i="321"/>
  <c r="AB26" i="321"/>
  <c r="X26" i="321"/>
  <c r="X24" i="321" s="1"/>
  <c r="X23" i="321" s="1"/>
  <c r="X20" i="321" s="1"/>
  <c r="X10" i="321" s="1"/>
  <c r="X9" i="321" s="1"/>
  <c r="I26" i="321"/>
  <c r="R26" i="321"/>
  <c r="R24" i="321" s="1"/>
  <c r="R23" i="321" s="1"/>
  <c r="R20" i="321" s="1"/>
  <c r="R10" i="321" s="1"/>
  <c r="R9" i="321" s="1"/>
  <c r="AC26" i="321"/>
  <c r="Q26" i="321"/>
  <c r="P26" i="321"/>
  <c r="K14" i="289"/>
  <c r="AA10" i="289"/>
  <c r="AA9" i="289" s="1"/>
  <c r="O10" i="289"/>
  <c r="O9" i="289" s="1"/>
  <c r="AD10" i="289"/>
  <c r="AD9" i="289" s="1"/>
  <c r="AG10" i="289"/>
  <c r="AG9" i="289" s="1"/>
  <c r="Z10" i="289"/>
  <c r="Z9" i="289" s="1"/>
  <c r="Y10" i="289"/>
  <c r="Y9" i="289" s="1"/>
  <c r="W10" i="289"/>
  <c r="W9" i="289" s="1"/>
  <c r="N10" i="289"/>
  <c r="N9" i="289" s="1"/>
  <c r="AF10" i="289"/>
  <c r="AF9" i="289" s="1"/>
  <c r="P10" i="289"/>
  <c r="P9" i="289" s="1"/>
  <c r="Q10" i="289"/>
  <c r="Q9" i="289" s="1"/>
  <c r="X10" i="289"/>
  <c r="X9" i="289" s="1"/>
  <c r="V10" i="289"/>
  <c r="V9" i="289" s="1"/>
  <c r="AC10" i="289"/>
  <c r="AC9" i="289" s="1"/>
  <c r="AE10" i="289"/>
  <c r="AE9" i="289" s="1"/>
  <c r="AB10" i="289"/>
  <c r="AB9" i="289" s="1"/>
  <c r="U10" i="289"/>
  <c r="U9" i="289" s="1"/>
  <c r="J10" i="289"/>
  <c r="J9" i="289" s="1"/>
  <c r="M9" i="289"/>
  <c r="L162" i="321"/>
  <c r="L221" i="321"/>
  <c r="L168" i="321"/>
  <c r="L152" i="321"/>
  <c r="L211" i="321"/>
  <c r="L184" i="321"/>
  <c r="L176" i="321"/>
  <c r="G79" i="269"/>
  <c r="G33" i="269"/>
  <c r="G67" i="269"/>
  <c r="G56" i="269"/>
  <c r="G45" i="269"/>
  <c r="K18" i="286"/>
  <c r="K12" i="286" s="1"/>
  <c r="J19" i="286"/>
  <c r="L26" i="321" l="1"/>
  <c r="AB24" i="321"/>
  <c r="AB23" i="321" s="1"/>
  <c r="AB20" i="321" s="1"/>
  <c r="AB10" i="321" s="1"/>
  <c r="AB9" i="321" s="1"/>
  <c r="P24" i="321"/>
  <c r="P23" i="321" s="1"/>
  <c r="P20" i="321" s="1"/>
  <c r="P10" i="321" s="1"/>
  <c r="P9" i="321" s="1"/>
  <c r="AD24" i="321"/>
  <c r="AD23" i="321" s="1"/>
  <c r="AD20" i="321" s="1"/>
  <c r="AD10" i="321" s="1"/>
  <c r="AD9" i="321" s="1"/>
  <c r="O24" i="321"/>
  <c r="O23" i="321" s="1"/>
  <c r="O20" i="321" s="1"/>
  <c r="O10" i="321" s="1"/>
  <c r="O9" i="321" s="1"/>
  <c r="U24" i="321"/>
  <c r="U23" i="321" s="1"/>
  <c r="U20" i="321" s="1"/>
  <c r="U10" i="321" s="1"/>
  <c r="U9" i="321" s="1"/>
  <c r="AC24" i="321"/>
  <c r="AC23" i="321" s="1"/>
  <c r="AC20" i="321" s="1"/>
  <c r="AC10" i="321" s="1"/>
  <c r="AC9" i="321" s="1"/>
  <c r="AA24" i="321"/>
  <c r="AA23" i="321" s="1"/>
  <c r="AA20" i="321" s="1"/>
  <c r="AA10" i="321" s="1"/>
  <c r="AA9" i="321" s="1"/>
  <c r="AE24" i="321"/>
  <c r="AE23" i="321" s="1"/>
  <c r="AE20" i="321" s="1"/>
  <c r="AE10" i="321" s="1"/>
  <c r="AE9" i="321" s="1"/>
  <c r="H23" i="321"/>
  <c r="H20" i="321" s="1"/>
  <c r="H10" i="321" s="1"/>
  <c r="Z24" i="321"/>
  <c r="Z23" i="321" s="1"/>
  <c r="Z20" i="321" s="1"/>
  <c r="Z10" i="321" s="1"/>
  <c r="Z9" i="321" s="1"/>
  <c r="W24" i="321"/>
  <c r="W23" i="321" s="1"/>
  <c r="W20" i="321" s="1"/>
  <c r="W10" i="321" s="1"/>
  <c r="W9" i="321" s="1"/>
  <c r="V24" i="321"/>
  <c r="V23" i="321" s="1"/>
  <c r="V20" i="321" s="1"/>
  <c r="V10" i="321" s="1"/>
  <c r="V9" i="321" s="1"/>
  <c r="I24" i="321"/>
  <c r="I23" i="321" s="1"/>
  <c r="I20" i="321" s="1"/>
  <c r="I10" i="321" s="1"/>
  <c r="I9" i="321" s="1"/>
  <c r="Y24" i="321"/>
  <c r="Y23" i="321" s="1"/>
  <c r="Y20" i="321" s="1"/>
  <c r="Y10" i="321" s="1"/>
  <c r="Y9" i="321" s="1"/>
  <c r="AG24" i="321"/>
  <c r="AG23" i="321" s="1"/>
  <c r="AG20" i="321" s="1"/>
  <c r="AG10" i="321" s="1"/>
  <c r="AG9" i="321" s="1"/>
  <c r="K24" i="321"/>
  <c r="K23" i="321" s="1"/>
  <c r="K20" i="321" s="1"/>
  <c r="K10" i="321" s="1"/>
  <c r="K9" i="321" s="1"/>
  <c r="Q24" i="321"/>
  <c r="Q23" i="321" s="1"/>
  <c r="Q20" i="321" s="1"/>
  <c r="Q10" i="321" s="1"/>
  <c r="Q9" i="321" s="1"/>
  <c r="N24" i="321"/>
  <c r="N23" i="321" s="1"/>
  <c r="N20" i="321" s="1"/>
  <c r="N10" i="321" s="1"/>
  <c r="N9" i="321" s="1"/>
  <c r="K12" i="289"/>
  <c r="L10" i="289"/>
  <c r="L9" i="289" s="1"/>
  <c r="K9" i="289" s="1"/>
  <c r="J18" i="286"/>
  <c r="J12" i="286"/>
  <c r="H9" i="321" l="1"/>
  <c r="M24" i="321"/>
  <c r="L24" i="321" s="1"/>
  <c r="K11" i="289"/>
  <c r="M23" i="321" l="1"/>
  <c r="L23" i="321" s="1"/>
  <c r="K10" i="289"/>
  <c r="M20" i="321" l="1"/>
  <c r="M10" i="321" l="1"/>
  <c r="L20" i="321"/>
  <c r="L10" i="321" l="1"/>
  <c r="M9" i="321"/>
  <c r="L9" i="321" s="1"/>
  <c r="R112" i="289"/>
  <c r="R13" i="289" s="1"/>
  <c r="R11" i="289" s="1"/>
  <c r="R10" i="289" l="1"/>
  <c r="R9" i="289" s="1"/>
</calcChain>
</file>

<file path=xl/sharedStrings.xml><?xml version="1.0" encoding="utf-8"?>
<sst xmlns="http://schemas.openxmlformats.org/spreadsheetml/2006/main" count="3499" uniqueCount="1469">
  <si>
    <t>1293</t>
  </si>
  <si>
    <t>計</t>
  </si>
  <si>
    <t>0880</t>
  </si>
  <si>
    <t>修道</t>
  </si>
  <si>
    <t>平賀東</t>
  </si>
  <si>
    <t>藤崎</t>
  </si>
  <si>
    <t>佐井村計　2</t>
  </si>
  <si>
    <t>船沢</t>
  </si>
  <si>
    <t>園児数</t>
    <rPh sb="0" eb="2">
      <t>エンジ</t>
    </rPh>
    <rPh sb="2" eb="3">
      <t>スウ</t>
    </rPh>
    <phoneticPr fontId="2"/>
  </si>
  <si>
    <t>1242</t>
  </si>
  <si>
    <t>0675</t>
  </si>
  <si>
    <t>1340</t>
  </si>
  <si>
    <t>5702</t>
  </si>
  <si>
    <t>甲洋</t>
  </si>
  <si>
    <t>碇ヶ関</t>
  </si>
  <si>
    <t>浪打カトリック　　　　　　　　</t>
  </si>
  <si>
    <t>〃</t>
  </si>
  <si>
    <t>202</t>
  </si>
  <si>
    <t>0672</t>
  </si>
  <si>
    <t>その他</t>
    <rPh sb="2" eb="3">
      <t>タ</t>
    </rPh>
    <phoneticPr fontId="2"/>
  </si>
  <si>
    <t>五所川原第一</t>
  </si>
  <si>
    <t>301</t>
  </si>
  <si>
    <t>小泊</t>
  </si>
  <si>
    <t>高等部</t>
    <rPh sb="0" eb="3">
      <t>コウトウブ</t>
    </rPh>
    <phoneticPr fontId="2"/>
  </si>
  <si>
    <t>0670</t>
  </si>
  <si>
    <t>小学部</t>
    <rPh sb="0" eb="2">
      <t>ショウガク</t>
    </rPh>
    <rPh sb="2" eb="3">
      <t>ブ</t>
    </rPh>
    <phoneticPr fontId="2"/>
  </si>
  <si>
    <t>小湊</t>
  </si>
  <si>
    <t>向陵</t>
  </si>
  <si>
    <t>病弱・身体虚弱</t>
  </si>
  <si>
    <t>1432</t>
  </si>
  <si>
    <t>山口</t>
  </si>
  <si>
    <t>私立</t>
  </si>
  <si>
    <t>上市川</t>
  </si>
  <si>
    <t>青森明の星</t>
    <rPh sb="0" eb="2">
      <t>アオモリ</t>
    </rPh>
    <rPh sb="2" eb="3">
      <t>ア</t>
    </rPh>
    <rPh sb="4" eb="5">
      <t>ホシ</t>
    </rPh>
    <phoneticPr fontId="2"/>
  </si>
  <si>
    <t>今別</t>
  </si>
  <si>
    <t>5555</t>
  </si>
  <si>
    <t>0765</t>
  </si>
  <si>
    <t>協力校数</t>
    <rPh sb="0" eb="1">
      <t>キョウ</t>
    </rPh>
    <rPh sb="1" eb="2">
      <t>チカラ</t>
    </rPh>
    <rPh sb="2" eb="3">
      <t>コウ</t>
    </rPh>
    <rPh sb="3" eb="4">
      <t>スウ</t>
    </rPh>
    <phoneticPr fontId="2"/>
  </si>
  <si>
    <t>浪館</t>
  </si>
  <si>
    <t>横浜町計　1</t>
  </si>
  <si>
    <t>304</t>
  </si>
  <si>
    <t>八戸高等支援学校</t>
  </si>
  <si>
    <t>舞戸</t>
  </si>
  <si>
    <t>450</t>
  </si>
  <si>
    <t>0861</t>
  </si>
  <si>
    <t>0531</t>
  </si>
  <si>
    <t>本・分校別</t>
    <rPh sb="0" eb="1">
      <t>ホン</t>
    </rPh>
    <rPh sb="2" eb="3">
      <t>ブン</t>
    </rPh>
    <rPh sb="3" eb="4">
      <t>コウ</t>
    </rPh>
    <rPh sb="4" eb="5">
      <t>ベツ</t>
    </rPh>
    <phoneticPr fontId="2"/>
  </si>
  <si>
    <t>303</t>
  </si>
  <si>
    <t>合浦</t>
  </si>
  <si>
    <t>三沢商業</t>
  </si>
  <si>
    <t>切谷内</t>
  </si>
  <si>
    <t>ちとせ</t>
  </si>
  <si>
    <t>西海</t>
  </si>
  <si>
    <t>聴覚障害</t>
  </si>
  <si>
    <t>蓬田</t>
    <rPh sb="0" eb="2">
      <t>ヨモギタ</t>
    </rPh>
    <phoneticPr fontId="2"/>
  </si>
  <si>
    <t>5539</t>
  </si>
  <si>
    <t>第二田名部</t>
  </si>
  <si>
    <t>0780</t>
  </si>
  <si>
    <t>蓬田</t>
  </si>
  <si>
    <t>高館</t>
    <rPh sb="1" eb="2">
      <t>カン</t>
    </rPh>
    <phoneticPr fontId="2"/>
  </si>
  <si>
    <t>板柳東</t>
  </si>
  <si>
    <t>青森山田</t>
  </si>
  <si>
    <t>5547</t>
  </si>
  <si>
    <t>三厩</t>
  </si>
  <si>
    <t>307</t>
  </si>
  <si>
    <t>0144</t>
  </si>
  <si>
    <t>321</t>
  </si>
  <si>
    <t>0730</t>
  </si>
  <si>
    <t>367</t>
  </si>
  <si>
    <t>1402</t>
  </si>
  <si>
    <t>蟹田</t>
  </si>
  <si>
    <t>5531</t>
  </si>
  <si>
    <t>下田</t>
  </si>
  <si>
    <t>0810</t>
  </si>
  <si>
    <t>(注)　（　）は、全幼児数に占める比率（％）である。　</t>
  </si>
  <si>
    <t>9914</t>
  </si>
  <si>
    <t>（単位：園）</t>
    <rPh sb="1" eb="3">
      <t>タンイ</t>
    </rPh>
    <rPh sb="4" eb="5">
      <t>エン</t>
    </rPh>
    <phoneticPr fontId="2"/>
  </si>
  <si>
    <t>9964</t>
  </si>
  <si>
    <t>野辺地</t>
  </si>
  <si>
    <t>445</t>
  </si>
  <si>
    <t>教頭</t>
    <rPh sb="0" eb="2">
      <t>キョウトウ</t>
    </rPh>
    <phoneticPr fontId="2"/>
  </si>
  <si>
    <t>木ノ下</t>
  </si>
  <si>
    <t>5810</t>
  </si>
  <si>
    <t>323</t>
  </si>
  <si>
    <t>中央</t>
  </si>
  <si>
    <t>1005</t>
  </si>
  <si>
    <t>1012</t>
  </si>
  <si>
    <t>深浦</t>
  </si>
  <si>
    <t>2050</t>
  </si>
  <si>
    <t>443</t>
  </si>
  <si>
    <t>在学者数</t>
    <rPh sb="0" eb="3">
      <t>ザイガクシャ</t>
    </rPh>
    <rPh sb="3" eb="4">
      <t>スウ</t>
    </rPh>
    <phoneticPr fontId="2"/>
  </si>
  <si>
    <t>0270</t>
  </si>
  <si>
    <t>社会福祉法人</t>
    <rPh sb="0" eb="2">
      <t>シャカイ</t>
    </rPh>
    <rPh sb="2" eb="4">
      <t>フクシ</t>
    </rPh>
    <rPh sb="4" eb="6">
      <t>ホウジン</t>
    </rPh>
    <phoneticPr fontId="2"/>
  </si>
  <si>
    <t>青森東</t>
  </si>
  <si>
    <t>5550</t>
  </si>
  <si>
    <t>2120</t>
  </si>
  <si>
    <t>1073</t>
  </si>
  <si>
    <t>いわさき</t>
  </si>
  <si>
    <t>女</t>
  </si>
  <si>
    <t>八戸小中野　　　　　　　　　　</t>
  </si>
  <si>
    <t>343</t>
  </si>
  <si>
    <t>1193</t>
  </si>
  <si>
    <t>西目屋</t>
  </si>
  <si>
    <t>361</t>
  </si>
  <si>
    <t>本科</t>
    <rPh sb="0" eb="2">
      <t>ホンカ</t>
    </rPh>
    <phoneticPr fontId="2"/>
  </si>
  <si>
    <t>0150</t>
  </si>
  <si>
    <t>0258</t>
  </si>
  <si>
    <t>藤崎中央</t>
  </si>
  <si>
    <t>桔梗野</t>
  </si>
  <si>
    <t>5514</t>
  </si>
  <si>
    <t>おいらせ町計　3</t>
    <rPh sb="4" eb="5">
      <t>マチ</t>
    </rPh>
    <rPh sb="5" eb="6">
      <t>ケイ</t>
    </rPh>
    <phoneticPr fontId="2"/>
  </si>
  <si>
    <t>381</t>
  </si>
  <si>
    <t>1314</t>
  </si>
  <si>
    <t>古間木</t>
  </si>
  <si>
    <t>常盤</t>
  </si>
  <si>
    <t>浪打</t>
    <rPh sb="0" eb="2">
      <t>ナミウチ</t>
    </rPh>
    <phoneticPr fontId="2"/>
  </si>
  <si>
    <t>0845</t>
  </si>
  <si>
    <t>362</t>
  </si>
  <si>
    <t>青森若葉養護学校</t>
  </si>
  <si>
    <t>0023</t>
  </si>
  <si>
    <t>1200</t>
  </si>
  <si>
    <t>大鰐</t>
  </si>
  <si>
    <t>425</t>
  </si>
  <si>
    <t>田舎館</t>
  </si>
  <si>
    <t>佐井村計　2</t>
    <rPh sb="0" eb="3">
      <t>サイムラ</t>
    </rPh>
    <rPh sb="3" eb="4">
      <t>ケイ</t>
    </rPh>
    <phoneticPr fontId="2"/>
  </si>
  <si>
    <t>へき地等指定別</t>
    <rPh sb="0" eb="3">
      <t>ヘキチ</t>
    </rPh>
    <rPh sb="3" eb="4">
      <t>トウ</t>
    </rPh>
    <rPh sb="4" eb="6">
      <t>シテイ</t>
    </rPh>
    <rPh sb="6" eb="7">
      <t>ベツ</t>
    </rPh>
    <phoneticPr fontId="2"/>
  </si>
  <si>
    <t>1382</t>
  </si>
  <si>
    <t>青森第二高等養護学校</t>
  </si>
  <si>
    <t>－</t>
  </si>
  <si>
    <t>小阿弥</t>
  </si>
  <si>
    <t>板柳北</t>
  </si>
  <si>
    <t>0157</t>
  </si>
  <si>
    <t>名久井農業</t>
  </si>
  <si>
    <t>弘前第二養護学校</t>
  </si>
  <si>
    <t>泊</t>
    <rPh sb="0" eb="1">
      <t>トマリ</t>
    </rPh>
    <phoneticPr fontId="2"/>
  </si>
  <si>
    <t>小中野</t>
  </si>
  <si>
    <t>1403</t>
  </si>
  <si>
    <t>黒石市計　2</t>
    <rPh sb="0" eb="2">
      <t>クロイシ</t>
    </rPh>
    <rPh sb="2" eb="3">
      <t>シ</t>
    </rPh>
    <rPh sb="3" eb="4">
      <t>ケイ</t>
    </rPh>
    <phoneticPr fontId="2"/>
  </si>
  <si>
    <t>福地</t>
    <rPh sb="0" eb="2">
      <t>フクチ</t>
    </rPh>
    <phoneticPr fontId="2"/>
  </si>
  <si>
    <t>穂波</t>
  </si>
  <si>
    <t>板柳南</t>
  </si>
  <si>
    <t>5818</t>
  </si>
  <si>
    <t>1404</t>
  </si>
  <si>
    <t>0272</t>
  </si>
  <si>
    <t>384</t>
  </si>
  <si>
    <t>普</t>
  </si>
  <si>
    <t>1241</t>
  </si>
  <si>
    <t>鶴田</t>
  </si>
  <si>
    <t>全日制と併置</t>
  </si>
  <si>
    <t>文化　　　　　　　　　　　　　</t>
  </si>
  <si>
    <t>0590</t>
  </si>
  <si>
    <t>三内</t>
  </si>
  <si>
    <t>弘前中央</t>
  </si>
  <si>
    <t>工</t>
  </si>
  <si>
    <t>5535</t>
  </si>
  <si>
    <t>弘前明の星　　　　　　　　　　</t>
  </si>
  <si>
    <t>藤坂</t>
  </si>
  <si>
    <t>階上</t>
  </si>
  <si>
    <t>5811</t>
  </si>
  <si>
    <t>蟹田</t>
    <rPh sb="0" eb="2">
      <t>カニタ</t>
    </rPh>
    <phoneticPr fontId="2"/>
  </si>
  <si>
    <t>387</t>
  </si>
  <si>
    <t>0930</t>
  </si>
  <si>
    <t>1436</t>
  </si>
  <si>
    <t>校長</t>
    <rPh sb="0" eb="2">
      <t>コウチョウ</t>
    </rPh>
    <phoneticPr fontId="2"/>
  </si>
  <si>
    <t>中里</t>
  </si>
  <si>
    <t>武田</t>
  </si>
  <si>
    <t>国　立</t>
    <rPh sb="0" eb="1">
      <t>クニ</t>
    </rPh>
    <rPh sb="2" eb="3">
      <t>タテ</t>
    </rPh>
    <phoneticPr fontId="2"/>
  </si>
  <si>
    <t>446</t>
  </si>
  <si>
    <t>1434</t>
  </si>
  <si>
    <t>薄市</t>
  </si>
  <si>
    <t>0050</t>
  </si>
  <si>
    <t>ひなづる　　　　　　　　　　　</t>
  </si>
  <si>
    <t>轟木</t>
  </si>
  <si>
    <t>1520</t>
  </si>
  <si>
    <t>岩木</t>
  </si>
  <si>
    <t>0014</t>
  </si>
  <si>
    <t>401</t>
  </si>
  <si>
    <t>1550</t>
  </si>
  <si>
    <t>北</t>
  </si>
  <si>
    <t>藤崎町計　3</t>
  </si>
  <si>
    <t>青森中央短期大学
附属第一</t>
  </si>
  <si>
    <t>野辺地カトリック　　　　　　　</t>
  </si>
  <si>
    <t>青森工業</t>
  </si>
  <si>
    <t>1551</t>
  </si>
  <si>
    <t>412</t>
  </si>
  <si>
    <t>豊田</t>
  </si>
  <si>
    <t>若葉</t>
  </si>
  <si>
    <t>0365</t>
  </si>
  <si>
    <t>大坊</t>
  </si>
  <si>
    <t>5816</t>
  </si>
  <si>
    <t>八戸工業</t>
  </si>
  <si>
    <t>甲田</t>
  </si>
  <si>
    <t>9967</t>
  </si>
  <si>
    <t>402</t>
  </si>
  <si>
    <t>1560</t>
  </si>
  <si>
    <t>1591</t>
  </si>
  <si>
    <t>1761</t>
  </si>
  <si>
    <t>七戸</t>
  </si>
  <si>
    <t>こばと　　　　　　　　　　　　</t>
  </si>
  <si>
    <t>石鉢</t>
  </si>
  <si>
    <t>５歳</t>
    <rPh sb="1" eb="2">
      <t>３サイ</t>
    </rPh>
    <phoneticPr fontId="2"/>
  </si>
  <si>
    <t>三輪</t>
  </si>
  <si>
    <t>青森中央</t>
  </si>
  <si>
    <t>新城</t>
  </si>
  <si>
    <t>三戸</t>
  </si>
  <si>
    <t>1562</t>
  </si>
  <si>
    <t>5517</t>
  </si>
  <si>
    <t>城南</t>
  </si>
  <si>
    <t>十和田工業</t>
  </si>
  <si>
    <t>0260</t>
  </si>
  <si>
    <t>小柳</t>
  </si>
  <si>
    <t>私立計　0</t>
  </si>
  <si>
    <t>南津軽郡計　5</t>
  </si>
  <si>
    <t>5545</t>
  </si>
  <si>
    <t>浪岡</t>
  </si>
  <si>
    <t>大平</t>
  </si>
  <si>
    <t>5518</t>
  </si>
  <si>
    <t>東雲　　　　　　　　　　　　　</t>
  </si>
  <si>
    <t>5528</t>
  </si>
  <si>
    <t>八戸中央</t>
  </si>
  <si>
    <t>406</t>
  </si>
  <si>
    <t>6133</t>
  </si>
  <si>
    <t>横浜</t>
  </si>
  <si>
    <t>職員数
本　務</t>
    <rPh sb="0" eb="3">
      <t>ショクインスウ</t>
    </rPh>
    <rPh sb="4" eb="7">
      <t>ホンム</t>
    </rPh>
    <phoneticPr fontId="2"/>
  </si>
  <si>
    <t>聖マリア　　　　　　　　　　　</t>
  </si>
  <si>
    <t>南部</t>
  </si>
  <si>
    <t>市町村立</t>
    <rPh sb="0" eb="3">
      <t>シチョウソン</t>
    </rPh>
    <phoneticPr fontId="2"/>
  </si>
  <si>
    <t>1504</t>
  </si>
  <si>
    <t>呉竹　　　　　　　　　　　　　</t>
  </si>
  <si>
    <t>408</t>
  </si>
  <si>
    <t>1673</t>
  </si>
  <si>
    <t>青森商業</t>
  </si>
  <si>
    <t>5542</t>
  </si>
  <si>
    <t>上北</t>
  </si>
  <si>
    <t>東通</t>
  </si>
  <si>
    <t>高杉</t>
  </si>
  <si>
    <t>0031</t>
  </si>
  <si>
    <t>5512</t>
  </si>
  <si>
    <t>甲地</t>
  </si>
  <si>
    <t>幼稚園</t>
  </si>
  <si>
    <t>新城</t>
    <rPh sb="0" eb="2">
      <t>シンジョウ</t>
    </rPh>
    <phoneticPr fontId="2"/>
  </si>
  <si>
    <t>411</t>
  </si>
  <si>
    <t>1760</t>
  </si>
  <si>
    <t>泊</t>
  </si>
  <si>
    <t>尾駮</t>
  </si>
  <si>
    <t>1772</t>
  </si>
  <si>
    <t>千歳平</t>
  </si>
  <si>
    <t>1590</t>
  </si>
  <si>
    <t>0533</t>
  </si>
  <si>
    <t>203</t>
  </si>
  <si>
    <t>百石</t>
  </si>
  <si>
    <t>9965</t>
  </si>
  <si>
    <t>弘前東</t>
  </si>
  <si>
    <t>5817</t>
  </si>
  <si>
    <t>視覚</t>
    <rPh sb="0" eb="2">
      <t>シカク</t>
    </rPh>
    <phoneticPr fontId="2"/>
  </si>
  <si>
    <t>1720</t>
  </si>
  <si>
    <t>２学年</t>
    <rPh sb="1" eb="3">
      <t>ガクネン</t>
    </rPh>
    <phoneticPr fontId="2"/>
  </si>
  <si>
    <t>副園長</t>
    <rPh sb="0" eb="1">
      <t>フク</t>
    </rPh>
    <rPh sb="1" eb="3">
      <t>エンチョウ</t>
    </rPh>
    <phoneticPr fontId="2"/>
  </si>
  <si>
    <t>426</t>
  </si>
  <si>
    <t>木内々</t>
  </si>
  <si>
    <t>1722</t>
  </si>
  <si>
    <t>白銀南</t>
  </si>
  <si>
    <t>423</t>
  </si>
  <si>
    <t>大間町計　2</t>
  </si>
  <si>
    <t>1860</t>
  </si>
  <si>
    <t>柴田　　　　　　　　　　　　　</t>
  </si>
  <si>
    <t>大間</t>
  </si>
  <si>
    <t>佃</t>
  </si>
  <si>
    <t>1103</t>
  </si>
  <si>
    <t>1861</t>
  </si>
  <si>
    <t>奥戸</t>
  </si>
  <si>
    <t>424</t>
  </si>
  <si>
    <t>東通村計　1</t>
  </si>
  <si>
    <t>松園　　　　　　　　　　　　　</t>
  </si>
  <si>
    <t>富士　　　　　　　　　　　　　</t>
  </si>
  <si>
    <t>むつ工業</t>
  </si>
  <si>
    <t>1908</t>
  </si>
  <si>
    <t>理</t>
  </si>
  <si>
    <t>1940</t>
  </si>
  <si>
    <t>宗教法人</t>
    <rPh sb="0" eb="2">
      <t>シュウキョウ</t>
    </rPh>
    <rPh sb="2" eb="4">
      <t>ホウジン</t>
    </rPh>
    <phoneticPr fontId="2"/>
  </si>
  <si>
    <t>佐井</t>
  </si>
  <si>
    <t>0024</t>
  </si>
  <si>
    <t>1945</t>
  </si>
  <si>
    <t>0267</t>
  </si>
  <si>
    <t>0019</t>
  </si>
  <si>
    <t>荒川</t>
  </si>
  <si>
    <t>441</t>
  </si>
  <si>
    <t>県立全日制</t>
  </si>
  <si>
    <t>5522</t>
  </si>
  <si>
    <t>2000</t>
  </si>
  <si>
    <t>0473</t>
  </si>
  <si>
    <t>浪岡南</t>
  </si>
  <si>
    <t>鰺ヶ沢</t>
  </si>
  <si>
    <t>2011</t>
  </si>
  <si>
    <t>9812</t>
  </si>
  <si>
    <t>看</t>
  </si>
  <si>
    <t>斗川</t>
  </si>
  <si>
    <t>5530</t>
  </si>
  <si>
    <t>442</t>
  </si>
  <si>
    <t>公立計</t>
    <rPh sb="0" eb="2">
      <t>コウリツ</t>
    </rPh>
    <rPh sb="2" eb="3">
      <t>ケイ</t>
    </rPh>
    <phoneticPr fontId="2"/>
  </si>
  <si>
    <t>主幹教諭</t>
    <rPh sb="0" eb="2">
      <t>シュカン</t>
    </rPh>
    <rPh sb="2" eb="4">
      <t>キョウユ</t>
    </rPh>
    <phoneticPr fontId="2"/>
  </si>
  <si>
    <t>青森西</t>
  </si>
  <si>
    <t>0092</t>
  </si>
  <si>
    <t>2030</t>
  </si>
  <si>
    <t>北斗</t>
  </si>
  <si>
    <t>五戸</t>
  </si>
  <si>
    <t>下北郡計　6</t>
  </si>
  <si>
    <t>荒川</t>
    <rPh sb="0" eb="2">
      <t>アラカワ</t>
    </rPh>
    <phoneticPr fontId="2"/>
  </si>
  <si>
    <t>5527</t>
  </si>
  <si>
    <t>9961</t>
  </si>
  <si>
    <t>5807</t>
  </si>
  <si>
    <t>2032</t>
  </si>
  <si>
    <t>明治</t>
    <rPh sb="0" eb="2">
      <t>メイジ</t>
    </rPh>
    <phoneticPr fontId="2"/>
  </si>
  <si>
    <t>城東</t>
  </si>
  <si>
    <t>0185</t>
  </si>
  <si>
    <t>2033</t>
  </si>
  <si>
    <t>0600</t>
  </si>
  <si>
    <t>多賀台</t>
  </si>
  <si>
    <t>独立併置別・学校数</t>
    <rPh sb="0" eb="2">
      <t>ドクリツ</t>
    </rPh>
    <rPh sb="2" eb="4">
      <t>ヘイチ</t>
    </rPh>
    <rPh sb="4" eb="5">
      <t>ベツ</t>
    </rPh>
    <rPh sb="6" eb="8">
      <t>ガッコウ</t>
    </rPh>
    <rPh sb="8" eb="9">
      <t>スウ</t>
    </rPh>
    <phoneticPr fontId="2"/>
  </si>
  <si>
    <t>東奥学園</t>
  </si>
  <si>
    <t>田子</t>
  </si>
  <si>
    <t>0244</t>
  </si>
  <si>
    <t>（昨年度間）</t>
    <rPh sb="1" eb="4">
      <t>サクネンド</t>
    </rPh>
    <rPh sb="4" eb="5">
      <t>カン</t>
    </rPh>
    <phoneticPr fontId="2"/>
  </si>
  <si>
    <t>ス</t>
  </si>
  <si>
    <t>1271</t>
  </si>
  <si>
    <t>上記以外の者</t>
    <rPh sb="0" eb="1">
      <t>ジョウ</t>
    </rPh>
    <rPh sb="1" eb="2">
      <t>キ</t>
    </rPh>
    <rPh sb="2" eb="3">
      <t>イ</t>
    </rPh>
    <rPh sb="3" eb="4">
      <t>ソト</t>
    </rPh>
    <rPh sb="5" eb="6">
      <t>モノ</t>
    </rPh>
    <phoneticPr fontId="2"/>
  </si>
  <si>
    <t>甲田　　　　　　　　　　　　　</t>
  </si>
  <si>
    <t>あたご　　　　　　　　　　　　</t>
  </si>
  <si>
    <t>0134</t>
  </si>
  <si>
    <t>児童数</t>
    <rPh sb="0" eb="2">
      <t>ジドウ</t>
    </rPh>
    <rPh sb="2" eb="3">
      <t>スウ</t>
    </rPh>
    <phoneticPr fontId="2"/>
  </si>
  <si>
    <t>生徒数</t>
    <rPh sb="0" eb="2">
      <t>セイト</t>
    </rPh>
    <rPh sb="2" eb="3">
      <t>スウ</t>
    </rPh>
    <phoneticPr fontId="2"/>
  </si>
  <si>
    <t>みどり　　　　　　　　　　　　</t>
  </si>
  <si>
    <t>0246</t>
  </si>
  <si>
    <t>ひばり　　　　　　　　　　　　</t>
  </si>
  <si>
    <t>0422</t>
  </si>
  <si>
    <t>八戸第一養護学校</t>
  </si>
  <si>
    <t>根岸</t>
  </si>
  <si>
    <t>八戸</t>
  </si>
  <si>
    <t>佃</t>
    <rPh sb="0" eb="1">
      <t>ツクダ</t>
    </rPh>
    <phoneticPr fontId="2"/>
  </si>
  <si>
    <t>9712</t>
  </si>
  <si>
    <t>福地</t>
  </si>
  <si>
    <t>1230</t>
  </si>
  <si>
    <t>2110</t>
  </si>
  <si>
    <t>新城中央</t>
  </si>
  <si>
    <t>赤保内</t>
  </si>
  <si>
    <t>2190</t>
  </si>
  <si>
    <t>2111</t>
  </si>
  <si>
    <t>青森北</t>
  </si>
  <si>
    <t>青森南</t>
  </si>
  <si>
    <t>道仏</t>
  </si>
  <si>
    <t>今別</t>
    <rPh sb="0" eb="2">
      <t>イマベツ</t>
    </rPh>
    <phoneticPr fontId="2"/>
  </si>
  <si>
    <t>0274</t>
  </si>
  <si>
    <t>幼稚園名</t>
  </si>
  <si>
    <t>横浜町計　1</t>
    <rPh sb="0" eb="2">
      <t>ヨコハマ</t>
    </rPh>
    <rPh sb="2" eb="3">
      <t>マチ</t>
    </rPh>
    <rPh sb="3" eb="4">
      <t>ケイ</t>
    </rPh>
    <phoneticPr fontId="2"/>
  </si>
  <si>
    <t>2121</t>
  </si>
  <si>
    <t>浪岡</t>
    <rPh sb="0" eb="2">
      <t>ナミオカ</t>
    </rPh>
    <phoneticPr fontId="2"/>
  </si>
  <si>
    <t>八戸東</t>
  </si>
  <si>
    <t>第三大成</t>
  </si>
  <si>
    <t>三厩</t>
    <rPh sb="0" eb="2">
      <t>ミンマヤ</t>
    </rPh>
    <phoneticPr fontId="2"/>
  </si>
  <si>
    <t>私立　17</t>
  </si>
  <si>
    <t>6108</t>
  </si>
  <si>
    <t xml:space="preserve"> 　　 －</t>
  </si>
  <si>
    <t>0091</t>
  </si>
  <si>
    <t>田名部</t>
  </si>
  <si>
    <t>木造</t>
  </si>
  <si>
    <t>0601</t>
  </si>
  <si>
    <t>小和森</t>
  </si>
  <si>
    <t>あかね　　　　　　　　　　　　</t>
  </si>
  <si>
    <t>5523</t>
  </si>
  <si>
    <t>0248</t>
  </si>
  <si>
    <t>9901</t>
  </si>
  <si>
    <t>藤崎</t>
    <rPh sb="0" eb="2">
      <t>フジサキ</t>
    </rPh>
    <phoneticPr fontId="2"/>
  </si>
  <si>
    <t>イメルダ　　　　　　　　　　　</t>
  </si>
  <si>
    <t>表</t>
  </si>
  <si>
    <t>聴覚障害</t>
    <rPh sb="0" eb="2">
      <t>チョウカク</t>
    </rPh>
    <rPh sb="2" eb="4">
      <t>ショウガイ</t>
    </rPh>
    <phoneticPr fontId="2"/>
  </si>
  <si>
    <t>商</t>
  </si>
  <si>
    <t>0048</t>
  </si>
  <si>
    <t>履修者数（実数）</t>
    <rPh sb="0" eb="2">
      <t>リシュウ</t>
    </rPh>
    <rPh sb="2" eb="3">
      <t>シャ</t>
    </rPh>
    <rPh sb="3" eb="4">
      <t>スウ</t>
    </rPh>
    <rPh sb="5" eb="7">
      <t>ジッスウ</t>
    </rPh>
    <phoneticPr fontId="2"/>
  </si>
  <si>
    <t>深持</t>
  </si>
  <si>
    <t>肢体不自由</t>
  </si>
  <si>
    <t>田名部</t>
    <rPh sb="0" eb="3">
      <t>タナブ</t>
    </rPh>
    <phoneticPr fontId="2"/>
  </si>
  <si>
    <t>5511</t>
  </si>
  <si>
    <t>中泊町計　4</t>
  </si>
  <si>
    <t>市町村立</t>
    <rPh sb="0" eb="3">
      <t>シチョウソン</t>
    </rPh>
    <rPh sb="3" eb="4">
      <t>リツ</t>
    </rPh>
    <phoneticPr fontId="2"/>
  </si>
  <si>
    <t>0187</t>
  </si>
  <si>
    <t>鮫</t>
  </si>
  <si>
    <t>私立</t>
    <rPh sb="0" eb="2">
      <t>ワタクシリツ</t>
    </rPh>
    <phoneticPr fontId="2"/>
  </si>
  <si>
    <t>八戸学院
第二しののめ</t>
  </si>
  <si>
    <t>養護教諭</t>
    <rPh sb="0" eb="2">
      <t>ヨウゴ</t>
    </rPh>
    <rPh sb="2" eb="4">
      <t>キョウユ</t>
    </rPh>
    <phoneticPr fontId="2"/>
  </si>
  <si>
    <t>指導教諭</t>
    <rPh sb="0" eb="2">
      <t>シドウ</t>
    </rPh>
    <rPh sb="2" eb="4">
      <t>キョウユ</t>
    </rPh>
    <phoneticPr fontId="2"/>
  </si>
  <si>
    <t>副校長</t>
    <rPh sb="0" eb="3">
      <t>フクコウチョウ</t>
    </rPh>
    <phoneticPr fontId="2"/>
  </si>
  <si>
    <t>5700</t>
  </si>
  <si>
    <t>青森</t>
  </si>
  <si>
    <t>本</t>
  </si>
  <si>
    <t>共</t>
  </si>
  <si>
    <t>学校名</t>
    <rPh sb="0" eb="2">
      <t>ガッコウ</t>
    </rPh>
    <rPh sb="2" eb="3">
      <t>メイ</t>
    </rPh>
    <phoneticPr fontId="2"/>
  </si>
  <si>
    <t>0266</t>
  </si>
  <si>
    <t>猿賀</t>
  </si>
  <si>
    <t>5513</t>
  </si>
  <si>
    <t>9963</t>
  </si>
  <si>
    <t>外</t>
  </si>
  <si>
    <t>専攻科</t>
    <rPh sb="0" eb="2">
      <t>センコウ</t>
    </rPh>
    <rPh sb="2" eb="3">
      <t>カ</t>
    </rPh>
    <phoneticPr fontId="2"/>
  </si>
  <si>
    <t>5701</t>
  </si>
  <si>
    <t>聖ヤコブ　　　　　　　　　　　</t>
  </si>
  <si>
    <t>総</t>
  </si>
  <si>
    <t>森田</t>
  </si>
  <si>
    <t>６学年</t>
    <rPh sb="1" eb="3">
      <t>ガクネン</t>
    </rPh>
    <phoneticPr fontId="2"/>
  </si>
  <si>
    <t>5540</t>
  </si>
  <si>
    <t>5521</t>
  </si>
  <si>
    <t>黒石</t>
    <rPh sb="0" eb="2">
      <t>クロイシ</t>
    </rPh>
    <phoneticPr fontId="2"/>
  </si>
  <si>
    <t>実数</t>
    <rPh sb="0" eb="2">
      <t>ジッスウ</t>
    </rPh>
    <phoneticPr fontId="2"/>
  </si>
  <si>
    <t>計</t>
    <rPh sb="0" eb="1">
      <t>ケイ</t>
    </rPh>
    <phoneticPr fontId="2"/>
  </si>
  <si>
    <t>5537</t>
  </si>
  <si>
    <t>松島</t>
  </si>
  <si>
    <t>五所川原農林</t>
  </si>
  <si>
    <t>板柳</t>
    <rPh sb="0" eb="2">
      <t>イタヤナギ</t>
    </rPh>
    <phoneticPr fontId="2"/>
  </si>
  <si>
    <t>農</t>
  </si>
  <si>
    <t>金木</t>
  </si>
  <si>
    <t>0983</t>
  </si>
  <si>
    <t>弘前</t>
  </si>
  <si>
    <t>5515</t>
  </si>
  <si>
    <t>5516</t>
  </si>
  <si>
    <t>Ⅰ　調 査 の 概 要</t>
  </si>
  <si>
    <t>弘前南</t>
  </si>
  <si>
    <t>小学部</t>
    <rPh sb="0" eb="3">
      <t>ショウガクブ</t>
    </rPh>
    <phoneticPr fontId="2"/>
  </si>
  <si>
    <t>尾上総合</t>
  </si>
  <si>
    <t>事務職員</t>
    <rPh sb="0" eb="1">
      <t>コト</t>
    </rPh>
    <rPh sb="1" eb="2">
      <t>ツトム</t>
    </rPh>
    <rPh sb="2" eb="3">
      <t>ショク</t>
    </rPh>
    <rPh sb="3" eb="4">
      <t>イン</t>
    </rPh>
    <phoneticPr fontId="2"/>
  </si>
  <si>
    <t>0036</t>
  </si>
  <si>
    <t>5536</t>
  </si>
  <si>
    <t>本郷</t>
  </si>
  <si>
    <t>柏木農業</t>
  </si>
  <si>
    <t>5541</t>
  </si>
  <si>
    <t>弘前工業</t>
  </si>
  <si>
    <t>弘前実業</t>
  </si>
  <si>
    <t>0303</t>
  </si>
  <si>
    <t>弘前学院聖愛</t>
  </si>
  <si>
    <t>家</t>
  </si>
  <si>
    <t>独立・併置校別</t>
    <rPh sb="0" eb="2">
      <t>ドクリツ</t>
    </rPh>
    <rPh sb="3" eb="5">
      <t>ヘイチ</t>
    </rPh>
    <rPh sb="5" eb="6">
      <t>コウ</t>
    </rPh>
    <rPh sb="6" eb="7">
      <t>ベツ</t>
    </rPh>
    <phoneticPr fontId="2"/>
  </si>
  <si>
    <t>英</t>
  </si>
  <si>
    <t>0022</t>
  </si>
  <si>
    <t>津軽</t>
    <rPh sb="0" eb="2">
      <t>ツガル</t>
    </rPh>
    <phoneticPr fontId="2"/>
  </si>
  <si>
    <t>0088</t>
  </si>
  <si>
    <t>1410</t>
  </si>
  <si>
    <t>五所川原第三</t>
    <rPh sb="0" eb="4">
      <t>ゴショガワラ</t>
    </rPh>
    <rPh sb="4" eb="5">
      <t>ダイ</t>
    </rPh>
    <rPh sb="5" eb="6">
      <t>サン</t>
    </rPh>
    <phoneticPr fontId="2"/>
  </si>
  <si>
    <t>5529</t>
  </si>
  <si>
    <t>25～29歳</t>
    <rPh sb="5" eb="6">
      <t>サイ</t>
    </rPh>
    <phoneticPr fontId="2"/>
  </si>
  <si>
    <t>中泊町計　2</t>
    <rPh sb="0" eb="2">
      <t>ナカハク</t>
    </rPh>
    <rPh sb="2" eb="3">
      <t>マチ</t>
    </rPh>
    <rPh sb="3" eb="4">
      <t>ケイ</t>
    </rPh>
    <phoneticPr fontId="2"/>
  </si>
  <si>
    <t>6007</t>
  </si>
  <si>
    <t>青森第一うとう　　　　　　　　</t>
  </si>
  <si>
    <t>１学年</t>
    <rPh sb="1" eb="3">
      <t>ガクネン</t>
    </rPh>
    <phoneticPr fontId="2"/>
  </si>
  <si>
    <t>三沢カトリック　　　　　　　　</t>
  </si>
  <si>
    <t>おおぞら</t>
  </si>
  <si>
    <t>5553</t>
  </si>
  <si>
    <t>下長</t>
  </si>
  <si>
    <t>六ヶ所</t>
  </si>
  <si>
    <t>金浜</t>
  </si>
  <si>
    <t>5544</t>
  </si>
  <si>
    <t>浜田</t>
  </si>
  <si>
    <t>５学年</t>
    <rPh sb="1" eb="3">
      <t>ガクネン</t>
    </rPh>
    <phoneticPr fontId="2"/>
  </si>
  <si>
    <t>5548</t>
  </si>
  <si>
    <t>5532</t>
  </si>
  <si>
    <t>0138</t>
  </si>
  <si>
    <t>5806</t>
  </si>
  <si>
    <t>今年度入学者</t>
    <rPh sb="0" eb="3">
      <t>コンネンド</t>
    </rPh>
    <rPh sb="3" eb="6">
      <t>ニュウガクシャ</t>
    </rPh>
    <phoneticPr fontId="2"/>
  </si>
  <si>
    <t>5533</t>
  </si>
  <si>
    <t>４　　歳</t>
    <rPh sb="3" eb="4">
      <t>サイ</t>
    </rPh>
    <phoneticPr fontId="2"/>
  </si>
  <si>
    <t>50～59歳</t>
    <rPh sb="5" eb="6">
      <t>サイ</t>
    </rPh>
    <phoneticPr fontId="2"/>
  </si>
  <si>
    <t>5560</t>
  </si>
  <si>
    <t>八戸西</t>
  </si>
  <si>
    <t>十和田湖</t>
  </si>
  <si>
    <t>階上</t>
    <rPh sb="0" eb="2">
      <t>ハシカミ</t>
    </rPh>
    <phoneticPr fontId="2"/>
  </si>
  <si>
    <t>5546</t>
  </si>
  <si>
    <t>八戸水産</t>
  </si>
  <si>
    <t>３  歳</t>
    <rPh sb="3" eb="4">
      <t>サイ</t>
    </rPh>
    <phoneticPr fontId="2"/>
  </si>
  <si>
    <t>水</t>
  </si>
  <si>
    <t>八戸商業</t>
  </si>
  <si>
    <t>0471</t>
  </si>
  <si>
    <t>6000</t>
  </si>
  <si>
    <t>0140</t>
  </si>
  <si>
    <t>青森明の星</t>
  </si>
  <si>
    <t>異 　　動　 　種　 　別
（新設、廃止、名称　
変更、番号変更の別）</t>
    <rPh sb="0" eb="1">
      <t>イ</t>
    </rPh>
    <rPh sb="4" eb="5">
      <t>ドウ</t>
    </rPh>
    <rPh sb="8" eb="9">
      <t>タネ</t>
    </rPh>
    <rPh sb="12" eb="13">
      <t>ベツ</t>
    </rPh>
    <rPh sb="15" eb="17">
      <t>シンセツ</t>
    </rPh>
    <rPh sb="18" eb="20">
      <t>ハイシ</t>
    </rPh>
    <rPh sb="21" eb="23">
      <t>メイショウ</t>
    </rPh>
    <rPh sb="25" eb="27">
      <t>ヘンコウ</t>
    </rPh>
    <rPh sb="28" eb="30">
      <t>バンゴウ</t>
    </rPh>
    <rPh sb="30" eb="32">
      <t>ヘンコウ</t>
    </rPh>
    <rPh sb="33" eb="34">
      <t>ベツ</t>
    </rPh>
    <phoneticPr fontId="2"/>
  </si>
  <si>
    <t>6001</t>
  </si>
  <si>
    <t>私立全日制</t>
  </si>
  <si>
    <t>5804</t>
  </si>
  <si>
    <t>浪岡養護学校</t>
  </si>
  <si>
    <t>視覚障害</t>
  </si>
  <si>
    <t>福</t>
  </si>
  <si>
    <t>情</t>
  </si>
  <si>
    <t>5805</t>
  </si>
  <si>
    <t>音</t>
  </si>
  <si>
    <t>野内</t>
  </si>
  <si>
    <t>松風塾</t>
  </si>
  <si>
    <t>5803</t>
  </si>
  <si>
    <t>東奥義塾</t>
  </si>
  <si>
    <t>定時制</t>
    <rPh sb="0" eb="3">
      <t>テイジセイ</t>
    </rPh>
    <phoneticPr fontId="2"/>
  </si>
  <si>
    <t>5801</t>
  </si>
  <si>
    <t>県立</t>
    <rPh sb="0" eb="2">
      <t>ケンリツ</t>
    </rPh>
    <phoneticPr fontId="2"/>
  </si>
  <si>
    <t>5802</t>
  </si>
  <si>
    <t>王恵</t>
  </si>
  <si>
    <t>5814</t>
  </si>
  <si>
    <t>5815</t>
  </si>
  <si>
    <t>千葉学園</t>
  </si>
  <si>
    <t>0183</t>
  </si>
  <si>
    <t>5808</t>
  </si>
  <si>
    <t>5809</t>
  </si>
  <si>
    <t>かもめ　　　　　　　　　　　　</t>
  </si>
  <si>
    <t>八戸工業大学第一</t>
  </si>
  <si>
    <t>八戸工業大学第二</t>
  </si>
  <si>
    <t>吹上</t>
  </si>
  <si>
    <t>私立通信制</t>
  </si>
  <si>
    <t>大畑</t>
  </si>
  <si>
    <t>0147</t>
  </si>
  <si>
    <t>６年</t>
    <rPh sb="1" eb="2">
      <t>５ネン</t>
    </rPh>
    <phoneticPr fontId="2"/>
  </si>
  <si>
    <t>朝陽</t>
  </si>
  <si>
    <t>9811</t>
  </si>
  <si>
    <t>学校調査番号</t>
    <rPh sb="0" eb="2">
      <t>ガッコウ</t>
    </rPh>
    <rPh sb="2" eb="4">
      <t>チョウサ</t>
    </rPh>
    <rPh sb="4" eb="6">
      <t>バンゴウ</t>
    </rPh>
    <phoneticPr fontId="2"/>
  </si>
  <si>
    <t>東目屋</t>
  </si>
  <si>
    <t>208</t>
  </si>
  <si>
    <t>20～24歳</t>
    <rPh sb="5" eb="6">
      <t>サイ</t>
    </rPh>
    <phoneticPr fontId="2"/>
  </si>
  <si>
    <t>30～39歳</t>
    <rPh sb="5" eb="6">
      <t>サイ</t>
    </rPh>
    <phoneticPr fontId="2"/>
  </si>
  <si>
    <t>40～49歳</t>
    <rPh sb="5" eb="6">
      <t>サイ</t>
    </rPh>
    <phoneticPr fontId="2"/>
  </si>
  <si>
    <t>常盤野</t>
  </si>
  <si>
    <t>設置者別</t>
    <rPh sb="0" eb="3">
      <t>セッチシャ</t>
    </rPh>
    <rPh sb="3" eb="4">
      <t>ベツ</t>
    </rPh>
    <phoneticPr fontId="2"/>
  </si>
  <si>
    <t>六ヶ所村計　4</t>
  </si>
  <si>
    <t>町畑</t>
  </si>
  <si>
    <t>（単位：人、％）</t>
    <rPh sb="1" eb="3">
      <t>タンイ</t>
    </rPh>
    <rPh sb="4" eb="5">
      <t>ヒト</t>
    </rPh>
    <phoneticPr fontId="2"/>
  </si>
  <si>
    <t>0262</t>
  </si>
  <si>
    <t>盲学校</t>
  </si>
  <si>
    <t>準</t>
  </si>
  <si>
    <t>浪岡北</t>
  </si>
  <si>
    <t>大間町</t>
  </si>
  <si>
    <t>定時制課程との併修者</t>
    <rPh sb="0" eb="3">
      <t>テイジセイ</t>
    </rPh>
    <rPh sb="3" eb="5">
      <t>カテイ</t>
    </rPh>
    <rPh sb="7" eb="8">
      <t>アワ</t>
    </rPh>
    <rPh sb="8" eb="9">
      <t>シュウ</t>
    </rPh>
    <rPh sb="9" eb="10">
      <t>シャ</t>
    </rPh>
    <phoneticPr fontId="2"/>
  </si>
  <si>
    <t>田子町</t>
  </si>
  <si>
    <t>４年</t>
    <rPh sb="0" eb="2">
      <t>４ネン</t>
    </rPh>
    <phoneticPr fontId="2"/>
  </si>
  <si>
    <t>私立の内訳</t>
  </si>
  <si>
    <t>講師</t>
  </si>
  <si>
    <t>0156</t>
  </si>
  <si>
    <t>黒石</t>
  </si>
  <si>
    <t>浪岡野沢</t>
  </si>
  <si>
    <t>合計</t>
    <rPh sb="0" eb="2">
      <t>ゴウケイ</t>
    </rPh>
    <phoneticPr fontId="2"/>
  </si>
  <si>
    <t xml:space="preserve">  １  学校の設置・廃止</t>
    <rPh sb="5" eb="7">
      <t>ガッコウ</t>
    </rPh>
    <rPh sb="8" eb="10">
      <t>セッチ</t>
    </rPh>
    <rPh sb="11" eb="13">
      <t>ハイシ</t>
    </rPh>
    <phoneticPr fontId="2"/>
  </si>
  <si>
    <t>たんぽぽ　　　　　　　　　　　</t>
  </si>
  <si>
    <t>国立</t>
  </si>
  <si>
    <t>0154</t>
  </si>
  <si>
    <t>延数</t>
    <rPh sb="0" eb="2">
      <t>ノベスウ</t>
    </rPh>
    <phoneticPr fontId="2"/>
  </si>
  <si>
    <t>八戸聖ウルスラ学院</t>
  </si>
  <si>
    <t>鶴田</t>
    <rPh sb="0" eb="2">
      <t>ツルタ</t>
    </rPh>
    <phoneticPr fontId="2"/>
  </si>
  <si>
    <t>岡三沢</t>
  </si>
  <si>
    <t>（単位：校）</t>
    <rPh sb="1" eb="3">
      <t>タンイ</t>
    </rPh>
    <rPh sb="4" eb="5">
      <t>コウ</t>
    </rPh>
    <phoneticPr fontId="2"/>
  </si>
  <si>
    <t>泉川</t>
  </si>
  <si>
    <t>３学年</t>
    <rPh sb="1" eb="3">
      <t>ガクネン</t>
    </rPh>
    <phoneticPr fontId="2"/>
  </si>
  <si>
    <t>0011</t>
  </si>
  <si>
    <t>４学年</t>
    <rPh sb="1" eb="3">
      <t>ガクネン</t>
    </rPh>
    <phoneticPr fontId="2"/>
  </si>
  <si>
    <t>愛育　　　　　　　　　　　　　</t>
  </si>
  <si>
    <t>その他</t>
    <rPh sb="0" eb="3">
      <t>ソノタ</t>
    </rPh>
    <phoneticPr fontId="2"/>
  </si>
  <si>
    <t>専修学校</t>
  </si>
  <si>
    <t>名川</t>
    <rPh sb="0" eb="2">
      <t>ナガワ</t>
    </rPh>
    <phoneticPr fontId="2"/>
  </si>
  <si>
    <t>0252</t>
  </si>
  <si>
    <t>全日制</t>
    <rPh sb="0" eb="3">
      <t>ゼンニチセイ</t>
    </rPh>
    <phoneticPr fontId="2"/>
  </si>
  <si>
    <t>平賀西</t>
    <rPh sb="0" eb="2">
      <t>ヒラカ</t>
    </rPh>
    <rPh sb="2" eb="3">
      <t>ニシ</t>
    </rPh>
    <phoneticPr fontId="2"/>
  </si>
  <si>
    <t>柏</t>
  </si>
  <si>
    <t>栄養教諭</t>
    <rPh sb="0" eb="2">
      <t>エイヨウ</t>
    </rPh>
    <rPh sb="2" eb="4">
      <t>キョウユ</t>
    </rPh>
    <phoneticPr fontId="2"/>
  </si>
  <si>
    <t>明星　　　　　　　　　　　　　</t>
  </si>
  <si>
    <t>0139</t>
  </si>
  <si>
    <t>障害種別</t>
    <rPh sb="0" eb="2">
      <t>ショウガイ</t>
    </rPh>
    <rPh sb="2" eb="4">
      <t>シュベツ</t>
    </rPh>
    <phoneticPr fontId="2"/>
  </si>
  <si>
    <t>県立計　20</t>
  </si>
  <si>
    <t>協力校</t>
    <rPh sb="0" eb="2">
      <t>キョウリョク</t>
    </rPh>
    <rPh sb="2" eb="3">
      <t>コウ</t>
    </rPh>
    <phoneticPr fontId="2"/>
  </si>
  <si>
    <t>生徒数</t>
    <rPh sb="0" eb="3">
      <t>セイトスウ</t>
    </rPh>
    <phoneticPr fontId="2"/>
  </si>
  <si>
    <t>当校の通信制課程の生徒数</t>
    <rPh sb="0" eb="2">
      <t>トウコウ</t>
    </rPh>
    <rPh sb="3" eb="6">
      <t>ツウシンセイ</t>
    </rPh>
    <rPh sb="6" eb="8">
      <t>カテイ</t>
    </rPh>
    <rPh sb="9" eb="12">
      <t>セイトスウ</t>
    </rPh>
    <phoneticPr fontId="2"/>
  </si>
  <si>
    <t>通信制課程との併修者</t>
    <rPh sb="0" eb="3">
      <t>ツウシンセイ</t>
    </rPh>
    <rPh sb="3" eb="5">
      <t>カテイ</t>
    </rPh>
    <rPh sb="7" eb="8">
      <t>アワ</t>
    </rPh>
    <rPh sb="8" eb="9">
      <t>シュウ</t>
    </rPh>
    <rPh sb="9" eb="10">
      <t>シャ</t>
    </rPh>
    <phoneticPr fontId="2"/>
  </si>
  <si>
    <t>三本木</t>
    <rPh sb="0" eb="3">
      <t>サンボンギ</t>
    </rPh>
    <phoneticPr fontId="2"/>
  </si>
  <si>
    <t>0291</t>
  </si>
  <si>
    <t>60歳以上</t>
    <rPh sb="2" eb="3">
      <t>サイ</t>
    </rPh>
    <rPh sb="3" eb="5">
      <t>イジョウ</t>
    </rPh>
    <phoneticPr fontId="2"/>
  </si>
  <si>
    <t>他校の定時制課程からの併修者</t>
    <rPh sb="0" eb="2">
      <t>タコウ</t>
    </rPh>
    <rPh sb="3" eb="6">
      <t>テイジセイ</t>
    </rPh>
    <rPh sb="6" eb="8">
      <t>カテイ</t>
    </rPh>
    <rPh sb="11" eb="12">
      <t>アワ</t>
    </rPh>
    <rPh sb="12" eb="13">
      <t>シュウ</t>
    </rPh>
    <rPh sb="13" eb="14">
      <t>シャ</t>
    </rPh>
    <phoneticPr fontId="2"/>
  </si>
  <si>
    <t>0020</t>
  </si>
  <si>
    <t>他校の通信制課程からの併修者</t>
    <rPh sb="0" eb="2">
      <t>タコウ</t>
    </rPh>
    <rPh sb="3" eb="6">
      <t>ツウシンセイ</t>
    </rPh>
    <rPh sb="6" eb="8">
      <t>カテイ</t>
    </rPh>
    <rPh sb="11" eb="12">
      <t>アワ</t>
    </rPh>
    <rPh sb="12" eb="13">
      <t>シュウ</t>
    </rPh>
    <rPh sb="13" eb="14">
      <t>シャ</t>
    </rPh>
    <phoneticPr fontId="2"/>
  </si>
  <si>
    <t>中学校</t>
  </si>
  <si>
    <t>昨年度間入学者</t>
    <rPh sb="0" eb="3">
      <t>サクネンド</t>
    </rPh>
    <rPh sb="3" eb="4">
      <t>カン</t>
    </rPh>
    <rPh sb="4" eb="7">
      <t>ニュウガクシャ</t>
    </rPh>
    <phoneticPr fontId="2"/>
  </si>
  <si>
    <t>退学者数（昨年度間）</t>
    <rPh sb="0" eb="3">
      <t>タイガクシャ</t>
    </rPh>
    <rPh sb="3" eb="4">
      <t>スウ</t>
    </rPh>
    <rPh sb="5" eb="8">
      <t>サクネンド</t>
    </rPh>
    <rPh sb="8" eb="9">
      <t>カン</t>
    </rPh>
    <phoneticPr fontId="2"/>
  </si>
  <si>
    <t>単位修得者数</t>
    <rPh sb="0" eb="2">
      <t>タンイ</t>
    </rPh>
    <rPh sb="2" eb="5">
      <t>シュウトクシャ</t>
    </rPh>
    <rPh sb="5" eb="6">
      <t>スウ</t>
    </rPh>
    <phoneticPr fontId="2"/>
  </si>
  <si>
    <t>青森第二養護学校</t>
  </si>
  <si>
    <t>0142</t>
  </si>
  <si>
    <t>校内</t>
    <rPh sb="0" eb="2">
      <t>コウナイ</t>
    </rPh>
    <phoneticPr fontId="2"/>
  </si>
  <si>
    <t>幼稚部</t>
    <rPh sb="0" eb="2">
      <t>ヨウチ</t>
    </rPh>
    <rPh sb="2" eb="3">
      <t>ブ</t>
    </rPh>
    <phoneticPr fontId="2"/>
  </si>
  <si>
    <t>1270</t>
  </si>
  <si>
    <t>中学部</t>
    <rPh sb="0" eb="2">
      <t>チュウガク</t>
    </rPh>
    <rPh sb="2" eb="3">
      <t>ブ</t>
    </rPh>
    <phoneticPr fontId="2"/>
  </si>
  <si>
    <t>0304</t>
  </si>
  <si>
    <t>0039</t>
  </si>
  <si>
    <t>0136</t>
  </si>
  <si>
    <t>〔表１　幼稚園数の推移〕</t>
    <rPh sb="1" eb="2">
      <t>ヒョウ</t>
    </rPh>
    <rPh sb="4" eb="7">
      <t>ヨウチエン</t>
    </rPh>
    <rPh sb="7" eb="8">
      <t>スウ</t>
    </rPh>
    <rPh sb="9" eb="11">
      <t>スイイ</t>
    </rPh>
    <phoneticPr fontId="2"/>
  </si>
  <si>
    <t>1262</t>
  </si>
  <si>
    <t>石川</t>
    <rPh sb="0" eb="2">
      <t>イシカワ</t>
    </rPh>
    <phoneticPr fontId="2"/>
  </si>
  <si>
    <t>４歳</t>
    <rPh sb="1" eb="2">
      <t>３サイ</t>
    </rPh>
    <phoneticPr fontId="2"/>
  </si>
  <si>
    <t>１年</t>
    <rPh sb="1" eb="2">
      <t>１ネン</t>
    </rPh>
    <phoneticPr fontId="2"/>
  </si>
  <si>
    <t>種差</t>
  </si>
  <si>
    <t>２年</t>
    <rPh sb="1" eb="2">
      <t>ネン</t>
    </rPh>
    <phoneticPr fontId="2"/>
  </si>
  <si>
    <t>３年</t>
    <rPh sb="0" eb="2">
      <t>３ネン</t>
    </rPh>
    <phoneticPr fontId="2"/>
  </si>
  <si>
    <t>５年</t>
    <rPh sb="0" eb="2">
      <t>５ネン</t>
    </rPh>
    <phoneticPr fontId="2"/>
  </si>
  <si>
    <t>大鰐町計　1</t>
  </si>
  <si>
    <t>６年</t>
    <rPh sb="0" eb="2">
      <t>６ネン</t>
    </rPh>
    <phoneticPr fontId="2"/>
  </si>
  <si>
    <t>４年</t>
    <rPh sb="1" eb="2">
      <t>３ネン</t>
    </rPh>
    <phoneticPr fontId="2"/>
  </si>
  <si>
    <t>是川</t>
  </si>
  <si>
    <t>学校種別、設置者別</t>
    <rPh sb="0" eb="2">
      <t>ガッコウ</t>
    </rPh>
    <rPh sb="2" eb="4">
      <t>シュベツ</t>
    </rPh>
    <rPh sb="5" eb="8">
      <t>セッチシャ</t>
    </rPh>
    <rPh sb="8" eb="9">
      <t>ベツ</t>
    </rPh>
    <phoneticPr fontId="2"/>
  </si>
  <si>
    <t>1612</t>
  </si>
  <si>
    <t>0598</t>
  </si>
  <si>
    <t>莨町</t>
  </si>
  <si>
    <t>1080</t>
  </si>
  <si>
    <t>0430</t>
  </si>
  <si>
    <t>八戸盲学校</t>
  </si>
  <si>
    <t>知的障害</t>
  </si>
  <si>
    <t>江渡　　　　　　　　　　　　　</t>
  </si>
  <si>
    <t>1960</t>
  </si>
  <si>
    <t>黒石養護学校</t>
  </si>
  <si>
    <t>9711</t>
  </si>
  <si>
    <t>0439</t>
  </si>
  <si>
    <t>青森聾学校</t>
  </si>
  <si>
    <t>弘前聾学校</t>
  </si>
  <si>
    <t>9813</t>
  </si>
  <si>
    <t>青森山田高</t>
  </si>
  <si>
    <t>八戸聾学校</t>
  </si>
  <si>
    <t>9911</t>
  </si>
  <si>
    <t>私立計</t>
    <rPh sb="0" eb="2">
      <t>シリツ</t>
    </rPh>
    <rPh sb="2" eb="3">
      <t>ケイ</t>
    </rPh>
    <phoneticPr fontId="2"/>
  </si>
  <si>
    <t>0051</t>
  </si>
  <si>
    <t>青森第一養護学校</t>
  </si>
  <si>
    <t>9912</t>
  </si>
  <si>
    <t>9915</t>
  </si>
  <si>
    <t>9913</t>
  </si>
  <si>
    <t>白ゆり　　　　　　　　　　　　</t>
  </si>
  <si>
    <t>9932</t>
  </si>
  <si>
    <t>9960</t>
  </si>
  <si>
    <t>弘前第一養護学校</t>
  </si>
  <si>
    <t>9931</t>
  </si>
  <si>
    <t>八戸第二養護学校</t>
  </si>
  <si>
    <t>むつ養護学校</t>
  </si>
  <si>
    <t>0013</t>
  </si>
  <si>
    <t>9962</t>
  </si>
  <si>
    <t>森田養護学校</t>
  </si>
  <si>
    <t>城北</t>
  </si>
  <si>
    <t>七戸養護学校</t>
  </si>
  <si>
    <t>0245</t>
  </si>
  <si>
    <t>視覚障害</t>
    <rPh sb="0" eb="2">
      <t>シカク</t>
    </rPh>
    <rPh sb="2" eb="4">
      <t>ショウガイ</t>
    </rPh>
    <phoneticPr fontId="2"/>
  </si>
  <si>
    <t>0591</t>
  </si>
  <si>
    <t>0592</t>
  </si>
  <si>
    <t>第三田名部</t>
  </si>
  <si>
    <t>0594</t>
  </si>
  <si>
    <t>関根</t>
  </si>
  <si>
    <t>1231</t>
  </si>
  <si>
    <t>大湊</t>
  </si>
  <si>
    <t>1600</t>
  </si>
  <si>
    <t>0631</t>
  </si>
  <si>
    <t>苫生</t>
  </si>
  <si>
    <t>1840</t>
  </si>
  <si>
    <t>第一田名部</t>
  </si>
  <si>
    <t>筒井</t>
  </si>
  <si>
    <t>脇野沢</t>
  </si>
  <si>
    <t>209</t>
  </si>
  <si>
    <t>0960</t>
  </si>
  <si>
    <t>向陽</t>
  </si>
  <si>
    <t>0984</t>
  </si>
  <si>
    <t>瑞穂</t>
  </si>
  <si>
    <t>1130</t>
  </si>
  <si>
    <t>稲垣</t>
  </si>
  <si>
    <t>車力</t>
  </si>
  <si>
    <t>市町村立</t>
  </si>
  <si>
    <t>分校</t>
    <rPh sb="0" eb="1">
      <t>ブン</t>
    </rPh>
    <rPh sb="1" eb="2">
      <t>コウ</t>
    </rPh>
    <phoneticPr fontId="2"/>
  </si>
  <si>
    <t>金田</t>
  </si>
  <si>
    <t>0090</t>
  </si>
  <si>
    <t>柏木</t>
  </si>
  <si>
    <t>階上町計　2</t>
    <rPh sb="0" eb="2">
      <t>ハシカミ</t>
    </rPh>
    <rPh sb="2" eb="3">
      <t>マチ</t>
    </rPh>
    <rPh sb="3" eb="4">
      <t>ケイ</t>
    </rPh>
    <phoneticPr fontId="2"/>
  </si>
  <si>
    <t>1272</t>
  </si>
  <si>
    <t>0250</t>
  </si>
  <si>
    <t>1273</t>
  </si>
  <si>
    <t>松崎</t>
  </si>
  <si>
    <t>0472</t>
  </si>
  <si>
    <t>1274</t>
  </si>
  <si>
    <t>竹館</t>
  </si>
  <si>
    <t>幼稚部</t>
    <rPh sb="0" eb="3">
      <t>ヨウチブ</t>
    </rPh>
    <phoneticPr fontId="2"/>
  </si>
  <si>
    <t>区分</t>
    <rPh sb="0" eb="2">
      <t>クブン</t>
    </rPh>
    <phoneticPr fontId="2"/>
  </si>
  <si>
    <t>長者</t>
    <rPh sb="0" eb="2">
      <t>チョウジャ</t>
    </rPh>
    <phoneticPr fontId="2"/>
  </si>
  <si>
    <t>本校</t>
    <rPh sb="0" eb="2">
      <t>ホンコウ</t>
    </rPh>
    <phoneticPr fontId="2"/>
  </si>
  <si>
    <t>分校</t>
    <rPh sb="0" eb="2">
      <t>ブンコウ</t>
    </rPh>
    <phoneticPr fontId="2"/>
  </si>
  <si>
    <t>0001</t>
  </si>
  <si>
    <t>201</t>
  </si>
  <si>
    <t>造道</t>
  </si>
  <si>
    <t>0012</t>
  </si>
  <si>
    <t>浪打</t>
  </si>
  <si>
    <t>図南</t>
  </si>
  <si>
    <t>0143</t>
  </si>
  <si>
    <t>0015</t>
  </si>
  <si>
    <t>堤</t>
  </si>
  <si>
    <t>0016</t>
  </si>
  <si>
    <t>0017</t>
  </si>
  <si>
    <t>橋本</t>
  </si>
  <si>
    <t>0018</t>
  </si>
  <si>
    <t>浦町</t>
  </si>
  <si>
    <t>第一</t>
    <rPh sb="0" eb="2">
      <t>ダイイチ</t>
    </rPh>
    <phoneticPr fontId="2"/>
  </si>
  <si>
    <t>年度</t>
    <rPh sb="0" eb="2">
      <t>ネンド</t>
    </rPh>
    <phoneticPr fontId="2"/>
  </si>
  <si>
    <t>長島</t>
  </si>
  <si>
    <t>古川</t>
  </si>
  <si>
    <t>0021</t>
  </si>
  <si>
    <t>千刈</t>
  </si>
  <si>
    <t>篠田</t>
  </si>
  <si>
    <t>沖館</t>
  </si>
  <si>
    <t>国公私別</t>
    <rPh sb="0" eb="1">
      <t>コク</t>
    </rPh>
    <rPh sb="1" eb="2">
      <t>コウ</t>
    </rPh>
    <rPh sb="2" eb="3">
      <t>シ</t>
    </rPh>
    <rPh sb="3" eb="4">
      <t>ベツ</t>
    </rPh>
    <phoneticPr fontId="2"/>
  </si>
  <si>
    <t>0025</t>
  </si>
  <si>
    <t>油川</t>
  </si>
  <si>
    <t>大戸瀬</t>
    <rPh sb="0" eb="2">
      <t>オオト</t>
    </rPh>
    <rPh sb="2" eb="3">
      <t>セ</t>
    </rPh>
    <phoneticPr fontId="2"/>
  </si>
  <si>
    <t>0029</t>
  </si>
  <si>
    <t>白銀</t>
  </si>
  <si>
    <t>高田</t>
  </si>
  <si>
    <t>東陽</t>
  </si>
  <si>
    <t>0035</t>
  </si>
  <si>
    <t>原別</t>
  </si>
  <si>
    <t>浜館</t>
  </si>
  <si>
    <t>0149</t>
  </si>
  <si>
    <t>0037</t>
  </si>
  <si>
    <t>0038</t>
  </si>
  <si>
    <t>横内</t>
  </si>
  <si>
    <t>0253</t>
  </si>
  <si>
    <t>奥内</t>
  </si>
  <si>
    <t>0307</t>
  </si>
  <si>
    <t>大久喜</t>
  </si>
  <si>
    <t>0247</t>
  </si>
  <si>
    <t>青森　　　　　　　　　　　　　</t>
  </si>
  <si>
    <t>0045</t>
  </si>
  <si>
    <t>中沢</t>
    <rPh sb="0" eb="2">
      <t>ナカサワ</t>
    </rPh>
    <phoneticPr fontId="2"/>
  </si>
  <si>
    <t>0052</t>
  </si>
  <si>
    <t>金沢</t>
  </si>
  <si>
    <t>田面木</t>
  </si>
  <si>
    <t>0049</t>
  </si>
  <si>
    <t>三省</t>
  </si>
  <si>
    <t>0053</t>
  </si>
  <si>
    <t>0085</t>
  </si>
  <si>
    <t>幸畑</t>
  </si>
  <si>
    <t>0477</t>
  </si>
  <si>
    <t>0086</t>
  </si>
  <si>
    <t>大野</t>
  </si>
  <si>
    <t>0087</t>
  </si>
  <si>
    <t>戸山西</t>
  </si>
  <si>
    <t>0259</t>
  </si>
  <si>
    <t>筒井南</t>
  </si>
  <si>
    <t>三内西</t>
  </si>
  <si>
    <t>学校法人</t>
  </si>
  <si>
    <t>女鹿沢</t>
  </si>
  <si>
    <t>白銀</t>
    <rPh sb="0" eb="2">
      <t>シロガネ</t>
    </rPh>
    <phoneticPr fontId="2"/>
  </si>
  <si>
    <t>川内</t>
  </si>
  <si>
    <t>1246</t>
  </si>
  <si>
    <t>共</t>
    <rPh sb="0" eb="1">
      <t>トモ</t>
    </rPh>
    <phoneticPr fontId="2"/>
  </si>
  <si>
    <t>外ヶ浜町計　2</t>
    <rPh sb="0" eb="3">
      <t>ソトガハマ</t>
    </rPh>
    <rPh sb="3" eb="4">
      <t>マチ</t>
    </rPh>
    <rPh sb="4" eb="5">
      <t>ケイ</t>
    </rPh>
    <phoneticPr fontId="2"/>
  </si>
  <si>
    <t>1263</t>
  </si>
  <si>
    <t>尾上総合</t>
    <rPh sb="0" eb="2">
      <t>オノエ</t>
    </rPh>
    <rPh sb="2" eb="4">
      <t>ソウゴウ</t>
    </rPh>
    <phoneticPr fontId="2"/>
  </si>
  <si>
    <t>0130</t>
  </si>
  <si>
    <t>自得</t>
  </si>
  <si>
    <t>R1</t>
  </si>
  <si>
    <t>0135</t>
  </si>
  <si>
    <t>新和</t>
  </si>
  <si>
    <t>0137</t>
  </si>
  <si>
    <t>致遠</t>
  </si>
  <si>
    <t>福村</t>
  </si>
  <si>
    <t>石川</t>
  </si>
  <si>
    <t>0141</t>
  </si>
  <si>
    <t>堀越</t>
  </si>
  <si>
    <t>北</t>
    <rPh sb="0" eb="1">
      <t>キタ</t>
    </rPh>
    <phoneticPr fontId="2"/>
  </si>
  <si>
    <t>文京</t>
  </si>
  <si>
    <t>千年</t>
  </si>
  <si>
    <t>木崎野</t>
  </si>
  <si>
    <t>大和沢</t>
  </si>
  <si>
    <t>205</t>
  </si>
  <si>
    <t>0145</t>
  </si>
  <si>
    <t>小沢</t>
  </si>
  <si>
    <t>0146</t>
  </si>
  <si>
    <t>青柳</t>
  </si>
  <si>
    <t>0148</t>
  </si>
  <si>
    <t>栄</t>
  </si>
  <si>
    <t>和徳</t>
  </si>
  <si>
    <t>さくら　　　　　　　　　　　　</t>
  </si>
  <si>
    <t>時敏</t>
  </si>
  <si>
    <t>城西</t>
  </si>
  <si>
    <t>各種学校</t>
  </si>
  <si>
    <t>0153</t>
  </si>
  <si>
    <t>0155</t>
  </si>
  <si>
    <t>0553</t>
  </si>
  <si>
    <t>西</t>
  </si>
  <si>
    <t>松原</t>
  </si>
  <si>
    <t>0184</t>
  </si>
  <si>
    <t>東</t>
  </si>
  <si>
    <t>0532</t>
  </si>
  <si>
    <t>0301</t>
  </si>
  <si>
    <t>0186</t>
  </si>
  <si>
    <t>大成</t>
  </si>
  <si>
    <t>0850</t>
  </si>
  <si>
    <t>併</t>
  </si>
  <si>
    <t>城下</t>
  </si>
  <si>
    <t>相馬</t>
  </si>
  <si>
    <t>0240</t>
  </si>
  <si>
    <t>0241</t>
  </si>
  <si>
    <t>0242</t>
  </si>
  <si>
    <t>長者</t>
  </si>
  <si>
    <t>千葉　　　　　　　　　　　　　</t>
  </si>
  <si>
    <t>0243</t>
  </si>
  <si>
    <t>中居林</t>
  </si>
  <si>
    <t>東峰</t>
  </si>
  <si>
    <t>柏崎</t>
  </si>
  <si>
    <t>江陽</t>
  </si>
  <si>
    <t>国立計　1</t>
  </si>
  <si>
    <t>湊</t>
  </si>
  <si>
    <t>青潮</t>
  </si>
  <si>
    <t>0249</t>
  </si>
  <si>
    <t>0254</t>
  </si>
  <si>
    <t>0255</t>
  </si>
  <si>
    <t>0256</t>
  </si>
  <si>
    <t>根城</t>
  </si>
  <si>
    <t>0257</t>
  </si>
  <si>
    <t>三条</t>
  </si>
  <si>
    <t>0263</t>
  </si>
  <si>
    <t>明治</t>
  </si>
  <si>
    <t>0264</t>
  </si>
  <si>
    <t>0265</t>
  </si>
  <si>
    <t>多賀</t>
  </si>
  <si>
    <t>豊崎</t>
  </si>
  <si>
    <t>0268</t>
  </si>
  <si>
    <t>新井田</t>
  </si>
  <si>
    <t>旭ヶ丘</t>
  </si>
  <si>
    <t>0271</t>
  </si>
  <si>
    <t>0273</t>
  </si>
  <si>
    <t>江南</t>
  </si>
  <si>
    <t>0302</t>
  </si>
  <si>
    <t>西園</t>
  </si>
  <si>
    <t>0306</t>
  </si>
  <si>
    <t>白山台</t>
  </si>
  <si>
    <t>島守</t>
  </si>
  <si>
    <t>204</t>
  </si>
  <si>
    <t>四和</t>
    <rPh sb="0" eb="1">
      <t>ヨン</t>
    </rPh>
    <rPh sb="1" eb="2">
      <t>ワ</t>
    </rPh>
    <phoneticPr fontId="2"/>
  </si>
  <si>
    <t>六郷</t>
  </si>
  <si>
    <t>東英</t>
  </si>
  <si>
    <t>0420</t>
  </si>
  <si>
    <t>五所川原</t>
  </si>
  <si>
    <t>第一南　　　　　　　　　　　　</t>
  </si>
  <si>
    <t>0421</t>
  </si>
  <si>
    <t>南</t>
  </si>
  <si>
    <t>0441</t>
  </si>
  <si>
    <t>0443</t>
  </si>
  <si>
    <t>市浦</t>
  </si>
  <si>
    <t>206</t>
  </si>
  <si>
    <t>本　 務
教員数</t>
    <rPh sb="0" eb="1">
      <t>ホン</t>
    </rPh>
    <rPh sb="3" eb="4">
      <t>ツトム</t>
    </rPh>
    <rPh sb="5" eb="7">
      <t>キョウイン</t>
    </rPh>
    <rPh sb="7" eb="8">
      <t>スウ</t>
    </rPh>
    <phoneticPr fontId="2"/>
  </si>
  <si>
    <t>0470</t>
  </si>
  <si>
    <t>三本木</t>
  </si>
  <si>
    <t>北園</t>
  </si>
  <si>
    <t>５　　歳</t>
    <rPh sb="3" eb="4">
      <t>サイ</t>
    </rPh>
    <phoneticPr fontId="2"/>
  </si>
  <si>
    <t>0474</t>
  </si>
  <si>
    <t>0488</t>
  </si>
  <si>
    <t>0482</t>
  </si>
  <si>
    <t>筒井</t>
    <rPh sb="0" eb="2">
      <t>ツツイ</t>
    </rPh>
    <phoneticPr fontId="2"/>
  </si>
  <si>
    <t>沢田</t>
  </si>
  <si>
    <t>1601</t>
  </si>
  <si>
    <t>法奥</t>
  </si>
  <si>
    <t>207</t>
  </si>
  <si>
    <t>0530</t>
  </si>
  <si>
    <t>上久保</t>
  </si>
  <si>
    <t>三沢</t>
  </si>
  <si>
    <t>0552</t>
  </si>
  <si>
    <t>単  式</t>
    <rPh sb="0" eb="1">
      <t>タン</t>
    </rPh>
    <rPh sb="3" eb="4">
      <t>シキ</t>
    </rPh>
    <phoneticPr fontId="2"/>
  </si>
  <si>
    <t>中学部</t>
    <rPh sb="0" eb="3">
      <t>チュウガクブ</t>
    </rPh>
    <phoneticPr fontId="2"/>
  </si>
  <si>
    <t>9968</t>
  </si>
  <si>
    <t>助教諭</t>
    <rPh sb="0" eb="3">
      <t>ジョキョウユ</t>
    </rPh>
    <phoneticPr fontId="2"/>
  </si>
  <si>
    <t>五戸町計　3</t>
    <rPh sb="0" eb="2">
      <t>ゴノヘ</t>
    </rPh>
    <rPh sb="2" eb="3">
      <t>マチ</t>
    </rPh>
    <rPh sb="3" eb="4">
      <t>ケイ</t>
    </rPh>
    <phoneticPr fontId="2"/>
  </si>
  <si>
    <t>船沢</t>
    <rPh sb="0" eb="2">
      <t>フネサワ</t>
    </rPh>
    <phoneticPr fontId="2"/>
  </si>
  <si>
    <t>特別支援</t>
    <rPh sb="0" eb="2">
      <t>トクベツ</t>
    </rPh>
    <rPh sb="2" eb="4">
      <t>シエン</t>
    </rPh>
    <phoneticPr fontId="2"/>
  </si>
  <si>
    <t>小学校</t>
  </si>
  <si>
    <t>県立</t>
  </si>
  <si>
    <t>特別支援学校</t>
  </si>
  <si>
    <t>北斗高</t>
  </si>
  <si>
    <t>定時制と併置</t>
  </si>
  <si>
    <t>東奥学園高</t>
  </si>
  <si>
    <t>黒石市計　2</t>
  </si>
  <si>
    <t>五所川原第一高</t>
  </si>
  <si>
    <t>田子　　　　　　　　　　　　　</t>
  </si>
  <si>
    <t>螢ヶ丘　　　　　　　　　　　　</t>
  </si>
  <si>
    <t>東奥　　　　　　　　　　　　　</t>
  </si>
  <si>
    <t>横内</t>
    <rPh sb="0" eb="2">
      <t>ヨコウチ</t>
    </rPh>
    <phoneticPr fontId="2"/>
  </si>
  <si>
    <t>第二青森　　　　　　　　　　　</t>
  </si>
  <si>
    <t>油川　　　　　　　　　　　　　</t>
  </si>
  <si>
    <t>青森西　　　　　　　　　　　　</t>
  </si>
  <si>
    <t>あすなろ　　　　　　　　　　　</t>
  </si>
  <si>
    <t>聖心　　　　　　　　　　　　　</t>
  </si>
  <si>
    <t>島守</t>
    <rPh sb="0" eb="2">
      <t>シマモリ</t>
    </rPh>
    <phoneticPr fontId="2"/>
  </si>
  <si>
    <t>聖アルバン　　　　　　　　　　</t>
  </si>
  <si>
    <t>宗教法人</t>
  </si>
  <si>
    <t>若草　　　　　　　　　　　　　</t>
  </si>
  <si>
    <t>養生　　　　　　　　　　　　　</t>
  </si>
  <si>
    <t>学校名</t>
    <rPh sb="0" eb="3">
      <t>ガッコウメイ</t>
    </rPh>
    <phoneticPr fontId="2"/>
  </si>
  <si>
    <t>弘前みなみ　　　　　　　　　　</t>
  </si>
  <si>
    <t>八戸　　　　　　　　　　　　　</t>
  </si>
  <si>
    <t>まほろば　　　　　　　　　　　</t>
  </si>
  <si>
    <t>長者　　　　　　　　　　　　　</t>
  </si>
  <si>
    <t>駒沢　　　　　　　　　　　　　</t>
  </si>
  <si>
    <t>道仏</t>
    <rPh sb="0" eb="1">
      <t>ミチ</t>
    </rPh>
    <rPh sb="1" eb="2">
      <t>ホトケ</t>
    </rPh>
    <phoneticPr fontId="2"/>
  </si>
  <si>
    <t>　　 （３）　小学校</t>
    <rPh sb="7" eb="8">
      <t>ショウ</t>
    </rPh>
    <rPh sb="8" eb="9">
      <t>ガク</t>
    </rPh>
    <rPh sb="9" eb="10">
      <t>コウ</t>
    </rPh>
    <phoneticPr fontId="2"/>
  </si>
  <si>
    <t>旭ヶ丘　　　　　　　　　　　　</t>
  </si>
  <si>
    <t>八戸めぐみ　　　　　　　　　　</t>
  </si>
  <si>
    <t>市浦</t>
    <rPh sb="0" eb="2">
      <t>シウラ</t>
    </rPh>
    <phoneticPr fontId="2"/>
  </si>
  <si>
    <t>聖テレジア　　　　　　　　　　</t>
  </si>
  <si>
    <t>ひまわり　　　　　　　　　　　</t>
  </si>
  <si>
    <t>五所川原　　　　　　　　　　　</t>
  </si>
  <si>
    <t>金木　　　　　　　　　　　　　</t>
  </si>
  <si>
    <t>十和田カトリック　　　　　　　</t>
  </si>
  <si>
    <t>十和田みなみ　　　　　　　　　</t>
  </si>
  <si>
    <t>区　　分</t>
    <rPh sb="0" eb="1">
      <t>ク</t>
    </rPh>
    <rPh sb="3" eb="4">
      <t>ブン</t>
    </rPh>
    <phoneticPr fontId="2"/>
  </si>
  <si>
    <t>いちい　　　　　　　　　　　　</t>
  </si>
  <si>
    <t>小中野</t>
    <rPh sb="0" eb="3">
      <t>コナカノ</t>
    </rPh>
    <phoneticPr fontId="2"/>
  </si>
  <si>
    <t>生徒  数</t>
    <rPh sb="0" eb="2">
      <t>セイト</t>
    </rPh>
    <rPh sb="4" eb="5">
      <t>スウ</t>
    </rPh>
    <phoneticPr fontId="2"/>
  </si>
  <si>
    <t>大湊カトリック　　　　　　　　</t>
  </si>
  <si>
    <t>むつひまわり　　　　　　　　　</t>
  </si>
  <si>
    <t>むつ市計　9</t>
    <rPh sb="2" eb="3">
      <t>シ</t>
    </rPh>
    <rPh sb="3" eb="4">
      <t>ケイ</t>
    </rPh>
    <phoneticPr fontId="2"/>
  </si>
  <si>
    <t>五戸</t>
    <rPh sb="0" eb="2">
      <t>ゴノヘ</t>
    </rPh>
    <phoneticPr fontId="2"/>
  </si>
  <si>
    <t>こすもす　　　　　　　　　　　</t>
  </si>
  <si>
    <t>総</t>
    <rPh sb="0" eb="1">
      <t>ソウ</t>
    </rPh>
    <phoneticPr fontId="2"/>
  </si>
  <si>
    <t>育実　　　　　　　　　　　　　</t>
  </si>
  <si>
    <t>平川市計　1</t>
  </si>
  <si>
    <t>山彦　　　　　　　　　　　　　</t>
  </si>
  <si>
    <t>藤崎　　　　　　　　　　　　　</t>
  </si>
  <si>
    <t>造道</t>
    <rPh sb="0" eb="2">
      <t>ツクリミチ</t>
    </rPh>
    <phoneticPr fontId="2"/>
  </si>
  <si>
    <t>横浜あさひ　　　　　　　　　　</t>
  </si>
  <si>
    <t>しもだ　　　　　　　　　　　　</t>
  </si>
  <si>
    <t>五戸カトリック　　　　　　　　</t>
  </si>
  <si>
    <t>学校数</t>
    <rPh sb="0" eb="2">
      <t>ガッコウ</t>
    </rPh>
    <rPh sb="2" eb="3">
      <t>スウ</t>
    </rPh>
    <phoneticPr fontId="2"/>
  </si>
  <si>
    <t>下田</t>
    <rPh sb="0" eb="2">
      <t>シモダ</t>
    </rPh>
    <phoneticPr fontId="2"/>
  </si>
  <si>
    <t>学級数</t>
    <rPh sb="0" eb="2">
      <t>ガッキュウ</t>
    </rPh>
    <rPh sb="2" eb="3">
      <t>スウ</t>
    </rPh>
    <phoneticPr fontId="2"/>
  </si>
  <si>
    <t>幼児・児童・生徒・学生数</t>
    <rPh sb="0" eb="2">
      <t>ヨウジ</t>
    </rPh>
    <rPh sb="3" eb="5">
      <t>ジドウ</t>
    </rPh>
    <rPh sb="6" eb="8">
      <t>セイト</t>
    </rPh>
    <rPh sb="9" eb="11">
      <t>ガクセイ</t>
    </rPh>
    <rPh sb="11" eb="12">
      <t>スウ</t>
    </rPh>
    <phoneticPr fontId="2"/>
  </si>
  <si>
    <t>本務教員数</t>
    <rPh sb="0" eb="2">
      <t>ホンム</t>
    </rPh>
    <rPh sb="2" eb="4">
      <t>キョウイン</t>
    </rPh>
    <rPh sb="4" eb="5">
      <t>スウ</t>
    </rPh>
    <phoneticPr fontId="2"/>
  </si>
  <si>
    <t>本務職員数</t>
    <rPh sb="0" eb="2">
      <t>ホンム</t>
    </rPh>
    <rPh sb="2" eb="4">
      <t>ショクイン</t>
    </rPh>
    <rPh sb="4" eb="5">
      <t>スウ</t>
    </rPh>
    <phoneticPr fontId="2"/>
  </si>
  <si>
    <t>男</t>
    <rPh sb="0" eb="1">
      <t>オトコ</t>
    </rPh>
    <phoneticPr fontId="2"/>
  </si>
  <si>
    <t>女</t>
    <rPh sb="0" eb="1">
      <t>オンナ</t>
    </rPh>
    <phoneticPr fontId="2"/>
  </si>
  <si>
    <t>公立</t>
    <rPh sb="0" eb="2">
      <t>コウリツ</t>
    </rPh>
    <phoneticPr fontId="2"/>
  </si>
  <si>
    <t>私立</t>
    <rPh sb="0" eb="2">
      <t>シリツ</t>
    </rPh>
    <phoneticPr fontId="2"/>
  </si>
  <si>
    <t>学校法人</t>
    <rPh sb="0" eb="2">
      <t>ガッコウ</t>
    </rPh>
    <rPh sb="2" eb="4">
      <t>ホウジン</t>
    </rPh>
    <phoneticPr fontId="2"/>
  </si>
  <si>
    <t>西津軽郡計　5</t>
  </si>
  <si>
    <t>南</t>
    <rPh sb="0" eb="1">
      <t>ミナミ</t>
    </rPh>
    <phoneticPr fontId="2"/>
  </si>
  <si>
    <t>園長</t>
    <rPh sb="0" eb="2">
      <t>エンチョウ</t>
    </rPh>
    <phoneticPr fontId="2"/>
  </si>
  <si>
    <t>教諭</t>
    <rPh sb="0" eb="2">
      <t>キョウユ</t>
    </rPh>
    <phoneticPr fontId="2"/>
  </si>
  <si>
    <t>養護助教諭</t>
    <rPh sb="0" eb="2">
      <t>ヨウゴ</t>
    </rPh>
    <rPh sb="2" eb="5">
      <t>ジョキョウユ</t>
    </rPh>
    <phoneticPr fontId="2"/>
  </si>
  <si>
    <t>講師</t>
    <rPh sb="0" eb="2">
      <t>コウシ</t>
    </rPh>
    <phoneticPr fontId="2"/>
  </si>
  <si>
    <t>教育補助員</t>
    <rPh sb="0" eb="2">
      <t>キョウイク</t>
    </rPh>
    <rPh sb="2" eb="4">
      <t>ホジョ</t>
    </rPh>
    <rPh sb="4" eb="5">
      <t>イン</t>
    </rPh>
    <phoneticPr fontId="2"/>
  </si>
  <si>
    <t>兼務教員数</t>
    <rPh sb="0" eb="2">
      <t>ケンム</t>
    </rPh>
    <rPh sb="2" eb="4">
      <t>キョウイン</t>
    </rPh>
    <rPh sb="4" eb="5">
      <t>スウ</t>
    </rPh>
    <phoneticPr fontId="2"/>
  </si>
  <si>
    <t>天間林</t>
    <rPh sb="2" eb="3">
      <t>ハヤシ</t>
    </rPh>
    <phoneticPr fontId="2"/>
  </si>
  <si>
    <t>上北</t>
    <rPh sb="0" eb="2">
      <t>カミキタ</t>
    </rPh>
    <phoneticPr fontId="2"/>
  </si>
  <si>
    <t>三戸郡計　4</t>
  </si>
  <si>
    <t>下長</t>
    <rPh sb="0" eb="2">
      <t>シモナガ</t>
    </rPh>
    <phoneticPr fontId="2"/>
  </si>
  <si>
    <t>（注）「学科別」は、学校基本調査の学科コード（大分類）により分類している。</t>
    <rPh sb="1" eb="2">
      <t>チュウ</t>
    </rPh>
    <rPh sb="4" eb="6">
      <t>ガッカ</t>
    </rPh>
    <rPh sb="6" eb="7">
      <t>ベツ</t>
    </rPh>
    <rPh sb="10" eb="12">
      <t>ガッコウ</t>
    </rPh>
    <rPh sb="12" eb="14">
      <t>キホン</t>
    </rPh>
    <rPh sb="14" eb="16">
      <t>チョウサ</t>
    </rPh>
    <rPh sb="17" eb="19">
      <t>ガッカ</t>
    </rPh>
    <rPh sb="23" eb="26">
      <t>ダイブンルイ</t>
    </rPh>
    <rPh sb="30" eb="32">
      <t>ブンルイ</t>
    </rPh>
    <phoneticPr fontId="2"/>
  </si>
  <si>
    <t>平内町計　3</t>
  </si>
  <si>
    <t xml:space="preserve">     －</t>
  </si>
  <si>
    <t>入学定員</t>
    <rPh sb="0" eb="1">
      <t>イ</t>
    </rPh>
    <rPh sb="1" eb="2">
      <t>ガク</t>
    </rPh>
    <rPh sb="2" eb="3">
      <t>サダム</t>
    </rPh>
    <rPh sb="3" eb="4">
      <t>イン</t>
    </rPh>
    <phoneticPr fontId="2"/>
  </si>
  <si>
    <t>国立計</t>
    <rPh sb="0" eb="2">
      <t>コクリツ</t>
    </rPh>
    <rPh sb="2" eb="3">
      <t>ケイ</t>
    </rPh>
    <phoneticPr fontId="2"/>
  </si>
  <si>
    <t>第四</t>
    <rPh sb="0" eb="2">
      <t>ダイヨン</t>
    </rPh>
    <phoneticPr fontId="2"/>
  </si>
  <si>
    <t>特</t>
    <rPh sb="0" eb="1">
      <t>トク</t>
    </rPh>
    <phoneticPr fontId="2"/>
  </si>
  <si>
    <t>北津軽郡計　1</t>
  </si>
  <si>
    <t>設置者別</t>
  </si>
  <si>
    <t>複  式</t>
    <rPh sb="0" eb="1">
      <t>フク</t>
    </rPh>
    <rPh sb="3" eb="4">
      <t>シキ</t>
    </rPh>
    <phoneticPr fontId="2"/>
  </si>
  <si>
    <t>今別町計　1</t>
  </si>
  <si>
    <t>蓬田村計　1</t>
  </si>
  <si>
    <t>県立計　1</t>
    <rPh sb="0" eb="2">
      <t>ケンリツ</t>
    </rPh>
    <rPh sb="2" eb="3">
      <t>ケイ</t>
    </rPh>
    <phoneticPr fontId="2"/>
  </si>
  <si>
    <t>深浦町計　3</t>
  </si>
  <si>
    <t>板柳町計　4</t>
  </si>
  <si>
    <t>野辺地</t>
    <rPh sb="0" eb="3">
      <t>ノヘジ</t>
    </rPh>
    <phoneticPr fontId="2"/>
  </si>
  <si>
    <t>0931</t>
  </si>
  <si>
    <t>今別町計　1</t>
    <rPh sb="0" eb="2">
      <t>イマベツ</t>
    </rPh>
    <rPh sb="2" eb="3">
      <t>マチ</t>
    </rPh>
    <rPh sb="3" eb="4">
      <t>ケイ</t>
    </rPh>
    <phoneticPr fontId="2"/>
  </si>
  <si>
    <t>大館</t>
    <rPh sb="0" eb="2">
      <t>オオダテ</t>
    </rPh>
    <phoneticPr fontId="2"/>
  </si>
  <si>
    <t>学級数</t>
    <rPh sb="0" eb="3">
      <t>ガッキュウスウ</t>
    </rPh>
    <phoneticPr fontId="2"/>
  </si>
  <si>
    <t>風間浦</t>
  </si>
  <si>
    <t>青森明の星短期大学附属</t>
  </si>
  <si>
    <t>分園</t>
    <rPh sb="0" eb="1">
      <t>ブン</t>
    </rPh>
    <rPh sb="1" eb="2">
      <t>エン</t>
    </rPh>
    <phoneticPr fontId="2"/>
  </si>
  <si>
    <t>３年</t>
    <rPh sb="1" eb="2">
      <t>ネン</t>
    </rPh>
    <phoneticPr fontId="2"/>
  </si>
  <si>
    <t>0444</t>
  </si>
  <si>
    <t>いずみ</t>
  </si>
  <si>
    <t xml:space="preserve"> 児童数(再掲)
 特別支援学級 </t>
    <rPh sb="1" eb="3">
      <t>ジドウ</t>
    </rPh>
    <rPh sb="3" eb="4">
      <t>スウ</t>
    </rPh>
    <rPh sb="5" eb="7">
      <t>サイケイ</t>
    </rPh>
    <rPh sb="10" eb="12">
      <t>トクベツ</t>
    </rPh>
    <rPh sb="12" eb="14">
      <t>シエン</t>
    </rPh>
    <rPh sb="14" eb="16">
      <t>ガッキュウ</t>
    </rPh>
    <phoneticPr fontId="2"/>
  </si>
  <si>
    <t>大平</t>
    <rPh sb="0" eb="2">
      <t>オオダイラ</t>
    </rPh>
    <phoneticPr fontId="2"/>
  </si>
  <si>
    <t>八戸中央</t>
    <rPh sb="0" eb="2">
      <t>ハチノヘ</t>
    </rPh>
    <rPh sb="2" eb="4">
      <t>チュウオウ</t>
    </rPh>
    <phoneticPr fontId="2"/>
  </si>
  <si>
    <t>0506</t>
  </si>
  <si>
    <t>倉石</t>
    <rPh sb="0" eb="2">
      <t>クライシ</t>
    </rPh>
    <phoneticPr fontId="2"/>
  </si>
  <si>
    <t>平川市計　9</t>
  </si>
  <si>
    <t>五戸町計　4</t>
  </si>
  <si>
    <t>八戸学院野辺地西</t>
    <rPh sb="0" eb="2">
      <t>ハチノヘ</t>
    </rPh>
    <phoneticPr fontId="2"/>
  </si>
  <si>
    <t>八戸学院光星</t>
    <rPh sb="0" eb="2">
      <t>ハチノヘ</t>
    </rPh>
    <rPh sb="4" eb="5">
      <t>ヒカリ</t>
    </rPh>
    <rPh sb="5" eb="6">
      <t>ホシ</t>
    </rPh>
    <phoneticPr fontId="2"/>
  </si>
  <si>
    <t>南浜</t>
    <rPh sb="0" eb="2">
      <t>ミナミハマ</t>
    </rPh>
    <phoneticPr fontId="2"/>
  </si>
  <si>
    <t>弘前市計　9</t>
  </si>
  <si>
    <t>十和田市計　3</t>
  </si>
  <si>
    <t>三沢市計　3</t>
  </si>
  <si>
    <t>つがる市計　1</t>
  </si>
  <si>
    <t>併</t>
    <rPh sb="0" eb="1">
      <t>ヘイ</t>
    </rPh>
    <phoneticPr fontId="2"/>
  </si>
  <si>
    <t>八戸北</t>
    <rPh sb="0" eb="2">
      <t>ハチノヘ</t>
    </rPh>
    <rPh sb="2" eb="3">
      <t>キタ</t>
    </rPh>
    <phoneticPr fontId="2"/>
  </si>
  <si>
    <t xml:space="preserve">    －</t>
  </si>
  <si>
    <t>（単位：人）</t>
    <rPh sb="1" eb="3">
      <t>タンイ</t>
    </rPh>
    <rPh sb="4" eb="5">
      <t>ニン</t>
    </rPh>
    <phoneticPr fontId="2"/>
  </si>
  <si>
    <t>名　　　　　　称</t>
    <rPh sb="0" eb="1">
      <t>ナ</t>
    </rPh>
    <rPh sb="7" eb="8">
      <t>ショウ</t>
    </rPh>
    <phoneticPr fontId="2"/>
  </si>
  <si>
    <t>国立計　1</t>
    <rPh sb="0" eb="2">
      <t>コクリツ</t>
    </rPh>
    <rPh sb="2" eb="3">
      <t>ケイ</t>
    </rPh>
    <phoneticPr fontId="2"/>
  </si>
  <si>
    <t>裾野</t>
    <rPh sb="0" eb="2">
      <t>スソノ</t>
    </rPh>
    <phoneticPr fontId="2"/>
  </si>
  <si>
    <t>東北</t>
    <rPh sb="0" eb="2">
      <t>トウホク</t>
    </rPh>
    <phoneticPr fontId="2"/>
  </si>
  <si>
    <t>百石</t>
    <rPh sb="0" eb="2">
      <t>モモイシ</t>
    </rPh>
    <phoneticPr fontId="2"/>
  </si>
  <si>
    <t>七戸町計　3</t>
  </si>
  <si>
    <t>車力</t>
    <rPh sb="0" eb="2">
      <t>シャリキ</t>
    </rPh>
    <phoneticPr fontId="2"/>
  </si>
  <si>
    <t>南津軽郡計　1</t>
  </si>
  <si>
    <t>天間林</t>
  </si>
  <si>
    <t>風間浦</t>
    <rPh sb="0" eb="3">
      <t>カザマウラ</t>
    </rPh>
    <phoneticPr fontId="2"/>
  </si>
  <si>
    <t>八工大第二高附属</t>
    <rPh sb="5" eb="6">
      <t>コウ</t>
    </rPh>
    <phoneticPr fontId="2"/>
  </si>
  <si>
    <t>市町
村立</t>
    <rPh sb="0" eb="2">
      <t>シチョウ</t>
    </rPh>
    <rPh sb="4" eb="5">
      <t>リツ</t>
    </rPh>
    <phoneticPr fontId="2"/>
  </si>
  <si>
    <t>豊崎</t>
    <rPh sb="0" eb="2">
      <t>トヨサキ</t>
    </rPh>
    <phoneticPr fontId="2"/>
  </si>
  <si>
    <t>入学
者数</t>
    <rPh sb="0" eb="2">
      <t>ニュウガク</t>
    </rPh>
    <rPh sb="3" eb="4">
      <t>シャ</t>
    </rPh>
    <rPh sb="4" eb="5">
      <t>スウ</t>
    </rPh>
    <phoneticPr fontId="2"/>
  </si>
  <si>
    <t>聴覚</t>
    <rPh sb="0" eb="2">
      <t>チョウカク</t>
    </rPh>
    <phoneticPr fontId="2"/>
  </si>
  <si>
    <t>肢体不自由及び
知的障害</t>
  </si>
  <si>
    <t>脇野沢</t>
    <rPh sb="0" eb="1">
      <t>ワキ</t>
    </rPh>
    <rPh sb="1" eb="3">
      <t>ノザワ</t>
    </rPh>
    <phoneticPr fontId="2"/>
  </si>
  <si>
    <t>南郷</t>
    <rPh sb="0" eb="2">
      <t>ナンゴウ</t>
    </rPh>
    <phoneticPr fontId="2"/>
  </si>
  <si>
    <t>異動年月日</t>
    <rPh sb="0" eb="1">
      <t>イ</t>
    </rPh>
    <rPh sb="1" eb="2">
      <t>ドウ</t>
    </rPh>
    <rPh sb="2" eb="5">
      <t>ネンガッピ</t>
    </rPh>
    <phoneticPr fontId="2"/>
  </si>
  <si>
    <t>沖館</t>
    <rPh sb="0" eb="2">
      <t>オキダテ</t>
    </rPh>
    <phoneticPr fontId="2"/>
  </si>
  <si>
    <t>宗教法人　1</t>
  </si>
  <si>
    <t>私　立</t>
    <rPh sb="0" eb="1">
      <t>ワタシ</t>
    </rPh>
    <rPh sb="2" eb="3">
      <t>タテ</t>
    </rPh>
    <phoneticPr fontId="2"/>
  </si>
  <si>
    <t>準</t>
    <rPh sb="0" eb="1">
      <t>ジュン</t>
    </rPh>
    <phoneticPr fontId="2"/>
  </si>
  <si>
    <t>藤崎町計　2</t>
    <rPh sb="0" eb="2">
      <t>フジサキ</t>
    </rPh>
    <rPh sb="2" eb="3">
      <t>マチ</t>
    </rPh>
    <rPh sb="3" eb="4">
      <t>ケイ</t>
    </rPh>
    <phoneticPr fontId="2"/>
  </si>
  <si>
    <t>江陽</t>
    <rPh sb="0" eb="2">
      <t>コウヨウ</t>
    </rPh>
    <phoneticPr fontId="2"/>
  </si>
  <si>
    <t>中学校生徒数</t>
    <rPh sb="0" eb="3">
      <t>チュウガッコウ</t>
    </rPh>
    <rPh sb="3" eb="6">
      <t>セイトスウ</t>
    </rPh>
    <phoneticPr fontId="2"/>
  </si>
  <si>
    <t>通信制</t>
    <rPh sb="0" eb="3">
      <t>ツウシンセイ</t>
    </rPh>
    <phoneticPr fontId="2"/>
  </si>
  <si>
    <t>6(3)</t>
  </si>
  <si>
    <t>公　立</t>
    <rPh sb="0" eb="1">
      <t>コウ</t>
    </rPh>
    <rPh sb="2" eb="3">
      <t>タテ</t>
    </rPh>
    <phoneticPr fontId="2"/>
  </si>
  <si>
    <t>その他の障害</t>
    <rPh sb="2" eb="3">
      <t>タ</t>
    </rPh>
    <rPh sb="4" eb="6">
      <t>ショウガイ</t>
    </rPh>
    <phoneticPr fontId="2"/>
  </si>
  <si>
    <t>学校種別</t>
    <rPh sb="0" eb="2">
      <t>ガッコウ</t>
    </rPh>
    <rPh sb="2" eb="4">
      <t>シュベツ</t>
    </rPh>
    <phoneticPr fontId="2"/>
  </si>
  <si>
    <t>学　　校　　名　　等</t>
    <rPh sb="0" eb="1">
      <t>ガク</t>
    </rPh>
    <rPh sb="3" eb="4">
      <t>コウ</t>
    </rPh>
    <rPh sb="6" eb="7">
      <t>メイ</t>
    </rPh>
    <rPh sb="9" eb="10">
      <t>トウ</t>
    </rPh>
    <phoneticPr fontId="2"/>
  </si>
  <si>
    <t>名　　　　　称</t>
    <rPh sb="0" eb="1">
      <t>ナ</t>
    </rPh>
    <rPh sb="6" eb="7">
      <t>ショウ</t>
    </rPh>
    <phoneticPr fontId="2"/>
  </si>
  <si>
    <t xml:space="preserve">  ２  課程、学科の新設・廃止・募集停止等の状況</t>
    <rPh sb="5" eb="7">
      <t>カテイ</t>
    </rPh>
    <rPh sb="8" eb="10">
      <t>ガッカ</t>
    </rPh>
    <rPh sb="11" eb="13">
      <t>シンセツ</t>
    </rPh>
    <rPh sb="14" eb="16">
      <t>ハイシ</t>
    </rPh>
    <rPh sb="17" eb="19">
      <t>ボシュウ</t>
    </rPh>
    <rPh sb="19" eb="21">
      <t>テイシ</t>
    </rPh>
    <rPh sb="21" eb="22">
      <t>トウ</t>
    </rPh>
    <rPh sb="23" eb="25">
      <t>ジョウキョウ</t>
    </rPh>
    <phoneticPr fontId="2"/>
  </si>
  <si>
    <t>異　　動　　種　　別
（新設、廃止、名称
変更、番号変更の別）</t>
    <rPh sb="0" eb="1">
      <t>イ</t>
    </rPh>
    <rPh sb="3" eb="4">
      <t>ドウ</t>
    </rPh>
    <rPh sb="6" eb="7">
      <t>タネ</t>
    </rPh>
    <rPh sb="9" eb="10">
      <t>ベツ</t>
    </rPh>
    <rPh sb="12" eb="14">
      <t>シンセツ</t>
    </rPh>
    <rPh sb="15" eb="17">
      <t>ハイシ</t>
    </rPh>
    <rPh sb="18" eb="20">
      <t>メイショウ</t>
    </rPh>
    <rPh sb="21" eb="23">
      <t>ヘンコウ</t>
    </rPh>
    <rPh sb="24" eb="26">
      <t>バンゴウ</t>
    </rPh>
    <rPh sb="26" eb="28">
      <t>ヘンコウ</t>
    </rPh>
    <rPh sb="29" eb="30">
      <t>ベツ</t>
    </rPh>
    <phoneticPr fontId="2"/>
  </si>
  <si>
    <t>３　　歳</t>
    <rPh sb="3" eb="4">
      <t>サイ</t>
    </rPh>
    <phoneticPr fontId="2"/>
  </si>
  <si>
    <t>０ ～ ２　歳</t>
    <rPh sb="6" eb="7">
      <t>サイ</t>
    </rPh>
    <phoneticPr fontId="2"/>
  </si>
  <si>
    <t>私立</t>
    <rPh sb="0" eb="1">
      <t>ワタシ</t>
    </rPh>
    <rPh sb="1" eb="2">
      <t>タテ</t>
    </rPh>
    <phoneticPr fontId="2"/>
  </si>
  <si>
    <t>学科数</t>
    <rPh sb="0" eb="1">
      <t>ガク</t>
    </rPh>
    <rPh sb="1" eb="2">
      <t>カ</t>
    </rPh>
    <rPh sb="2" eb="3">
      <t>スウ</t>
    </rPh>
    <phoneticPr fontId="2"/>
  </si>
  <si>
    <t>　　 （２）　幼保連携型認定こども園</t>
    <rPh sb="7" eb="9">
      <t>ヨウホ</t>
    </rPh>
    <rPh sb="9" eb="11">
      <t>レンケイ</t>
    </rPh>
    <rPh sb="11" eb="12">
      <t>ガタ</t>
    </rPh>
    <rPh sb="12" eb="14">
      <t>ニンテイ</t>
    </rPh>
    <rPh sb="17" eb="18">
      <t>エン</t>
    </rPh>
    <phoneticPr fontId="2"/>
  </si>
  <si>
    <t>　　 （４）　中学校</t>
    <rPh sb="7" eb="8">
      <t>ナカ</t>
    </rPh>
    <rPh sb="8" eb="9">
      <t>ガク</t>
    </rPh>
    <rPh sb="9" eb="10">
      <t>コウ</t>
    </rPh>
    <phoneticPr fontId="2"/>
  </si>
  <si>
    <t>本園</t>
    <rPh sb="0" eb="1">
      <t>モト</t>
    </rPh>
    <rPh sb="1" eb="2">
      <t>エン</t>
    </rPh>
    <phoneticPr fontId="2"/>
  </si>
  <si>
    <t>本校</t>
    <rPh sb="0" eb="1">
      <t>ホン</t>
    </rPh>
    <rPh sb="1" eb="2">
      <t>コウ</t>
    </rPh>
    <phoneticPr fontId="2"/>
  </si>
  <si>
    <t>三内</t>
    <rPh sb="0" eb="2">
      <t>サンナイ</t>
    </rPh>
    <phoneticPr fontId="2"/>
  </si>
  <si>
    <t>国立</t>
    <rPh sb="0" eb="1">
      <t>クニ</t>
    </rPh>
    <rPh sb="1" eb="2">
      <t>タテ</t>
    </rPh>
    <phoneticPr fontId="2"/>
  </si>
  <si>
    <t>公立</t>
    <rPh sb="0" eb="1">
      <t>コウ</t>
    </rPh>
    <rPh sb="1" eb="2">
      <t>タテ</t>
    </rPh>
    <phoneticPr fontId="2"/>
  </si>
  <si>
    <t>校長</t>
    <rPh sb="0" eb="1">
      <t>コウ</t>
    </rPh>
    <rPh sb="1" eb="2">
      <t>チョウ</t>
    </rPh>
    <phoneticPr fontId="2"/>
  </si>
  <si>
    <t>副校長</t>
    <rPh sb="0" eb="1">
      <t>フク</t>
    </rPh>
    <rPh sb="1" eb="2">
      <t>コウ</t>
    </rPh>
    <rPh sb="2" eb="3">
      <t>チョウ</t>
    </rPh>
    <phoneticPr fontId="2"/>
  </si>
  <si>
    <t>教頭</t>
    <rPh sb="0" eb="1">
      <t>キョウ</t>
    </rPh>
    <rPh sb="1" eb="2">
      <t>アタマ</t>
    </rPh>
    <phoneticPr fontId="2"/>
  </si>
  <si>
    <t>主幹教諭</t>
    <rPh sb="0" eb="1">
      <t>シュ</t>
    </rPh>
    <rPh sb="1" eb="2">
      <t>ミキ</t>
    </rPh>
    <rPh sb="2" eb="3">
      <t>キョウ</t>
    </rPh>
    <rPh sb="3" eb="4">
      <t>サトシ</t>
    </rPh>
    <phoneticPr fontId="2"/>
  </si>
  <si>
    <t>指導教諭</t>
    <rPh sb="0" eb="1">
      <t>ユビ</t>
    </rPh>
    <rPh sb="1" eb="2">
      <t>シルベ</t>
    </rPh>
    <rPh sb="2" eb="3">
      <t>キョウ</t>
    </rPh>
    <rPh sb="3" eb="4">
      <t>サトシ</t>
    </rPh>
    <phoneticPr fontId="2"/>
  </si>
  <si>
    <t>教諭</t>
    <rPh sb="0" eb="1">
      <t>キョウ</t>
    </rPh>
    <rPh sb="1" eb="2">
      <t>サトシ</t>
    </rPh>
    <phoneticPr fontId="2"/>
  </si>
  <si>
    <t>弘前学院聖愛</t>
    <rPh sb="0" eb="2">
      <t>ヒロサキ</t>
    </rPh>
    <rPh sb="2" eb="4">
      <t>ガクイン</t>
    </rPh>
    <rPh sb="4" eb="6">
      <t>セイアイ</t>
    </rPh>
    <phoneticPr fontId="2"/>
  </si>
  <si>
    <t>助教諭</t>
    <rPh sb="0" eb="1">
      <t>スケ</t>
    </rPh>
    <rPh sb="1" eb="2">
      <t>キョウ</t>
    </rPh>
    <rPh sb="2" eb="3">
      <t>サトシ</t>
    </rPh>
    <phoneticPr fontId="2"/>
  </si>
  <si>
    <t>養護教諭</t>
    <rPh sb="0" eb="1">
      <t>マモル</t>
    </rPh>
    <rPh sb="1" eb="2">
      <t>マモル</t>
    </rPh>
    <rPh sb="2" eb="3">
      <t>キョウ</t>
    </rPh>
    <rPh sb="3" eb="4">
      <t>サトシ</t>
    </rPh>
    <phoneticPr fontId="2"/>
  </si>
  <si>
    <t>栄養教諭</t>
    <rPh sb="0" eb="1">
      <t>エイ</t>
    </rPh>
    <rPh sb="1" eb="2">
      <t>マモル</t>
    </rPh>
    <rPh sb="2" eb="3">
      <t>キョウ</t>
    </rPh>
    <rPh sb="3" eb="4">
      <t>サトシ</t>
    </rPh>
    <phoneticPr fontId="2"/>
  </si>
  <si>
    <t>高等学校
専攻科</t>
  </si>
  <si>
    <t>学校調
査番号</t>
    <rPh sb="0" eb="2">
      <t>ガッコウ</t>
    </rPh>
    <rPh sb="2" eb="3">
      <t>チョウ</t>
    </rPh>
    <rPh sb="4" eb="5">
      <t>サ</t>
    </rPh>
    <rPh sb="5" eb="7">
      <t>バンゴウ</t>
    </rPh>
    <phoneticPr fontId="2"/>
  </si>
  <si>
    <t>五所川原第四</t>
    <rPh sb="0" eb="4">
      <t>ゴショガワラ</t>
    </rPh>
    <rPh sb="4" eb="6">
      <t>ダイヨン</t>
    </rPh>
    <phoneticPr fontId="2"/>
  </si>
  <si>
    <t>　 ６　高等学校 （通信制課程）</t>
    <rPh sb="4" eb="5">
      <t>タカ</t>
    </rPh>
    <rPh sb="5" eb="6">
      <t>トウ</t>
    </rPh>
    <rPh sb="6" eb="7">
      <t>ガク</t>
    </rPh>
    <rPh sb="7" eb="8">
      <t>コウ</t>
    </rPh>
    <rPh sb="10" eb="11">
      <t>ツウ</t>
    </rPh>
    <rPh sb="11" eb="12">
      <t>シン</t>
    </rPh>
    <rPh sb="12" eb="13">
      <t>セイ</t>
    </rPh>
    <rPh sb="13" eb="14">
      <t>カ</t>
    </rPh>
    <rPh sb="14" eb="15">
      <t>ホド</t>
    </rPh>
    <phoneticPr fontId="2"/>
  </si>
  <si>
    <t>　 ２　調査結果の概要</t>
    <rPh sb="6" eb="8">
      <t>ケッカ</t>
    </rPh>
    <rPh sb="9" eb="11">
      <t>ガイヨウ</t>
    </rPh>
    <phoneticPr fontId="2"/>
  </si>
  <si>
    <t>青森中央短期大学
附属第二</t>
  </si>
  <si>
    <t>　 　（１）　幼稚園</t>
    <rPh sb="7" eb="8">
      <t>ヨウ</t>
    </rPh>
    <rPh sb="8" eb="9">
      <t>ワカ</t>
    </rPh>
    <rPh sb="9" eb="10">
      <t>エン</t>
    </rPh>
    <phoneticPr fontId="2"/>
  </si>
  <si>
    <t>青森中央短期大学
附属第三</t>
  </si>
  <si>
    <t>弘前大学教育学部
附属　　　　　　　</t>
  </si>
  <si>
    <r>
      <rPr>
        <sz val="10.5"/>
        <rFont val="ＭＳ Ｐ明朝"/>
        <family val="1"/>
        <charset val="128"/>
      </rPr>
      <t>（総収容定員）</t>
    </r>
    <r>
      <rPr>
        <sz val="11"/>
        <rFont val="ＭＳ Ｐ明朝"/>
        <family val="1"/>
        <charset val="128"/>
      </rPr>
      <t xml:space="preserve">
認可定員　　　 </t>
    </r>
    <rPh sb="1" eb="2">
      <t>ソウ</t>
    </rPh>
    <rPh sb="2" eb="4">
      <t>シュウヨウ</t>
    </rPh>
    <rPh sb="4" eb="6">
      <t>テイイン</t>
    </rPh>
    <rPh sb="8" eb="9">
      <t>ニン</t>
    </rPh>
    <rPh sb="9" eb="10">
      <t>カ</t>
    </rPh>
    <rPh sb="10" eb="11">
      <t>サダム</t>
    </rPh>
    <rPh sb="11" eb="12">
      <t>イン</t>
    </rPh>
    <phoneticPr fontId="2"/>
  </si>
  <si>
    <t xml:space="preserve"> 学級数　　　　　　</t>
    <rPh sb="1" eb="2">
      <t>ガク</t>
    </rPh>
    <rPh sb="2" eb="3">
      <t>キュウ</t>
    </rPh>
    <rPh sb="3" eb="4">
      <t>カズ</t>
    </rPh>
    <phoneticPr fontId="2"/>
  </si>
  <si>
    <t>弘前大学教育学部
附属</t>
  </si>
  <si>
    <t xml:space="preserve">  １　幼稚園　</t>
    <rPh sb="4" eb="7">
      <t>ヨウチエン</t>
    </rPh>
    <phoneticPr fontId="2"/>
  </si>
  <si>
    <t>学　科　別</t>
    <rPh sb="0" eb="1">
      <t>ガク</t>
    </rPh>
    <rPh sb="2" eb="3">
      <t>カ</t>
    </rPh>
    <rPh sb="4" eb="5">
      <t>ベツ</t>
    </rPh>
    <phoneticPr fontId="2"/>
  </si>
  <si>
    <t>男　女　別</t>
    <rPh sb="0" eb="1">
      <t>オトコ</t>
    </rPh>
    <rPh sb="2" eb="3">
      <t>オンナ</t>
    </rPh>
    <rPh sb="4" eb="5">
      <t>ベツ</t>
    </rPh>
    <phoneticPr fontId="2"/>
  </si>
  <si>
    <t>　 ５　高等学校</t>
    <rPh sb="4" eb="8">
      <t>コウトウガッコウ</t>
    </rPh>
    <phoneticPr fontId="2"/>
  </si>
  <si>
    <t>弘前大学教育学部
附属特別支援学校</t>
  </si>
  <si>
    <t>備考　（ 旧名称等 ）</t>
    <rPh sb="0" eb="1">
      <t>ソナエ</t>
    </rPh>
    <rPh sb="1" eb="2">
      <t>コウ</t>
    </rPh>
    <rPh sb="5" eb="6">
      <t>キュウ</t>
    </rPh>
    <rPh sb="6" eb="7">
      <t>メイ</t>
    </rPh>
    <rPh sb="7" eb="8">
      <t>ショウ</t>
    </rPh>
    <rPh sb="8" eb="9">
      <t>トウ</t>
    </rPh>
    <phoneticPr fontId="2"/>
  </si>
  <si>
    <t>私立</t>
    <rPh sb="0" eb="1">
      <t>ワタシ</t>
    </rPh>
    <rPh sb="1" eb="2">
      <t>リツ</t>
    </rPh>
    <phoneticPr fontId="2"/>
  </si>
  <si>
    <t>　 １　調査の内容</t>
  </si>
  <si>
    <t>(注)　（　）は、全幼児数に占める比率（％）である。</t>
  </si>
  <si>
    <t>本務教員数</t>
    <rPh sb="0" eb="2">
      <t>ホンム</t>
    </rPh>
    <rPh sb="2" eb="5">
      <t>キョウインスウ</t>
    </rPh>
    <phoneticPr fontId="2"/>
  </si>
  <si>
    <t>へき地等指定別</t>
    <rPh sb="2" eb="3">
      <t>チ</t>
    </rPh>
    <rPh sb="3" eb="4">
      <t>トウ</t>
    </rPh>
    <rPh sb="4" eb="6">
      <t>シテイ</t>
    </rPh>
    <rPh sb="6" eb="7">
      <t>ベツ</t>
    </rPh>
    <phoneticPr fontId="2"/>
  </si>
  <si>
    <t>単　 式</t>
    <rPh sb="0" eb="1">
      <t>タン</t>
    </rPh>
    <rPh sb="3" eb="4">
      <t>シキ</t>
    </rPh>
    <phoneticPr fontId="2"/>
  </si>
  <si>
    <t>複 　式</t>
    <rPh sb="0" eb="1">
      <t>フク</t>
    </rPh>
    <rPh sb="3" eb="4">
      <t>シキ</t>
    </rPh>
    <phoneticPr fontId="2"/>
  </si>
  <si>
    <t>１年</t>
    <rPh sb="1" eb="2">
      <t>ネン</t>
    </rPh>
    <phoneticPr fontId="2"/>
  </si>
  <si>
    <t>田子</t>
    <rPh sb="0" eb="2">
      <t>タッコ</t>
    </rPh>
    <phoneticPr fontId="2"/>
  </si>
  <si>
    <t>青森山田</t>
    <rPh sb="0" eb="2">
      <t>アオモリ</t>
    </rPh>
    <rPh sb="2" eb="3">
      <t>ヤマ</t>
    </rPh>
    <rPh sb="3" eb="4">
      <t>タ</t>
    </rPh>
    <phoneticPr fontId="2"/>
  </si>
  <si>
    <t>八戸聖ウルスラ学院</t>
    <rPh sb="0" eb="2">
      <t>ハチノヘ</t>
    </rPh>
    <rPh sb="2" eb="3">
      <t>セイ</t>
    </rPh>
    <rPh sb="7" eb="9">
      <t>ガクイン</t>
    </rPh>
    <phoneticPr fontId="2"/>
  </si>
  <si>
    <t>三本木高校附属</t>
    <rPh sb="0" eb="3">
      <t>サンボンギ</t>
    </rPh>
    <rPh sb="3" eb="5">
      <t>コウコウ</t>
    </rPh>
    <rPh sb="5" eb="7">
      <t>フゾク</t>
    </rPh>
    <phoneticPr fontId="2"/>
  </si>
  <si>
    <t>青森市計　19</t>
    <rPh sb="0" eb="3">
      <t>アオモリシ</t>
    </rPh>
    <rPh sb="3" eb="4">
      <t>ケイ</t>
    </rPh>
    <phoneticPr fontId="2"/>
  </si>
  <si>
    <t>浦町</t>
    <rPh sb="0" eb="2">
      <t>ウラマチ</t>
    </rPh>
    <phoneticPr fontId="2"/>
  </si>
  <si>
    <t>古川</t>
    <rPh sb="0" eb="2">
      <t>フルカワ</t>
    </rPh>
    <phoneticPr fontId="2"/>
  </si>
  <si>
    <t>甲田</t>
    <rPh sb="0" eb="2">
      <t>コウダ</t>
    </rPh>
    <phoneticPr fontId="2"/>
  </si>
  <si>
    <t>油川</t>
    <rPh sb="0" eb="2">
      <t>アブラカワ</t>
    </rPh>
    <phoneticPr fontId="2"/>
  </si>
  <si>
    <t>西</t>
    <rPh sb="0" eb="1">
      <t>ニシ</t>
    </rPh>
    <phoneticPr fontId="2"/>
  </si>
  <si>
    <t>東</t>
    <rPh sb="0" eb="1">
      <t>ヒガシ</t>
    </rPh>
    <phoneticPr fontId="2"/>
  </si>
  <si>
    <t>戸山</t>
    <rPh sb="0" eb="2">
      <t>トヤマ</t>
    </rPh>
    <phoneticPr fontId="2"/>
  </si>
  <si>
    <t>弘前市計　16</t>
    <rPh sb="0" eb="2">
      <t>ヒロサキ</t>
    </rPh>
    <rPh sb="2" eb="3">
      <t>シ</t>
    </rPh>
    <rPh sb="3" eb="4">
      <t>ケイ</t>
    </rPh>
    <phoneticPr fontId="2"/>
  </si>
  <si>
    <t>新和</t>
    <rPh sb="0" eb="2">
      <t>シンワ</t>
    </rPh>
    <phoneticPr fontId="2"/>
  </si>
  <si>
    <t>東目屋</t>
    <rPh sb="0" eb="1">
      <t>ヒガシ</t>
    </rPh>
    <rPh sb="1" eb="3">
      <t>メヤ</t>
    </rPh>
    <phoneticPr fontId="2"/>
  </si>
  <si>
    <t>第二</t>
    <rPh sb="0" eb="2">
      <t>ダイニ</t>
    </rPh>
    <phoneticPr fontId="2"/>
  </si>
  <si>
    <t>第三</t>
    <rPh sb="0" eb="2">
      <t>ダイサン</t>
    </rPh>
    <phoneticPr fontId="2"/>
  </si>
  <si>
    <t>第五</t>
    <rPh sb="0" eb="2">
      <t>ダイゴ</t>
    </rPh>
    <phoneticPr fontId="2"/>
  </si>
  <si>
    <t>北辰</t>
    <rPh sb="0" eb="2">
      <t>ホクシン</t>
    </rPh>
    <phoneticPr fontId="2"/>
  </si>
  <si>
    <t>裾野</t>
    <rPh sb="0" eb="1">
      <t>スソ</t>
    </rPh>
    <rPh sb="1" eb="2">
      <t>ノ</t>
    </rPh>
    <phoneticPr fontId="2"/>
  </si>
  <si>
    <t>常盤野</t>
    <rPh sb="0" eb="2">
      <t>トキワ</t>
    </rPh>
    <rPh sb="2" eb="3">
      <t>ノ</t>
    </rPh>
    <phoneticPr fontId="2"/>
  </si>
  <si>
    <t>相馬</t>
    <rPh sb="0" eb="2">
      <t>ソウマ</t>
    </rPh>
    <phoneticPr fontId="2"/>
  </si>
  <si>
    <t>八戸市計　24</t>
    <rPh sb="0" eb="2">
      <t>ハチノヘ</t>
    </rPh>
    <rPh sb="2" eb="3">
      <t>シ</t>
    </rPh>
    <rPh sb="3" eb="4">
      <t>ケイ</t>
    </rPh>
    <phoneticPr fontId="2"/>
  </si>
  <si>
    <t>湊</t>
    <rPh sb="0" eb="1">
      <t>ミナト</t>
    </rPh>
    <phoneticPr fontId="2"/>
  </si>
  <si>
    <t>鮫</t>
    <rPh sb="0" eb="1">
      <t>サメ</t>
    </rPh>
    <phoneticPr fontId="2"/>
  </si>
  <si>
    <t>根城</t>
    <rPh sb="0" eb="2">
      <t>ネジロ</t>
    </rPh>
    <phoneticPr fontId="2"/>
  </si>
  <si>
    <t>是川</t>
    <rPh sb="0" eb="2">
      <t>コレカワ</t>
    </rPh>
    <phoneticPr fontId="2"/>
  </si>
  <si>
    <t>三条</t>
    <rPh sb="0" eb="2">
      <t>サンジョウ</t>
    </rPh>
    <phoneticPr fontId="2"/>
  </si>
  <si>
    <t>市川</t>
    <rPh sb="0" eb="2">
      <t>イチカワ</t>
    </rPh>
    <phoneticPr fontId="2"/>
  </si>
  <si>
    <t>北稜</t>
    <rPh sb="0" eb="2">
      <t>ホクリョウ</t>
    </rPh>
    <phoneticPr fontId="2"/>
  </si>
  <si>
    <t>白銀南</t>
    <rPh sb="0" eb="2">
      <t>シロガネ</t>
    </rPh>
    <rPh sb="2" eb="3">
      <t>ミナミ</t>
    </rPh>
    <phoneticPr fontId="2"/>
  </si>
  <si>
    <t>白山台</t>
    <rPh sb="0" eb="3">
      <t>ハクサンダイ</t>
    </rPh>
    <phoneticPr fontId="2"/>
  </si>
  <si>
    <t>中郷</t>
    <rPh sb="0" eb="2">
      <t>ナカザト</t>
    </rPh>
    <phoneticPr fontId="2"/>
  </si>
  <si>
    <t>五所川原市計　6</t>
    <rPh sb="0" eb="4">
      <t>ゴショガワラ</t>
    </rPh>
    <rPh sb="4" eb="5">
      <t>シ</t>
    </rPh>
    <rPh sb="5" eb="6">
      <t>ケイ</t>
    </rPh>
    <phoneticPr fontId="2"/>
  </si>
  <si>
    <t>五所川原第一</t>
    <rPh sb="0" eb="4">
      <t>ゴショガワラ</t>
    </rPh>
    <rPh sb="4" eb="6">
      <t>ダイイチ</t>
    </rPh>
    <phoneticPr fontId="2"/>
  </si>
  <si>
    <t>五所川原第二</t>
    <rPh sb="0" eb="4">
      <t>ゴショガワラ</t>
    </rPh>
    <rPh sb="4" eb="6">
      <t>ダイニ</t>
    </rPh>
    <phoneticPr fontId="2"/>
  </si>
  <si>
    <t>金木</t>
    <rPh sb="0" eb="2">
      <t>カナギ</t>
    </rPh>
    <phoneticPr fontId="2"/>
  </si>
  <si>
    <t>十和田市計　9</t>
    <rPh sb="0" eb="3">
      <t>トワダ</t>
    </rPh>
    <rPh sb="3" eb="4">
      <t>シ</t>
    </rPh>
    <rPh sb="4" eb="5">
      <t>ケイ</t>
    </rPh>
    <phoneticPr fontId="2"/>
  </si>
  <si>
    <t>十和田</t>
    <rPh sb="0" eb="3">
      <t>トワダ</t>
    </rPh>
    <phoneticPr fontId="2"/>
  </si>
  <si>
    <t>切田</t>
    <rPh sb="0" eb="2">
      <t>キリタ</t>
    </rPh>
    <phoneticPr fontId="2"/>
  </si>
  <si>
    <t>碇ヶ関</t>
    <rPh sb="0" eb="3">
      <t>イカリガセキ</t>
    </rPh>
    <phoneticPr fontId="2"/>
  </si>
  <si>
    <t>大深内</t>
    <rPh sb="0" eb="1">
      <t>オオ</t>
    </rPh>
    <rPh sb="1" eb="2">
      <t>フカ</t>
    </rPh>
    <rPh sb="2" eb="3">
      <t>ウチ</t>
    </rPh>
    <phoneticPr fontId="2"/>
  </si>
  <si>
    <t>甲東</t>
    <rPh sb="0" eb="2">
      <t>コウトウ</t>
    </rPh>
    <phoneticPr fontId="2"/>
  </si>
  <si>
    <t>三沢市計　5</t>
    <rPh sb="0" eb="2">
      <t>ミサワ</t>
    </rPh>
    <rPh sb="2" eb="3">
      <t>シ</t>
    </rPh>
    <rPh sb="3" eb="4">
      <t>ケイ</t>
    </rPh>
    <phoneticPr fontId="2"/>
  </si>
  <si>
    <t>堀口</t>
    <rPh sb="0" eb="2">
      <t>ホリグチ</t>
    </rPh>
    <phoneticPr fontId="2"/>
  </si>
  <si>
    <t>むつ</t>
  </si>
  <si>
    <t>関根</t>
    <rPh sb="0" eb="2">
      <t>セキネ</t>
    </rPh>
    <phoneticPr fontId="2"/>
  </si>
  <si>
    <t>近川</t>
    <rPh sb="0" eb="2">
      <t>チカガワ</t>
    </rPh>
    <phoneticPr fontId="2"/>
  </si>
  <si>
    <t>大湊</t>
    <rPh sb="0" eb="2">
      <t>オオミナト</t>
    </rPh>
    <phoneticPr fontId="2"/>
  </si>
  <si>
    <t>川内</t>
    <rPh sb="0" eb="2">
      <t>カワウチ</t>
    </rPh>
    <phoneticPr fontId="2"/>
  </si>
  <si>
    <t>大畑</t>
    <rPh sb="0" eb="2">
      <t>オオハタ</t>
    </rPh>
    <phoneticPr fontId="2"/>
  </si>
  <si>
    <t>つがる市計　5</t>
    <rPh sb="3" eb="4">
      <t>シ</t>
    </rPh>
    <rPh sb="4" eb="5">
      <t>ケイ</t>
    </rPh>
    <phoneticPr fontId="2"/>
  </si>
  <si>
    <t>木造</t>
    <rPh sb="0" eb="2">
      <t>キヅクリ</t>
    </rPh>
    <phoneticPr fontId="2"/>
  </si>
  <si>
    <t>森田</t>
    <rPh sb="0" eb="2">
      <t>モリタ</t>
    </rPh>
    <phoneticPr fontId="2"/>
  </si>
  <si>
    <t>柏</t>
    <rPh sb="0" eb="1">
      <t>カシワ</t>
    </rPh>
    <phoneticPr fontId="2"/>
  </si>
  <si>
    <t>稲垣</t>
    <rPh sb="0" eb="2">
      <t>イナガキ</t>
    </rPh>
    <phoneticPr fontId="2"/>
  </si>
  <si>
    <t>平川市計　4</t>
    <rPh sb="0" eb="2">
      <t>ヒラカワ</t>
    </rPh>
    <rPh sb="2" eb="3">
      <t>シ</t>
    </rPh>
    <rPh sb="3" eb="4">
      <t>ケイ</t>
    </rPh>
    <phoneticPr fontId="2"/>
  </si>
  <si>
    <t>尾上</t>
    <rPh sb="0" eb="2">
      <t>オノエ</t>
    </rPh>
    <phoneticPr fontId="2"/>
  </si>
  <si>
    <t>平賀東</t>
    <rPh sb="0" eb="2">
      <t>ヒラカ</t>
    </rPh>
    <rPh sb="2" eb="3">
      <t>ヒガシ</t>
    </rPh>
    <phoneticPr fontId="2"/>
  </si>
  <si>
    <t>蓬田村計　1</t>
    <rPh sb="0" eb="3">
      <t>ヨモギタムラ</t>
    </rPh>
    <rPh sb="3" eb="4">
      <t>ケイ</t>
    </rPh>
    <phoneticPr fontId="2"/>
  </si>
  <si>
    <t>鰺ヶ沢町計　1</t>
    <rPh sb="0" eb="3">
      <t>アジガサワ</t>
    </rPh>
    <rPh sb="3" eb="4">
      <t>マチ</t>
    </rPh>
    <rPh sb="4" eb="5">
      <t>ケイ</t>
    </rPh>
    <phoneticPr fontId="2"/>
  </si>
  <si>
    <t>鰺ヶ沢</t>
    <rPh sb="0" eb="3">
      <t>アジガサワ</t>
    </rPh>
    <phoneticPr fontId="2"/>
  </si>
  <si>
    <t>深浦</t>
    <rPh sb="0" eb="2">
      <t>フカウラ</t>
    </rPh>
    <phoneticPr fontId="2"/>
  </si>
  <si>
    <t>南津軽郡計　4</t>
    <rPh sb="0" eb="1">
      <t>ミナミ</t>
    </rPh>
    <rPh sb="1" eb="3">
      <t>ツガル</t>
    </rPh>
    <rPh sb="3" eb="4">
      <t>グン</t>
    </rPh>
    <rPh sb="4" eb="5">
      <t>ケイ</t>
    </rPh>
    <phoneticPr fontId="2"/>
  </si>
  <si>
    <t>明徳</t>
    <rPh sb="0" eb="2">
      <t>メイトク</t>
    </rPh>
    <phoneticPr fontId="2"/>
  </si>
  <si>
    <t>大鰐町計　1</t>
    <rPh sb="0" eb="2">
      <t>オオワニ</t>
    </rPh>
    <rPh sb="2" eb="3">
      <t>マチ</t>
    </rPh>
    <rPh sb="3" eb="4">
      <t>ケイ</t>
    </rPh>
    <phoneticPr fontId="2"/>
  </si>
  <si>
    <t>大鰐</t>
    <rPh sb="0" eb="2">
      <t>オオワニ</t>
    </rPh>
    <phoneticPr fontId="2"/>
  </si>
  <si>
    <t>田舎館村計　1</t>
    <rPh sb="0" eb="3">
      <t>イナカダテ</t>
    </rPh>
    <rPh sb="3" eb="4">
      <t>ムラ</t>
    </rPh>
    <rPh sb="4" eb="5">
      <t>ケイ</t>
    </rPh>
    <phoneticPr fontId="2"/>
  </si>
  <si>
    <t>田舎館</t>
    <rPh sb="0" eb="3">
      <t>イナカダテ</t>
    </rPh>
    <phoneticPr fontId="2"/>
  </si>
  <si>
    <t>北津軽郡計　4</t>
    <rPh sb="0" eb="1">
      <t>キタ</t>
    </rPh>
    <rPh sb="1" eb="3">
      <t>ツガル</t>
    </rPh>
    <rPh sb="3" eb="4">
      <t>グン</t>
    </rPh>
    <rPh sb="4" eb="5">
      <t>ケイ</t>
    </rPh>
    <phoneticPr fontId="2"/>
  </si>
  <si>
    <t>板柳町計　1</t>
    <rPh sb="0" eb="2">
      <t>イタヤナギ</t>
    </rPh>
    <rPh sb="2" eb="3">
      <t>マチ</t>
    </rPh>
    <rPh sb="3" eb="4">
      <t>ケイ</t>
    </rPh>
    <phoneticPr fontId="2"/>
  </si>
  <si>
    <t>鶴田町計　1</t>
    <rPh sb="0" eb="3">
      <t>ツルダマチ</t>
    </rPh>
    <rPh sb="3" eb="4">
      <t>ケイ</t>
    </rPh>
    <phoneticPr fontId="2"/>
  </si>
  <si>
    <t>中里</t>
    <rPh sb="0" eb="2">
      <t>ナカサト</t>
    </rPh>
    <phoneticPr fontId="2"/>
  </si>
  <si>
    <t>小泊</t>
    <rPh sb="0" eb="2">
      <t>コドマリ</t>
    </rPh>
    <phoneticPr fontId="2"/>
  </si>
  <si>
    <t>野辺地町計　1</t>
    <rPh sb="0" eb="3">
      <t>ノヘジ</t>
    </rPh>
    <rPh sb="3" eb="4">
      <t>マチ</t>
    </rPh>
    <rPh sb="4" eb="5">
      <t>ケイ</t>
    </rPh>
    <phoneticPr fontId="2"/>
  </si>
  <si>
    <t>七戸</t>
    <rPh sb="0" eb="2">
      <t>シチノヘ</t>
    </rPh>
    <phoneticPr fontId="2"/>
  </si>
  <si>
    <t>横浜</t>
    <rPh sb="0" eb="2">
      <t>ヨコハマ</t>
    </rPh>
    <phoneticPr fontId="2"/>
  </si>
  <si>
    <t>東北町計　2</t>
    <rPh sb="0" eb="2">
      <t>トウホク</t>
    </rPh>
    <rPh sb="2" eb="3">
      <t>マチ</t>
    </rPh>
    <rPh sb="3" eb="4">
      <t>ケイ</t>
    </rPh>
    <phoneticPr fontId="2"/>
  </si>
  <si>
    <t>木ノ下</t>
    <rPh sb="0" eb="1">
      <t>キ</t>
    </rPh>
    <rPh sb="2" eb="3">
      <t>シタ</t>
    </rPh>
    <phoneticPr fontId="2"/>
  </si>
  <si>
    <t>大間</t>
    <rPh sb="0" eb="2">
      <t>オオマ</t>
    </rPh>
    <phoneticPr fontId="2"/>
  </si>
  <si>
    <t>東通村計　1</t>
    <rPh sb="0" eb="1">
      <t>ヒガシ</t>
    </rPh>
    <rPh sb="1" eb="2">
      <t>トオ</t>
    </rPh>
    <rPh sb="2" eb="3">
      <t>ムラ</t>
    </rPh>
    <rPh sb="3" eb="4">
      <t>ケイ</t>
    </rPh>
    <phoneticPr fontId="2"/>
  </si>
  <si>
    <t>東通</t>
    <rPh sb="0" eb="1">
      <t>ヒガシ</t>
    </rPh>
    <rPh sb="1" eb="2">
      <t>トオ</t>
    </rPh>
    <phoneticPr fontId="2"/>
  </si>
  <si>
    <t>風間浦村計　1</t>
    <rPh sb="0" eb="4">
      <t>カザマウラムラ</t>
    </rPh>
    <rPh sb="4" eb="5">
      <t>ケイ</t>
    </rPh>
    <phoneticPr fontId="2"/>
  </si>
  <si>
    <t>佐井</t>
    <rPh sb="0" eb="2">
      <t>サイ</t>
    </rPh>
    <phoneticPr fontId="2"/>
  </si>
  <si>
    <t>三戸</t>
    <rPh sb="0" eb="2">
      <t>サンノヘ</t>
    </rPh>
    <phoneticPr fontId="2"/>
  </si>
  <si>
    <t>田子町計　1</t>
    <rPh sb="0" eb="2">
      <t>タッコ</t>
    </rPh>
    <rPh sb="2" eb="3">
      <t>マチ</t>
    </rPh>
    <rPh sb="3" eb="4">
      <t>ケイ</t>
    </rPh>
    <phoneticPr fontId="2"/>
  </si>
  <si>
    <t>南部</t>
    <rPh sb="0" eb="1">
      <t>ナン</t>
    </rPh>
    <rPh sb="1" eb="2">
      <t>ブ</t>
    </rPh>
    <phoneticPr fontId="2"/>
  </si>
  <si>
    <t>新郷</t>
    <rPh sb="0" eb="2">
      <t>シンゴウ</t>
    </rPh>
    <phoneticPr fontId="2"/>
  </si>
  <si>
    <t>東津軽郡計　1</t>
  </si>
  <si>
    <t>八戸学院聖アンナ</t>
  </si>
  <si>
    <t>外ヶ浜町計　2</t>
  </si>
  <si>
    <t>西白山台</t>
  </si>
  <si>
    <t>七戸町計　2</t>
    <rPh sb="0" eb="2">
      <t>シチノヘ</t>
    </rPh>
    <rPh sb="2" eb="3">
      <t>マチ</t>
    </rPh>
    <rPh sb="3" eb="4">
      <t>ケイ</t>
    </rPh>
    <phoneticPr fontId="2"/>
  </si>
  <si>
    <t>4442</t>
  </si>
  <si>
    <t>総計　21</t>
  </si>
  <si>
    <t>①　学校数は視覚障害2校（県立）、聴覚障害3校（県立）、その他の障害16校（国立1校、県立
　15校）となっている。</t>
  </si>
  <si>
    <t>鰺ヶ沢町計　2</t>
  </si>
  <si>
    <t>中津軽郡計　1</t>
  </si>
  <si>
    <t>西目屋村計　1</t>
  </si>
  <si>
    <t>田舎館村計　1</t>
  </si>
  <si>
    <t>おいらせ町計　5</t>
  </si>
  <si>
    <t>風間浦村計　1</t>
  </si>
  <si>
    <t>八戸シオン［休園］</t>
  </si>
  <si>
    <t>※構成比率の合計は、四捨五入のため100％にならないこともある。</t>
    <rPh sb="1" eb="3">
      <t>コウセイ</t>
    </rPh>
    <rPh sb="3" eb="5">
      <t>ヒリツ</t>
    </rPh>
    <rPh sb="6" eb="8">
      <t>ゴウケイ</t>
    </rPh>
    <rPh sb="10" eb="14">
      <t>シシャゴニュウ</t>
    </rPh>
    <phoneticPr fontId="2"/>
  </si>
  <si>
    <t>八戸市計　16</t>
  </si>
  <si>
    <t>0370</t>
  </si>
  <si>
    <t>県立</t>
    <rPh sb="0" eb="1">
      <t>ケン</t>
    </rPh>
    <phoneticPr fontId="2"/>
  </si>
  <si>
    <t>うち独立校
（再掲）</t>
  </si>
  <si>
    <t>9(6)</t>
  </si>
  <si>
    <t>東津軽郡計　7</t>
  </si>
  <si>
    <t>東北町計　3</t>
  </si>
  <si>
    <t>東北</t>
  </si>
  <si>
    <t>１０市　99</t>
  </si>
  <si>
    <t>H28</t>
  </si>
  <si>
    <t>H29</t>
  </si>
  <si>
    <t>H30</t>
  </si>
  <si>
    <t>（注）定時制課程の（　　）は、全日制課程との併置校で、内数である。
　　　通信制課程の（　　）は、定時制課程との併置校で、内数である。</t>
    <rPh sb="1" eb="2">
      <t>チュウ</t>
    </rPh>
    <rPh sb="15" eb="18">
      <t>ゼンニチセイ</t>
    </rPh>
    <rPh sb="18" eb="20">
      <t>カテイ</t>
    </rPh>
    <rPh sb="22" eb="24">
      <t>ヘイチ</t>
    </rPh>
    <rPh sb="24" eb="25">
      <t>コウ</t>
    </rPh>
    <rPh sb="27" eb="28">
      <t>ウチ</t>
    </rPh>
    <rPh sb="28" eb="29">
      <t>カズ</t>
    </rPh>
    <rPh sb="37" eb="40">
      <t>ツウシンセイ</t>
    </rPh>
    <rPh sb="49" eb="51">
      <t>テイジ</t>
    </rPh>
    <rPh sb="51" eb="52">
      <t>セイ</t>
    </rPh>
    <phoneticPr fontId="2"/>
  </si>
  <si>
    <t>県立通信制</t>
    <rPh sb="0" eb="1">
      <t>ケン</t>
    </rPh>
    <phoneticPr fontId="2"/>
  </si>
  <si>
    <t>県立定時制</t>
    <rPh sb="0" eb="1">
      <t>ケン</t>
    </rPh>
    <phoneticPr fontId="2"/>
  </si>
  <si>
    <t>八戸中央高</t>
    <rPh sb="0" eb="2">
      <t>ハチノヘ</t>
    </rPh>
    <rPh sb="2" eb="4">
      <t>チュウオウ</t>
    </rPh>
    <rPh sb="4" eb="5">
      <t>コウ</t>
    </rPh>
    <phoneticPr fontId="2"/>
  </si>
  <si>
    <t>尾上総合高</t>
    <rPh sb="0" eb="2">
      <t>オノエ</t>
    </rPh>
    <rPh sb="2" eb="4">
      <t>ソウゴウ</t>
    </rPh>
    <rPh sb="4" eb="5">
      <t>コウ</t>
    </rPh>
    <phoneticPr fontId="2"/>
  </si>
  <si>
    <t>白鷗</t>
    <phoneticPr fontId="2"/>
  </si>
  <si>
    <t>0093</t>
    <phoneticPr fontId="2"/>
  </si>
  <si>
    <t>0371</t>
    <phoneticPr fontId="2"/>
  </si>
  <si>
    <t>0372</t>
    <phoneticPr fontId="2"/>
  </si>
  <si>
    <t>黒石東</t>
    <rPh sb="0" eb="3">
      <t>クロイシヒガシ</t>
    </rPh>
    <phoneticPr fontId="2"/>
  </si>
  <si>
    <t>黒石市計  4</t>
    <phoneticPr fontId="2"/>
  </si>
  <si>
    <t>1470</t>
    <phoneticPr fontId="2"/>
  </si>
  <si>
    <t>鶴田町計　1</t>
    <phoneticPr fontId="2"/>
  </si>
  <si>
    <t>北津軽郡計　9</t>
    <phoneticPr fontId="2"/>
  </si>
  <si>
    <t>六ヶ所村計　3</t>
    <rPh sb="0" eb="4">
      <t>ロッカショムラ</t>
    </rPh>
    <rPh sb="4" eb="5">
      <t>ケイ</t>
    </rPh>
    <phoneticPr fontId="2"/>
  </si>
  <si>
    <t>6136</t>
    <phoneticPr fontId="2"/>
  </si>
  <si>
    <t>看</t>
    <rPh sb="0" eb="1">
      <t>ミ</t>
    </rPh>
    <phoneticPr fontId="2"/>
  </si>
  <si>
    <t>青森市計　24</t>
    <phoneticPr fontId="2"/>
  </si>
  <si>
    <t>高等学校
　（定時制）</t>
    <phoneticPr fontId="2"/>
  </si>
  <si>
    <t>高等学校
　（通信制）</t>
    <phoneticPr fontId="2"/>
  </si>
  <si>
    <t>高等学校
　（全日制）</t>
    <phoneticPr fontId="2"/>
  </si>
  <si>
    <t>〃</t>
    <phoneticPr fontId="2"/>
  </si>
  <si>
    <t>〃</t>
    <phoneticPr fontId="2"/>
  </si>
  <si>
    <t>0188</t>
    <phoneticPr fontId="2"/>
  </si>
  <si>
    <t>新郷</t>
  </si>
  <si>
    <t>6142</t>
  </si>
  <si>
    <t>五所川原工科</t>
  </si>
  <si>
    <t>6139</t>
  </si>
  <si>
    <t>三本木農業恵拓</t>
  </si>
  <si>
    <t>下北郡計　5</t>
  </si>
  <si>
    <t>大間町計　1</t>
  </si>
  <si>
    <t>新郷村計　1</t>
  </si>
  <si>
    <t>弘前市計　32</t>
  </si>
  <si>
    <t>つがる市計　7</t>
  </si>
  <si>
    <t>階上町計　4</t>
  </si>
  <si>
    <t>併</t>
    <rPh sb="0" eb="1">
      <t>ヘイ</t>
    </rPh>
    <phoneticPr fontId="2"/>
  </si>
  <si>
    <t>私立の内訳</t>
    <rPh sb="0" eb="1">
      <t>ワタシ</t>
    </rPh>
    <rPh sb="1" eb="2">
      <t>リツ</t>
    </rPh>
    <rPh sb="3" eb="4">
      <t>ウチ</t>
    </rPh>
    <rPh sb="4" eb="5">
      <t>ワケ</t>
    </rPh>
    <phoneticPr fontId="2"/>
  </si>
  <si>
    <t>公立計　1</t>
    <phoneticPr fontId="2"/>
  </si>
  <si>
    <t>青森市計  42</t>
    <phoneticPr fontId="2"/>
  </si>
  <si>
    <t>三戸町計　2</t>
    <phoneticPr fontId="2"/>
  </si>
  <si>
    <t>私立計　6</t>
    <rPh sb="0" eb="2">
      <t>シリツ</t>
    </rPh>
    <rPh sb="2" eb="3">
      <t>ケイ</t>
    </rPh>
    <phoneticPr fontId="2"/>
  </si>
  <si>
    <t>3641</t>
  </si>
  <si>
    <t>西津軽郡計　3</t>
    <rPh sb="0" eb="1">
      <t>ニシ</t>
    </rPh>
    <rPh sb="1" eb="3">
      <t>ツガル</t>
    </rPh>
    <rPh sb="3" eb="4">
      <t>グン</t>
    </rPh>
    <rPh sb="4" eb="5">
      <t>ケイ</t>
    </rPh>
    <phoneticPr fontId="2"/>
  </si>
  <si>
    <t>深浦町計　2</t>
    <rPh sb="0" eb="2">
      <t>フカウラ</t>
    </rPh>
    <rPh sb="2" eb="3">
      <t>マチ</t>
    </rPh>
    <rPh sb="3" eb="4">
      <t>ケイ</t>
    </rPh>
    <phoneticPr fontId="2"/>
  </si>
  <si>
    <t>三戸町計　1</t>
    <rPh sb="0" eb="2">
      <t>サンノヘ</t>
    </rPh>
    <rPh sb="2" eb="3">
      <t>マチ</t>
    </rPh>
    <rPh sb="3" eb="4">
      <t>ケイ</t>
    </rPh>
    <phoneticPr fontId="2"/>
  </si>
  <si>
    <t>共</t>
    <rPh sb="0" eb="1">
      <t>キョウ</t>
    </rPh>
    <phoneticPr fontId="2"/>
  </si>
  <si>
    <t>普</t>
    <rPh sb="0" eb="1">
      <t>フ</t>
    </rPh>
    <phoneticPr fontId="2"/>
  </si>
  <si>
    <t>女</t>
    <rPh sb="0" eb="1">
      <t>オンナ</t>
    </rPh>
    <phoneticPr fontId="2"/>
  </si>
  <si>
    <t>R2</t>
  </si>
  <si>
    <t>R3</t>
  </si>
  <si>
    <t>幼 保 連 携 型認定こども園</t>
    <rPh sb="0" eb="1">
      <t>ヨウ</t>
    </rPh>
    <rPh sb="2" eb="3">
      <t>タモツ</t>
    </rPh>
    <rPh sb="4" eb="5">
      <t>レン</t>
    </rPh>
    <rPh sb="6" eb="7">
      <t>ケイ</t>
    </rPh>
    <rPh sb="8" eb="9">
      <t>ガタ</t>
    </rPh>
    <phoneticPr fontId="2"/>
  </si>
  <si>
    <t>三戸紫苑［休園］　　　　　　　　　　　</t>
    <phoneticPr fontId="2"/>
  </si>
  <si>
    <t>八戸市計  41</t>
    <phoneticPr fontId="2"/>
  </si>
  <si>
    <t>四和</t>
  </si>
  <si>
    <t>特</t>
  </si>
  <si>
    <t>0507</t>
  </si>
  <si>
    <t>大深内</t>
  </si>
  <si>
    <t>３</t>
  </si>
  <si>
    <t>野辺地町計　2</t>
    <phoneticPr fontId="2"/>
  </si>
  <si>
    <t>１</t>
  </si>
  <si>
    <t>４</t>
  </si>
  <si>
    <t>牛滝</t>
    <phoneticPr fontId="2"/>
  </si>
  <si>
    <t>田子町計　1</t>
    <phoneticPr fontId="2"/>
  </si>
  <si>
    <t>2085</t>
  </si>
  <si>
    <t>2103</t>
  </si>
  <si>
    <t>2142</t>
  </si>
  <si>
    <t>名川</t>
  </si>
  <si>
    <t>南部町計　3</t>
    <phoneticPr fontId="2"/>
  </si>
  <si>
    <t>3833</t>
  </si>
  <si>
    <t>平内</t>
    <rPh sb="0" eb="2">
      <t>ヒラウチ</t>
    </rPh>
    <phoneticPr fontId="2"/>
  </si>
  <si>
    <t>平内町計　1</t>
    <rPh sb="0" eb="3">
      <t>ヒラナイマチ</t>
    </rPh>
    <rPh sb="3" eb="4">
      <t>ケイ</t>
    </rPh>
    <phoneticPr fontId="2"/>
  </si>
  <si>
    <t>南部町計　3</t>
    <rPh sb="0" eb="3">
      <t>ナンブマチ</t>
    </rPh>
    <rPh sb="3" eb="4">
      <t>ケイ</t>
    </rPh>
    <phoneticPr fontId="2"/>
  </si>
  <si>
    <t>全日制　60</t>
  </si>
  <si>
    <t>本校　60</t>
  </si>
  <si>
    <t>県立　43</t>
  </si>
  <si>
    <t>令和５年度</t>
    <rPh sb="0" eb="2">
      <t>レイワ</t>
    </rPh>
    <rPh sb="3" eb="5">
      <t>ネンド</t>
    </rPh>
    <phoneticPr fontId="2"/>
  </si>
  <si>
    <t>R4</t>
  </si>
  <si>
    <t>東津軽郡計　5</t>
    <rPh sb="0" eb="3">
      <t>ヒガシツガル</t>
    </rPh>
    <rPh sb="3" eb="4">
      <t>グン</t>
    </rPh>
    <rPh sb="4" eb="5">
      <t>ケイ</t>
    </rPh>
    <phoneticPr fontId="2"/>
  </si>
  <si>
    <t>三戸郡計　11</t>
    <phoneticPr fontId="2"/>
  </si>
  <si>
    <t>三戸郡計　15</t>
    <phoneticPr fontId="2"/>
  </si>
  <si>
    <t>十和田湖</t>
    <phoneticPr fontId="2"/>
  </si>
  <si>
    <t>グ</t>
    <phoneticPr fontId="2"/>
  </si>
  <si>
    <t>共</t>
    <rPh sb="0" eb="1">
      <t>キョウ</t>
    </rPh>
    <phoneticPr fontId="2"/>
  </si>
  <si>
    <t>下山学園</t>
    <rPh sb="0" eb="2">
      <t>シモヤマ</t>
    </rPh>
    <rPh sb="2" eb="4">
      <t>ガクエン</t>
    </rPh>
    <phoneticPr fontId="2"/>
  </si>
  <si>
    <t>八戸工業大学第二</t>
    <rPh sb="0" eb="2">
      <t>ハチノヘ</t>
    </rPh>
    <rPh sb="2" eb="4">
      <t>コウギョウ</t>
    </rPh>
    <rPh sb="4" eb="6">
      <t>ダイガク</t>
    </rPh>
    <rPh sb="6" eb="8">
      <t>ダイニ</t>
    </rPh>
    <phoneticPr fontId="2"/>
  </si>
  <si>
    <t>八工大第二高</t>
  </si>
  <si>
    <t>平賀〔廃園〕　　　　　　　　　　　　　</t>
    <rPh sb="3" eb="5">
      <t>ハイエン</t>
    </rPh>
    <phoneticPr fontId="2"/>
  </si>
  <si>
    <t>幼</t>
  </si>
  <si>
    <t>令和６年度</t>
    <rPh sb="0" eb="2">
      <t>レイワ</t>
    </rPh>
    <rPh sb="3" eb="5">
      <t>ネンド</t>
    </rPh>
    <phoneticPr fontId="2"/>
  </si>
  <si>
    <t>979（28.8）</t>
  </si>
  <si>
    <t>1,165（34.2）</t>
  </si>
  <si>
    <t>1,260（37.0）</t>
  </si>
  <si>
    <t>R5</t>
  </si>
  <si>
    <t>R6</t>
    <phoneticPr fontId="2"/>
  </si>
  <si>
    <t>3,696 (20.5)</t>
  </si>
  <si>
    <t>3,796 (21.1)</t>
  </si>
  <si>
    <t xml:space="preserve">①　課程別の学校数（公立）は、全日制課程を置く学校が43校（本校43校、分校0校）、全日制
  ・定時制の両課程を併置している学校が3校、定時制・通信制の両課程を併置している学校が
  3校となっている。
</t>
    <rPh sb="10" eb="11">
      <t>コウ</t>
    </rPh>
    <phoneticPr fontId="2"/>
  </si>
  <si>
    <t>6(3)</t>
    <phoneticPr fontId="2"/>
  </si>
  <si>
    <t>7(3)</t>
    <phoneticPr fontId="2"/>
  </si>
  <si>
    <t>高</t>
    <rPh sb="0" eb="1">
      <t>コウ</t>
    </rPh>
    <phoneticPr fontId="2"/>
  </si>
  <si>
    <t>廃止</t>
    <phoneticPr fontId="2"/>
  </si>
  <si>
    <t>新設</t>
    <phoneticPr fontId="2"/>
  </si>
  <si>
    <t>学科の新設</t>
    <rPh sb="0" eb="2">
      <t>ガッカ</t>
    </rPh>
    <rPh sb="3" eb="5">
      <t>シンセツ</t>
    </rPh>
    <phoneticPr fontId="2"/>
  </si>
  <si>
    <t>学科の募集停止</t>
    <rPh sb="0" eb="2">
      <t>ガッカ</t>
    </rPh>
    <rPh sb="3" eb="7">
      <t>ボシュウテイシ</t>
    </rPh>
    <phoneticPr fontId="2"/>
  </si>
  <si>
    <t>〔表３　幼保連携型認定こども園数〕</t>
    <rPh sb="1" eb="2">
      <t>ヒョウ</t>
    </rPh>
    <rPh sb="4" eb="5">
      <t>ヨウ</t>
    </rPh>
    <rPh sb="5" eb="6">
      <t>ホ</t>
    </rPh>
    <rPh sb="6" eb="9">
      <t>レンケイガタ</t>
    </rPh>
    <rPh sb="9" eb="11">
      <t>ニンテイ</t>
    </rPh>
    <rPh sb="14" eb="15">
      <t>エン</t>
    </rPh>
    <rPh sb="15" eb="16">
      <t>スウ</t>
    </rPh>
    <phoneticPr fontId="2"/>
  </si>
  <si>
    <t>〔表５　学校数の推移〕</t>
    <phoneticPr fontId="2"/>
  </si>
  <si>
    <t>　</t>
    <phoneticPr fontId="2"/>
  </si>
  <si>
    <t>義務教育学校</t>
    <rPh sb="0" eb="2">
      <t>ギム</t>
    </rPh>
    <rPh sb="2" eb="4">
      <t>キョウイク</t>
    </rPh>
    <rPh sb="4" eb="6">
      <t>ガッコウ</t>
    </rPh>
    <phoneticPr fontId="2"/>
  </si>
  <si>
    <t>青森第一高等養護学校</t>
    <phoneticPr fontId="2"/>
  </si>
  <si>
    <t>大間町立大間幼稚園</t>
    <rPh sb="0" eb="2">
      <t>オオマ</t>
    </rPh>
    <rPh sb="2" eb="3">
      <t>チョウ</t>
    </rPh>
    <rPh sb="3" eb="4">
      <t>リツ</t>
    </rPh>
    <rPh sb="4" eb="6">
      <t>オオマ</t>
    </rPh>
    <phoneticPr fontId="2"/>
  </si>
  <si>
    <t>公</t>
    <phoneticPr fontId="2"/>
  </si>
  <si>
    <t>小</t>
    <rPh sb="0" eb="1">
      <t>ショウ</t>
    </rPh>
    <phoneticPr fontId="2"/>
  </si>
  <si>
    <t>五所川原市立三好小学校</t>
    <rPh sb="0" eb="6">
      <t>ゴショガワラシリツ</t>
    </rPh>
    <rPh sb="6" eb="8">
      <t>ミヨシ</t>
    </rPh>
    <rPh sb="8" eb="11">
      <t>ショウガッコウ</t>
    </rPh>
    <phoneticPr fontId="2"/>
  </si>
  <si>
    <t>五所川原小学校へ統合</t>
    <rPh sb="0" eb="4">
      <t>ゴショガワラ</t>
    </rPh>
    <rPh sb="4" eb="7">
      <t>ショウガッコウ</t>
    </rPh>
    <rPh sb="8" eb="10">
      <t>トウゴウ</t>
    </rPh>
    <phoneticPr fontId="2"/>
  </si>
  <si>
    <t>十和田市立高清水小学校</t>
    <rPh sb="0" eb="5">
      <t>トワダシリツ</t>
    </rPh>
    <rPh sb="5" eb="8">
      <t>タカシミズ</t>
    </rPh>
    <rPh sb="8" eb="11">
      <t>ショウガッコウ</t>
    </rPh>
    <phoneticPr fontId="2"/>
  </si>
  <si>
    <t>東小学校へ統合</t>
    <rPh sb="0" eb="1">
      <t>ヒガシ</t>
    </rPh>
    <rPh sb="1" eb="4">
      <t>ショウガッコウ</t>
    </rPh>
    <rPh sb="5" eb="7">
      <t>トウゴウ</t>
    </rPh>
    <phoneticPr fontId="2"/>
  </si>
  <si>
    <t>三沢市立三川目小学校</t>
    <rPh sb="0" eb="2">
      <t>ミサワ</t>
    </rPh>
    <rPh sb="2" eb="4">
      <t>シリツ</t>
    </rPh>
    <rPh sb="4" eb="7">
      <t>ミカワメ</t>
    </rPh>
    <rPh sb="7" eb="10">
      <t>ショウガッコウ</t>
    </rPh>
    <phoneticPr fontId="2"/>
  </si>
  <si>
    <t>三沢小学校へ統合</t>
    <rPh sb="0" eb="2">
      <t>ミサワ</t>
    </rPh>
    <rPh sb="2" eb="5">
      <t>ショウガッコウ</t>
    </rPh>
    <rPh sb="6" eb="8">
      <t>トウゴウ</t>
    </rPh>
    <phoneticPr fontId="2"/>
  </si>
  <si>
    <t>六戸町立六戸小学校</t>
    <rPh sb="0" eb="2">
      <t>ロクノヘ</t>
    </rPh>
    <rPh sb="2" eb="4">
      <t>チョウリツ</t>
    </rPh>
    <rPh sb="4" eb="6">
      <t>ロクノヘ</t>
    </rPh>
    <rPh sb="6" eb="9">
      <t>ショウガッコウ</t>
    </rPh>
    <phoneticPr fontId="2"/>
  </si>
  <si>
    <t>義務教育学校六戸学園として新設（六戸町）</t>
    <rPh sb="0" eb="2">
      <t>ギム</t>
    </rPh>
    <rPh sb="2" eb="4">
      <t>キョウイク</t>
    </rPh>
    <rPh sb="4" eb="6">
      <t>ガッコウ</t>
    </rPh>
    <rPh sb="6" eb="8">
      <t>ロクノヘ</t>
    </rPh>
    <rPh sb="8" eb="10">
      <t>ガクエン</t>
    </rPh>
    <rPh sb="13" eb="15">
      <t>シンセツ</t>
    </rPh>
    <rPh sb="16" eb="18">
      <t>ロクノヘ</t>
    </rPh>
    <rPh sb="18" eb="19">
      <t>マチ</t>
    </rPh>
    <phoneticPr fontId="2"/>
  </si>
  <si>
    <t>六戸町立開知小学校</t>
    <rPh sb="0" eb="2">
      <t>ロクノヘ</t>
    </rPh>
    <rPh sb="2" eb="4">
      <t>チョウリツ</t>
    </rPh>
    <rPh sb="4" eb="5">
      <t>ヒラキ</t>
    </rPh>
    <rPh sb="5" eb="6">
      <t>チ</t>
    </rPh>
    <rPh sb="6" eb="9">
      <t>ショウガッコウ</t>
    </rPh>
    <phoneticPr fontId="2"/>
  </si>
  <si>
    <t>六戸町立大曲小学校</t>
    <rPh sb="0" eb="2">
      <t>ロクノヘ</t>
    </rPh>
    <rPh sb="2" eb="4">
      <t>チョウリツ</t>
    </rPh>
    <rPh sb="4" eb="6">
      <t>オオマガリ</t>
    </rPh>
    <rPh sb="6" eb="9">
      <t>ショウガッコウ</t>
    </rPh>
    <phoneticPr fontId="2"/>
  </si>
  <si>
    <t>むつ市立正津川小学校</t>
    <rPh sb="2" eb="4">
      <t>シリツ</t>
    </rPh>
    <rPh sb="4" eb="7">
      <t>ショウヅガワ</t>
    </rPh>
    <rPh sb="7" eb="10">
      <t>ショウガッコウ</t>
    </rPh>
    <phoneticPr fontId="2"/>
  </si>
  <si>
    <t>大畑小学校へ統合</t>
    <rPh sb="0" eb="2">
      <t>オオハタ</t>
    </rPh>
    <rPh sb="2" eb="5">
      <t>ショウガッコウ</t>
    </rPh>
    <rPh sb="6" eb="8">
      <t>トウゴウ</t>
    </rPh>
    <phoneticPr fontId="2"/>
  </si>
  <si>
    <t>中</t>
    <rPh sb="0" eb="1">
      <t>チュウ</t>
    </rPh>
    <phoneticPr fontId="2"/>
  </si>
  <si>
    <t>六戸町立六戸中学校</t>
    <rPh sb="0" eb="2">
      <t>ロクノヘ</t>
    </rPh>
    <rPh sb="2" eb="4">
      <t>チョウリツ</t>
    </rPh>
    <rPh sb="4" eb="6">
      <t>ロクノヘ</t>
    </rPh>
    <rPh sb="6" eb="9">
      <t>チュウガッコウ</t>
    </rPh>
    <phoneticPr fontId="2"/>
  </si>
  <si>
    <t>六戸町立七百中学校</t>
    <rPh sb="0" eb="2">
      <t>ロクノヘ</t>
    </rPh>
    <rPh sb="2" eb="4">
      <t>チョウリツ</t>
    </rPh>
    <rPh sb="4" eb="6">
      <t>シチヒャク</t>
    </rPh>
    <rPh sb="6" eb="9">
      <t>チュウガッコウ</t>
    </rPh>
    <phoneticPr fontId="2"/>
  </si>
  <si>
    <t>義</t>
    <rPh sb="0" eb="1">
      <t>ギ</t>
    </rPh>
    <phoneticPr fontId="2"/>
  </si>
  <si>
    <t>六戸町立義務教育学校六戸学園</t>
    <rPh sb="0" eb="2">
      <t>ロクノヘ</t>
    </rPh>
    <rPh sb="2" eb="4">
      <t>チョウリツ</t>
    </rPh>
    <rPh sb="4" eb="6">
      <t>ギム</t>
    </rPh>
    <rPh sb="6" eb="8">
      <t>キョウイク</t>
    </rPh>
    <rPh sb="8" eb="10">
      <t>ガッコウ</t>
    </rPh>
    <rPh sb="10" eb="12">
      <t>ロクノヘ</t>
    </rPh>
    <rPh sb="12" eb="14">
      <t>ガクエン</t>
    </rPh>
    <phoneticPr fontId="2"/>
  </si>
  <si>
    <t>六戸町犬落瀬字坪毛沢25-163</t>
    <rPh sb="0" eb="2">
      <t>ロクノヘ</t>
    </rPh>
    <rPh sb="2" eb="3">
      <t>マチ</t>
    </rPh>
    <rPh sb="3" eb="4">
      <t>イヌ</t>
    </rPh>
    <rPh sb="4" eb="5">
      <t>ラク</t>
    </rPh>
    <rPh sb="5" eb="6">
      <t>セ</t>
    </rPh>
    <rPh sb="6" eb="7">
      <t>アザ</t>
    </rPh>
    <rPh sb="7" eb="8">
      <t>ツボ</t>
    </rPh>
    <rPh sb="8" eb="9">
      <t>ケ</t>
    </rPh>
    <rPh sb="9" eb="10">
      <t>サワ</t>
    </rPh>
    <phoneticPr fontId="2"/>
  </si>
  <si>
    <t>外ヶ浜町立三厩小学校</t>
    <rPh sb="0" eb="4">
      <t>ソトガハママチ</t>
    </rPh>
    <rPh sb="4" eb="5">
      <t>リツ</t>
    </rPh>
    <rPh sb="5" eb="7">
      <t>ミンマヤ</t>
    </rPh>
    <rPh sb="7" eb="10">
      <t>ショウガッコウ</t>
    </rPh>
    <phoneticPr fontId="2"/>
  </si>
  <si>
    <t>住所変更</t>
    <rPh sb="0" eb="2">
      <t>ジュウショ</t>
    </rPh>
    <rPh sb="2" eb="4">
      <t>ヘンコウ</t>
    </rPh>
    <phoneticPr fontId="2"/>
  </si>
  <si>
    <t>外ヶ浜町三厩下平5-1（三厩中学校との併置校へ）</t>
    <rPh sb="0" eb="4">
      <t>ソトガハママチ</t>
    </rPh>
    <rPh sb="4" eb="6">
      <t>ミンマヤ</t>
    </rPh>
    <rPh sb="6" eb="7">
      <t>シタ</t>
    </rPh>
    <rPh sb="7" eb="8">
      <t>タイラ</t>
    </rPh>
    <rPh sb="12" eb="14">
      <t>ミンマヤ</t>
    </rPh>
    <rPh sb="14" eb="17">
      <t>チュウガッコウ</t>
    </rPh>
    <rPh sb="19" eb="21">
      <t>ヘイチ</t>
    </rPh>
    <rPh sb="21" eb="22">
      <t>コウ</t>
    </rPh>
    <phoneticPr fontId="2"/>
  </si>
  <si>
    <t>佐井村立牛滝中学校</t>
    <rPh sb="0" eb="2">
      <t>サイ</t>
    </rPh>
    <rPh sb="2" eb="3">
      <t>ムラ</t>
    </rPh>
    <rPh sb="3" eb="4">
      <t>リツ</t>
    </rPh>
    <rPh sb="4" eb="5">
      <t>ウシ</t>
    </rPh>
    <rPh sb="5" eb="6">
      <t>タキ</t>
    </rPh>
    <rPh sb="6" eb="9">
      <t>チュウガッコウ</t>
    </rPh>
    <phoneticPr fontId="2"/>
  </si>
  <si>
    <t>再開</t>
    <rPh sb="0" eb="2">
      <t>サイカイ</t>
    </rPh>
    <phoneticPr fontId="2"/>
  </si>
  <si>
    <t>休校から再開</t>
    <rPh sb="0" eb="2">
      <t>キュウコウ</t>
    </rPh>
    <rPh sb="4" eb="6">
      <t>サイカイ</t>
    </rPh>
    <phoneticPr fontId="2"/>
  </si>
  <si>
    <t>公</t>
    <rPh sb="0" eb="1">
      <t>コウ</t>
    </rPh>
    <phoneticPr fontId="2"/>
  </si>
  <si>
    <t xml:space="preserve">  幼稚園は廃園１園、小学校は廃校７校、中学校は廃校２校、義務教育学校は新設１校、高等学校は異動なし、特別支援学校は異動なしの状況となっている。</t>
    <rPh sb="2" eb="5">
      <t>ヨウチエン</t>
    </rPh>
    <rPh sb="6" eb="8">
      <t>ハイエン</t>
    </rPh>
    <rPh sb="9" eb="10">
      <t>エン</t>
    </rPh>
    <rPh sb="11" eb="14">
      <t>ショウガッコウ</t>
    </rPh>
    <rPh sb="15" eb="17">
      <t>ハイコウ</t>
    </rPh>
    <rPh sb="18" eb="19">
      <t>コウ</t>
    </rPh>
    <rPh sb="20" eb="23">
      <t>チュウガッコウ</t>
    </rPh>
    <rPh sb="24" eb="26">
      <t>ハイコウ</t>
    </rPh>
    <rPh sb="27" eb="28">
      <t>コウ</t>
    </rPh>
    <rPh sb="29" eb="31">
      <t>ギム</t>
    </rPh>
    <rPh sb="31" eb="33">
      <t>キョウイク</t>
    </rPh>
    <rPh sb="33" eb="35">
      <t>ガッコウ</t>
    </rPh>
    <rPh sb="36" eb="38">
      <t>シンセツ</t>
    </rPh>
    <rPh sb="39" eb="40">
      <t>コウ</t>
    </rPh>
    <rPh sb="41" eb="43">
      <t>コウトウ</t>
    </rPh>
    <rPh sb="43" eb="45">
      <t>ガッコウ</t>
    </rPh>
    <rPh sb="46" eb="48">
      <t>イドウ</t>
    </rPh>
    <rPh sb="58" eb="60">
      <t>イドウ</t>
    </rPh>
    <rPh sb="63" eb="65">
      <t>ジョウキョウ</t>
    </rPh>
    <phoneticPr fontId="2"/>
  </si>
  <si>
    <t>五所川原農林高等学校</t>
    <rPh sb="0" eb="4">
      <t>ゴショガワラ</t>
    </rPh>
    <rPh sb="4" eb="6">
      <t>ノウリン</t>
    </rPh>
    <rPh sb="6" eb="8">
      <t>コウトウ</t>
    </rPh>
    <rPh sb="8" eb="10">
      <t>ガッコウ</t>
    </rPh>
    <phoneticPr fontId="2"/>
  </si>
  <si>
    <t>森林科学科</t>
    <rPh sb="0" eb="2">
      <t>シンリン</t>
    </rPh>
    <rPh sb="2" eb="4">
      <t>カガク</t>
    </rPh>
    <rPh sb="4" eb="5">
      <t>カ</t>
    </rPh>
    <phoneticPr fontId="2"/>
  </si>
  <si>
    <t>環境土木科</t>
    <rPh sb="0" eb="2">
      <t>カンキョウ</t>
    </rPh>
    <rPh sb="2" eb="5">
      <t>ドボクカ</t>
    </rPh>
    <phoneticPr fontId="2"/>
  </si>
  <si>
    <t>環境科学科</t>
    <rPh sb="0" eb="2">
      <t>カンキョウ</t>
    </rPh>
    <rPh sb="2" eb="4">
      <t>カガク</t>
    </rPh>
    <rPh sb="4" eb="5">
      <t>カ</t>
    </rPh>
    <phoneticPr fontId="2"/>
  </si>
  <si>
    <t>　※専修学校、各種学校については、こども家庭部県民活躍推進課へお問い合わせください。
　※幼保連携型認定こども園については、こども家庭部こどもみらい課へお問い合わせください。</t>
    <rPh sb="2" eb="4">
      <t>センシュウ</t>
    </rPh>
    <rPh sb="4" eb="6">
      <t>ガッコウ</t>
    </rPh>
    <rPh sb="7" eb="9">
      <t>カクシュ</t>
    </rPh>
    <rPh sb="9" eb="11">
      <t>ガッコウ</t>
    </rPh>
    <rPh sb="20" eb="22">
      <t>カテイ</t>
    </rPh>
    <rPh sb="22" eb="23">
      <t>ブ</t>
    </rPh>
    <rPh sb="23" eb="25">
      <t>ケンミン</t>
    </rPh>
    <rPh sb="25" eb="27">
      <t>カツヤク</t>
    </rPh>
    <rPh sb="27" eb="29">
      <t>スイシン</t>
    </rPh>
    <rPh sb="29" eb="30">
      <t>カ</t>
    </rPh>
    <rPh sb="32" eb="33">
      <t>ト</t>
    </rPh>
    <rPh sb="34" eb="35">
      <t>ア</t>
    </rPh>
    <rPh sb="45" eb="47">
      <t>ヨウホ</t>
    </rPh>
    <rPh sb="47" eb="50">
      <t>レンケイガタ</t>
    </rPh>
    <rPh sb="50" eb="52">
      <t>ニンテイ</t>
    </rPh>
    <rPh sb="55" eb="56">
      <t>エン</t>
    </rPh>
    <rPh sb="65" eb="67">
      <t>カテイ</t>
    </rPh>
    <rPh sb="67" eb="68">
      <t>ブ</t>
    </rPh>
    <rPh sb="74" eb="75">
      <t>カ</t>
    </rPh>
    <rPh sb="77" eb="78">
      <t>ト</t>
    </rPh>
    <rPh sb="79" eb="80">
      <t>ア</t>
    </rPh>
    <phoneticPr fontId="2"/>
  </si>
  <si>
    <t>柴田学園大学附属
柴田学園</t>
    <phoneticPr fontId="2"/>
  </si>
  <si>
    <t xml:space="preserve"> 学級数　※１　　　　　　</t>
    <rPh sb="1" eb="2">
      <t>ガク</t>
    </rPh>
    <rPh sb="2" eb="3">
      <t>キュウ</t>
    </rPh>
    <rPh sb="3" eb="4">
      <t>カズ</t>
    </rPh>
    <phoneticPr fontId="2"/>
  </si>
  <si>
    <t>大間[廃園]　　　　　　　　　　　　　</t>
    <rPh sb="3" eb="5">
      <t>ハイエン</t>
    </rPh>
    <phoneticPr fontId="2"/>
  </si>
  <si>
    <t>R3.4.2～
R4.4.1生</t>
    <phoneticPr fontId="2"/>
  </si>
  <si>
    <t>R4.4.2～
R4.5.1生</t>
    <phoneticPr fontId="2"/>
  </si>
  <si>
    <t>上北郡計　18</t>
    <phoneticPr fontId="2"/>
  </si>
  <si>
    <t>※学級数には、園児・児童・生徒が在籍していない学級は含まれていない。
※大学・短期大学・高等専門学校についてはR7年度から調査を実施していないため、掲載しない。</t>
    <rPh sb="36" eb="38">
      <t>ダイガク</t>
    </rPh>
    <rPh sb="39" eb="41">
      <t>タンキ</t>
    </rPh>
    <rPh sb="41" eb="43">
      <t>ダイガク</t>
    </rPh>
    <rPh sb="44" eb="46">
      <t>コウトウ</t>
    </rPh>
    <rPh sb="46" eb="48">
      <t>センモン</t>
    </rPh>
    <rPh sb="48" eb="50">
      <t>ガッコウ</t>
    </rPh>
    <rPh sb="57" eb="59">
      <t>ネンド</t>
    </rPh>
    <rPh sb="61" eb="63">
      <t>チョウサ</t>
    </rPh>
    <rPh sb="64" eb="66">
      <t>ジッシ</t>
    </rPh>
    <rPh sb="74" eb="76">
      <t>ケイサイ</t>
    </rPh>
    <phoneticPr fontId="2"/>
  </si>
  <si>
    <t>青森大谷　[休園]　　　　　　　　　　</t>
    <rPh sb="6" eb="8">
      <t>キュウエン</t>
    </rPh>
    <phoneticPr fontId="2"/>
  </si>
  <si>
    <t>弘前カトリック[休園]　　　　　　　　</t>
    <rPh sb="8" eb="10">
      <t>キュウエン</t>
    </rPh>
    <phoneticPr fontId="2"/>
  </si>
  <si>
    <t xml:space="preserve">修 了 者 数     </t>
    <rPh sb="0" eb="1">
      <t>オサム</t>
    </rPh>
    <rPh sb="2" eb="3">
      <t>リョウ</t>
    </rPh>
    <rPh sb="4" eb="5">
      <t>シャ</t>
    </rPh>
    <rPh sb="6" eb="7">
      <t>スウ</t>
    </rPh>
    <phoneticPr fontId="2"/>
  </si>
  <si>
    <t>北園　[休園]　　　　　　　　　　　　　</t>
    <rPh sb="4" eb="6">
      <t>キュウエン</t>
    </rPh>
    <phoneticPr fontId="2"/>
  </si>
  <si>
    <t>大湊　[休園]　　　　　　　　　　　　　</t>
    <rPh sb="4" eb="6">
      <t>キュウエン</t>
    </rPh>
    <phoneticPr fontId="2"/>
  </si>
  <si>
    <t>令和７年度</t>
    <rPh sb="0" eb="2">
      <t>レイワ</t>
    </rPh>
    <rPh sb="3" eb="5">
      <t>ネンド</t>
    </rPh>
    <phoneticPr fontId="2"/>
  </si>
  <si>
    <t>〔表６　児童数の推移〕</t>
    <rPh sb="1" eb="2">
      <t>ヒョウ</t>
    </rPh>
    <rPh sb="4" eb="6">
      <t>ジドウ</t>
    </rPh>
    <rPh sb="6" eb="7">
      <t>スウ</t>
    </rPh>
    <rPh sb="8" eb="10">
      <t>スイイ</t>
    </rPh>
    <phoneticPr fontId="2"/>
  </si>
  <si>
    <t>〔表７　学校数の推移〕</t>
    <rPh sb="1" eb="2">
      <t>ヒョウ</t>
    </rPh>
    <rPh sb="4" eb="6">
      <t>ガッコウ</t>
    </rPh>
    <rPh sb="6" eb="7">
      <t>スウ</t>
    </rPh>
    <rPh sb="8" eb="10">
      <t>スイイ</t>
    </rPh>
    <phoneticPr fontId="2"/>
  </si>
  <si>
    <t>〔表８　生徒数の推移〕</t>
    <rPh sb="1" eb="2">
      <t>ヒョウ</t>
    </rPh>
    <rPh sb="4" eb="7">
      <t>セイトスウ</t>
    </rPh>
    <rPh sb="8" eb="10">
      <t>スイイ</t>
    </rPh>
    <phoneticPr fontId="2"/>
  </si>
  <si>
    <t>〔表９　学校数の推移〕</t>
    <rPh sb="1" eb="2">
      <t>ヒョウ</t>
    </rPh>
    <rPh sb="4" eb="6">
      <t>ガッコウ</t>
    </rPh>
    <rPh sb="6" eb="7">
      <t>スウ</t>
    </rPh>
    <rPh sb="8" eb="10">
      <t>スイイ</t>
    </rPh>
    <phoneticPr fontId="2"/>
  </si>
  <si>
    <t>　※幼保連携型認定こども園については、こども家庭部こどもみらい課へお問い合わせください。</t>
    <phoneticPr fontId="2"/>
  </si>
  <si>
    <t>　※専修学校、各種学校については、こども家庭部県民活躍推進課へお問い合わせください。</t>
    <phoneticPr fontId="2"/>
  </si>
  <si>
    <t>　 ２　小学校</t>
    <rPh sb="4" eb="7">
      <t>ショウガッコウ</t>
    </rPh>
    <phoneticPr fontId="2"/>
  </si>
  <si>
    <t>　 ３　中学校</t>
    <rPh sb="4" eb="7">
      <t>チュウガッコウ</t>
    </rPh>
    <phoneticPr fontId="2"/>
  </si>
  <si>
    <t>８郡　66</t>
    <phoneticPr fontId="2"/>
  </si>
  <si>
    <t>6,534 (36.3)</t>
  </si>
  <si>
    <t>6,461 (36.4)</t>
  </si>
  <si>
    <t>3,650 (20.6)</t>
  </si>
  <si>
    <t>3,727 (21.0)</t>
  </si>
  <si>
    <t>887（29.6）</t>
  </si>
  <si>
    <t>958（31.9）</t>
  </si>
  <si>
    <t>1,155（38.5）</t>
  </si>
  <si>
    <t>R7</t>
    <phoneticPr fontId="2"/>
  </si>
  <si>
    <t>弘前大学教育学部
附属</t>
    <rPh sb="0" eb="2">
      <t>ヒロサキ</t>
    </rPh>
    <rPh sb="2" eb="4">
      <t>ダイガク</t>
    </rPh>
    <rPh sb="4" eb="6">
      <t>キョウイク</t>
    </rPh>
    <rPh sb="6" eb="8">
      <t>ガクブ</t>
    </rPh>
    <rPh sb="9" eb="11">
      <t>フゾク</t>
    </rPh>
    <phoneticPr fontId="2"/>
  </si>
  <si>
    <t>　 ４　義務教育学校</t>
    <rPh sb="4" eb="6">
      <t>ギム</t>
    </rPh>
    <rPh sb="6" eb="8">
      <t>キョウイク</t>
    </rPh>
    <rPh sb="8" eb="10">
      <t>ガッコウ</t>
    </rPh>
    <phoneticPr fontId="2"/>
  </si>
  <si>
    <t>　 ７　特別支援学校</t>
    <rPh sb="4" eb="6">
      <t>トクベツ</t>
    </rPh>
    <rPh sb="6" eb="8">
      <t>シエン</t>
    </rPh>
    <rPh sb="8" eb="10">
      <t>ガッコウ</t>
    </rPh>
    <phoneticPr fontId="2"/>
  </si>
  <si>
    <t>併</t>
    <phoneticPr fontId="2"/>
  </si>
  <si>
    <t>併</t>
    <rPh sb="0" eb="1">
      <t>ヘイ</t>
    </rPh>
    <phoneticPr fontId="2"/>
  </si>
  <si>
    <t>４年</t>
    <rPh sb="1" eb="2">
      <t>ネン</t>
    </rPh>
    <phoneticPr fontId="2"/>
  </si>
  <si>
    <t>５年</t>
    <rPh sb="1" eb="2">
      <t>ネン</t>
    </rPh>
    <phoneticPr fontId="2"/>
  </si>
  <si>
    <t>６年</t>
    <rPh sb="1" eb="2">
      <t>ネン</t>
    </rPh>
    <phoneticPr fontId="2"/>
  </si>
  <si>
    <t>７年</t>
    <rPh sb="1" eb="2">
      <t>ネン</t>
    </rPh>
    <phoneticPr fontId="2"/>
  </si>
  <si>
    <t>８年</t>
    <rPh sb="1" eb="2">
      <t>ネン</t>
    </rPh>
    <phoneticPr fontId="2"/>
  </si>
  <si>
    <t>９年</t>
    <rPh sb="1" eb="2">
      <t>ネン</t>
    </rPh>
    <phoneticPr fontId="2"/>
  </si>
  <si>
    <t>六戸町計　1</t>
    <rPh sb="0" eb="2">
      <t>ロクノヘ</t>
    </rPh>
    <rPh sb="2" eb="3">
      <t>マチ</t>
    </rPh>
    <rPh sb="3" eb="4">
      <t>ケイ</t>
    </rPh>
    <phoneticPr fontId="2"/>
  </si>
  <si>
    <t>六戸学園</t>
    <rPh sb="0" eb="2">
      <t>ロクノヘ</t>
    </rPh>
    <rPh sb="2" eb="4">
      <t>ガクエン</t>
    </rPh>
    <phoneticPr fontId="2"/>
  </si>
  <si>
    <t>上北郡計　1</t>
    <rPh sb="0" eb="2">
      <t>カミキタ</t>
    </rPh>
    <rPh sb="2" eb="3">
      <t>グン</t>
    </rPh>
    <rPh sb="3" eb="4">
      <t>ケイ</t>
    </rPh>
    <phoneticPr fontId="2"/>
  </si>
  <si>
    <t>本校　1</t>
    <phoneticPr fontId="2"/>
  </si>
  <si>
    <t>市町村立計　1</t>
    <phoneticPr fontId="2"/>
  </si>
  <si>
    <t>総計　1</t>
    <phoneticPr fontId="2"/>
  </si>
  <si>
    <t>　　 （５）　義務教育学校</t>
    <rPh sb="7" eb="9">
      <t>ギム</t>
    </rPh>
    <rPh sb="9" eb="11">
      <t>キョウイク</t>
    </rPh>
    <rPh sb="11" eb="13">
      <t>ガッコウ</t>
    </rPh>
    <phoneticPr fontId="2"/>
  </si>
  <si>
    <t>７学年</t>
    <rPh sb="1" eb="3">
      <t>ガクネン</t>
    </rPh>
    <phoneticPr fontId="2"/>
  </si>
  <si>
    <t>８学年</t>
    <rPh sb="1" eb="3">
      <t>ガクネン</t>
    </rPh>
    <phoneticPr fontId="2"/>
  </si>
  <si>
    <t>９学年</t>
    <rPh sb="1" eb="3">
      <t>ガクネン</t>
    </rPh>
    <phoneticPr fontId="2"/>
  </si>
  <si>
    <t>〔表10　児童生徒数の推移〕</t>
    <rPh sb="1" eb="2">
      <t>ヒョウ</t>
    </rPh>
    <rPh sb="5" eb="7">
      <t>ジドウ</t>
    </rPh>
    <rPh sb="7" eb="9">
      <t>セイト</t>
    </rPh>
    <rPh sb="9" eb="10">
      <t>スウ</t>
    </rPh>
    <rPh sb="11" eb="13">
      <t>スイイ</t>
    </rPh>
    <phoneticPr fontId="2"/>
  </si>
  <si>
    <t xml:space="preserve">     －</t>
    <phoneticPr fontId="2"/>
  </si>
  <si>
    <t>　　－</t>
  </si>
  <si>
    <t>　　－</t>
    <phoneticPr fontId="2"/>
  </si>
  <si>
    <t>通　信　制</t>
    <rPh sb="0" eb="1">
      <t>ツウ</t>
    </rPh>
    <rPh sb="2" eb="3">
      <t>シン</t>
    </rPh>
    <rPh sb="4" eb="5">
      <t>セイ</t>
    </rPh>
    <phoneticPr fontId="2"/>
  </si>
  <si>
    <t>〔表11　学校数の推移〕</t>
    <rPh sb="1" eb="2">
      <t>ヒョウ</t>
    </rPh>
    <rPh sb="5" eb="7">
      <t>ガッコウ</t>
    </rPh>
    <rPh sb="7" eb="8">
      <t>スウ</t>
    </rPh>
    <rPh sb="9" eb="11">
      <t>スイイ</t>
    </rPh>
    <phoneticPr fontId="2"/>
  </si>
  <si>
    <t>〔表１2　生徒数の推移〕</t>
    <rPh sb="1" eb="2">
      <t>ヒョウ</t>
    </rPh>
    <rPh sb="5" eb="7">
      <t>セイト</t>
    </rPh>
    <rPh sb="7" eb="8">
      <t>スウ</t>
    </rPh>
    <rPh sb="9" eb="11">
      <t>スイイ</t>
    </rPh>
    <phoneticPr fontId="2"/>
  </si>
  <si>
    <t>〔表１３　幼児・児童・生徒数の推移〕</t>
    <rPh sb="1" eb="2">
      <t>ヒョウ</t>
    </rPh>
    <phoneticPr fontId="2"/>
  </si>
  <si>
    <t>　　 （７）　特別支援学校</t>
    <phoneticPr fontId="2"/>
  </si>
  <si>
    <t>　　 （６）　高等学校</t>
    <rPh sb="7" eb="8">
      <t>タカ</t>
    </rPh>
    <rPh sb="8" eb="9">
      <t>トウ</t>
    </rPh>
    <rPh sb="9" eb="10">
      <t>ガク</t>
    </rPh>
    <rPh sb="10" eb="11">
      <t>コウ</t>
    </rPh>
    <phoneticPr fontId="2"/>
  </si>
  <si>
    <t>五所川原市計　10</t>
    <phoneticPr fontId="2"/>
  </si>
  <si>
    <t>十和田市計　13</t>
    <phoneticPr fontId="2"/>
  </si>
  <si>
    <t>むつ市計　11</t>
    <phoneticPr fontId="2"/>
  </si>
  <si>
    <t>①　幼稚園在園児数（以下「幼児数」という。）は2,629人（男子1,341人、女子1,288人）で、
  前年度より371人減少（男子153人減、女子218人減）している。</t>
    <phoneticPr fontId="2"/>
  </si>
  <si>
    <t>②　設置者別の幼児数は、国立37人、公立2人、私立2,590人となっている。</t>
    <phoneticPr fontId="2"/>
  </si>
  <si>
    <t>〔表２　幼児数の推移〕</t>
    <rPh sb="1" eb="2">
      <t>ヒョウ</t>
    </rPh>
    <phoneticPr fontId="2"/>
  </si>
  <si>
    <t>817(31.1)</t>
    <phoneticPr fontId="2"/>
  </si>
  <si>
    <t>877(33.4)</t>
    <phoneticPr fontId="2"/>
  </si>
  <si>
    <t>935(35.6)</t>
    <phoneticPr fontId="2"/>
  </si>
  <si>
    <t xml:space="preserve">①　幼保連携型認定こども園在園児数（以下「幼児数」という。）は17,303人（男子8,896人、
　女子8,407人）で、前年度より439人減少（男子274人減、女子165人減）している。
</t>
    <rPh sb="3" eb="4">
      <t>ホ</t>
    </rPh>
    <rPh sb="4" eb="6">
      <t>レンケイ</t>
    </rPh>
    <rPh sb="6" eb="7">
      <t>ガタ</t>
    </rPh>
    <rPh sb="7" eb="9">
      <t>ニンテイ</t>
    </rPh>
    <rPh sb="61" eb="63">
      <t>ゼンネン</t>
    </rPh>
    <rPh sb="63" eb="64">
      <t>ド</t>
    </rPh>
    <rPh sb="69" eb="70">
      <t>ニン</t>
    </rPh>
    <rPh sb="70" eb="72">
      <t>ゲンショウ</t>
    </rPh>
    <rPh sb="73" eb="75">
      <t>ダンシ</t>
    </rPh>
    <rPh sb="78" eb="79">
      <t>ニン</t>
    </rPh>
    <rPh sb="79" eb="80">
      <t>ゲン</t>
    </rPh>
    <rPh sb="81" eb="83">
      <t>ジョシ</t>
    </rPh>
    <rPh sb="86" eb="87">
      <t>ニン</t>
    </rPh>
    <rPh sb="87" eb="88">
      <t>ゲン</t>
    </rPh>
    <phoneticPr fontId="2"/>
  </si>
  <si>
    <t>②　設置者別の幼児数は、公立131人、私立17,172人となっている。</t>
    <phoneticPr fontId="2"/>
  </si>
  <si>
    <t>〔表４　幼児数〕</t>
    <rPh sb="1" eb="2">
      <t>ヒョウ</t>
    </rPh>
    <phoneticPr fontId="2"/>
  </si>
  <si>
    <t>6,145（35.5）</t>
    <phoneticPr fontId="2"/>
  </si>
  <si>
    <t>3,696（21.4）</t>
    <phoneticPr fontId="2"/>
  </si>
  <si>
    <t>3,639（21.0）</t>
    <phoneticPr fontId="2"/>
  </si>
  <si>
    <t xml:space="preserve">②　中学校第１学年の生徒数は8,711人（男子4,525人、女子4,186人）で、前年度より472人
　減少（男子120人減、女子352人減）している。
</t>
    <rPh sb="52" eb="54">
      <t>ゲンショウ</t>
    </rPh>
    <rPh sb="61" eb="62">
      <t>ゲン</t>
    </rPh>
    <rPh sb="69" eb="70">
      <t>ゲン</t>
    </rPh>
    <phoneticPr fontId="2"/>
  </si>
  <si>
    <t>令和５年度</t>
  </si>
  <si>
    <t>令和６年度</t>
  </si>
  <si>
    <t>R6</t>
  </si>
  <si>
    <t>①　児童生徒数は841人（男子420人、女子421人）である。</t>
    <rPh sb="2" eb="4">
      <t>ジドウ</t>
    </rPh>
    <phoneticPr fontId="2"/>
  </si>
  <si>
    <t>②　教員数（本務者：公立）は69人（男子24人、女子45人）である。</t>
    <phoneticPr fontId="2"/>
  </si>
  <si>
    <t>7(3)</t>
  </si>
  <si>
    <t>※２　修了者数には、廃園の人数を含む。</t>
  </si>
  <si>
    <t xml:space="preserve">②　幼児・児童・生徒数は視覚障害24人、聴覚障害41人、その他の障害1,680人で、視覚障害は
  1人減、聴覚障害は4人減、その他の障害は29人増となっている。
</t>
    <rPh sb="51" eb="52">
      <t>ニン</t>
    </rPh>
    <rPh sb="52" eb="53">
      <t>ゲン</t>
    </rPh>
    <rPh sb="61" eb="62">
      <t>ゲン</t>
    </rPh>
    <rPh sb="72" eb="73">
      <t>ニン</t>
    </rPh>
    <rPh sb="73" eb="74">
      <t>ゾウ</t>
    </rPh>
    <phoneticPr fontId="2"/>
  </si>
  <si>
    <t>在学者数</t>
    <rPh sb="0" eb="2">
      <t>ザイガク</t>
    </rPh>
    <rPh sb="2" eb="3">
      <t>シャ</t>
    </rPh>
    <rPh sb="3" eb="4">
      <t>スウ</t>
    </rPh>
    <phoneticPr fontId="2"/>
  </si>
  <si>
    <t>15 歳</t>
    <rPh sb="3" eb="4">
      <t>サイ</t>
    </rPh>
    <phoneticPr fontId="2"/>
  </si>
  <si>
    <t>16 歳</t>
    <rPh sb="3" eb="4">
      <t>サイ</t>
    </rPh>
    <phoneticPr fontId="2"/>
  </si>
  <si>
    <t>17 歳</t>
    <rPh sb="3" eb="4">
      <t>サイ</t>
    </rPh>
    <phoneticPr fontId="2"/>
  </si>
  <si>
    <t>18 歳</t>
    <rPh sb="3" eb="4">
      <t>サイ</t>
    </rPh>
    <phoneticPr fontId="2"/>
  </si>
  <si>
    <t>19 歳</t>
    <rPh sb="3" eb="4">
      <t>サイ</t>
    </rPh>
    <phoneticPr fontId="2"/>
  </si>
  <si>
    <t>総計　151</t>
    <phoneticPr fontId="2"/>
  </si>
  <si>
    <t>本校　151</t>
    <phoneticPr fontId="2"/>
  </si>
  <si>
    <t>公立計　144</t>
    <phoneticPr fontId="2"/>
  </si>
  <si>
    <t>市町村立計　143</t>
    <phoneticPr fontId="2"/>
  </si>
  <si>
    <t>本校　143</t>
    <phoneticPr fontId="2"/>
  </si>
  <si>
    <t>併</t>
    <rPh sb="0" eb="1">
      <t>ヘイ</t>
    </rPh>
    <phoneticPr fontId="2"/>
  </si>
  <si>
    <t>上北郡計　12</t>
    <rPh sb="0" eb="2">
      <t>カミキタ</t>
    </rPh>
    <rPh sb="2" eb="3">
      <t>グン</t>
    </rPh>
    <rPh sb="3" eb="4">
      <t>ケイ</t>
    </rPh>
    <phoneticPr fontId="2"/>
  </si>
  <si>
    <t>牛滝</t>
    <phoneticPr fontId="2"/>
  </si>
  <si>
    <t>　この「学校一覧」は、文部科学省が実施した「学校基本調査（学校調査）」（令和７年５月１日現在）の本県集計結果及び県教育委員会と県こども家庭部県民活躍推進課が調査した各学校別の集計データを取りまとめたものである。
　</t>
    <rPh sb="36" eb="38">
      <t>レイワ</t>
    </rPh>
    <rPh sb="67" eb="69">
      <t>カテイ</t>
    </rPh>
    <rPh sb="69" eb="70">
      <t>ブ</t>
    </rPh>
    <rPh sb="70" eb="72">
      <t>ケンミン</t>
    </rPh>
    <rPh sb="72" eb="74">
      <t>カツヤク</t>
    </rPh>
    <rPh sb="74" eb="77">
      <t>スイシンカ</t>
    </rPh>
    <phoneticPr fontId="2"/>
  </si>
  <si>
    <t xml:space="preserve">③　定時制課程の生徒数は838人（男子409人、女子429人）で、前年度より8人減少（男子15
  人減、女子7人増）している。
</t>
    <rPh sb="40" eb="42">
      <t>ゲンショウ</t>
    </rPh>
    <rPh sb="52" eb="53">
      <t>ゲン</t>
    </rPh>
    <rPh sb="58" eb="59">
      <t>ゾウ</t>
    </rPh>
    <phoneticPr fontId="2"/>
  </si>
  <si>
    <t xml:space="preserve">③　教員数（本務者：県立）は1,060人（男子380人、女子680人）で、前年度より8人減少
　（男子10人減、女子2人増）している。
</t>
    <rPh sb="44" eb="46">
      <t>ゲンショウ</t>
    </rPh>
    <rPh sb="50" eb="51">
      <t>シ</t>
    </rPh>
    <rPh sb="53" eb="54">
      <t>ニン</t>
    </rPh>
    <rPh sb="54" eb="55">
      <t>ゲン</t>
    </rPh>
    <rPh sb="60" eb="61">
      <t>ゾウ</t>
    </rPh>
    <phoneticPr fontId="2"/>
  </si>
  <si>
    <t>総計　80</t>
    <phoneticPr fontId="2"/>
  </si>
  <si>
    <t>私立計　78</t>
    <phoneticPr fontId="2"/>
  </si>
  <si>
    <t>学校法人　77</t>
    <phoneticPr fontId="2"/>
  </si>
  <si>
    <t>五所川原市計　4</t>
    <phoneticPr fontId="2"/>
  </si>
  <si>
    <t>むつ市計　6</t>
    <phoneticPr fontId="2"/>
  </si>
  <si>
    <t>上北郡計　3</t>
    <phoneticPr fontId="2"/>
  </si>
  <si>
    <t>総計　242</t>
    <phoneticPr fontId="2"/>
  </si>
  <si>
    <t>本校　242</t>
    <phoneticPr fontId="2"/>
  </si>
  <si>
    <t>公立計　241</t>
    <phoneticPr fontId="2"/>
  </si>
  <si>
    <t>本校　241</t>
    <phoneticPr fontId="2"/>
  </si>
  <si>
    <t>１０市　175</t>
    <phoneticPr fontId="2"/>
  </si>
  <si>
    <t>三沢市計　6</t>
    <phoneticPr fontId="2"/>
  </si>
  <si>
    <t>8郡　44</t>
    <phoneticPr fontId="2"/>
  </si>
  <si>
    <t>８郡　44</t>
    <phoneticPr fontId="2"/>
  </si>
  <si>
    <t>総計　66</t>
    <phoneticPr fontId="2"/>
  </si>
  <si>
    <t>定時制　6</t>
    <phoneticPr fontId="2"/>
  </si>
  <si>
    <t>本校　6</t>
    <phoneticPr fontId="2"/>
  </si>
  <si>
    <t>県立　6</t>
    <phoneticPr fontId="2"/>
  </si>
  <si>
    <t>Ⅱ　学校一覧総括表</t>
    <rPh sb="2" eb="4">
      <t>ガッコウ</t>
    </rPh>
    <rPh sb="4" eb="6">
      <t>イチラン</t>
    </rPh>
    <rPh sb="6" eb="9">
      <t>ソウカツヒョウ</t>
    </rPh>
    <phoneticPr fontId="2"/>
  </si>
  <si>
    <t>　学校一覧総括表</t>
    <rPh sb="1" eb="3">
      <t>ガッコウ</t>
    </rPh>
    <rPh sb="3" eb="5">
      <t>イチラン</t>
    </rPh>
    <rPh sb="5" eb="7">
      <t>ソウカツ</t>
    </rPh>
    <rPh sb="7" eb="8">
      <t>ヒョウ</t>
    </rPh>
    <phoneticPr fontId="2"/>
  </si>
  <si>
    <r>
      <t>Ⅲ　学校の設置・廃止等の状況</t>
    </r>
    <r>
      <rPr>
        <sz val="16"/>
        <rFont val="ＭＳ 明朝"/>
        <family val="1"/>
        <charset val="128"/>
      </rPr>
      <t>（令和６年５月２日～令和７年５月１日）</t>
    </r>
    <rPh sb="2" eb="4">
      <t>ガッコウ</t>
    </rPh>
    <rPh sb="5" eb="7">
      <t>セッチ</t>
    </rPh>
    <rPh sb="8" eb="10">
      <t>ハイシ</t>
    </rPh>
    <rPh sb="10" eb="11">
      <t>トウ</t>
    </rPh>
    <rPh sb="12" eb="14">
      <t>ジョウキョウ</t>
    </rPh>
    <rPh sb="15" eb="17">
      <t>レイワ</t>
    </rPh>
    <rPh sb="18" eb="19">
      <t>ネン</t>
    </rPh>
    <rPh sb="20" eb="21">
      <t>ガツ</t>
    </rPh>
    <rPh sb="22" eb="23">
      <t>ニチ</t>
    </rPh>
    <rPh sb="24" eb="26">
      <t>レイワ</t>
    </rPh>
    <rPh sb="27" eb="28">
      <t>ネン</t>
    </rPh>
    <rPh sb="29" eb="30">
      <t>ガツ</t>
    </rPh>
    <rPh sb="31" eb="32">
      <t>ニチ</t>
    </rPh>
    <phoneticPr fontId="2"/>
  </si>
  <si>
    <t>Ⅳ　学校別集計編</t>
    <phoneticPr fontId="2"/>
  </si>
  <si>
    <t>※１　「Ⅳ 学校別集計編」では、学級数に「園児のいない学級」は含まれていない。</t>
    <phoneticPr fontId="2"/>
  </si>
  <si>
    <t>…(P38参照)</t>
    <phoneticPr fontId="2"/>
  </si>
  <si>
    <t>①　生徒数は27,113人（男子13,819人、女子13,294人）で、前年度より782人減少（男子288
　人減、女子494人減）している。</t>
    <phoneticPr fontId="2"/>
  </si>
  <si>
    <t xml:space="preserve">①　児童数は49,078人（男子24,993人、女子24,085人）で、前年度より1,957人減少（男子
　1,036人減、女子921人減）している。
</t>
    <rPh sb="60" eb="61">
      <t>ゲン</t>
    </rPh>
    <rPh sb="62" eb="63">
      <t>オンナ</t>
    </rPh>
    <phoneticPr fontId="2"/>
  </si>
  <si>
    <t xml:space="preserve">②　小学校第１学年の児童数は7,437人（男子3,801人、女子3,636人）で、前年度より450人
　減少（男子172人減、女子278人減）している。
</t>
    <rPh sb="37" eb="38">
      <t>ニン</t>
    </rPh>
    <rPh sb="49" eb="50">
      <t>ニン</t>
    </rPh>
    <rPh sb="52" eb="54">
      <t>ゲンショウ</t>
    </rPh>
    <rPh sb="61" eb="62">
      <t>ゲン</t>
    </rPh>
    <rPh sb="69" eb="70">
      <t>ゲン</t>
    </rPh>
    <phoneticPr fontId="2"/>
  </si>
  <si>
    <t xml:space="preserve">③　教員数（本務者：公立）は4,150人（男子1,385人、女子2,765人）で、前年度より102人
　減少（男子46人減、女子56人減）している。
</t>
    <rPh sb="37" eb="38">
      <t>ニン</t>
    </rPh>
    <rPh sb="53" eb="54">
      <t>ショウ</t>
    </rPh>
    <rPh sb="55" eb="56">
      <t>オトコ</t>
    </rPh>
    <rPh sb="67" eb="68">
      <t>ゲン</t>
    </rPh>
    <phoneticPr fontId="2"/>
  </si>
  <si>
    <t xml:space="preserve">③　教員数（本務者：公立）は2,763人（男子1,451人、女子1,312人）で、前年度より59人
　減少（男子19人減、女子40人減）している。
</t>
    <rPh sb="51" eb="53">
      <t>ゲンショウ</t>
    </rPh>
    <rPh sb="59" eb="60">
      <t>ゲン</t>
    </rPh>
    <rPh sb="65" eb="66">
      <t>ニン</t>
    </rPh>
    <rPh sb="66" eb="67">
      <t>ゲン</t>
    </rPh>
    <phoneticPr fontId="2"/>
  </si>
  <si>
    <t>②　全日制課程の生徒数は25,995人（男子13,515人、女子12,480人）で、前年度より739人
　減少している。</t>
    <rPh sb="53" eb="55">
      <t>ゲンショウ</t>
    </rPh>
    <phoneticPr fontId="2"/>
  </si>
  <si>
    <t>④　教員数（本務者：県立全日制課程）は1,789人（男子1,167人、女子622人）で、前年度
　より23人減少（男子21人減、女子2人減）している。</t>
    <rPh sb="67" eb="68">
      <t>ゲン</t>
    </rPh>
    <phoneticPr fontId="2"/>
  </si>
  <si>
    <t>3,904 (22.0)</t>
    <phoneticPr fontId="2"/>
  </si>
  <si>
    <t>3,823 (22.1)</t>
    <phoneticPr fontId="2"/>
  </si>
  <si>
    <t>3,982 (22.1)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</si>
</sst>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quot;－&quot;;"/>
    <numFmt numFmtId="177" formatCode="#,##0;;;"/>
    <numFmt numFmtId="178" formatCode="#,##0_ "/>
    <numFmt numFmtId="179" formatCode="#,##0_);[Red]\(#,##0\)"/>
    <numFmt numFmtId="180" formatCode="0000"/>
    <numFmt numFmtId="181" formatCode="0_);[Red]\(0\)"/>
  </numFmts>
  <fonts count="62" x14ac:knownFonts="1">
    <font>
      <sz val="11"/>
      <name val="ＭＳ Ｐゴシック"/>
    </font>
    <font>
      <sz val="11"/>
      <name val="ＭＳ Ｐゴシック"/>
      <family val="3"/>
      <charset val="128"/>
    </font>
    <font>
      <sz val="6"/>
      <name val="ＭＳ Ｐゴシック"/>
      <family val="3"/>
      <charset val="128"/>
    </font>
    <font>
      <sz val="9"/>
      <name val="ＭＳ 明朝"/>
      <family val="1"/>
      <charset val="128"/>
    </font>
    <font>
      <sz val="10"/>
      <name val="ＭＳ Ｐゴシック"/>
      <family val="3"/>
      <charset val="128"/>
    </font>
    <font>
      <sz val="11"/>
      <name val="ＭＳ 明朝"/>
      <family val="1"/>
      <charset val="128"/>
    </font>
    <font>
      <sz val="10"/>
      <name val="ＭＳ 明朝"/>
      <family val="1"/>
      <charset val="128"/>
    </font>
    <font>
      <sz val="9"/>
      <name val="ＭＳ Ｐゴシック"/>
      <family val="3"/>
      <charset val="128"/>
    </font>
    <font>
      <b/>
      <sz val="18"/>
      <name val="ＭＳ Ｐ明朝"/>
      <family val="1"/>
      <charset val="128"/>
    </font>
    <font>
      <sz val="18"/>
      <name val="ＭＳ Ｐ明朝"/>
      <family val="1"/>
      <charset val="128"/>
    </font>
    <font>
      <b/>
      <sz val="16"/>
      <name val="ＭＳ Ｐゴシック"/>
      <family val="3"/>
      <charset val="128"/>
    </font>
    <font>
      <b/>
      <sz val="12"/>
      <name val="ＭＳ Ｐゴシック"/>
      <family val="3"/>
      <charset val="128"/>
    </font>
    <font>
      <b/>
      <sz val="10"/>
      <name val="ＭＳ ゴシック"/>
      <family val="3"/>
      <charset val="128"/>
    </font>
    <font>
      <sz val="10.5"/>
      <name val="ＭＳ Ｐゴシック"/>
      <family val="3"/>
      <charset val="128"/>
    </font>
    <font>
      <sz val="10.5"/>
      <name val="ＭＳ 明朝"/>
      <family val="1"/>
      <charset val="128"/>
    </font>
    <font>
      <sz val="10"/>
      <name val="ＭＳ Ｐ明朝"/>
      <family val="1"/>
      <charset val="128"/>
    </font>
    <font>
      <sz val="8.65"/>
      <name val="ＭＳ 明朝"/>
      <family val="1"/>
      <charset val="128"/>
    </font>
    <font>
      <sz val="9.5"/>
      <name val="ＭＳ 明朝"/>
      <family val="1"/>
      <charset val="128"/>
    </font>
    <font>
      <b/>
      <sz val="9"/>
      <name val="ＭＳ 明朝"/>
      <family val="1"/>
      <charset val="128"/>
    </font>
    <font>
      <sz val="8"/>
      <name val="ＭＳ Ｐ明朝"/>
      <family val="1"/>
      <charset val="128"/>
    </font>
    <font>
      <sz val="8.65"/>
      <name val="ＭＳ Ｐゴシック"/>
      <family val="3"/>
      <charset val="128"/>
    </font>
    <font>
      <b/>
      <sz val="10"/>
      <name val="ＭＳ Ｐゴシック"/>
      <family val="3"/>
      <charset val="128"/>
    </font>
    <font>
      <b/>
      <sz val="11"/>
      <name val="ＭＳ Ｐゴシック"/>
      <family val="3"/>
      <charset val="128"/>
    </font>
    <font>
      <b/>
      <sz val="16"/>
      <name val="ＭＳ Ｐ明朝"/>
      <family val="1"/>
      <charset val="128"/>
    </font>
    <font>
      <sz val="11"/>
      <name val="ＭＳ Ｐ明朝"/>
      <family val="1"/>
      <charset val="128"/>
    </font>
    <font>
      <b/>
      <sz val="14"/>
      <name val="ＭＳ Ｐゴシック"/>
      <family val="3"/>
      <charset val="128"/>
    </font>
    <font>
      <sz val="18"/>
      <name val="ＭＳ Ｐゴシック"/>
      <family val="3"/>
      <charset val="128"/>
    </font>
    <font>
      <sz val="9"/>
      <name val="ＭＳ ゴシック"/>
      <family val="3"/>
      <charset val="128"/>
    </font>
    <font>
      <sz val="13"/>
      <name val="ＭＳ 明朝"/>
      <family val="1"/>
      <charset val="128"/>
    </font>
    <font>
      <sz val="12"/>
      <name val="ＭＳ 明朝"/>
      <family val="1"/>
      <charset val="128"/>
    </font>
    <font>
      <b/>
      <sz val="11"/>
      <name val="ＭＳ 明朝"/>
      <family val="1"/>
      <charset val="128"/>
    </font>
    <font>
      <sz val="9"/>
      <name val="ＭＳ Ｐ明朝"/>
      <family val="1"/>
      <charset val="128"/>
    </font>
    <font>
      <b/>
      <sz val="11"/>
      <name val="ＭＳ ゴシック"/>
      <family val="3"/>
      <charset val="128"/>
    </font>
    <font>
      <sz val="12"/>
      <name val="ＭＳ Ｐ明朝"/>
      <family val="1"/>
      <charset val="128"/>
    </font>
    <font>
      <sz val="10.5"/>
      <name val="ＭＳ Ｐ明朝"/>
      <family val="1"/>
      <charset val="128"/>
    </font>
    <font>
      <b/>
      <sz val="13"/>
      <name val="ＭＳ Ｐゴシック"/>
      <family val="3"/>
      <charset val="128"/>
    </font>
    <font>
      <b/>
      <sz val="13"/>
      <name val="ＭＳ Ｐ明朝"/>
      <family val="1"/>
      <charset val="128"/>
    </font>
    <font>
      <b/>
      <sz val="11"/>
      <name val="ＭＳ Ｐ明朝"/>
      <family val="1"/>
      <charset val="128"/>
    </font>
    <font>
      <sz val="16"/>
      <name val="ＭＳ 明朝"/>
      <family val="1"/>
      <charset val="128"/>
    </font>
    <font>
      <sz val="16"/>
      <name val="ＭＳ Ｐ明朝"/>
      <family val="1"/>
      <charset val="128"/>
    </font>
    <font>
      <b/>
      <sz val="20"/>
      <name val="ＭＳ Ｐ明朝"/>
      <family val="1"/>
      <charset val="128"/>
    </font>
    <font>
      <sz val="16"/>
      <name val="ＭＳ Ｐゴシック"/>
      <family val="3"/>
      <charset val="128"/>
    </font>
    <font>
      <sz val="20"/>
      <name val="ＭＳ Ｐゴシック"/>
      <family val="3"/>
      <charset val="128"/>
    </font>
    <font>
      <sz val="7.2"/>
      <name val="ＭＳ Ｐ明朝"/>
      <family val="1"/>
      <charset val="128"/>
    </font>
    <font>
      <b/>
      <sz val="10"/>
      <name val="ＭＳ Ｐ明朝"/>
      <family val="1"/>
      <charset val="128"/>
    </font>
    <font>
      <b/>
      <sz val="16"/>
      <name val="ＭＳ 明朝"/>
      <family val="1"/>
      <charset val="128"/>
    </font>
    <font>
      <sz val="11"/>
      <name val="Meiryo UI"/>
      <family val="3"/>
      <charset val="128"/>
    </font>
    <font>
      <sz val="11"/>
      <color theme="1"/>
      <name val="ＭＳ Ｐ明朝"/>
      <family val="1"/>
      <charset val="128"/>
    </font>
    <font>
      <sz val="7"/>
      <name val="ＭＳ Ｐ明朝"/>
      <family val="1"/>
      <charset val="128"/>
    </font>
    <font>
      <sz val="11"/>
      <color rgb="FFFF0000"/>
      <name val="ＭＳ Ｐ明朝"/>
      <family val="1"/>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Ｐゴシック"/>
      <family val="3"/>
      <charset val="128"/>
    </font>
    <font>
      <sz val="10"/>
      <color theme="1"/>
      <name val="ＭＳ Ｐ明朝"/>
      <family val="1"/>
      <charset val="128"/>
    </font>
    <font>
      <b/>
      <sz val="11"/>
      <color theme="1"/>
      <name val="ＭＳ Ｐゴシック"/>
      <family val="3"/>
      <charset val="128"/>
    </font>
    <font>
      <b/>
      <sz val="10"/>
      <color theme="1"/>
      <name val="ＭＳ Ｐゴシック"/>
      <family val="3"/>
      <charset val="128"/>
    </font>
    <font>
      <b/>
      <sz val="10"/>
      <color theme="1"/>
      <name val="ＭＳ Ｐ明朝"/>
      <family val="1"/>
      <charset val="128"/>
    </font>
    <font>
      <sz val="9"/>
      <color theme="1"/>
      <name val="ＭＳ 明朝"/>
      <family val="1"/>
      <charset val="128"/>
    </font>
    <font>
      <sz val="9"/>
      <color theme="1"/>
      <name val="ＭＳ Ｐゴシック"/>
      <family val="3"/>
      <charset val="128"/>
    </font>
    <font>
      <u/>
      <sz val="11"/>
      <color theme="10"/>
      <name val="ＭＳ Ｐゴシック"/>
      <family val="3"/>
      <charset val="128"/>
    </font>
  </fonts>
  <fills count="3">
    <fill>
      <patternFill patternType="none"/>
    </fill>
    <fill>
      <patternFill patternType="gray125"/>
    </fill>
    <fill>
      <patternFill patternType="solid">
        <fgColor theme="0"/>
        <bgColor indexed="64"/>
      </patternFill>
    </fill>
  </fills>
  <borders count="19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hair">
        <color indexed="64"/>
      </top>
      <bottom style="thin">
        <color indexed="64"/>
      </bottom>
      <diagonal/>
    </border>
    <border>
      <left style="hair">
        <color indexed="64"/>
      </left>
      <right style="double">
        <color indexed="64"/>
      </right>
      <top/>
      <bottom/>
      <diagonal/>
    </border>
    <border>
      <left style="hair">
        <color indexed="64"/>
      </left>
      <right style="double">
        <color indexed="64"/>
      </right>
      <top/>
      <bottom style="double">
        <color indexed="64"/>
      </bottom>
      <diagonal/>
    </border>
    <border>
      <left style="thin">
        <color indexed="64"/>
      </left>
      <right style="hair">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left style="hair">
        <color indexed="64"/>
      </left>
      <right style="double">
        <color indexed="64"/>
      </right>
      <top style="medium">
        <color indexed="64"/>
      </top>
      <bottom/>
      <diagonal/>
    </border>
    <border diagonalUp="1">
      <left/>
      <right style="double">
        <color indexed="64"/>
      </right>
      <top style="thin">
        <color indexed="64"/>
      </top>
      <bottom/>
      <diagonal style="hair">
        <color indexed="64"/>
      </diagonal>
    </border>
    <border diagonalUp="1">
      <left/>
      <right style="double">
        <color indexed="64"/>
      </right>
      <top/>
      <bottom style="thin">
        <color indexed="64"/>
      </bottom>
      <diagonal style="hair">
        <color indexed="64"/>
      </diagonal>
    </border>
    <border>
      <left style="thin">
        <color indexed="64"/>
      </left>
      <right style="hair">
        <color indexed="64"/>
      </right>
      <top style="medium">
        <color indexed="64"/>
      </top>
      <bottom/>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
      <left style="hair">
        <color indexed="64"/>
      </left>
      <right style="thin">
        <color indexed="64"/>
      </right>
      <top style="medium">
        <color indexed="64"/>
      </top>
      <bottom/>
      <diagonal/>
    </border>
    <border>
      <left style="hair">
        <color indexed="64"/>
      </left>
      <right/>
      <top/>
      <bottom style="double">
        <color indexed="64"/>
      </bottom>
      <diagonal/>
    </border>
    <border>
      <left style="thin">
        <color indexed="64"/>
      </left>
      <right style="hair">
        <color indexed="64"/>
      </right>
      <top style="medium">
        <color indexed="64"/>
      </top>
      <bottom style="thin">
        <color indexed="64"/>
      </bottom>
      <diagonal/>
    </border>
    <border diagonalUp="1">
      <left/>
      <right style="medium">
        <color indexed="64"/>
      </right>
      <top style="thin">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style="medium">
        <color indexed="64"/>
      </right>
      <top style="thin">
        <color indexed="64"/>
      </top>
      <bottom style="thin">
        <color indexed="64"/>
      </bottom>
      <diagonal/>
    </border>
    <border>
      <left style="double">
        <color indexed="64"/>
      </left>
      <right style="thin">
        <color indexed="64"/>
      </right>
      <top/>
      <bottom/>
      <diagonal/>
    </border>
    <border>
      <left/>
      <right style="dotted">
        <color indexed="64"/>
      </right>
      <top style="thin">
        <color indexed="64"/>
      </top>
      <bottom/>
      <diagonal/>
    </border>
    <border>
      <left/>
      <right style="dotted">
        <color indexed="64"/>
      </right>
      <top/>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diagonalUp="1">
      <left/>
      <right/>
      <top style="thin">
        <color indexed="64"/>
      </top>
      <bottom/>
      <diagonal style="hair">
        <color indexed="64"/>
      </diagonal>
    </border>
    <border diagonalUp="1">
      <left/>
      <right/>
      <top/>
      <bottom style="thin">
        <color indexed="64"/>
      </bottom>
      <diagonal style="hair">
        <color indexed="64"/>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style="medium">
        <color indexed="64"/>
      </bottom>
      <diagonal/>
    </border>
  </borders>
  <cellStyleXfs count="8">
    <xf numFmtId="0" fontId="0" fillId="0" borderId="0"/>
    <xf numFmtId="38" fontId="1" fillId="0" borderId="0" applyFill="0" applyBorder="0" applyAlignment="0" applyProtection="0"/>
    <xf numFmtId="0" fontId="1" fillId="0" borderId="0"/>
    <xf numFmtId="0" fontId="1" fillId="0" borderId="0">
      <alignment vertical="center"/>
    </xf>
    <xf numFmtId="0" fontId="1" fillId="0" borderId="0">
      <alignment vertical="center"/>
    </xf>
    <xf numFmtId="38" fontId="1" fillId="0" borderId="0" applyFill="0" applyBorder="0" applyAlignment="0" applyProtection="0">
      <alignment vertical="center"/>
    </xf>
    <xf numFmtId="38" fontId="1" fillId="0" borderId="0" applyFont="0" applyFill="0" applyBorder="0" applyAlignment="0" applyProtection="0"/>
    <xf numFmtId="0" fontId="61" fillId="0" borderId="0" applyNumberFormat="0" applyFill="0" applyBorder="0" applyAlignment="0" applyProtection="0"/>
  </cellStyleXfs>
  <cellXfs count="2094">
    <xf numFmtId="0" fontId="0" fillId="0" borderId="0" xfId="0"/>
    <xf numFmtId="0" fontId="24" fillId="0" borderId="29" xfId="0" applyFont="1" applyBorder="1" applyAlignment="1">
      <alignment vertical="center"/>
    </xf>
    <xf numFmtId="176" fontId="24" fillId="0" borderId="79" xfId="0" applyNumberFormat="1" applyFont="1" applyBorder="1" applyAlignment="1">
      <alignment vertical="center" shrinkToFit="1"/>
    </xf>
    <xf numFmtId="176" fontId="24" fillId="0" borderId="17" xfId="0" applyNumberFormat="1" applyFont="1" applyBorder="1" applyAlignment="1">
      <alignment vertical="center" shrinkToFit="1"/>
    </xf>
    <xf numFmtId="0" fontId="31" fillId="0" borderId="0" xfId="0" applyFont="1" applyAlignment="1" applyProtection="1">
      <alignment vertical="center"/>
      <protection locked="0"/>
    </xf>
    <xf numFmtId="0" fontId="15" fillId="0" borderId="6" xfId="0" applyFont="1" applyBorder="1" applyAlignment="1" applyProtection="1">
      <alignment horizontal="distributed" vertical="center"/>
      <protection locked="0"/>
    </xf>
    <xf numFmtId="0" fontId="15" fillId="0" borderId="9" xfId="0" applyFont="1" applyBorder="1" applyAlignment="1" applyProtection="1">
      <alignment horizontal="distributed" vertical="center"/>
      <protection locked="0"/>
    </xf>
    <xf numFmtId="0" fontId="15" fillId="0" borderId="131" xfId="0" applyFont="1" applyBorder="1" applyAlignment="1" applyProtection="1">
      <alignment horizontal="distributed" vertical="center"/>
      <protection locked="0"/>
    </xf>
    <xf numFmtId="0" fontId="15" fillId="0" borderId="16" xfId="0" applyFont="1" applyBorder="1" applyAlignment="1" applyProtection="1">
      <alignment horizontal="distributed" vertical="center"/>
      <protection locked="0"/>
    </xf>
    <xf numFmtId="0" fontId="21" fillId="0" borderId="20" xfId="0" applyFont="1" applyBorder="1" applyAlignment="1" applyProtection="1">
      <alignment horizontal="distributed" vertical="center"/>
      <protection locked="0"/>
    </xf>
    <xf numFmtId="0" fontId="15" fillId="0" borderId="20" xfId="0" applyFont="1" applyBorder="1" applyAlignment="1" applyProtection="1">
      <alignment horizontal="distributed" vertical="center"/>
      <protection locked="0"/>
    </xf>
    <xf numFmtId="0" fontId="15" fillId="0" borderId="43" xfId="0" applyFont="1" applyBorder="1" applyAlignment="1" applyProtection="1">
      <alignment horizontal="distributed" vertical="center"/>
      <protection locked="0"/>
    </xf>
    <xf numFmtId="0" fontId="15" fillId="0" borderId="24" xfId="0" applyFont="1" applyBorder="1" applyAlignment="1" applyProtection="1">
      <alignment horizontal="distributed" vertical="center"/>
      <protection locked="0"/>
    </xf>
    <xf numFmtId="0" fontId="21" fillId="0" borderId="0" xfId="0" applyFont="1" applyAlignment="1" applyProtection="1">
      <alignment horizontal="distributed" vertical="center"/>
      <protection locked="0"/>
    </xf>
    <xf numFmtId="0" fontId="15" fillId="0" borderId="0" xfId="0" applyFont="1" applyAlignment="1" applyProtection="1">
      <alignment horizontal="distributed" vertical="center"/>
      <protection locked="0"/>
    </xf>
    <xf numFmtId="0" fontId="15" fillId="0" borderId="4" xfId="0" applyFont="1" applyBorder="1" applyAlignment="1" applyProtection="1">
      <alignment horizontal="distributed" vertical="center"/>
      <protection locked="0"/>
    </xf>
    <xf numFmtId="0" fontId="15" fillId="0" borderId="30" xfId="0" applyFont="1" applyBorder="1" applyAlignment="1" applyProtection="1">
      <alignment horizontal="distributed" vertical="center"/>
      <protection locked="0"/>
    </xf>
    <xf numFmtId="0" fontId="21" fillId="0" borderId="29" xfId="0" applyFont="1" applyBorder="1" applyAlignment="1" applyProtection="1">
      <alignment horizontal="distributed" vertical="center"/>
      <protection locked="0"/>
    </xf>
    <xf numFmtId="0" fontId="15" fillId="0" borderId="29" xfId="0" applyFont="1" applyBorder="1" applyAlignment="1" applyProtection="1">
      <alignment horizontal="distributed" vertical="center"/>
      <protection locked="0"/>
    </xf>
    <xf numFmtId="0" fontId="15" fillId="0" borderId="118" xfId="0" applyFont="1" applyBorder="1" applyAlignment="1" applyProtection="1">
      <alignment horizontal="distributed" vertical="center"/>
      <protection locked="0"/>
    </xf>
    <xf numFmtId="0" fontId="31" fillId="0" borderId="20" xfId="0" applyFont="1" applyBorder="1" applyAlignment="1" applyProtection="1">
      <alignment horizontal="center" vertical="center" wrapText="1"/>
      <protection locked="0"/>
    </xf>
    <xf numFmtId="0" fontId="31" fillId="0" borderId="24" xfId="0" applyFont="1" applyBorder="1" applyAlignment="1" applyProtection="1">
      <alignment horizontal="distributed" vertical="center" wrapText="1"/>
      <protection locked="0"/>
    </xf>
    <xf numFmtId="0" fontId="31" fillId="0" borderId="0" xfId="0" applyFont="1" applyAlignment="1" applyProtection="1">
      <alignment horizontal="distributed" vertical="center" wrapText="1"/>
      <protection locked="0"/>
    </xf>
    <xf numFmtId="0" fontId="31" fillId="0" borderId="0" xfId="0" applyFont="1" applyAlignment="1" applyProtection="1">
      <alignment horizontal="distributed" vertical="center"/>
      <protection locked="0"/>
    </xf>
    <xf numFmtId="0" fontId="31" fillId="0" borderId="29" xfId="0" applyFont="1" applyBorder="1" applyAlignment="1" applyProtection="1">
      <alignment horizontal="center" vertical="center" wrapText="1"/>
      <protection locked="0"/>
    </xf>
    <xf numFmtId="0" fontId="22" fillId="0" borderId="0" xfId="0" applyFont="1" applyAlignment="1" applyProtection="1">
      <alignment horizontal="distributed" vertical="center"/>
      <protection locked="0"/>
    </xf>
    <xf numFmtId="0" fontId="22" fillId="0" borderId="34" xfId="0" applyFont="1" applyBorder="1" applyAlignment="1" applyProtection="1">
      <alignment horizontal="distributed" vertical="center"/>
      <protection locked="0"/>
    </xf>
    <xf numFmtId="0" fontId="24" fillId="0" borderId="4" xfId="0" applyFont="1" applyBorder="1" applyAlignment="1" applyProtection="1">
      <alignment horizontal="distributed" vertical="center"/>
      <protection locked="0"/>
    </xf>
    <xf numFmtId="176" fontId="24" fillId="0" borderId="48" xfId="0" applyNumberFormat="1" applyFont="1" applyBorder="1" applyAlignment="1">
      <alignment vertical="center"/>
    </xf>
    <xf numFmtId="176" fontId="24" fillId="0" borderId="126" xfId="0" applyNumberFormat="1" applyFont="1" applyBorder="1" applyAlignment="1">
      <alignment vertical="center"/>
    </xf>
    <xf numFmtId="176" fontId="24" fillId="0" borderId="22" xfId="0" applyNumberFormat="1" applyFont="1" applyBorder="1" applyAlignment="1">
      <alignment vertical="center"/>
    </xf>
    <xf numFmtId="176" fontId="24" fillId="0" borderId="16" xfId="0" applyNumberFormat="1" applyFont="1" applyBorder="1" applyAlignment="1">
      <alignment vertical="center"/>
    </xf>
    <xf numFmtId="176" fontId="24" fillId="0" borderId="20" xfId="0" applyNumberFormat="1" applyFont="1" applyBorder="1" applyAlignment="1">
      <alignment vertical="center"/>
    </xf>
    <xf numFmtId="176" fontId="24" fillId="0" borderId="84" xfId="0" applyNumberFormat="1" applyFont="1" applyBorder="1" applyAlignment="1">
      <alignment vertical="center"/>
    </xf>
    <xf numFmtId="176" fontId="24" fillId="0" borderId="83" xfId="0" applyNumberFormat="1" applyFont="1" applyBorder="1" applyAlignment="1">
      <alignment vertical="center"/>
    </xf>
    <xf numFmtId="176" fontId="24" fillId="0" borderId="136" xfId="0" applyNumberFormat="1" applyFont="1" applyBorder="1" applyAlignment="1">
      <alignment vertical="center"/>
    </xf>
    <xf numFmtId="176" fontId="24" fillId="0" borderId="137" xfId="0" applyNumberFormat="1" applyFont="1" applyBorder="1" applyAlignment="1">
      <alignment vertical="center"/>
    </xf>
    <xf numFmtId="176" fontId="24" fillId="0" borderId="29" xfId="0" applyNumberFormat="1" applyFont="1" applyBorder="1" applyAlignment="1">
      <alignment vertical="center"/>
    </xf>
    <xf numFmtId="176" fontId="24" fillId="0" borderId="30" xfId="0" applyNumberFormat="1" applyFont="1" applyBorder="1" applyAlignment="1">
      <alignment vertical="center"/>
    </xf>
    <xf numFmtId="176" fontId="24" fillId="0" borderId="81" xfId="0" applyNumberFormat="1" applyFont="1" applyBorder="1" applyAlignment="1">
      <alignment vertical="center"/>
    </xf>
    <xf numFmtId="176" fontId="24" fillId="0" borderId="82" xfId="0" applyNumberFormat="1" applyFont="1" applyBorder="1" applyAlignment="1">
      <alignment vertical="center"/>
    </xf>
    <xf numFmtId="176" fontId="24" fillId="0" borderId="88" xfId="0" applyNumberFormat="1" applyFont="1" applyBorder="1" applyAlignment="1">
      <alignment vertical="center"/>
    </xf>
    <xf numFmtId="176" fontId="24" fillId="0" borderId="113" xfId="0" applyNumberFormat="1" applyFont="1" applyBorder="1" applyAlignment="1">
      <alignment vertical="center"/>
    </xf>
    <xf numFmtId="176" fontId="24" fillId="0" borderId="123" xfId="0" applyNumberFormat="1" applyFont="1" applyBorder="1" applyAlignment="1">
      <alignment vertical="center"/>
    </xf>
    <xf numFmtId="0" fontId="3" fillId="0" borderId="0" xfId="0" applyFont="1" applyProtection="1">
      <protection locked="0"/>
    </xf>
    <xf numFmtId="0" fontId="15" fillId="0" borderId="0" xfId="0" applyFont="1" applyAlignment="1" applyProtection="1">
      <alignment vertical="center"/>
      <protection locked="0"/>
    </xf>
    <xf numFmtId="0" fontId="15" fillId="0" borderId="29" xfId="0" applyFont="1" applyBorder="1" applyAlignment="1" applyProtection="1">
      <alignment vertical="center"/>
      <protection locked="0"/>
    </xf>
    <xf numFmtId="0" fontId="15" fillId="0" borderId="30" xfId="0" applyFont="1" applyBorder="1" applyAlignment="1" applyProtection="1">
      <alignment vertical="center"/>
      <protection locked="0"/>
    </xf>
    <xf numFmtId="0" fontId="15" fillId="0" borderId="118" xfId="0" applyFont="1" applyBorder="1" applyAlignment="1" applyProtection="1">
      <alignment vertical="center"/>
      <protection locked="0"/>
    </xf>
    <xf numFmtId="0" fontId="15" fillId="0" borderId="20" xfId="0" applyFont="1" applyBorder="1" applyAlignment="1" applyProtection="1">
      <alignment vertical="center"/>
      <protection locked="0"/>
    </xf>
    <xf numFmtId="0" fontId="15" fillId="0" borderId="16" xfId="0" applyFont="1" applyBorder="1" applyAlignment="1" applyProtection="1">
      <alignment vertical="center"/>
      <protection locked="0"/>
    </xf>
    <xf numFmtId="0" fontId="15" fillId="0" borderId="43" xfId="0" applyFont="1" applyBorder="1" applyAlignment="1" applyProtection="1">
      <alignment vertical="center"/>
      <protection locked="0"/>
    </xf>
    <xf numFmtId="0" fontId="24" fillId="0" borderId="2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2" fillId="0" borderId="34" xfId="0" applyFont="1" applyBorder="1" applyAlignment="1" applyProtection="1">
      <alignment horizontal="center" vertical="center"/>
      <protection locked="0"/>
    </xf>
    <xf numFmtId="0" fontId="15" fillId="0" borderId="11" xfId="0" applyFont="1" applyBorder="1" applyAlignment="1">
      <alignment horizontal="center" vertical="center"/>
    </xf>
    <xf numFmtId="0" fontId="15" fillId="0" borderId="0" xfId="0" applyFont="1" applyProtection="1">
      <protection locked="0"/>
    </xf>
    <xf numFmtId="176" fontId="24" fillId="0" borderId="20" xfId="0" applyNumberFormat="1" applyFont="1" applyBorder="1" applyAlignment="1" applyProtection="1">
      <alignment vertical="center"/>
      <protection locked="0"/>
    </xf>
    <xf numFmtId="176" fontId="24" fillId="0" borderId="126" xfId="0" applyNumberFormat="1" applyFont="1" applyBorder="1" applyAlignment="1" applyProtection="1">
      <alignment vertical="center"/>
      <protection locked="0"/>
    </xf>
    <xf numFmtId="176" fontId="24" fillId="0" borderId="48" xfId="0" applyNumberFormat="1" applyFont="1" applyBorder="1" applyAlignment="1" applyProtection="1">
      <alignment vertical="center"/>
      <protection locked="0"/>
    </xf>
    <xf numFmtId="176" fontId="22" fillId="0" borderId="23" xfId="0" applyNumberFormat="1" applyFont="1" applyBorder="1" applyAlignment="1" applyProtection="1">
      <alignment vertical="center"/>
      <protection locked="0"/>
    </xf>
    <xf numFmtId="176" fontId="22" fillId="0" borderId="80" xfId="0" applyNumberFormat="1" applyFont="1" applyBorder="1" applyAlignment="1" applyProtection="1">
      <alignment vertical="center"/>
      <protection locked="0"/>
    </xf>
    <xf numFmtId="0" fontId="24" fillId="0" borderId="9" xfId="0" applyFont="1" applyBorder="1" applyAlignment="1" applyProtection="1">
      <alignment horizontal="center" vertical="center"/>
      <protection locked="0"/>
    </xf>
    <xf numFmtId="0" fontId="24" fillId="0" borderId="59" xfId="0" applyFont="1" applyBorder="1" applyAlignment="1">
      <alignment vertical="center"/>
    </xf>
    <xf numFmtId="0" fontId="22" fillId="0" borderId="0" xfId="0" applyFont="1" applyAlignment="1" applyProtection="1">
      <alignment horizontal="center" vertical="center"/>
      <protection locked="0"/>
    </xf>
    <xf numFmtId="0" fontId="21" fillId="0" borderId="20" xfId="0" applyFont="1" applyBorder="1" applyAlignment="1" applyProtection="1">
      <alignment vertical="center"/>
      <protection locked="0"/>
    </xf>
    <xf numFmtId="176" fontId="24" fillId="0" borderId="16" xfId="0" applyNumberFormat="1" applyFont="1" applyBorder="1" applyAlignment="1" applyProtection="1">
      <alignment vertical="center"/>
      <protection locked="0"/>
    </xf>
    <xf numFmtId="176" fontId="24" fillId="0" borderId="0" xfId="0" applyNumberFormat="1" applyFont="1" applyAlignment="1" applyProtection="1">
      <alignment vertical="center" shrinkToFit="1"/>
      <protection locked="0"/>
    </xf>
    <xf numFmtId="0" fontId="24" fillId="0" borderId="0" xfId="0" applyFont="1" applyAlignment="1" applyProtection="1">
      <alignment horizontal="center" vertical="center"/>
      <protection locked="0"/>
    </xf>
    <xf numFmtId="0" fontId="24" fillId="0" borderId="23" xfId="0" applyFont="1" applyBorder="1" applyAlignment="1">
      <alignment vertical="center"/>
    </xf>
    <xf numFmtId="0" fontId="3" fillId="0" borderId="0" xfId="0" applyFont="1"/>
    <xf numFmtId="0" fontId="4" fillId="0" borderId="0" xfId="0" applyFont="1"/>
    <xf numFmtId="0" fontId="1" fillId="0" borderId="0" xfId="0" applyFont="1"/>
    <xf numFmtId="179" fontId="15" fillId="0" borderId="0" xfId="5" applyNumberFormat="1" applyFont="1" applyFill="1" applyBorder="1" applyAlignment="1">
      <alignment vertical="center"/>
    </xf>
    <xf numFmtId="179" fontId="3" fillId="0" borderId="0" xfId="5" applyNumberFormat="1" applyFont="1" applyFill="1" applyBorder="1" applyAlignment="1">
      <alignment vertical="center"/>
    </xf>
    <xf numFmtId="0" fontId="15" fillId="0" borderId="0" xfId="0" applyFont="1" applyAlignment="1">
      <alignment vertical="center"/>
    </xf>
    <xf numFmtId="179" fontId="16" fillId="0" borderId="0" xfId="5" applyNumberFormat="1" applyFont="1" applyFill="1" applyBorder="1" applyAlignment="1">
      <alignment vertical="center"/>
    </xf>
    <xf numFmtId="179" fontId="16" fillId="0" borderId="0" xfId="5" applyNumberFormat="1" applyFont="1" applyFill="1" applyBorder="1" applyAlignment="1">
      <alignment horizontal="right" vertical="center"/>
    </xf>
    <xf numFmtId="0" fontId="15" fillId="0" borderId="24" xfId="0" applyFont="1" applyBorder="1"/>
    <xf numFmtId="179" fontId="3" fillId="0" borderId="0" xfId="5" applyNumberFormat="1" applyFont="1" applyFill="1" applyBorder="1" applyAlignment="1">
      <alignment horizontal="center" vertical="center"/>
    </xf>
    <xf numFmtId="0" fontId="24" fillId="0" borderId="20" xfId="0" applyFont="1" applyBorder="1" applyAlignment="1">
      <alignment horizontal="distributed" vertical="center"/>
    </xf>
    <xf numFmtId="0" fontId="45" fillId="0" borderId="0" xfId="0" applyFont="1" applyAlignment="1" applyProtection="1">
      <alignment vertical="center"/>
      <protection locked="0"/>
    </xf>
    <xf numFmtId="0" fontId="5" fillId="0" borderId="0" xfId="0" applyFont="1" applyProtection="1">
      <protection locked="0"/>
    </xf>
    <xf numFmtId="0" fontId="38" fillId="0" borderId="0" xfId="0" applyFont="1" applyProtection="1">
      <protection locked="0"/>
    </xf>
    <xf numFmtId="0" fontId="33" fillId="0" borderId="0" xfId="0" quotePrefix="1" applyFont="1" applyAlignment="1">
      <alignment horizontal="right" vertical="center"/>
    </xf>
    <xf numFmtId="0" fontId="24" fillId="0" borderId="10" xfId="0" applyFont="1" applyBorder="1" applyProtection="1">
      <protection locked="0"/>
    </xf>
    <xf numFmtId="0" fontId="24" fillId="0" borderId="33" xfId="0" applyFont="1" applyBorder="1" applyProtection="1">
      <protection locked="0"/>
    </xf>
    <xf numFmtId="0" fontId="24" fillId="0" borderId="99" xfId="0" applyFont="1" applyBorder="1" applyProtection="1">
      <protection locked="0"/>
    </xf>
    <xf numFmtId="0" fontId="24" fillId="0" borderId="0" xfId="0" applyFont="1" applyProtection="1">
      <protection locked="0"/>
    </xf>
    <xf numFmtId="0" fontId="24" fillId="0" borderId="29" xfId="0" applyFont="1" applyBorder="1" applyAlignment="1" applyProtection="1">
      <alignment horizontal="distributed" vertical="center" justifyLastLine="1"/>
      <protection locked="0"/>
    </xf>
    <xf numFmtId="0" fontId="24" fillId="0" borderId="30" xfId="0" applyFont="1" applyBorder="1" applyAlignment="1" applyProtection="1">
      <alignment horizontal="distributed" vertical="center" justifyLastLine="1"/>
      <protection locked="0"/>
    </xf>
    <xf numFmtId="176" fontId="22" fillId="0" borderId="142" xfId="0" applyNumberFormat="1" applyFont="1" applyBorder="1" applyAlignment="1" applyProtection="1">
      <alignment vertical="center"/>
      <protection locked="0"/>
    </xf>
    <xf numFmtId="176" fontId="22" fillId="0" borderId="76" xfId="0" applyNumberFormat="1" applyFont="1" applyBorder="1" applyAlignment="1" applyProtection="1">
      <alignment vertical="center"/>
      <protection locked="0"/>
    </xf>
    <xf numFmtId="0" fontId="4" fillId="0" borderId="0" xfId="0" applyFont="1" applyAlignment="1" applyProtection="1">
      <alignment vertical="center"/>
      <protection locked="0"/>
    </xf>
    <xf numFmtId="0" fontId="21" fillId="0" borderId="17" xfId="0" applyFont="1" applyBorder="1" applyAlignment="1" applyProtection="1">
      <alignment horizontal="center" vertical="center"/>
      <protection locked="0"/>
    </xf>
    <xf numFmtId="0" fontId="22" fillId="0" borderId="25" xfId="0" applyFont="1" applyBorder="1" applyAlignment="1" applyProtection="1">
      <alignment vertical="center"/>
      <protection locked="0"/>
    </xf>
    <xf numFmtId="0" fontId="21" fillId="0" borderId="31" xfId="0" applyFont="1" applyBorder="1" applyAlignment="1" applyProtection="1">
      <alignment vertical="center"/>
      <protection locked="0"/>
    </xf>
    <xf numFmtId="0" fontId="21" fillId="0" borderId="17" xfId="0" applyFont="1" applyBorder="1" applyAlignment="1" applyProtection="1">
      <alignment vertical="center"/>
      <protection locked="0"/>
    </xf>
    <xf numFmtId="176" fontId="22" fillId="0" borderId="20" xfId="0" applyNumberFormat="1" applyFont="1" applyBorder="1" applyAlignment="1" applyProtection="1">
      <alignment vertical="center"/>
      <protection locked="0"/>
    </xf>
    <xf numFmtId="0" fontId="15" fillId="0" borderId="20" xfId="0" applyFont="1" applyBorder="1" applyAlignment="1" applyProtection="1">
      <alignment horizontal="center" vertical="center"/>
      <protection locked="0"/>
    </xf>
    <xf numFmtId="176" fontId="24" fillId="0" borderId="136" xfId="0" applyNumberFormat="1" applyFont="1" applyBorder="1" applyAlignment="1" applyProtection="1">
      <alignment vertical="center"/>
      <protection locked="0"/>
    </xf>
    <xf numFmtId="176" fontId="24" fillId="0" borderId="74" xfId="0" applyNumberFormat="1" applyFont="1" applyBorder="1" applyAlignment="1" applyProtection="1">
      <alignment vertical="center"/>
      <protection locked="0"/>
    </xf>
    <xf numFmtId="0" fontId="15" fillId="0" borderId="16" xfId="0" applyFont="1" applyBorder="1" applyAlignment="1" applyProtection="1">
      <alignment horizontal="center" vertical="center"/>
      <protection locked="0"/>
    </xf>
    <xf numFmtId="176" fontId="24" fillId="0" borderId="137" xfId="0" applyNumberFormat="1" applyFont="1" applyBorder="1" applyAlignment="1" applyProtection="1">
      <alignment vertical="center"/>
      <protection locked="0"/>
    </xf>
    <xf numFmtId="176" fontId="24" fillId="0" borderId="75" xfId="0" applyNumberFormat="1" applyFont="1" applyBorder="1" applyAlignment="1" applyProtection="1">
      <alignment vertical="center"/>
      <protection locked="0"/>
    </xf>
    <xf numFmtId="176" fontId="24" fillId="0" borderId="81" xfId="0" applyNumberFormat="1" applyFont="1" applyBorder="1" applyAlignment="1" applyProtection="1">
      <alignment vertical="center"/>
      <protection locked="0"/>
    </xf>
    <xf numFmtId="176" fontId="24" fillId="0" borderId="82" xfId="0" applyNumberFormat="1" applyFont="1" applyBorder="1" applyAlignment="1" applyProtection="1">
      <alignment vertical="center"/>
      <protection locked="0"/>
    </xf>
    <xf numFmtId="0" fontId="15" fillId="0" borderId="43" xfId="0" applyFont="1" applyBorder="1" applyAlignment="1" applyProtection="1">
      <alignment horizontal="center" vertical="center"/>
      <protection locked="0"/>
    </xf>
    <xf numFmtId="176" fontId="22" fillId="0" borderId="81" xfId="0" applyNumberFormat="1" applyFont="1" applyBorder="1" applyAlignment="1" applyProtection="1">
      <alignment vertical="center"/>
      <protection locked="0"/>
    </xf>
    <xf numFmtId="0" fontId="3" fillId="0" borderId="10" xfId="0" applyFont="1" applyBorder="1" applyAlignment="1" applyProtection="1">
      <alignment horizontal="center"/>
      <protection locked="0"/>
    </xf>
    <xf numFmtId="0" fontId="3" fillId="0" borderId="10" xfId="0" applyFont="1" applyBorder="1" applyProtection="1">
      <protection locked="0"/>
    </xf>
    <xf numFmtId="0" fontId="5" fillId="0" borderId="10" xfId="0" applyFont="1" applyBorder="1" applyProtection="1">
      <protection locked="0"/>
    </xf>
    <xf numFmtId="0" fontId="3" fillId="0" borderId="0" xfId="0" applyFont="1" applyAlignment="1" applyProtection="1">
      <alignment horizontal="center"/>
      <protection locked="0"/>
    </xf>
    <xf numFmtId="0" fontId="31" fillId="0" borderId="0" xfId="0" applyFont="1" applyProtection="1">
      <protection locked="0"/>
    </xf>
    <xf numFmtId="0" fontId="6" fillId="0" borderId="0" xfId="0" applyFont="1" applyProtection="1">
      <protection locked="0"/>
    </xf>
    <xf numFmtId="0" fontId="5" fillId="0" borderId="0" xfId="0" applyFont="1" applyAlignment="1" applyProtection="1">
      <alignment horizontal="center"/>
      <protection locked="0"/>
    </xf>
    <xf numFmtId="0" fontId="3" fillId="0" borderId="0" xfId="0" applyFont="1" applyAlignment="1" applyProtection="1">
      <alignment shrinkToFit="1"/>
      <protection locked="0"/>
    </xf>
    <xf numFmtId="0" fontId="5" fillId="0" borderId="0" xfId="0" applyFont="1" applyAlignment="1" applyProtection="1">
      <alignment shrinkToFit="1"/>
      <protection locked="0"/>
    </xf>
    <xf numFmtId="0" fontId="37" fillId="0" borderId="5" xfId="0" applyFont="1" applyBorder="1" applyAlignment="1" applyProtection="1">
      <alignment vertical="center" wrapText="1"/>
      <protection locked="0"/>
    </xf>
    <xf numFmtId="0" fontId="37" fillId="0" borderId="15" xfId="0" applyFont="1" applyBorder="1" applyAlignment="1" applyProtection="1">
      <alignment vertical="center" wrapText="1"/>
      <protection locked="0"/>
    </xf>
    <xf numFmtId="0" fontId="37" fillId="0" borderId="10" xfId="0" applyFont="1" applyBorder="1" applyAlignment="1" applyProtection="1">
      <alignment vertical="center"/>
      <protection locked="0"/>
    </xf>
    <xf numFmtId="0" fontId="37" fillId="0" borderId="33" xfId="0" applyFont="1" applyBorder="1" applyAlignment="1" applyProtection="1">
      <alignment vertical="center"/>
      <protection locked="0"/>
    </xf>
    <xf numFmtId="0" fontId="24" fillId="0" borderId="20" xfId="0" applyFont="1" applyBorder="1" applyAlignment="1" applyProtection="1">
      <alignment horizontal="center" vertical="center" textRotation="255"/>
      <protection locked="0"/>
    </xf>
    <xf numFmtId="0" fontId="24" fillId="0" borderId="29" xfId="0" applyFont="1" applyBorder="1" applyAlignment="1" applyProtection="1">
      <alignment horizontal="center" vertical="center" justifyLastLine="1"/>
      <protection locked="0"/>
    </xf>
    <xf numFmtId="0" fontId="24" fillId="0" borderId="20" xfId="0" applyFont="1" applyBorder="1" applyAlignment="1">
      <alignment horizontal="center" vertical="center" textRotation="255"/>
    </xf>
    <xf numFmtId="0" fontId="24" fillId="0" borderId="20" xfId="0" applyFont="1" applyBorder="1" applyAlignment="1" applyProtection="1">
      <alignment horizontal="center" vertical="center" justifyLastLine="1"/>
      <protection locked="0"/>
    </xf>
    <xf numFmtId="176" fontId="22" fillId="0" borderId="17" xfId="0" applyNumberFormat="1" applyFont="1" applyBorder="1" applyAlignment="1" applyProtection="1">
      <alignment vertical="center" shrinkToFit="1"/>
      <protection locked="0"/>
    </xf>
    <xf numFmtId="176" fontId="22" fillId="0" borderId="73" xfId="0" applyNumberFormat="1" applyFont="1" applyBorder="1" applyAlignment="1" applyProtection="1">
      <alignment vertical="center" shrinkToFit="1"/>
      <protection locked="0"/>
    </xf>
    <xf numFmtId="176" fontId="22" fillId="0" borderId="20" xfId="0" applyNumberFormat="1" applyFont="1" applyBorder="1" applyAlignment="1" applyProtection="1">
      <alignment vertical="center" shrinkToFit="1"/>
      <protection locked="0"/>
    </xf>
    <xf numFmtId="176" fontId="22" fillId="0" borderId="81" xfId="0" applyNumberFormat="1" applyFont="1" applyBorder="1" applyAlignment="1" applyProtection="1">
      <alignment vertical="center" shrinkToFit="1"/>
      <protection locked="0"/>
    </xf>
    <xf numFmtId="0" fontId="3" fillId="0" borderId="10" xfId="0" applyFont="1" applyBorder="1" applyAlignment="1" applyProtection="1">
      <alignment shrinkToFit="1"/>
      <protection locked="0"/>
    </xf>
    <xf numFmtId="0" fontId="45" fillId="0" borderId="0" xfId="0" applyFont="1" applyAlignment="1" applyProtection="1">
      <alignment vertical="center" shrinkToFit="1"/>
      <protection locked="0"/>
    </xf>
    <xf numFmtId="0" fontId="38" fillId="0" borderId="0" xfId="0" applyFont="1" applyAlignment="1" applyProtection="1">
      <alignment horizontal="center"/>
      <protection locked="0"/>
    </xf>
    <xf numFmtId="0" fontId="38" fillId="0" borderId="0" xfId="0" applyFont="1" applyAlignment="1" applyProtection="1">
      <alignment shrinkToFit="1"/>
      <protection locked="0"/>
    </xf>
    <xf numFmtId="0" fontId="33" fillId="0" borderId="0" xfId="0" quotePrefix="1" applyFont="1" applyAlignment="1">
      <alignment horizontal="right" vertical="center" shrinkToFit="1"/>
    </xf>
    <xf numFmtId="176" fontId="5" fillId="0" borderId="0" xfId="0" applyNumberFormat="1" applyFont="1" applyProtection="1">
      <protection locked="0"/>
    </xf>
    <xf numFmtId="176" fontId="5" fillId="0" borderId="0" xfId="0" applyNumberFormat="1" applyFont="1" applyAlignment="1" applyProtection="1">
      <alignment shrinkToFit="1"/>
      <protection locked="0"/>
    </xf>
    <xf numFmtId="0" fontId="36" fillId="0" borderId="5" xfId="0" applyFont="1" applyBorder="1" applyAlignment="1" applyProtection="1">
      <alignment vertical="center" shrinkToFit="1"/>
      <protection locked="0"/>
    </xf>
    <xf numFmtId="0" fontId="36" fillId="0" borderId="15" xfId="0" applyFont="1" applyBorder="1" applyAlignment="1" applyProtection="1">
      <alignment vertical="center"/>
      <protection locked="0"/>
    </xf>
    <xf numFmtId="0" fontId="24" fillId="0" borderId="10" xfId="0" applyFont="1" applyBorder="1" applyAlignment="1" applyProtection="1">
      <alignment horizontal="center"/>
      <protection locked="0"/>
    </xf>
    <xf numFmtId="0" fontId="24" fillId="0" borderId="78" xfId="0" applyFont="1" applyBorder="1" applyAlignment="1" applyProtection="1">
      <alignment horizontal="center"/>
      <protection locked="0"/>
    </xf>
    <xf numFmtId="0" fontId="24" fillId="0" borderId="15" xfId="0" applyFont="1" applyBorder="1" applyAlignment="1" applyProtection="1">
      <alignment horizontal="center"/>
      <protection locked="0"/>
    </xf>
    <xf numFmtId="0" fontId="24" fillId="0" borderId="9"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176" fontId="22" fillId="0" borderId="0" xfId="0" applyNumberFormat="1" applyFont="1" applyAlignment="1" applyProtection="1">
      <alignment vertical="center" shrinkToFit="1"/>
      <protection locked="0"/>
    </xf>
    <xf numFmtId="0" fontId="24" fillId="0" borderId="20" xfId="0" applyFont="1" applyBorder="1" applyAlignment="1" applyProtection="1">
      <alignment horizontal="distributed" vertical="center"/>
      <protection locked="0"/>
    </xf>
    <xf numFmtId="0" fontId="24" fillId="0" borderId="9" xfId="0" quotePrefix="1" applyFont="1" applyBorder="1" applyAlignment="1" applyProtection="1">
      <alignment horizontal="center" vertical="center" shrinkToFit="1"/>
      <protection locked="0"/>
    </xf>
    <xf numFmtId="0" fontId="24" fillId="0" borderId="0" xfId="0" applyFont="1" applyAlignment="1" applyProtection="1">
      <alignment shrinkToFit="1"/>
      <protection locked="0"/>
    </xf>
    <xf numFmtId="0" fontId="24" fillId="0" borderId="0" xfId="0" applyFont="1" applyAlignment="1">
      <alignment shrinkToFit="1"/>
    </xf>
    <xf numFmtId="0" fontId="5" fillId="0" borderId="0" xfId="0" applyFont="1" applyAlignment="1" applyProtection="1">
      <alignment horizontal="center" shrinkToFit="1"/>
      <protection locked="0"/>
    </xf>
    <xf numFmtId="0" fontId="3" fillId="0" borderId="0" xfId="0" applyFont="1" applyAlignment="1" applyProtection="1">
      <alignment horizontal="center" shrinkToFit="1"/>
      <protection locked="0"/>
    </xf>
    <xf numFmtId="176" fontId="24" fillId="0" borderId="81" xfId="0" applyNumberFormat="1" applyFont="1" applyBorder="1" applyAlignment="1">
      <alignment vertical="center" shrinkToFit="1"/>
    </xf>
    <xf numFmtId="176" fontId="24" fillId="0" borderId="29" xfId="0" applyNumberFormat="1" applyFont="1" applyBorder="1" applyAlignment="1">
      <alignment vertical="center" shrinkToFit="1"/>
    </xf>
    <xf numFmtId="0" fontId="31" fillId="0" borderId="0" xfId="0" applyFont="1" applyAlignment="1" applyProtection="1">
      <alignment horizontal="distributed" vertical="center" shrinkToFit="1"/>
      <protection locked="0"/>
    </xf>
    <xf numFmtId="0" fontId="21" fillId="0" borderId="25" xfId="0" applyFont="1" applyBorder="1" applyAlignment="1" applyProtection="1">
      <alignment vertical="center"/>
      <protection locked="0"/>
    </xf>
    <xf numFmtId="0" fontId="8" fillId="0" borderId="5"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24" fillId="0" borderId="33" xfId="0" applyFont="1" applyBorder="1"/>
    <xf numFmtId="0" fontId="39" fillId="0" borderId="10" xfId="0" applyFont="1" applyBorder="1" applyProtection="1">
      <protection locked="0"/>
    </xf>
    <xf numFmtId="0" fontId="39" fillId="0" borderId="0" xfId="0" applyFont="1" applyProtection="1">
      <protection locked="0"/>
    </xf>
    <xf numFmtId="0" fontId="24" fillId="0" borderId="8" xfId="0" applyFont="1" applyBorder="1"/>
    <xf numFmtId="0" fontId="24" fillId="0" borderId="16" xfId="0" applyFont="1" applyBorder="1"/>
    <xf numFmtId="0" fontId="24" fillId="0" borderId="24" xfId="0" applyFont="1" applyBorder="1"/>
    <xf numFmtId="0" fontId="24" fillId="0" borderId="30" xfId="0" applyFont="1" applyBorder="1"/>
    <xf numFmtId="0" fontId="7" fillId="0" borderId="0" xfId="0" applyFont="1" applyAlignment="1" applyProtection="1">
      <alignment vertical="center"/>
      <protection locked="0"/>
    </xf>
    <xf numFmtId="0" fontId="3" fillId="0" borderId="0" xfId="0" applyFont="1" applyAlignment="1" applyProtection="1">
      <alignment vertical="center"/>
      <protection locked="0"/>
    </xf>
    <xf numFmtId="0" fontId="15" fillId="0" borderId="10" xfId="0" applyFont="1" applyBorder="1"/>
    <xf numFmtId="0" fontId="39" fillId="0" borderId="15" xfId="0" applyFont="1" applyBorder="1"/>
    <xf numFmtId="0" fontId="31" fillId="0" borderId="10" xfId="0" applyFont="1" applyBorder="1" applyProtection="1">
      <protection locked="0"/>
    </xf>
    <xf numFmtId="0" fontId="24" fillId="0" borderId="142" xfId="0" applyFont="1" applyBorder="1" applyAlignment="1" applyProtection="1">
      <alignment horizontal="distributed" vertical="center" justifyLastLine="1"/>
      <protection locked="0"/>
    </xf>
    <xf numFmtId="0" fontId="24" fillId="0" borderId="76" xfId="0" applyFont="1" applyBorder="1" applyAlignment="1" applyProtection="1">
      <alignment horizontal="distributed" vertical="center" justifyLastLine="1"/>
      <protection locked="0"/>
    </xf>
    <xf numFmtId="0" fontId="24" fillId="0" borderId="80" xfId="0" applyFont="1" applyBorder="1" applyAlignment="1" applyProtection="1">
      <alignment horizontal="distributed" vertical="center" justifyLastLine="1"/>
      <protection locked="0"/>
    </xf>
    <xf numFmtId="0" fontId="24" fillId="0" borderId="112" xfId="0" applyFont="1" applyBorder="1" applyAlignment="1" applyProtection="1">
      <alignment horizontal="distributed" vertical="center" justifyLastLine="1"/>
      <protection locked="0"/>
    </xf>
    <xf numFmtId="0" fontId="24" fillId="0" borderId="48" xfId="0" applyFont="1" applyBorder="1"/>
    <xf numFmtId="0" fontId="31" fillId="0" borderId="0" xfId="0" applyFont="1" applyAlignment="1" applyProtection="1">
      <alignment horizontal="distributed" vertical="center" wrapText="1" shrinkToFit="1"/>
      <protection locked="0"/>
    </xf>
    <xf numFmtId="176" fontId="24" fillId="0" borderId="10" xfId="0" applyNumberFormat="1" applyFont="1" applyBorder="1"/>
    <xf numFmtId="0" fontId="24" fillId="0" borderId="0" xfId="0" applyFont="1" applyAlignment="1" applyProtection="1">
      <alignment horizontal="distributed" vertical="center"/>
      <protection locked="0"/>
    </xf>
    <xf numFmtId="0" fontId="24" fillId="0" borderId="0" xfId="0" quotePrefix="1" applyFont="1" applyAlignment="1">
      <alignment horizontal="right" vertical="center"/>
    </xf>
    <xf numFmtId="0" fontId="24" fillId="0" borderId="0" xfId="0" applyFont="1"/>
    <xf numFmtId="0" fontId="37" fillId="0" borderId="0" xfId="0" applyFont="1" applyAlignment="1" applyProtection="1">
      <alignment vertical="center"/>
      <protection locked="0"/>
    </xf>
    <xf numFmtId="0" fontId="25" fillId="0" borderId="0" xfId="0" applyFont="1" applyAlignment="1">
      <alignment vertical="center"/>
    </xf>
    <xf numFmtId="0" fontId="24" fillId="0" borderId="0" xfId="0" applyFont="1" applyAlignment="1">
      <alignment vertical="center"/>
    </xf>
    <xf numFmtId="176" fontId="22" fillId="0" borderId="126" xfId="0" applyNumberFormat="1" applyFont="1" applyBorder="1" applyAlignment="1">
      <alignment vertical="center"/>
    </xf>
    <xf numFmtId="0" fontId="5" fillId="0" borderId="0" xfId="0" applyFont="1" applyAlignment="1">
      <alignment vertical="center"/>
    </xf>
    <xf numFmtId="0" fontId="35" fillId="0" borderId="0" xfId="0" applyFont="1"/>
    <xf numFmtId="176" fontId="24" fillId="0" borderId="101" xfId="0" applyNumberFormat="1" applyFont="1" applyBorder="1" applyAlignment="1">
      <alignment vertical="center"/>
    </xf>
    <xf numFmtId="176" fontId="24" fillId="0" borderId="116" xfId="0" applyNumberFormat="1" applyFont="1" applyBorder="1" applyAlignment="1">
      <alignment vertical="center"/>
    </xf>
    <xf numFmtId="0" fontId="25" fillId="0" borderId="0" xfId="0" applyFont="1"/>
    <xf numFmtId="176" fontId="24" fillId="0" borderId="107" xfId="0" applyNumberFormat="1" applyFont="1" applyBorder="1" applyAlignment="1">
      <alignment vertical="center"/>
    </xf>
    <xf numFmtId="0" fontId="5" fillId="0" borderId="0" xfId="0" applyFont="1" applyAlignment="1">
      <alignment vertical="center" shrinkToFit="1"/>
    </xf>
    <xf numFmtId="176" fontId="24" fillId="0" borderId="30" xfId="0" applyNumberFormat="1" applyFont="1" applyBorder="1" applyAlignment="1">
      <alignment vertical="center" shrinkToFit="1"/>
    </xf>
    <xf numFmtId="176" fontId="24" fillId="0" borderId="121" xfId="0" applyNumberFormat="1" applyFont="1" applyBorder="1" applyAlignment="1">
      <alignment vertical="center" shrinkToFit="1"/>
    </xf>
    <xf numFmtId="176" fontId="24" fillId="0" borderId="92" xfId="0" applyNumberFormat="1" applyFont="1" applyBorder="1" applyAlignment="1">
      <alignment vertical="center"/>
    </xf>
    <xf numFmtId="176" fontId="24" fillId="0" borderId="28" xfId="0" applyNumberFormat="1" applyFont="1" applyBorder="1" applyAlignment="1">
      <alignment vertical="center" shrinkToFit="1"/>
    </xf>
    <xf numFmtId="176" fontId="24" fillId="0" borderId="19" xfId="0" applyNumberFormat="1" applyFont="1" applyBorder="1" applyAlignment="1">
      <alignment vertical="center" shrinkToFit="1"/>
    </xf>
    <xf numFmtId="176" fontId="24" fillId="0" borderId="0" xfId="0" applyNumberFormat="1" applyFont="1" applyAlignment="1">
      <alignment vertical="center" shrinkToFit="1"/>
    </xf>
    <xf numFmtId="176" fontId="22" fillId="0" borderId="29" xfId="0" applyNumberFormat="1" applyFont="1" applyBorder="1" applyAlignment="1">
      <alignment vertical="center" shrinkToFit="1"/>
    </xf>
    <xf numFmtId="176" fontId="24" fillId="0" borderId="82" xfId="0" applyNumberFormat="1" applyFont="1" applyBorder="1" applyAlignment="1">
      <alignment vertical="center" shrinkToFit="1"/>
    </xf>
    <xf numFmtId="176" fontId="24" fillId="0" borderId="43" xfId="0" applyNumberFormat="1" applyFont="1" applyBorder="1" applyAlignment="1">
      <alignment vertical="center" shrinkToFit="1"/>
    </xf>
    <xf numFmtId="176" fontId="24" fillId="0" borderId="88" xfId="0" applyNumberFormat="1" applyFont="1" applyBorder="1" applyAlignment="1">
      <alignment vertical="center" shrinkToFit="1"/>
    </xf>
    <xf numFmtId="0" fontId="6" fillId="0" borderId="0" xfId="4" applyFont="1">
      <alignment vertical="center"/>
    </xf>
    <xf numFmtId="176" fontId="24" fillId="0" borderId="4" xfId="0" applyNumberFormat="1" applyFont="1" applyBorder="1" applyAlignment="1">
      <alignment vertical="center" shrinkToFit="1"/>
    </xf>
    <xf numFmtId="0" fontId="24" fillId="0" borderId="20" xfId="0" applyFont="1" applyBorder="1"/>
    <xf numFmtId="0" fontId="15" fillId="0" borderId="16" xfId="0" applyFont="1" applyBorder="1" applyAlignment="1">
      <alignment vertical="center"/>
    </xf>
    <xf numFmtId="0" fontId="15" fillId="0" borderId="30" xfId="0" applyFont="1" applyBorder="1" applyAlignment="1">
      <alignment vertical="center"/>
    </xf>
    <xf numFmtId="0" fontId="5"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vertical="center"/>
    </xf>
    <xf numFmtId="176" fontId="6" fillId="0" borderId="0" xfId="0" applyNumberFormat="1" applyFont="1" applyAlignment="1">
      <alignment vertical="center"/>
    </xf>
    <xf numFmtId="0" fontId="6" fillId="0" borderId="7" xfId="0" applyFont="1" applyBorder="1" applyAlignment="1">
      <alignment horizontal="center" vertical="center"/>
    </xf>
    <xf numFmtId="0" fontId="6" fillId="0" borderId="10" xfId="0" applyFont="1" applyBorder="1" applyAlignment="1">
      <alignment vertical="center"/>
    </xf>
    <xf numFmtId="0" fontId="15" fillId="0" borderId="8" xfId="0" applyFont="1" applyBorder="1" applyAlignment="1">
      <alignment horizontal="center" vertical="center"/>
    </xf>
    <xf numFmtId="0" fontId="15" fillId="0" borderId="24" xfId="0" applyFont="1" applyBorder="1" applyAlignment="1">
      <alignment vertical="center"/>
    </xf>
    <xf numFmtId="0" fontId="21" fillId="0" borderId="0" xfId="0" applyFont="1" applyAlignment="1">
      <alignment vertical="center"/>
    </xf>
    <xf numFmtId="0" fontId="15" fillId="0" borderId="105" xfId="0" applyFont="1" applyBorder="1" applyAlignment="1">
      <alignment horizontal="center" vertical="center"/>
    </xf>
    <xf numFmtId="0" fontId="15" fillId="0" borderId="4" xfId="0" applyFont="1" applyBorder="1" applyAlignment="1">
      <alignment vertical="center"/>
    </xf>
    <xf numFmtId="0" fontId="44" fillId="0" borderId="0" xfId="0" applyFont="1" applyAlignment="1">
      <alignment vertical="center"/>
    </xf>
    <xf numFmtId="176" fontId="22" fillId="0" borderId="20" xfId="0" applyNumberFormat="1" applyFont="1" applyBorder="1" applyAlignment="1">
      <alignment vertical="center"/>
    </xf>
    <xf numFmtId="0" fontId="24" fillId="0" borderId="0" xfId="3" applyFont="1" applyAlignment="1">
      <alignment horizontal="center" vertical="center"/>
    </xf>
    <xf numFmtId="0" fontId="10" fillId="0" borderId="0" xfId="4" applyFont="1">
      <alignment vertical="center"/>
    </xf>
    <xf numFmtId="0" fontId="28" fillId="0" borderId="0" xfId="4" applyFont="1">
      <alignment vertical="center"/>
    </xf>
    <xf numFmtId="0" fontId="25" fillId="0" borderId="0" xfId="4" applyFont="1" applyAlignment="1">
      <alignment horizontal="left" vertical="center"/>
    </xf>
    <xf numFmtId="0" fontId="30" fillId="0" borderId="0" xfId="4" applyFont="1">
      <alignment vertical="center"/>
    </xf>
    <xf numFmtId="0" fontId="6" fillId="0" borderId="0" xfId="4" applyFont="1" applyAlignment="1">
      <alignment horizontal="left" vertical="center"/>
    </xf>
    <xf numFmtId="0" fontId="15" fillId="0" borderId="19" xfId="3" applyFont="1" applyBorder="1" applyAlignment="1">
      <alignment horizontal="center" vertical="center" wrapText="1"/>
    </xf>
    <xf numFmtId="0" fontId="24" fillId="0" borderId="90" xfId="3" applyFont="1" applyBorder="1" applyAlignment="1">
      <alignment horizontal="center" vertical="center"/>
    </xf>
    <xf numFmtId="0" fontId="24" fillId="0" borderId="91" xfId="3" applyFont="1" applyBorder="1" applyAlignment="1">
      <alignment horizontal="center" vertical="center"/>
    </xf>
    <xf numFmtId="0" fontId="4" fillId="0" borderId="4" xfId="4" applyFont="1" applyBorder="1" applyAlignment="1">
      <alignment horizontal="left" vertical="center"/>
    </xf>
    <xf numFmtId="0" fontId="6" fillId="0" borderId="4" xfId="4" applyFont="1" applyBorder="1">
      <alignment vertical="center"/>
    </xf>
    <xf numFmtId="0" fontId="15" fillId="0" borderId="31" xfId="4" applyFont="1" applyBorder="1" applyAlignment="1">
      <alignment horizontal="center" vertical="center" wrapText="1"/>
    </xf>
    <xf numFmtId="0" fontId="24" fillId="0" borderId="13" xfId="4" applyFont="1" applyBorder="1" applyAlignment="1">
      <alignment horizontal="center" vertical="center"/>
    </xf>
    <xf numFmtId="0" fontId="43" fillId="0" borderId="82" xfId="0" applyFont="1" applyBorder="1" applyAlignment="1">
      <alignment horizontal="center" vertical="center" wrapText="1"/>
    </xf>
    <xf numFmtId="38" fontId="4" fillId="0" borderId="0" xfId="1" applyFont="1" applyFill="1"/>
    <xf numFmtId="0" fontId="48" fillId="0" borderId="80" xfId="0" applyFont="1" applyBorder="1" applyAlignment="1">
      <alignment horizontal="center" vertical="center" wrapText="1"/>
    </xf>
    <xf numFmtId="0" fontId="48" fillId="0" borderId="85" xfId="0" applyFont="1" applyBorder="1" applyAlignment="1">
      <alignment horizontal="center" vertical="center" wrapText="1"/>
    </xf>
    <xf numFmtId="38" fontId="1" fillId="0" borderId="0" xfId="1" applyFill="1"/>
    <xf numFmtId="0" fontId="15" fillId="0" borderId="25" xfId="0" applyFont="1" applyBorder="1" applyAlignment="1">
      <alignment vertical="center"/>
    </xf>
    <xf numFmtId="0" fontId="24" fillId="0" borderId="16" xfId="0" applyFont="1" applyBorder="1" applyAlignment="1">
      <alignment horizontal="distributed" vertical="center" justifyLastLine="1"/>
    </xf>
    <xf numFmtId="0" fontId="24" fillId="0" borderId="0" xfId="0" applyFont="1" applyAlignment="1">
      <alignment horizontal="distributed" vertical="center"/>
    </xf>
    <xf numFmtId="0" fontId="24" fillId="0" borderId="24" xfId="0" applyFont="1" applyBorder="1" applyAlignment="1">
      <alignment horizontal="distributed" vertical="center"/>
    </xf>
    <xf numFmtId="0" fontId="24" fillId="0" borderId="0" xfId="0" applyFont="1" applyAlignment="1">
      <alignment horizontal="distributed" vertical="center" justifyLastLine="1"/>
    </xf>
    <xf numFmtId="0" fontId="24" fillId="0" borderId="29" xfId="0" applyFont="1" applyBorder="1" applyAlignment="1">
      <alignment horizontal="distributed" vertical="center" justifyLastLine="1"/>
    </xf>
    <xf numFmtId="176" fontId="24" fillId="0" borderId="64" xfId="0" applyNumberFormat="1" applyFont="1" applyBorder="1" applyAlignment="1">
      <alignment vertical="center"/>
    </xf>
    <xf numFmtId="176" fontId="24" fillId="0" borderId="0" xfId="0" applyNumberFormat="1" applyFont="1" applyAlignment="1">
      <alignment vertical="center"/>
    </xf>
    <xf numFmtId="176" fontId="24" fillId="0" borderId="59" xfId="0" applyNumberFormat="1" applyFont="1" applyBorder="1" applyAlignment="1">
      <alignment vertical="center"/>
    </xf>
    <xf numFmtId="176" fontId="24" fillId="0" borderId="89" xfId="0" applyNumberFormat="1" applyFont="1" applyBorder="1" applyAlignment="1">
      <alignment vertical="center"/>
    </xf>
    <xf numFmtId="0" fontId="24" fillId="0" borderId="92" xfId="0" applyFont="1" applyBorder="1" applyAlignment="1">
      <alignment horizontal="distributed" vertical="center" justifyLastLine="1"/>
    </xf>
    <xf numFmtId="0" fontId="24" fillId="0" borderId="9" xfId="0" applyFont="1" applyBorder="1" applyAlignment="1">
      <alignment horizontal="center" vertical="center" textRotation="255"/>
    </xf>
    <xf numFmtId="0" fontId="24" fillId="0" borderId="0" xfId="0" applyFont="1" applyAlignment="1">
      <alignment horizontal="center" vertical="distributed" textRotation="255" justifyLastLine="1"/>
    </xf>
    <xf numFmtId="0" fontId="24" fillId="0" borderId="34" xfId="0" applyFont="1" applyBorder="1" applyAlignment="1">
      <alignment vertical="center"/>
    </xf>
    <xf numFmtId="0" fontId="24" fillId="0" borderId="28" xfId="0" applyFont="1" applyBorder="1" applyAlignment="1">
      <alignment vertical="center"/>
    </xf>
    <xf numFmtId="0" fontId="24" fillId="0" borderId="20" xfId="0" applyFont="1" applyBorder="1" applyAlignment="1">
      <alignment horizontal="distributed" vertical="center" justifyLastLine="1"/>
    </xf>
    <xf numFmtId="0" fontId="24" fillId="0" borderId="4" xfId="0" applyFont="1" applyBorder="1" applyAlignment="1">
      <alignment horizontal="distributed" vertical="center"/>
    </xf>
    <xf numFmtId="0" fontId="24" fillId="0" borderId="29" xfId="0" applyFont="1" applyBorder="1" applyAlignment="1">
      <alignment horizontal="distributed" vertical="center"/>
    </xf>
    <xf numFmtId="0" fontId="24" fillId="0" borderId="80" xfId="0" applyFont="1" applyBorder="1" applyAlignment="1">
      <alignment horizontal="distributed" vertical="center" justifyLastLine="1"/>
    </xf>
    <xf numFmtId="0" fontId="24" fillId="0" borderId="76" xfId="0" applyFont="1" applyBorder="1" applyAlignment="1">
      <alignment horizontal="distributed" vertical="center" justifyLastLine="1"/>
    </xf>
    <xf numFmtId="0" fontId="40" fillId="0" borderId="0" xfId="0" applyFont="1" applyAlignment="1">
      <alignment horizontal="left" vertical="center" wrapText="1"/>
    </xf>
    <xf numFmtId="0" fontId="24" fillId="0" borderId="24" xfId="0" applyFont="1" applyBorder="1" applyAlignment="1">
      <alignment vertical="center"/>
    </xf>
    <xf numFmtId="0" fontId="24" fillId="0" borderId="137" xfId="0" applyFont="1" applyBorder="1" applyAlignment="1" applyProtection="1">
      <alignment horizontal="center" vertical="distributed" textRotation="255" justifyLastLine="1"/>
      <protection locked="0"/>
    </xf>
    <xf numFmtId="0" fontId="24" fillId="0" borderId="75" xfId="0" applyFont="1" applyBorder="1" applyAlignment="1" applyProtection="1">
      <alignment horizontal="center" vertical="distributed" textRotation="255" justifyLastLine="1"/>
      <protection locked="0"/>
    </xf>
    <xf numFmtId="0" fontId="24" fillId="0" borderId="10" xfId="0" applyFont="1" applyBorder="1"/>
    <xf numFmtId="0" fontId="43" fillId="0" borderId="84" xfId="0" applyFont="1" applyBorder="1" applyAlignment="1">
      <alignment horizontal="center" vertical="center" wrapText="1"/>
    </xf>
    <xf numFmtId="0" fontId="24" fillId="0" borderId="24" xfId="0" applyFont="1" applyBorder="1" applyAlignment="1" applyProtection="1">
      <alignment horizontal="distributed" vertical="center"/>
      <protection locked="0"/>
    </xf>
    <xf numFmtId="0" fontId="24" fillId="0" borderId="0" xfId="0" applyFont="1" applyAlignment="1" applyProtection="1">
      <alignment horizontal="distributed" vertical="center" justifyLastLine="1"/>
      <protection locked="0"/>
    </xf>
    <xf numFmtId="0" fontId="24" fillId="0" borderId="16" xfId="0" applyFont="1" applyBorder="1" applyAlignment="1" applyProtection="1">
      <alignment horizontal="center" vertical="center" textRotation="255"/>
      <protection locked="0"/>
    </xf>
    <xf numFmtId="0" fontId="24" fillId="0" borderId="24" xfId="0" applyFont="1" applyBorder="1" applyAlignment="1" applyProtection="1">
      <alignment horizontal="distributed" vertical="center" justifyLastLine="1"/>
      <protection locked="0"/>
    </xf>
    <xf numFmtId="0" fontId="24" fillId="0" borderId="20"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176" fontId="22" fillId="0" borderId="17" xfId="0" applyNumberFormat="1" applyFont="1" applyBorder="1" applyAlignment="1">
      <alignment vertical="center" shrinkToFit="1"/>
    </xf>
    <xf numFmtId="176" fontId="22" fillId="0" borderId="23" xfId="0" applyNumberFormat="1" applyFont="1" applyBorder="1" applyAlignment="1">
      <alignment vertical="center"/>
    </xf>
    <xf numFmtId="176" fontId="22" fillId="0" borderId="112" xfId="0" applyNumberFormat="1" applyFont="1" applyBorder="1" applyAlignment="1">
      <alignment vertical="center"/>
    </xf>
    <xf numFmtId="176" fontId="22" fillId="0" borderId="123" xfId="0" applyNumberFormat="1" applyFont="1" applyBorder="1" applyAlignment="1">
      <alignment vertical="center"/>
    </xf>
    <xf numFmtId="176" fontId="22" fillId="0" borderId="92" xfId="0" applyNumberFormat="1" applyFont="1" applyBorder="1" applyAlignment="1">
      <alignment vertical="center"/>
    </xf>
    <xf numFmtId="176" fontId="24" fillId="0" borderId="126" xfId="0" applyNumberFormat="1" applyFont="1" applyBorder="1" applyAlignment="1">
      <alignment vertical="center" shrinkToFit="1"/>
    </xf>
    <xf numFmtId="176" fontId="24" fillId="0" borderId="127" xfId="0" applyNumberFormat="1" applyFont="1" applyBorder="1" applyAlignment="1">
      <alignment vertical="center" shrinkToFit="1"/>
    </xf>
    <xf numFmtId="176" fontId="24" fillId="0" borderId="109" xfId="0" applyNumberFormat="1" applyFont="1" applyBorder="1" applyAlignment="1">
      <alignment vertical="center" shrinkToFit="1"/>
    </xf>
    <xf numFmtId="176" fontId="24" fillId="0" borderId="96" xfId="0" applyNumberFormat="1" applyFont="1" applyBorder="1" applyAlignment="1">
      <alignment vertical="center" shrinkToFit="1"/>
    </xf>
    <xf numFmtId="176" fontId="24" fillId="0" borderId="22" xfId="0" applyNumberFormat="1" applyFont="1" applyBorder="1" applyAlignment="1">
      <alignment vertical="center" shrinkToFit="1"/>
    </xf>
    <xf numFmtId="176" fontId="22" fillId="0" borderId="19" xfId="0" applyNumberFormat="1" applyFont="1" applyBorder="1" applyAlignment="1">
      <alignment vertical="center"/>
    </xf>
    <xf numFmtId="176" fontId="22" fillId="0" borderId="80" xfId="0" applyNumberFormat="1" applyFont="1" applyBorder="1" applyAlignment="1">
      <alignment vertical="center"/>
    </xf>
    <xf numFmtId="176" fontId="22" fillId="0" borderId="28" xfId="0" applyNumberFormat="1" applyFont="1" applyBorder="1" applyAlignment="1">
      <alignment vertical="center"/>
    </xf>
    <xf numFmtId="176" fontId="22" fillId="0" borderId="83" xfId="0" applyNumberFormat="1" applyFont="1" applyBorder="1" applyAlignment="1">
      <alignment vertical="center"/>
    </xf>
    <xf numFmtId="176" fontId="22" fillId="0" borderId="17" xfId="0" applyNumberFormat="1" applyFont="1" applyBorder="1" applyAlignment="1">
      <alignment vertical="center"/>
    </xf>
    <xf numFmtId="176" fontId="22" fillId="0" borderId="86" xfId="0" applyNumberFormat="1" applyFont="1" applyBorder="1" applyAlignment="1">
      <alignment vertical="center"/>
    </xf>
    <xf numFmtId="176" fontId="22" fillId="0" borderId="81" xfId="0" applyNumberFormat="1" applyFont="1" applyBorder="1" applyAlignment="1">
      <alignment vertical="center"/>
    </xf>
    <xf numFmtId="176" fontId="22" fillId="0" borderId="111" xfId="0" applyNumberFormat="1" applyFont="1" applyBorder="1" applyAlignment="1">
      <alignment vertical="center"/>
    </xf>
    <xf numFmtId="176" fontId="22" fillId="0" borderId="13" xfId="0" applyNumberFormat="1" applyFont="1" applyBorder="1" applyAlignment="1">
      <alignment vertical="center"/>
    </xf>
    <xf numFmtId="176" fontId="22" fillId="0" borderId="107" xfId="0" applyNumberFormat="1" applyFont="1" applyBorder="1" applyAlignment="1">
      <alignment vertical="center"/>
    </xf>
    <xf numFmtId="176" fontId="22" fillId="0" borderId="116" xfId="0" applyNumberFormat="1" applyFont="1" applyBorder="1" applyAlignment="1">
      <alignment vertical="center"/>
    </xf>
    <xf numFmtId="176" fontId="22" fillId="0" borderId="73" xfId="0" applyNumberFormat="1" applyFont="1" applyBorder="1" applyAlignment="1">
      <alignment vertical="center"/>
    </xf>
    <xf numFmtId="176" fontId="22" fillId="0" borderId="79" xfId="0" applyNumberFormat="1" applyFont="1" applyBorder="1" applyAlignment="1">
      <alignment vertical="center"/>
    </xf>
    <xf numFmtId="176" fontId="22" fillId="0" borderId="76" xfId="0" applyNumberFormat="1" applyFont="1" applyBorder="1" applyAlignment="1">
      <alignment vertical="center"/>
    </xf>
    <xf numFmtId="0" fontId="22" fillId="0" borderId="24" xfId="0" applyFont="1" applyBorder="1" applyAlignment="1">
      <alignment horizontal="distributed" vertical="center"/>
    </xf>
    <xf numFmtId="176" fontId="22" fillId="0" borderId="136" xfId="0" applyNumberFormat="1" applyFont="1" applyBorder="1" applyAlignment="1">
      <alignment vertical="center"/>
    </xf>
    <xf numFmtId="0" fontId="21" fillId="0" borderId="71" xfId="0" applyFont="1" applyBorder="1" applyAlignment="1" applyProtection="1">
      <alignment horizontal="center" vertical="center"/>
      <protection locked="0"/>
    </xf>
    <xf numFmtId="0" fontId="21" fillId="0" borderId="25" xfId="0" applyFont="1" applyBorder="1" applyAlignment="1" applyProtection="1">
      <alignment horizontal="distributed" vertical="center"/>
      <protection locked="0"/>
    </xf>
    <xf numFmtId="176" fontId="22" fillId="0" borderId="135" xfId="0" applyNumberFormat="1" applyFont="1" applyBorder="1" applyAlignment="1">
      <alignment vertical="center"/>
    </xf>
    <xf numFmtId="0" fontId="21" fillId="0" borderId="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0" xfId="0" applyFont="1" applyAlignment="1" applyProtection="1">
      <alignment vertical="center"/>
      <protection locked="0"/>
    </xf>
    <xf numFmtId="0" fontId="21" fillId="0" borderId="29" xfId="0" applyFont="1" applyBorder="1" applyAlignment="1" applyProtection="1">
      <alignment vertical="center"/>
      <protection locked="0"/>
    </xf>
    <xf numFmtId="176" fontId="22" fillId="0" borderId="74" xfId="0" applyNumberFormat="1" applyFont="1" applyBorder="1" applyAlignment="1">
      <alignment vertical="center"/>
    </xf>
    <xf numFmtId="0" fontId="21" fillId="0" borderId="9" xfId="0" applyFont="1" applyBorder="1" applyAlignment="1" applyProtection="1">
      <alignment horizontal="distributed" vertical="center"/>
      <protection locked="0"/>
    </xf>
    <xf numFmtId="0" fontId="21" fillId="0" borderId="70" xfId="0" applyFont="1" applyBorder="1" applyAlignment="1" applyProtection="1">
      <alignment horizontal="distributed" vertical="center"/>
      <protection locked="0"/>
    </xf>
    <xf numFmtId="0" fontId="21" fillId="0" borderId="23" xfId="0" applyFont="1" applyBorder="1" applyAlignment="1" applyProtection="1">
      <alignment horizontal="distributed" vertical="center"/>
      <protection locked="0"/>
    </xf>
    <xf numFmtId="0" fontId="21" fillId="0" borderId="34" xfId="0" applyFont="1" applyBorder="1" applyAlignment="1" applyProtection="1">
      <alignment horizontal="distributed" vertical="center"/>
      <protection locked="0"/>
    </xf>
    <xf numFmtId="0" fontId="21" fillId="0" borderId="28" xfId="0" applyFont="1" applyBorder="1" applyAlignment="1" applyProtection="1">
      <alignment horizontal="distributed" vertical="center"/>
      <protection locked="0"/>
    </xf>
    <xf numFmtId="176" fontId="22" fillId="0" borderId="142" xfId="0" applyNumberFormat="1" applyFont="1" applyBorder="1" applyAlignment="1">
      <alignment vertical="center"/>
    </xf>
    <xf numFmtId="176" fontId="22" fillId="0" borderId="165" xfId="0" applyNumberFormat="1" applyFont="1" applyBorder="1" applyAlignment="1">
      <alignment vertical="center"/>
    </xf>
    <xf numFmtId="0" fontId="22" fillId="0" borderId="0" xfId="0" applyFont="1" applyAlignment="1" applyProtection="1">
      <alignment vertical="center"/>
      <protection locked="0"/>
    </xf>
    <xf numFmtId="176" fontId="22" fillId="0" borderId="136" xfId="0" applyNumberFormat="1" applyFont="1" applyBorder="1" applyAlignment="1" applyProtection="1">
      <alignment vertical="center" shrinkToFit="1"/>
      <protection locked="0"/>
    </xf>
    <xf numFmtId="176" fontId="22" fillId="0" borderId="74" xfId="0" applyNumberFormat="1" applyFont="1" applyBorder="1" applyAlignment="1" applyProtection="1">
      <alignment vertical="center" shrinkToFit="1"/>
      <protection locked="0"/>
    </xf>
    <xf numFmtId="176" fontId="22" fillId="0" borderId="79" xfId="0" applyNumberFormat="1" applyFont="1" applyBorder="1" applyAlignment="1" applyProtection="1">
      <alignment vertical="center" shrinkToFit="1"/>
      <protection locked="0"/>
    </xf>
    <xf numFmtId="176" fontId="22" fillId="0" borderId="135" xfId="0" applyNumberFormat="1" applyFont="1" applyBorder="1" applyAlignment="1" applyProtection="1">
      <alignment vertical="center" shrinkToFit="1"/>
      <protection locked="0"/>
    </xf>
    <xf numFmtId="0" fontId="21" fillId="0" borderId="2" xfId="0" applyFont="1" applyBorder="1" applyAlignment="1">
      <alignment horizontal="center" vertical="center"/>
    </xf>
    <xf numFmtId="0" fontId="21" fillId="0" borderId="25" xfId="0" applyFont="1" applyBorder="1" applyAlignment="1">
      <alignment vertical="center"/>
    </xf>
    <xf numFmtId="0" fontId="15" fillId="0" borderId="2" xfId="0" applyFont="1" applyBorder="1" applyAlignment="1">
      <alignment horizontal="center" vertical="center"/>
    </xf>
    <xf numFmtId="0" fontId="21" fillId="0" borderId="11" xfId="0" applyFont="1" applyBorder="1" applyAlignment="1">
      <alignment horizontal="center" vertical="center"/>
    </xf>
    <xf numFmtId="176" fontId="22" fillId="0" borderId="74" xfId="0" applyNumberFormat="1" applyFont="1" applyBorder="1" applyAlignment="1" applyProtection="1">
      <alignment vertical="center"/>
      <protection locked="0"/>
    </xf>
    <xf numFmtId="176" fontId="22" fillId="0" borderId="136" xfId="0" applyNumberFormat="1" applyFont="1" applyBorder="1" applyAlignment="1" applyProtection="1">
      <alignment vertical="center"/>
      <protection locked="0"/>
    </xf>
    <xf numFmtId="0" fontId="22" fillId="0" borderId="9" xfId="0" applyFont="1" applyBorder="1" applyAlignment="1" applyProtection="1">
      <alignment horizontal="center" vertical="center"/>
      <protection locked="0"/>
    </xf>
    <xf numFmtId="0" fontId="8" fillId="0" borderId="0" xfId="0" applyFont="1" applyAlignment="1" applyProtection="1">
      <alignment vertical="center" wrapText="1"/>
      <protection locked="0"/>
    </xf>
    <xf numFmtId="0" fontId="4" fillId="0" borderId="0" xfId="0" applyFont="1" applyAlignment="1" applyProtection="1">
      <alignment horizontal="left" wrapText="1"/>
      <protection locked="0"/>
    </xf>
    <xf numFmtId="0" fontId="24" fillId="0" borderId="0" xfId="0" applyFont="1" applyAlignment="1" applyProtection="1">
      <alignment horizontal="center" vertical="center" textRotation="255"/>
      <protection locked="0"/>
    </xf>
    <xf numFmtId="0" fontId="24" fillId="0" borderId="25" xfId="0" applyFont="1" applyBorder="1" applyAlignment="1">
      <alignment horizontal="distributed" vertical="center"/>
    </xf>
    <xf numFmtId="176" fontId="47" fillId="0" borderId="81" xfId="0" applyNumberFormat="1" applyFont="1" applyBorder="1" applyAlignment="1">
      <alignment vertical="center" shrinkToFit="1"/>
    </xf>
    <xf numFmtId="0" fontId="45" fillId="0" borderId="0" xfId="2" applyFont="1" applyAlignment="1" applyProtection="1">
      <alignment vertical="center"/>
      <protection locked="0"/>
    </xf>
    <xf numFmtId="0" fontId="38" fillId="0" borderId="0" xfId="2" applyFont="1" applyAlignment="1" applyProtection="1">
      <alignment shrinkToFit="1"/>
      <protection locked="0"/>
    </xf>
    <xf numFmtId="0" fontId="38" fillId="0" borderId="0" xfId="2" applyFont="1" applyProtection="1">
      <protection locked="0"/>
    </xf>
    <xf numFmtId="0" fontId="38" fillId="0" borderId="0" xfId="2" applyFont="1" applyAlignment="1" applyProtection="1">
      <alignment horizontal="center"/>
      <protection locked="0"/>
    </xf>
    <xf numFmtId="0" fontId="5" fillId="0" borderId="0" xfId="2" applyFont="1" applyAlignment="1" applyProtection="1">
      <alignment shrinkToFit="1"/>
      <protection locked="0"/>
    </xf>
    <xf numFmtId="0" fontId="3" fillId="0" borderId="0" xfId="2" applyFont="1" applyAlignment="1" applyProtection="1">
      <alignment shrinkToFit="1"/>
      <protection locked="0"/>
    </xf>
    <xf numFmtId="0" fontId="45" fillId="0" borderId="0" xfId="2" applyFont="1" applyAlignment="1" applyProtection="1">
      <alignment vertical="center" shrinkToFit="1"/>
      <protection locked="0"/>
    </xf>
    <xf numFmtId="0" fontId="33" fillId="0" borderId="0" xfId="2" quotePrefix="1" applyFont="1" applyAlignment="1">
      <alignment horizontal="right" vertical="center" shrinkToFit="1"/>
    </xf>
    <xf numFmtId="0" fontId="25" fillId="0" borderId="0" xfId="2" applyFont="1" applyAlignment="1" applyProtection="1">
      <alignment vertical="center"/>
      <protection locked="0"/>
    </xf>
    <xf numFmtId="0" fontId="35" fillId="0" borderId="0" xfId="2" applyFont="1" applyAlignment="1" applyProtection="1">
      <alignment vertical="center"/>
      <protection locked="0"/>
    </xf>
    <xf numFmtId="0" fontId="5" fillId="0" borderId="0" xfId="2" applyFont="1" applyProtection="1">
      <protection locked="0"/>
    </xf>
    <xf numFmtId="0" fontId="5" fillId="0" borderId="0" xfId="2" applyFont="1" applyAlignment="1" applyProtection="1">
      <alignment horizontal="center"/>
      <protection locked="0"/>
    </xf>
    <xf numFmtId="176" fontId="5" fillId="0" borderId="0" xfId="2" applyNumberFormat="1" applyFont="1" applyAlignment="1" applyProtection="1">
      <alignment shrinkToFit="1"/>
      <protection locked="0"/>
    </xf>
    <xf numFmtId="0" fontId="32" fillId="0" borderId="0" xfId="2" applyFont="1" applyAlignment="1" applyProtection="1">
      <alignment vertical="center"/>
      <protection locked="0"/>
    </xf>
    <xf numFmtId="0" fontId="36" fillId="0" borderId="5" xfId="2" applyFont="1" applyBorder="1" applyAlignment="1" applyProtection="1">
      <alignment vertical="center"/>
      <protection locked="0"/>
    </xf>
    <xf numFmtId="0" fontId="36" fillId="0" borderId="15" xfId="2" applyFont="1" applyBorder="1" applyAlignment="1" applyProtection="1">
      <alignment vertical="center"/>
      <protection locked="0"/>
    </xf>
    <xf numFmtId="0" fontId="24" fillId="0" borderId="10" xfId="2" applyFont="1" applyBorder="1" applyAlignment="1" applyProtection="1">
      <alignment shrinkToFit="1"/>
      <protection locked="0"/>
    </xf>
    <xf numFmtId="0" fontId="24" fillId="0" borderId="33" xfId="2" applyFont="1" applyBorder="1" applyProtection="1">
      <protection locked="0"/>
    </xf>
    <xf numFmtId="0" fontId="24" fillId="0" borderId="78" xfId="2" applyFont="1" applyBorder="1" applyAlignment="1" applyProtection="1">
      <alignment horizontal="center"/>
      <protection locked="0"/>
    </xf>
    <xf numFmtId="0" fontId="24" fillId="0" borderId="15" xfId="2" applyFont="1" applyBorder="1" applyAlignment="1" applyProtection="1">
      <alignment horizontal="center"/>
      <protection locked="0"/>
    </xf>
    <xf numFmtId="0" fontId="8" fillId="0" borderId="0" xfId="2" applyFont="1" applyAlignment="1" applyProtection="1">
      <alignment vertical="center" wrapText="1"/>
      <protection locked="0"/>
    </xf>
    <xf numFmtId="0" fontId="24" fillId="0" borderId="0" xfId="2" applyFont="1" applyProtection="1">
      <protection locked="0"/>
    </xf>
    <xf numFmtId="0" fontId="24" fillId="0" borderId="20" xfId="2" applyFont="1" applyBorder="1" applyAlignment="1" applyProtection="1">
      <alignment horizontal="center" vertical="center" textRotation="255"/>
      <protection locked="0"/>
    </xf>
    <xf numFmtId="0" fontId="24" fillId="0" borderId="0" xfId="2" applyFont="1" applyAlignment="1" applyProtection="1">
      <alignment horizontal="distributed" vertical="center" justifyLastLine="1"/>
      <protection locked="0"/>
    </xf>
    <xf numFmtId="0" fontId="24" fillId="0" borderId="0" xfId="2" applyFont="1" applyAlignment="1" applyProtection="1">
      <alignment horizontal="center" vertical="distributed" textRotation="255"/>
      <protection locked="0"/>
    </xf>
    <xf numFmtId="0" fontId="24" fillId="0" borderId="34" xfId="2" applyFont="1" applyBorder="1" applyAlignment="1" applyProtection="1">
      <alignment horizontal="distributed" vertical="center" shrinkToFit="1"/>
      <protection locked="0"/>
    </xf>
    <xf numFmtId="0" fontId="24" fillId="0" borderId="80" xfId="2" applyFont="1" applyBorder="1" applyAlignment="1">
      <alignment horizontal="distributed" vertical="center" shrinkToFit="1"/>
    </xf>
    <xf numFmtId="0" fontId="24" fillId="0" borderId="142" xfId="2" applyFont="1" applyBorder="1" applyAlignment="1">
      <alignment horizontal="distributed" vertical="center" shrinkToFit="1"/>
    </xf>
    <xf numFmtId="0" fontId="24" fillId="0" borderId="76" xfId="2" applyFont="1" applyBorder="1" applyAlignment="1">
      <alignment horizontal="distributed" vertical="center" shrinkToFit="1"/>
    </xf>
    <xf numFmtId="0" fontId="24" fillId="0" borderId="80" xfId="2" applyFont="1" applyBorder="1" applyAlignment="1" applyProtection="1">
      <alignment horizontal="distributed" vertical="center" shrinkToFit="1"/>
      <protection locked="0"/>
    </xf>
    <xf numFmtId="0" fontId="24" fillId="0" borderId="142" xfId="2" applyFont="1" applyBorder="1" applyAlignment="1" applyProtection="1">
      <alignment horizontal="distributed" vertical="center" shrinkToFit="1"/>
      <protection locked="0"/>
    </xf>
    <xf numFmtId="0" fontId="24" fillId="0" borderId="76" xfId="2" applyFont="1" applyBorder="1" applyAlignment="1" applyProtection="1">
      <alignment horizontal="distributed" vertical="center" shrinkToFit="1"/>
      <protection locked="0"/>
    </xf>
    <xf numFmtId="0" fontId="24" fillId="0" borderId="6" xfId="2" applyFont="1" applyBorder="1" applyAlignment="1" applyProtection="1">
      <alignment horizontal="center" vertical="center" textRotation="255"/>
      <protection locked="0"/>
    </xf>
    <xf numFmtId="0" fontId="24" fillId="0" borderId="16" xfId="2" applyFont="1" applyBorder="1" applyAlignment="1" applyProtection="1">
      <alignment horizontal="center" vertical="center" textRotation="255"/>
      <protection locked="0"/>
    </xf>
    <xf numFmtId="0" fontId="24" fillId="0" borderId="24" xfId="2" applyFont="1" applyBorder="1" applyAlignment="1" applyProtection="1">
      <alignment horizontal="distributed" vertical="center" shrinkToFit="1"/>
      <protection locked="0"/>
    </xf>
    <xf numFmtId="0" fontId="24" fillId="0" borderId="30" xfId="2" applyFont="1" applyBorder="1" applyAlignment="1" applyProtection="1">
      <alignment horizontal="distributed" vertical="center" justifyLastLine="1"/>
      <protection locked="0"/>
    </xf>
    <xf numFmtId="0" fontId="24" fillId="0" borderId="48" xfId="2" applyFont="1" applyBorder="1" applyAlignment="1" applyProtection="1">
      <alignment horizontal="center" vertical="center" textRotation="255"/>
      <protection locked="0"/>
    </xf>
    <xf numFmtId="0" fontId="24" fillId="0" borderId="24" xfId="2" applyFont="1" applyBorder="1" applyAlignment="1" applyProtection="1">
      <alignment horizontal="center" vertical="center" textRotation="255"/>
      <protection locked="0"/>
    </xf>
    <xf numFmtId="0" fontId="24" fillId="0" borderId="24" xfId="2" applyFont="1" applyBorder="1" applyAlignment="1" applyProtection="1">
      <alignment horizontal="center" vertical="distributed" textRotation="255" shrinkToFit="1"/>
      <protection locked="0"/>
    </xf>
    <xf numFmtId="0" fontId="24" fillId="0" borderId="82" xfId="2" applyFont="1" applyBorder="1" applyAlignment="1" applyProtection="1">
      <alignment horizontal="center" vertical="distributed" textRotation="255" shrinkToFit="1"/>
      <protection locked="0"/>
    </xf>
    <xf numFmtId="0" fontId="24" fillId="0" borderId="137" xfId="2" applyFont="1" applyBorder="1" applyAlignment="1" applyProtection="1">
      <alignment horizontal="center" vertical="distributed" textRotation="255" shrinkToFit="1"/>
      <protection locked="0"/>
    </xf>
    <xf numFmtId="0" fontId="24" fillId="0" borderId="75" xfId="2" applyFont="1" applyBorder="1" applyAlignment="1" applyProtection="1">
      <alignment horizontal="center" vertical="center" textRotation="255" shrinkToFit="1"/>
      <protection locked="0"/>
    </xf>
    <xf numFmtId="0" fontId="24" fillId="0" borderId="75" xfId="2" applyFont="1" applyBorder="1" applyAlignment="1" applyProtection="1">
      <alignment horizontal="center" vertical="distributed" textRotation="255" shrinkToFit="1"/>
      <protection locked="0"/>
    </xf>
    <xf numFmtId="0" fontId="24" fillId="0" borderId="0" xfId="2" applyFont="1"/>
    <xf numFmtId="0" fontId="21" fillId="0" borderId="9" xfId="2" applyFont="1" applyBorder="1" applyAlignment="1" applyProtection="1">
      <alignment horizontal="distributed" vertical="center"/>
      <protection locked="0"/>
    </xf>
    <xf numFmtId="0" fontId="21" fillId="0" borderId="20" xfId="2" applyFont="1" applyBorder="1" applyAlignment="1" applyProtection="1">
      <alignment horizontal="center" vertical="center"/>
      <protection locked="0"/>
    </xf>
    <xf numFmtId="0" fontId="21" fillId="0" borderId="29" xfId="2" applyFont="1" applyBorder="1" applyAlignment="1" applyProtection="1">
      <alignment vertical="center"/>
      <protection locked="0"/>
    </xf>
    <xf numFmtId="0" fontId="21" fillId="0" borderId="126" xfId="2" applyFont="1" applyBorder="1" applyAlignment="1" applyProtection="1">
      <alignment horizontal="center" vertical="center"/>
      <protection locked="0"/>
    </xf>
    <xf numFmtId="0" fontId="21" fillId="0" borderId="0" xfId="2" applyFont="1" applyAlignment="1" applyProtection="1">
      <alignment horizontal="center" vertical="center"/>
      <protection locked="0"/>
    </xf>
    <xf numFmtId="176" fontId="22" fillId="0" borderId="19" xfId="2" applyNumberFormat="1" applyFont="1" applyBorder="1" applyAlignment="1" applyProtection="1">
      <alignment vertical="center" shrinkToFit="1"/>
      <protection locked="0"/>
    </xf>
    <xf numFmtId="176" fontId="22" fillId="0" borderId="80" xfId="2" applyNumberFormat="1" applyFont="1" applyBorder="1" applyAlignment="1" applyProtection="1">
      <alignment vertical="center" shrinkToFit="1"/>
      <protection locked="0"/>
    </xf>
    <xf numFmtId="176" fontId="22" fillId="0" borderId="142" xfId="2" applyNumberFormat="1" applyFont="1" applyBorder="1" applyAlignment="1" applyProtection="1">
      <alignment vertical="center" shrinkToFit="1"/>
      <protection locked="0"/>
    </xf>
    <xf numFmtId="176" fontId="22" fillId="0" borderId="76" xfId="2" applyNumberFormat="1" applyFont="1" applyBorder="1" applyAlignment="1" applyProtection="1">
      <alignment vertical="center" shrinkToFit="1"/>
      <protection locked="0"/>
    </xf>
    <xf numFmtId="176" fontId="22" fillId="0" borderId="23" xfId="2" applyNumberFormat="1" applyFont="1" applyBorder="1" applyAlignment="1" applyProtection="1">
      <alignment vertical="center" shrinkToFit="1"/>
      <protection locked="0"/>
    </xf>
    <xf numFmtId="176" fontId="22" fillId="0" borderId="0" xfId="2" applyNumberFormat="1" applyFont="1" applyAlignment="1" applyProtection="1">
      <alignment vertical="center" shrinkToFit="1"/>
      <protection locked="0"/>
    </xf>
    <xf numFmtId="176" fontId="22" fillId="0" borderId="28" xfId="2" applyNumberFormat="1" applyFont="1" applyBorder="1" applyAlignment="1" applyProtection="1">
      <alignment vertical="center" shrinkToFit="1"/>
      <protection locked="0"/>
    </xf>
    <xf numFmtId="0" fontId="21" fillId="0" borderId="0" xfId="2" applyFont="1" applyAlignment="1" applyProtection="1">
      <alignment horizontal="distributed" vertical="center" shrinkToFit="1"/>
      <protection locked="0"/>
    </xf>
    <xf numFmtId="0" fontId="4" fillId="0" borderId="0" xfId="2" applyFont="1" applyAlignment="1" applyProtection="1">
      <alignment vertical="center"/>
      <protection locked="0"/>
    </xf>
    <xf numFmtId="0" fontId="15" fillId="0" borderId="71" xfId="2" applyFont="1" applyBorder="1" applyAlignment="1" applyProtection="1">
      <alignment horizontal="distributed" vertical="center"/>
      <protection locked="0"/>
    </xf>
    <xf numFmtId="0" fontId="15" fillId="0" borderId="17" xfId="2" applyFont="1" applyBorder="1" applyAlignment="1" applyProtection="1">
      <alignment horizontal="center" vertical="center"/>
      <protection locked="0"/>
    </xf>
    <xf numFmtId="0" fontId="15" fillId="0" borderId="0" xfId="2" applyFont="1" applyAlignment="1" applyProtection="1">
      <alignment horizontal="distributed" vertical="center" shrinkToFit="1"/>
      <protection locked="0"/>
    </xf>
    <xf numFmtId="0" fontId="15" fillId="0" borderId="0" xfId="2" applyFont="1" applyAlignment="1" applyProtection="1">
      <alignment vertical="center"/>
      <protection locked="0"/>
    </xf>
    <xf numFmtId="176" fontId="22" fillId="0" borderId="126" xfId="2" applyNumberFormat="1" applyFont="1" applyBorder="1" applyAlignment="1" applyProtection="1">
      <alignment vertical="center" shrinkToFit="1"/>
      <protection locked="0"/>
    </xf>
    <xf numFmtId="176" fontId="22" fillId="0" borderId="20" xfId="2" applyNumberFormat="1" applyFont="1" applyBorder="1" applyAlignment="1" applyProtection="1">
      <alignment vertical="center" shrinkToFit="1"/>
      <protection locked="0"/>
    </xf>
    <xf numFmtId="176" fontId="22" fillId="0" borderId="74" xfId="2" applyNumberFormat="1" applyFont="1" applyBorder="1" applyAlignment="1" applyProtection="1">
      <alignment vertical="center" shrinkToFit="1"/>
      <protection locked="0"/>
    </xf>
    <xf numFmtId="176" fontId="22" fillId="0" borderId="81" xfId="2" applyNumberFormat="1" applyFont="1" applyBorder="1" applyAlignment="1" applyProtection="1">
      <alignment vertical="center" shrinkToFit="1"/>
      <protection locked="0"/>
    </xf>
    <xf numFmtId="176" fontId="22" fillId="0" borderId="136" xfId="2" applyNumberFormat="1" applyFont="1" applyBorder="1" applyAlignment="1" applyProtection="1">
      <alignment vertical="center" shrinkToFit="1"/>
      <protection locked="0"/>
    </xf>
    <xf numFmtId="0" fontId="15" fillId="0" borderId="9" xfId="2" applyFont="1" applyBorder="1" applyAlignment="1" applyProtection="1">
      <alignment horizontal="distributed" vertical="center"/>
      <protection locked="0"/>
    </xf>
    <xf numFmtId="0" fontId="15" fillId="0" borderId="20" xfId="2" applyFont="1" applyBorder="1" applyAlignment="1" applyProtection="1">
      <alignment horizontal="center" vertical="center"/>
      <protection locked="0"/>
    </xf>
    <xf numFmtId="0" fontId="15" fillId="0" borderId="29" xfId="2" applyFont="1" applyBorder="1" applyAlignment="1" applyProtection="1">
      <alignment vertical="center"/>
      <protection locked="0"/>
    </xf>
    <xf numFmtId="0" fontId="15" fillId="0" borderId="126" xfId="2" applyFont="1" applyBorder="1" applyAlignment="1" applyProtection="1">
      <alignment horizontal="center" vertical="center"/>
      <protection locked="0"/>
    </xf>
    <xf numFmtId="0" fontId="15" fillId="0" borderId="0" xfId="2" applyFont="1" applyAlignment="1" applyProtection="1">
      <alignment horizontal="center" vertical="center"/>
      <protection locked="0"/>
    </xf>
    <xf numFmtId="176" fontId="24" fillId="0" borderId="126" xfId="2" applyNumberFormat="1" applyFont="1" applyBorder="1" applyAlignment="1" applyProtection="1">
      <alignment vertical="center" shrinkToFit="1"/>
      <protection locked="0"/>
    </xf>
    <xf numFmtId="0" fontId="21" fillId="0" borderId="71" xfId="2" applyFont="1" applyBorder="1" applyAlignment="1" applyProtection="1">
      <alignment horizontal="distributed" vertical="center"/>
      <protection locked="0"/>
    </xf>
    <xf numFmtId="0" fontId="21" fillId="0" borderId="17" xfId="2" applyFont="1" applyBorder="1" applyAlignment="1" applyProtection="1">
      <alignment horizontal="center" vertical="center"/>
      <protection locked="0"/>
    </xf>
    <xf numFmtId="0" fontId="21" fillId="0" borderId="31" xfId="2" applyFont="1" applyBorder="1" applyAlignment="1" applyProtection="1">
      <alignment vertical="center"/>
      <protection locked="0"/>
    </xf>
    <xf numFmtId="0" fontId="21" fillId="0" borderId="13" xfId="2" applyFont="1" applyBorder="1" applyAlignment="1" applyProtection="1">
      <alignment horizontal="center" vertical="center"/>
      <protection locked="0"/>
    </xf>
    <xf numFmtId="0" fontId="21" fillId="0" borderId="25" xfId="2" applyFont="1" applyBorder="1" applyAlignment="1" applyProtection="1">
      <alignment horizontal="center" vertical="center"/>
      <protection locked="0"/>
    </xf>
    <xf numFmtId="176" fontId="22" fillId="0" borderId="13" xfId="2" applyNumberFormat="1" applyFont="1" applyBorder="1" applyAlignment="1" applyProtection="1">
      <alignment vertical="center" shrinkToFit="1"/>
      <protection locked="0"/>
    </xf>
    <xf numFmtId="176" fontId="22" fillId="0" borderId="17" xfId="2" applyNumberFormat="1" applyFont="1" applyBorder="1" applyAlignment="1" applyProtection="1">
      <alignment vertical="center" shrinkToFit="1"/>
      <protection locked="0"/>
    </xf>
    <xf numFmtId="176" fontId="22" fillId="0" borderId="73" xfId="2" applyNumberFormat="1" applyFont="1" applyBorder="1" applyAlignment="1" applyProtection="1">
      <alignment vertical="center" shrinkToFit="1"/>
      <protection locked="0"/>
    </xf>
    <xf numFmtId="176" fontId="22" fillId="0" borderId="34" xfId="2" applyNumberFormat="1" applyFont="1" applyBorder="1" applyAlignment="1" applyProtection="1">
      <alignment vertical="center" shrinkToFit="1"/>
      <protection locked="0"/>
    </xf>
    <xf numFmtId="176" fontId="24" fillId="0" borderId="20" xfId="2" applyNumberFormat="1" applyFont="1" applyBorder="1" applyAlignment="1" applyProtection="1">
      <alignment vertical="center" shrinkToFit="1"/>
      <protection locked="0"/>
    </xf>
    <xf numFmtId="0" fontId="15" fillId="0" borderId="6" xfId="2" applyFont="1" applyBorder="1" applyAlignment="1" applyProtection="1">
      <alignment horizontal="distributed" vertical="center"/>
      <protection locked="0"/>
    </xf>
    <xf numFmtId="0" fontId="15" fillId="0" borderId="16" xfId="2" applyFont="1" applyBorder="1" applyAlignment="1" applyProtection="1">
      <alignment horizontal="center" vertical="center"/>
      <protection locked="0"/>
    </xf>
    <xf numFmtId="0" fontId="15" fillId="0" borderId="30" xfId="2" applyFont="1" applyBorder="1" applyAlignment="1" applyProtection="1">
      <alignment vertical="center"/>
      <protection locked="0"/>
    </xf>
    <xf numFmtId="0" fontId="15" fillId="0" borderId="48" xfId="2" applyFont="1" applyBorder="1" applyAlignment="1" applyProtection="1">
      <alignment horizontal="center" vertical="center"/>
      <protection locked="0"/>
    </xf>
    <xf numFmtId="0" fontId="15" fillId="0" borderId="24" xfId="2" applyFont="1" applyBorder="1" applyAlignment="1" applyProtection="1">
      <alignment horizontal="center" vertical="center"/>
      <protection locked="0"/>
    </xf>
    <xf numFmtId="176" fontId="24" fillId="0" borderId="48" xfId="2" applyNumberFormat="1" applyFont="1" applyBorder="1" applyAlignment="1" applyProtection="1">
      <alignment vertical="center" shrinkToFit="1"/>
      <protection locked="0"/>
    </xf>
    <xf numFmtId="176" fontId="24" fillId="0" borderId="16" xfId="2" applyNumberFormat="1" applyFont="1" applyBorder="1" applyAlignment="1" applyProtection="1">
      <alignment vertical="center" shrinkToFit="1"/>
      <protection locked="0"/>
    </xf>
    <xf numFmtId="0" fontId="22" fillId="0" borderId="0" xfId="2" applyFont="1" applyAlignment="1" applyProtection="1">
      <alignment horizontal="distributed" vertical="center" shrinkToFit="1"/>
      <protection locked="0"/>
    </xf>
    <xf numFmtId="0" fontId="24" fillId="0" borderId="0" xfId="2" applyFont="1" applyAlignment="1" applyProtection="1">
      <alignment horizontal="distributed" vertical="center" shrinkToFit="1"/>
      <protection locked="0"/>
    </xf>
    <xf numFmtId="0" fontId="15" fillId="0" borderId="9" xfId="2" quotePrefix="1" applyFont="1" applyBorder="1" applyAlignment="1" applyProtection="1">
      <alignment horizontal="distributed" vertical="center"/>
      <protection locked="0"/>
    </xf>
    <xf numFmtId="0" fontId="15" fillId="0" borderId="131" xfId="2" applyFont="1" applyBorder="1" applyAlignment="1" applyProtection="1">
      <alignment horizontal="distributed" vertical="center"/>
      <protection locked="0"/>
    </xf>
    <xf numFmtId="0" fontId="15" fillId="0" borderId="43" xfId="2" applyFont="1" applyBorder="1" applyAlignment="1" applyProtection="1">
      <alignment horizontal="center" vertical="center"/>
      <protection locked="0"/>
    </xf>
    <xf numFmtId="0" fontId="24" fillId="0" borderId="4" xfId="2" applyFont="1" applyBorder="1" applyAlignment="1" applyProtection="1">
      <alignment horizontal="distributed" vertical="center" shrinkToFit="1"/>
      <protection locked="0"/>
    </xf>
    <xf numFmtId="0" fontId="15" fillId="0" borderId="118" xfId="2" applyFont="1" applyBorder="1" applyAlignment="1" applyProtection="1">
      <alignment vertical="center"/>
      <protection locked="0"/>
    </xf>
    <xf numFmtId="0" fontId="15" fillId="0" borderId="22" xfId="2" applyFont="1" applyBorder="1" applyAlignment="1" applyProtection="1">
      <alignment horizontal="center" vertical="center"/>
      <protection locked="0"/>
    </xf>
    <xf numFmtId="0" fontId="15" fillId="0" borderId="4" xfId="2" applyFont="1" applyBorder="1" applyAlignment="1" applyProtection="1">
      <alignment horizontal="center" vertical="center"/>
      <protection locked="0"/>
    </xf>
    <xf numFmtId="176" fontId="24" fillId="0" borderId="22" xfId="2" applyNumberFormat="1" applyFont="1" applyBorder="1" applyAlignment="1" applyProtection="1">
      <alignment vertical="center" shrinkToFit="1"/>
      <protection locked="0"/>
    </xf>
    <xf numFmtId="49" fontId="15" fillId="0" borderId="9" xfId="2" applyNumberFormat="1" applyFont="1" applyBorder="1" applyAlignment="1" applyProtection="1">
      <alignment horizontal="distributed" vertical="center"/>
      <protection locked="0"/>
    </xf>
    <xf numFmtId="0" fontId="21" fillId="0" borderId="70" xfId="2" applyFont="1" applyBorder="1" applyAlignment="1" applyProtection="1">
      <alignment horizontal="distributed" vertical="center"/>
      <protection locked="0"/>
    </xf>
    <xf numFmtId="0" fontId="21" fillId="0" borderId="23" xfId="2" applyFont="1" applyBorder="1" applyAlignment="1" applyProtection="1">
      <alignment horizontal="center" vertical="center"/>
      <protection locked="0"/>
    </xf>
    <xf numFmtId="0" fontId="22" fillId="0" borderId="34" xfId="2" applyFont="1" applyBorder="1" applyAlignment="1" applyProtection="1">
      <alignment horizontal="distributed" vertical="center" shrinkToFit="1"/>
      <protection locked="0"/>
    </xf>
    <xf numFmtId="0" fontId="21" fillId="0" borderId="28" xfId="2" applyFont="1" applyBorder="1" applyAlignment="1" applyProtection="1">
      <alignment vertical="center"/>
      <protection locked="0"/>
    </xf>
    <xf numFmtId="0" fontId="21" fillId="0" borderId="19" xfId="2" applyFont="1" applyBorder="1" applyAlignment="1" applyProtection="1">
      <alignment horizontal="center" vertical="center"/>
      <protection locked="0"/>
    </xf>
    <xf numFmtId="0" fontId="21" fillId="0" borderId="34" xfId="2" applyFont="1" applyBorder="1" applyAlignment="1" applyProtection="1">
      <alignment horizontal="center" vertical="center"/>
      <protection locked="0"/>
    </xf>
    <xf numFmtId="0" fontId="22" fillId="0" borderId="34" xfId="2" applyFont="1" applyBorder="1" applyAlignment="1" applyProtection="1">
      <alignment vertical="center" shrinkToFit="1"/>
      <protection locked="0"/>
    </xf>
    <xf numFmtId="0" fontId="15" fillId="0" borderId="11" xfId="2" quotePrefix="1" applyFont="1" applyBorder="1" applyAlignment="1" applyProtection="1">
      <alignment horizontal="distributed" vertical="center" shrinkToFit="1"/>
      <protection locked="0"/>
    </xf>
    <xf numFmtId="0" fontId="15" fillId="0" borderId="9" xfId="2" quotePrefix="1" applyFont="1" applyBorder="1" applyAlignment="1" applyProtection="1">
      <alignment horizontal="distributed" vertical="center" shrinkToFit="1"/>
      <protection locked="0"/>
    </xf>
    <xf numFmtId="0" fontId="22" fillId="0" borderId="25" xfId="2" applyFont="1" applyBorder="1" applyAlignment="1" applyProtection="1">
      <alignment horizontal="distributed" vertical="center" shrinkToFit="1"/>
      <protection locked="0"/>
    </xf>
    <xf numFmtId="176" fontId="22" fillId="0" borderId="79" xfId="2" applyNumberFormat="1" applyFont="1" applyBorder="1" applyAlignment="1" applyProtection="1">
      <alignment vertical="center" shrinkToFit="1"/>
      <protection locked="0"/>
    </xf>
    <xf numFmtId="176" fontId="22" fillId="0" borderId="135" xfId="2" applyNumberFormat="1" applyFont="1" applyBorder="1" applyAlignment="1" applyProtection="1">
      <alignment vertical="center" shrinkToFit="1"/>
      <protection locked="0"/>
    </xf>
    <xf numFmtId="176" fontId="22" fillId="0" borderId="25" xfId="2" applyNumberFormat="1" applyFont="1" applyBorder="1" applyAlignment="1" applyProtection="1">
      <alignment vertical="center" shrinkToFit="1"/>
      <protection locked="0"/>
    </xf>
    <xf numFmtId="176" fontId="22" fillId="0" borderId="31" xfId="2" applyNumberFormat="1" applyFont="1" applyBorder="1" applyAlignment="1" applyProtection="1">
      <alignment vertical="center" shrinkToFit="1"/>
      <protection locked="0"/>
    </xf>
    <xf numFmtId="0" fontId="15" fillId="0" borderId="6" xfId="2" quotePrefix="1" applyFont="1" applyBorder="1" applyAlignment="1" applyProtection="1">
      <alignment horizontal="distributed" vertical="center"/>
      <protection locked="0"/>
    </xf>
    <xf numFmtId="0" fontId="21" fillId="0" borderId="11" xfId="2" applyFont="1" applyBorder="1" applyAlignment="1" applyProtection="1">
      <alignment horizontal="distributed" vertical="center"/>
      <protection locked="0"/>
    </xf>
    <xf numFmtId="0" fontId="15" fillId="0" borderId="11" xfId="2" applyFont="1" applyBorder="1" applyAlignment="1" applyProtection="1">
      <alignment horizontal="distributed" vertical="center"/>
      <protection locked="0"/>
    </xf>
    <xf numFmtId="0" fontId="15" fillId="0" borderId="105" xfId="2" applyFont="1" applyBorder="1" applyAlignment="1" applyProtection="1">
      <alignment horizontal="distributed" vertical="center"/>
      <protection locked="0"/>
    </xf>
    <xf numFmtId="0" fontId="36" fillId="0" borderId="7" xfId="2" applyFont="1" applyBorder="1" applyAlignment="1" applyProtection="1">
      <alignment vertical="center"/>
      <protection locked="0"/>
    </xf>
    <xf numFmtId="0" fontId="24" fillId="0" borderId="8" xfId="2" applyFont="1" applyBorder="1" applyAlignment="1" applyProtection="1">
      <alignment horizontal="center" vertical="center" textRotation="255"/>
      <protection locked="0"/>
    </xf>
    <xf numFmtId="0" fontId="21" fillId="0" borderId="2" xfId="2" applyFont="1" applyBorder="1" applyAlignment="1" applyProtection="1">
      <alignment horizontal="distributed" vertical="center"/>
      <protection locked="0"/>
    </xf>
    <xf numFmtId="0" fontId="15" fillId="0" borderId="8" xfId="2" applyFont="1" applyBorder="1" applyAlignment="1" applyProtection="1">
      <alignment horizontal="distributed" vertical="center"/>
      <protection locked="0"/>
    </xf>
    <xf numFmtId="0" fontId="22" fillId="0" borderId="0" xfId="2" applyFont="1" applyAlignment="1" applyProtection="1">
      <alignment horizontal="center" vertical="center" shrinkToFit="1"/>
      <protection locked="0"/>
    </xf>
    <xf numFmtId="0" fontId="3" fillId="0" borderId="0" xfId="2" applyFont="1" applyAlignment="1" applyProtection="1">
      <alignment horizontal="center"/>
      <protection locked="0"/>
    </xf>
    <xf numFmtId="0" fontId="3" fillId="0" borderId="0" xfId="2" applyFont="1" applyProtection="1">
      <protection locked="0"/>
    </xf>
    <xf numFmtId="0" fontId="51" fillId="0" borderId="0" xfId="0" applyFont="1" applyAlignment="1">
      <alignment vertical="center"/>
    </xf>
    <xf numFmtId="0" fontId="52" fillId="0" borderId="0" xfId="0" applyFont="1" applyAlignment="1">
      <alignment vertical="center"/>
    </xf>
    <xf numFmtId="0" fontId="52" fillId="0" borderId="0" xfId="0" applyFont="1" applyAlignment="1">
      <alignment horizontal="center" vertical="center"/>
    </xf>
    <xf numFmtId="0" fontId="53" fillId="0" borderId="0" xfId="0" quotePrefix="1" applyFont="1" applyAlignment="1">
      <alignment horizontal="right" vertical="center"/>
    </xf>
    <xf numFmtId="176" fontId="52" fillId="0" borderId="0" xfId="0" applyNumberFormat="1" applyFont="1" applyAlignment="1">
      <alignment vertical="center"/>
    </xf>
    <xf numFmtId="0" fontId="51" fillId="0" borderId="10" xfId="0" applyFont="1" applyBorder="1" applyAlignment="1">
      <alignment vertical="center"/>
    </xf>
    <xf numFmtId="0" fontId="52" fillId="0" borderId="10" xfId="0" applyFont="1" applyBorder="1" applyAlignment="1">
      <alignment vertical="center"/>
    </xf>
    <xf numFmtId="0" fontId="52" fillId="0" borderId="78" xfId="0" applyFont="1" applyBorder="1" applyAlignment="1">
      <alignment vertical="center"/>
    </xf>
    <xf numFmtId="0" fontId="47" fillId="0" borderId="0" xfId="0" applyFont="1" applyAlignment="1">
      <alignment vertical="center"/>
    </xf>
    <xf numFmtId="0" fontId="47" fillId="0" borderId="19" xfId="0" applyFont="1" applyBorder="1" applyAlignment="1">
      <alignment vertical="center"/>
    </xf>
    <xf numFmtId="0" fontId="47" fillId="0" borderId="80" xfId="0" applyFont="1" applyBorder="1" applyAlignment="1">
      <alignment vertical="center"/>
    </xf>
    <xf numFmtId="0" fontId="47" fillId="0" borderId="142" xfId="0" applyFont="1" applyBorder="1" applyAlignment="1">
      <alignment vertical="center"/>
    </xf>
    <xf numFmtId="0" fontId="47" fillId="0" borderId="76" xfId="0" applyFont="1" applyBorder="1" applyAlignment="1">
      <alignment vertical="center"/>
    </xf>
    <xf numFmtId="0" fontId="47" fillId="0" borderId="23" xfId="0" applyFont="1" applyBorder="1" applyAlignment="1">
      <alignment vertical="center"/>
    </xf>
    <xf numFmtId="0" fontId="47" fillId="0" borderId="34" xfId="0" applyFont="1" applyBorder="1" applyAlignment="1">
      <alignment vertical="center"/>
    </xf>
    <xf numFmtId="0" fontId="47" fillId="0" borderId="28" xfId="0" applyFont="1" applyBorder="1" applyAlignment="1">
      <alignment vertical="center"/>
    </xf>
    <xf numFmtId="0" fontId="47" fillId="0" borderId="29" xfId="0" applyFont="1" applyBorder="1" applyAlignment="1">
      <alignment vertical="center"/>
    </xf>
    <xf numFmtId="0" fontId="47" fillId="0" borderId="24" xfId="0" applyFont="1" applyBorder="1" applyAlignment="1">
      <alignment vertical="center"/>
    </xf>
    <xf numFmtId="0" fontId="55" fillId="0" borderId="24" xfId="0" applyFont="1" applyBorder="1" applyAlignment="1">
      <alignment vertical="center"/>
    </xf>
    <xf numFmtId="0" fontId="55" fillId="0" borderId="48" xfId="0" applyFont="1" applyBorder="1" applyAlignment="1">
      <alignment vertical="center"/>
    </xf>
    <xf numFmtId="0" fontId="55" fillId="0" borderId="16" xfId="0" applyFont="1" applyBorder="1" applyAlignment="1">
      <alignment vertical="center"/>
    </xf>
    <xf numFmtId="0" fontId="55" fillId="0" borderId="30" xfId="0" applyFont="1" applyBorder="1" applyAlignment="1">
      <alignment vertical="center"/>
    </xf>
    <xf numFmtId="0" fontId="55" fillId="0" borderId="82" xfId="0" applyFont="1" applyBorder="1" applyAlignment="1">
      <alignment vertical="center"/>
    </xf>
    <xf numFmtId="0" fontId="55" fillId="0" borderId="137" xfId="0" applyFont="1" applyBorder="1" applyAlignment="1">
      <alignment vertical="center"/>
    </xf>
    <xf numFmtId="0" fontId="55" fillId="0" borderId="75" xfId="0" applyFont="1" applyBorder="1" applyAlignment="1">
      <alignment vertical="center"/>
    </xf>
    <xf numFmtId="0" fontId="55" fillId="0" borderId="0" xfId="0" applyFont="1" applyAlignment="1">
      <alignment vertical="center"/>
    </xf>
    <xf numFmtId="0" fontId="56" fillId="0" borderId="25" xfId="0" applyFont="1" applyBorder="1" applyAlignment="1">
      <alignment horizontal="distributed" vertical="center"/>
    </xf>
    <xf numFmtId="0" fontId="57" fillId="0" borderId="25" xfId="0" applyFont="1" applyBorder="1" applyAlignment="1">
      <alignment vertical="center"/>
    </xf>
    <xf numFmtId="0" fontId="57" fillId="0" borderId="13" xfId="0" applyFont="1" applyBorder="1" applyAlignment="1">
      <alignment vertical="center"/>
    </xf>
    <xf numFmtId="176" fontId="56" fillId="0" borderId="17" xfId="0" applyNumberFormat="1" applyFont="1" applyBorder="1" applyAlignment="1">
      <alignment vertical="center" shrinkToFit="1"/>
    </xf>
    <xf numFmtId="176" fontId="56" fillId="0" borderId="79" xfId="0" applyNumberFormat="1" applyFont="1" applyBorder="1" applyAlignment="1">
      <alignment vertical="center" shrinkToFit="1"/>
    </xf>
    <xf numFmtId="176" fontId="56" fillId="0" borderId="135" xfId="0" applyNumberFormat="1" applyFont="1" applyBorder="1" applyAlignment="1">
      <alignment vertical="center" shrinkToFit="1"/>
    </xf>
    <xf numFmtId="176" fontId="56" fillId="0" borderId="73" xfId="0" applyNumberFormat="1" applyFont="1" applyBorder="1" applyAlignment="1">
      <alignment vertical="center" shrinkToFit="1"/>
    </xf>
    <xf numFmtId="176" fontId="56" fillId="0" borderId="31" xfId="0" applyNumberFormat="1" applyFont="1" applyBorder="1" applyAlignment="1">
      <alignment vertical="center" shrinkToFit="1"/>
    </xf>
    <xf numFmtId="176" fontId="56" fillId="0" borderId="23" xfId="0" applyNumberFormat="1" applyFont="1" applyBorder="1" applyAlignment="1">
      <alignment vertical="center" shrinkToFit="1"/>
    </xf>
    <xf numFmtId="176" fontId="56" fillId="0" borderId="80" xfId="0" applyNumberFormat="1" applyFont="1" applyBorder="1" applyAlignment="1">
      <alignment vertical="center" shrinkToFit="1"/>
    </xf>
    <xf numFmtId="0" fontId="57" fillId="0" borderId="0" xfId="0" applyFont="1" applyAlignment="1">
      <alignment vertical="center"/>
    </xf>
    <xf numFmtId="0" fontId="47" fillId="0" borderId="25" xfId="0" applyFont="1" applyBorder="1" applyAlignment="1">
      <alignment horizontal="distributed" vertical="center"/>
    </xf>
    <xf numFmtId="0" fontId="55" fillId="0" borderId="25" xfId="0" applyFont="1" applyBorder="1" applyAlignment="1">
      <alignment vertical="center"/>
    </xf>
    <xf numFmtId="0" fontId="55" fillId="0" borderId="13" xfId="0" applyFont="1" applyBorder="1" applyAlignment="1">
      <alignment vertical="center"/>
    </xf>
    <xf numFmtId="176" fontId="47" fillId="0" borderId="17" xfId="0" applyNumberFormat="1" applyFont="1" applyBorder="1" applyAlignment="1">
      <alignment vertical="center" shrinkToFit="1"/>
    </xf>
    <xf numFmtId="176" fontId="47" fillId="0" borderId="79" xfId="0" applyNumberFormat="1" applyFont="1" applyBorder="1" applyAlignment="1">
      <alignment vertical="center" shrinkToFit="1"/>
    </xf>
    <xf numFmtId="176" fontId="47" fillId="0" borderId="135" xfId="0" applyNumberFormat="1" applyFont="1" applyBorder="1" applyAlignment="1">
      <alignment vertical="center" shrinkToFit="1"/>
    </xf>
    <xf numFmtId="176" fontId="47" fillId="0" borderId="73" xfId="0" applyNumberFormat="1" applyFont="1" applyBorder="1" applyAlignment="1">
      <alignment vertical="center" shrinkToFit="1"/>
    </xf>
    <xf numFmtId="176" fontId="47" fillId="0" borderId="31" xfId="0" applyNumberFormat="1" applyFont="1" applyBorder="1" applyAlignment="1">
      <alignment vertical="center" shrinkToFit="1"/>
    </xf>
    <xf numFmtId="0" fontId="56" fillId="0" borderId="0" xfId="0" applyFont="1" applyAlignment="1">
      <alignment horizontal="distributed" vertical="center"/>
    </xf>
    <xf numFmtId="0" fontId="57" fillId="0" borderId="126" xfId="0" applyFont="1" applyBorder="1" applyAlignment="1">
      <alignment vertical="center"/>
    </xf>
    <xf numFmtId="176" fontId="56" fillId="0" borderId="81" xfId="0" applyNumberFormat="1" applyFont="1" applyBorder="1" applyAlignment="1">
      <alignment vertical="center" shrinkToFit="1"/>
    </xf>
    <xf numFmtId="176" fontId="56" fillId="0" borderId="136" xfId="0" applyNumberFormat="1" applyFont="1" applyBorder="1" applyAlignment="1">
      <alignment vertical="center" shrinkToFit="1"/>
    </xf>
    <xf numFmtId="176" fontId="56" fillId="0" borderId="74" xfId="0" applyNumberFormat="1" applyFont="1" applyBorder="1" applyAlignment="1">
      <alignment vertical="center" shrinkToFit="1"/>
    </xf>
    <xf numFmtId="176" fontId="56" fillId="0" borderId="20" xfId="0" applyNumberFormat="1" applyFont="1" applyBorder="1" applyAlignment="1">
      <alignment vertical="center" shrinkToFit="1"/>
    </xf>
    <xf numFmtId="176" fontId="56" fillId="0" borderId="29" xfId="0" applyNumberFormat="1" applyFont="1" applyBorder="1" applyAlignment="1">
      <alignment vertical="center" shrinkToFit="1"/>
    </xf>
    <xf numFmtId="176" fontId="47" fillId="0" borderId="20" xfId="0" applyNumberFormat="1" applyFont="1" applyBorder="1" applyAlignment="1">
      <alignment vertical="center" shrinkToFit="1"/>
    </xf>
    <xf numFmtId="176" fontId="56" fillId="0" borderId="19" xfId="0" applyNumberFormat="1" applyFont="1" applyBorder="1" applyAlignment="1">
      <alignment vertical="center" shrinkToFit="1"/>
    </xf>
    <xf numFmtId="0" fontId="47" fillId="0" borderId="0" xfId="0" applyFont="1" applyAlignment="1">
      <alignment horizontal="distributed" vertical="center"/>
    </xf>
    <xf numFmtId="0" fontId="55" fillId="0" borderId="126" xfId="0" applyFont="1" applyBorder="1" applyAlignment="1">
      <alignment vertical="center"/>
    </xf>
    <xf numFmtId="176" fontId="47" fillId="0" borderId="136" xfId="0" applyNumberFormat="1" applyFont="1" applyBorder="1" applyAlignment="1">
      <alignment vertical="center" shrinkToFit="1"/>
    </xf>
    <xf numFmtId="176" fontId="47" fillId="0" borderId="74" xfId="0" applyNumberFormat="1" applyFont="1" applyBorder="1" applyAlignment="1">
      <alignment vertical="center" shrinkToFit="1"/>
    </xf>
    <xf numFmtId="176" fontId="47" fillId="0" borderId="29" xfId="0" applyNumberFormat="1" applyFont="1" applyBorder="1" applyAlignment="1">
      <alignment vertical="center" shrinkToFit="1"/>
    </xf>
    <xf numFmtId="176" fontId="56" fillId="0" borderId="28" xfId="0" applyNumberFormat="1" applyFont="1" applyBorder="1" applyAlignment="1">
      <alignment vertical="center" shrinkToFit="1"/>
    </xf>
    <xf numFmtId="176" fontId="56" fillId="0" borderId="142" xfId="0" applyNumberFormat="1" applyFont="1" applyBorder="1" applyAlignment="1">
      <alignment vertical="center" shrinkToFit="1"/>
    </xf>
    <xf numFmtId="176" fontId="56" fillId="0" borderId="76" xfId="0" applyNumberFormat="1" applyFont="1" applyBorder="1" applyAlignment="1">
      <alignment vertical="center" shrinkToFit="1"/>
    </xf>
    <xf numFmtId="0" fontId="47" fillId="0" borderId="4" xfId="0" applyFont="1" applyBorder="1" applyAlignment="1">
      <alignment horizontal="distributed" vertical="center"/>
    </xf>
    <xf numFmtId="0" fontId="55" fillId="0" borderId="4" xfId="0" applyFont="1" applyBorder="1" applyAlignment="1">
      <alignment vertical="center"/>
    </xf>
    <xf numFmtId="0" fontId="55" fillId="0" borderId="22" xfId="0" applyFont="1" applyBorder="1" applyAlignment="1">
      <alignment horizontal="center" vertical="center"/>
    </xf>
    <xf numFmtId="176" fontId="47" fillId="0" borderId="43" xfId="0" applyNumberFormat="1" applyFont="1" applyBorder="1" applyAlignment="1">
      <alignment vertical="center" shrinkToFit="1"/>
    </xf>
    <xf numFmtId="0" fontId="57" fillId="0" borderId="126" xfId="0" applyFont="1" applyBorder="1" applyAlignment="1">
      <alignment horizontal="center" vertical="center"/>
    </xf>
    <xf numFmtId="0" fontId="57" fillId="0" borderId="13" xfId="0" applyFont="1" applyBorder="1" applyAlignment="1">
      <alignment horizontal="center" vertical="center"/>
    </xf>
    <xf numFmtId="176" fontId="56" fillId="0" borderId="13" xfId="0" applyNumberFormat="1" applyFont="1" applyBorder="1" applyAlignment="1">
      <alignment vertical="center" shrinkToFit="1"/>
    </xf>
    <xf numFmtId="0" fontId="58" fillId="0" borderId="0" xfId="0" applyFont="1" applyAlignment="1">
      <alignment vertical="center"/>
    </xf>
    <xf numFmtId="0" fontId="25" fillId="0" borderId="4" xfId="4" applyFont="1" applyBorder="1" applyAlignment="1">
      <alignment horizontal="left" vertical="center"/>
    </xf>
    <xf numFmtId="0" fontId="29" fillId="0" borderId="0" xfId="4" applyFont="1" applyAlignment="1">
      <alignment vertical="center" wrapText="1"/>
    </xf>
    <xf numFmtId="0" fontId="29" fillId="0" borderId="4" xfId="4" applyFont="1" applyBorder="1" applyAlignment="1">
      <alignment vertical="center" wrapText="1"/>
    </xf>
    <xf numFmtId="180" fontId="24" fillId="0" borderId="92" xfId="3" applyNumberFormat="1" applyFont="1" applyBorder="1" applyAlignment="1">
      <alignment horizontal="center" vertical="center"/>
    </xf>
    <xf numFmtId="0" fontId="24" fillId="0" borderId="96" xfId="3" applyFont="1" applyBorder="1" applyAlignment="1">
      <alignment horizontal="distributed" vertical="center" indent="2"/>
    </xf>
    <xf numFmtId="0" fontId="24" fillId="0" borderId="97" xfId="3" applyFont="1" applyBorder="1" applyAlignment="1">
      <alignment horizontal="center" vertical="center"/>
    </xf>
    <xf numFmtId="0" fontId="24" fillId="0" borderId="97" xfId="3" applyFont="1" applyBorder="1" applyAlignment="1">
      <alignment horizontal="distributed" vertical="distributed" indent="1"/>
    </xf>
    <xf numFmtId="57" fontId="24" fillId="0" borderId="97" xfId="3" applyNumberFormat="1" applyFont="1" applyBorder="1" applyAlignment="1">
      <alignment horizontal="center" vertical="center"/>
    </xf>
    <xf numFmtId="0" fontId="24" fillId="0" borderId="102" xfId="3" applyFont="1" applyBorder="1" applyAlignment="1">
      <alignment horizontal="left" vertical="center"/>
    </xf>
    <xf numFmtId="180" fontId="24" fillId="0" borderId="93" xfId="3" applyNumberFormat="1" applyFont="1" applyBorder="1" applyAlignment="1">
      <alignment horizontal="center" vertical="center"/>
    </xf>
    <xf numFmtId="0" fontId="24" fillId="0" borderId="97" xfId="3" applyFont="1" applyBorder="1" applyAlignment="1">
      <alignment horizontal="distributed" vertical="center" indent="2"/>
    </xf>
    <xf numFmtId="180" fontId="24" fillId="0" borderId="94" xfId="3" applyNumberFormat="1" applyFont="1" applyBorder="1" applyAlignment="1">
      <alignment horizontal="center" vertical="center"/>
    </xf>
    <xf numFmtId="0" fontId="24" fillId="0" borderId="95" xfId="3" applyFont="1" applyBorder="1" applyAlignment="1">
      <alignment horizontal="distributed" vertical="center" indent="2"/>
    </xf>
    <xf numFmtId="0" fontId="47" fillId="0" borderId="103" xfId="3" applyFont="1" applyBorder="1" applyAlignment="1">
      <alignment horizontal="left" vertical="center" wrapText="1"/>
    </xf>
    <xf numFmtId="0" fontId="6" fillId="0" borderId="0" xfId="4" applyFont="1" applyAlignment="1">
      <alignment horizontal="center" vertical="center"/>
    </xf>
    <xf numFmtId="180" fontId="6" fillId="0" borderId="0" xfId="4" applyNumberFormat="1" applyFont="1" applyAlignment="1">
      <alignment horizontal="center" vertical="center"/>
    </xf>
    <xf numFmtId="0" fontId="6" fillId="0" borderId="0" xfId="4" applyFont="1" applyAlignment="1">
      <alignment horizontal="distributed" vertical="center"/>
    </xf>
    <xf numFmtId="0" fontId="1" fillId="0" borderId="0" xfId="4" applyAlignment="1">
      <alignment horizontal="left" vertical="center"/>
    </xf>
    <xf numFmtId="0" fontId="4" fillId="0" borderId="0" xfId="4" applyFont="1" applyAlignment="1">
      <alignment horizontal="left" vertical="center"/>
    </xf>
    <xf numFmtId="0" fontId="5" fillId="0" borderId="0" xfId="3" applyFont="1" applyAlignment="1">
      <alignment horizontal="distributed" vertical="center" indent="1"/>
    </xf>
    <xf numFmtId="0" fontId="24" fillId="0" borderId="96" xfId="3" applyFont="1" applyBorder="1" applyAlignment="1">
      <alignment horizontal="distributed" vertical="center" wrapText="1" justifyLastLine="1"/>
    </xf>
    <xf numFmtId="0" fontId="24" fillId="0" borderId="95" xfId="3" applyFont="1" applyBorder="1" applyAlignment="1">
      <alignment horizontal="distributed" vertical="center" wrapText="1" justifyLastLine="1"/>
    </xf>
    <xf numFmtId="0" fontId="15" fillId="0" borderId="176" xfId="3" applyFont="1" applyBorder="1" applyAlignment="1">
      <alignment horizontal="center" vertical="center" textRotation="255"/>
    </xf>
    <xf numFmtId="0" fontId="15" fillId="0" borderId="107" xfId="4" applyFont="1" applyBorder="1" applyAlignment="1">
      <alignment horizontal="center" vertical="center" wrapText="1"/>
    </xf>
    <xf numFmtId="0" fontId="24" fillId="0" borderId="96" xfId="4" applyFont="1" applyBorder="1" applyAlignment="1">
      <alignment horizontal="distributed" vertical="center" justifyLastLine="1"/>
    </xf>
    <xf numFmtId="0" fontId="15" fillId="0" borderId="96" xfId="3" applyFont="1" applyBorder="1" applyAlignment="1">
      <alignment horizontal="center" vertical="center" textRotation="255"/>
    </xf>
    <xf numFmtId="57" fontId="24" fillId="0" borderId="96" xfId="3" applyNumberFormat="1" applyFont="1" applyBorder="1" applyAlignment="1">
      <alignment horizontal="center" vertical="center" wrapText="1"/>
    </xf>
    <xf numFmtId="0" fontId="24" fillId="0" borderId="101" xfId="4" applyFont="1" applyBorder="1" applyAlignment="1">
      <alignment vertical="center" wrapText="1"/>
    </xf>
    <xf numFmtId="0" fontId="15" fillId="0" borderId="177" xfId="3" applyFont="1" applyBorder="1" applyAlignment="1">
      <alignment horizontal="center" vertical="center" textRotation="255"/>
    </xf>
    <xf numFmtId="0" fontId="15" fillId="0" borderId="108" xfId="4" applyFont="1" applyBorder="1" applyAlignment="1">
      <alignment horizontal="center" vertical="center" wrapText="1"/>
    </xf>
    <xf numFmtId="0" fontId="24" fillId="0" borderId="97" xfId="4" applyFont="1" applyBorder="1" applyAlignment="1">
      <alignment horizontal="distributed" vertical="center" justifyLastLine="1"/>
    </xf>
    <xf numFmtId="0" fontId="15" fillId="0" borderId="97" xfId="3" applyFont="1" applyBorder="1" applyAlignment="1">
      <alignment horizontal="center" vertical="center" textRotation="255"/>
    </xf>
    <xf numFmtId="0" fontId="24" fillId="0" borderId="97" xfId="3" applyFont="1" applyBorder="1" applyAlignment="1">
      <alignment horizontal="distributed" vertical="center" wrapText="1" justifyLastLine="1"/>
    </xf>
    <xf numFmtId="57" fontId="24" fillId="0" borderId="97" xfId="3" applyNumberFormat="1" applyFont="1" applyBorder="1" applyAlignment="1">
      <alignment horizontal="center" vertical="center" wrapText="1"/>
    </xf>
    <xf numFmtId="0" fontId="24" fillId="0" borderId="102" xfId="4" applyFont="1" applyBorder="1" applyAlignment="1">
      <alignment vertical="center" wrapText="1"/>
    </xf>
    <xf numFmtId="0" fontId="15" fillId="0" borderId="91" xfId="3" applyFont="1" applyBorder="1" applyAlignment="1">
      <alignment horizontal="center" vertical="center" textRotation="255"/>
    </xf>
    <xf numFmtId="0" fontId="24" fillId="0" borderId="22" xfId="3" applyFont="1" applyBorder="1" applyAlignment="1">
      <alignment horizontal="center" vertical="center"/>
    </xf>
    <xf numFmtId="57" fontId="24" fillId="0" borderId="97" xfId="3" applyNumberFormat="1" applyFont="1" applyBorder="1" applyAlignment="1">
      <alignment horizontal="distributed" vertical="distributed" indent="1"/>
    </xf>
    <xf numFmtId="57" fontId="24" fillId="0" borderId="95" xfId="3" applyNumberFormat="1" applyFont="1" applyBorder="1" applyAlignment="1">
      <alignment horizontal="distributed" vertical="distributed" indent="1"/>
    </xf>
    <xf numFmtId="0" fontId="15" fillId="0" borderId="129" xfId="4" applyFont="1" applyBorder="1" applyAlignment="1">
      <alignment horizontal="center" vertical="center" wrapText="1"/>
    </xf>
    <xf numFmtId="0" fontId="24" fillId="0" borderId="95" xfId="4" applyFont="1" applyBorder="1" applyAlignment="1">
      <alignment horizontal="distributed" vertical="center" justifyLastLine="1"/>
    </xf>
    <xf numFmtId="0" fontId="15" fillId="0" borderId="95" xfId="3" applyFont="1" applyBorder="1" applyAlignment="1">
      <alignment horizontal="center" vertical="center" textRotation="255"/>
    </xf>
    <xf numFmtId="57" fontId="24" fillId="0" borderId="95" xfId="3" applyNumberFormat="1" applyFont="1" applyBorder="1" applyAlignment="1">
      <alignment horizontal="center" vertical="center" wrapText="1"/>
    </xf>
    <xf numFmtId="0" fontId="24" fillId="0" borderId="103" xfId="4" applyFont="1" applyBorder="1" applyAlignment="1">
      <alignment vertical="center" wrapText="1"/>
    </xf>
    <xf numFmtId="0" fontId="24" fillId="0" borderId="23" xfId="2" applyFont="1" applyBorder="1" applyAlignment="1" applyProtection="1">
      <alignment horizontal="distributed" vertical="center" shrinkToFit="1"/>
      <protection locked="0"/>
    </xf>
    <xf numFmtId="0" fontId="24" fillId="0" borderId="16" xfId="2" applyFont="1" applyBorder="1" applyAlignment="1" applyProtection="1">
      <alignment horizontal="center" vertical="distributed" textRotation="255" shrinkToFit="1"/>
      <protection locked="0"/>
    </xf>
    <xf numFmtId="0" fontId="21" fillId="0" borderId="9" xfId="2" applyFont="1" applyBorder="1" applyAlignment="1" applyProtection="1">
      <alignment horizontal="center" vertical="center" shrinkToFit="1"/>
      <protection locked="0"/>
    </xf>
    <xf numFmtId="0" fontId="15" fillId="0" borderId="9" xfId="2" applyFont="1" applyBorder="1" applyAlignment="1" applyProtection="1">
      <alignment horizontal="center" vertical="center" shrinkToFit="1"/>
      <protection locked="0"/>
    </xf>
    <xf numFmtId="0" fontId="15" fillId="0" borderId="6" xfId="2" applyFont="1" applyBorder="1" applyAlignment="1" applyProtection="1">
      <alignment horizontal="center" vertical="center" shrinkToFit="1"/>
      <protection locked="0"/>
    </xf>
    <xf numFmtId="0" fontId="15" fillId="0" borderId="9" xfId="2" quotePrefix="1" applyFont="1" applyBorder="1" applyAlignment="1" applyProtection="1">
      <alignment horizontal="center" vertical="center" shrinkToFit="1"/>
      <protection locked="0"/>
    </xf>
    <xf numFmtId="0" fontId="24" fillId="0" borderId="98" xfId="3" applyFont="1" applyBorder="1" applyAlignment="1">
      <alignment horizontal="distributed" vertical="distributed" indent="1"/>
    </xf>
    <xf numFmtId="179" fontId="15" fillId="0" borderId="0" xfId="5" applyNumberFormat="1" applyFont="1" applyFill="1" applyBorder="1" applyAlignment="1">
      <alignment horizontal="center" vertical="center"/>
    </xf>
    <xf numFmtId="0" fontId="29" fillId="0" borderId="0" xfId="0" applyFont="1" applyAlignment="1" applyProtection="1">
      <alignment vertical="center"/>
      <protection locked="0"/>
    </xf>
    <xf numFmtId="0" fontId="3" fillId="0" borderId="0" xfId="0" applyFont="1" applyAlignment="1" applyProtection="1">
      <alignment horizontal="left"/>
      <protection locked="0"/>
    </xf>
    <xf numFmtId="0" fontId="4" fillId="0" borderId="0" xfId="0" applyFont="1" applyAlignment="1" applyProtection="1">
      <alignment wrapText="1"/>
      <protection locked="0"/>
    </xf>
    <xf numFmtId="0" fontId="4" fillId="0" borderId="4" xfId="0" applyFont="1" applyBorder="1" applyAlignment="1" applyProtection="1">
      <alignment wrapText="1"/>
      <protection locked="0"/>
    </xf>
    <xf numFmtId="0" fontId="59" fillId="0" borderId="59" xfId="2" applyFont="1" applyBorder="1" applyAlignment="1" applyProtection="1">
      <alignment horizontal="center" vertical="top" textRotation="255" wrapText="1"/>
      <protection locked="0"/>
    </xf>
    <xf numFmtId="0" fontId="60" fillId="0" borderId="59" xfId="2" applyFont="1" applyBorder="1" applyAlignment="1">
      <alignment horizontal="center" vertical="top" textRotation="255"/>
    </xf>
    <xf numFmtId="176" fontId="56" fillId="0" borderId="59" xfId="0" applyNumberFormat="1" applyFont="1" applyBorder="1" applyAlignment="1">
      <alignment vertical="center" shrinkToFit="1"/>
    </xf>
    <xf numFmtId="176" fontId="47" fillId="0" borderId="59" xfId="0" applyNumberFormat="1" applyFont="1" applyBorder="1" applyAlignment="1">
      <alignment vertical="center" shrinkToFit="1"/>
    </xf>
    <xf numFmtId="179" fontId="15" fillId="0" borderId="0" xfId="5" applyNumberFormat="1" applyFont="1" applyFill="1" applyBorder="1" applyAlignment="1">
      <alignment horizontal="right" vertical="center" shrinkToFit="1"/>
    </xf>
    <xf numFmtId="0" fontId="24" fillId="0" borderId="0" xfId="0" applyFont="1" applyAlignment="1" applyProtection="1">
      <alignment horizontal="center" vertical="distributed" textRotation="255" justifyLastLine="1" shrinkToFit="1"/>
      <protection locked="0"/>
    </xf>
    <xf numFmtId="0" fontId="24" fillId="0" borderId="0" xfId="0" applyFont="1" applyAlignment="1">
      <alignment horizontal="center" vertical="distributed" textRotation="255" justifyLastLine="1" shrinkToFit="1"/>
    </xf>
    <xf numFmtId="0" fontId="24" fillId="0" borderId="99" xfId="0" applyFont="1" applyBorder="1" applyAlignment="1" applyProtection="1">
      <alignment shrinkToFit="1"/>
      <protection locked="0"/>
    </xf>
    <xf numFmtId="176" fontId="24" fillId="0" borderId="59" xfId="0" applyNumberFormat="1" applyFont="1" applyBorder="1" applyAlignment="1" applyProtection="1">
      <alignment vertical="center" shrinkToFit="1"/>
      <protection locked="0"/>
    </xf>
    <xf numFmtId="176" fontId="22" fillId="0" borderId="59" xfId="0" applyNumberFormat="1" applyFont="1" applyBorder="1" applyAlignment="1" applyProtection="1">
      <alignment vertical="center" shrinkToFit="1"/>
      <protection locked="0"/>
    </xf>
    <xf numFmtId="0" fontId="24" fillId="0" borderId="0" xfId="0" applyFont="1" applyAlignment="1">
      <alignment horizontal="center" vertical="distributed" textRotation="255" shrinkToFit="1"/>
    </xf>
    <xf numFmtId="0" fontId="24" fillId="0" borderId="9" xfId="0" applyFont="1" applyBorder="1" applyAlignment="1" applyProtection="1">
      <alignment shrinkToFit="1"/>
      <protection locked="0"/>
    </xf>
    <xf numFmtId="176" fontId="24" fillId="0" borderId="9" xfId="0" applyNumberFormat="1" applyFont="1" applyBorder="1" applyAlignment="1" applyProtection="1">
      <alignment vertical="center" shrinkToFit="1"/>
      <protection locked="0"/>
    </xf>
    <xf numFmtId="176" fontId="22" fillId="0" borderId="9" xfId="0" applyNumberFormat="1" applyFont="1" applyBorder="1" applyAlignment="1" applyProtection="1">
      <alignment vertical="center" shrinkToFit="1"/>
      <protection locked="0"/>
    </xf>
    <xf numFmtId="176" fontId="47" fillId="2" borderId="9" xfId="0" applyNumberFormat="1" applyFont="1" applyFill="1" applyBorder="1" applyAlignment="1" applyProtection="1">
      <alignment vertical="center" shrinkToFit="1"/>
      <protection locked="0"/>
    </xf>
    <xf numFmtId="176" fontId="24" fillId="2" borderId="9" xfId="0" applyNumberFormat="1" applyFont="1" applyFill="1" applyBorder="1" applyAlignment="1" applyProtection="1">
      <alignment vertical="center" shrinkToFit="1"/>
      <protection locked="0"/>
    </xf>
    <xf numFmtId="176" fontId="47" fillId="2" borderId="0" xfId="0" applyNumberFormat="1" applyFont="1" applyFill="1" applyAlignment="1" applyProtection="1">
      <alignment vertical="center" shrinkToFit="1"/>
      <protection locked="0"/>
    </xf>
    <xf numFmtId="176" fontId="24" fillId="2" borderId="0" xfId="0" applyNumberFormat="1" applyFont="1" applyFill="1" applyAlignment="1" applyProtection="1">
      <alignment vertical="center" shrinkToFit="1"/>
      <protection locked="0"/>
    </xf>
    <xf numFmtId="176" fontId="22" fillId="0" borderId="144" xfId="0" applyNumberFormat="1" applyFont="1" applyBorder="1" applyAlignment="1" applyProtection="1">
      <alignment vertical="center" shrinkToFit="1"/>
      <protection locked="0"/>
    </xf>
    <xf numFmtId="0" fontId="24" fillId="0" borderId="59" xfId="0" applyFont="1" applyBorder="1" applyAlignment="1" applyProtection="1">
      <alignment shrinkToFit="1"/>
      <protection locked="0"/>
    </xf>
    <xf numFmtId="0" fontId="24" fillId="0" borderId="59" xfId="0" applyFont="1" applyBorder="1" applyAlignment="1" applyProtection="1">
      <alignment horizontal="center" vertical="distributed" textRotation="255" justifyLastLine="1" shrinkToFit="1"/>
      <protection locked="0"/>
    </xf>
    <xf numFmtId="0" fontId="24" fillId="0" borderId="59" xfId="0" applyFont="1" applyBorder="1" applyAlignment="1">
      <alignment horizontal="center" vertical="distributed" textRotation="255" justifyLastLine="1" shrinkToFit="1"/>
    </xf>
    <xf numFmtId="0" fontId="24" fillId="0" borderId="59" xfId="0" applyFont="1" applyBorder="1" applyAlignment="1">
      <alignment horizontal="center" vertical="distributed" textRotation="255" shrinkToFit="1"/>
    </xf>
    <xf numFmtId="176" fontId="47" fillId="2" borderId="59" xfId="0" applyNumberFormat="1" applyFont="1" applyFill="1" applyBorder="1" applyAlignment="1" applyProtection="1">
      <alignment vertical="center" shrinkToFit="1"/>
      <protection locked="0"/>
    </xf>
    <xf numFmtId="176" fontId="22" fillId="2" borderId="0" xfId="0" applyNumberFormat="1" applyFont="1" applyFill="1" applyAlignment="1" applyProtection="1">
      <alignment vertical="center" shrinkToFit="1"/>
      <protection locked="0"/>
    </xf>
    <xf numFmtId="176" fontId="22" fillId="2" borderId="59" xfId="0" applyNumberFormat="1" applyFont="1" applyFill="1" applyBorder="1" applyAlignment="1" applyProtection="1">
      <alignment vertical="center" shrinkToFit="1"/>
      <protection locked="0"/>
    </xf>
    <xf numFmtId="176" fontId="24" fillId="2" borderId="59" xfId="0" applyNumberFormat="1" applyFont="1" applyFill="1" applyBorder="1" applyAlignment="1" applyProtection="1">
      <alignment vertical="center" shrinkToFit="1"/>
      <protection locked="0"/>
    </xf>
    <xf numFmtId="0" fontId="24" fillId="0" borderId="59" xfId="0" applyFont="1" applyBorder="1" applyAlignment="1">
      <alignment shrinkToFit="1"/>
    </xf>
    <xf numFmtId="176" fontId="5" fillId="0" borderId="9" xfId="0" applyNumberFormat="1" applyFont="1" applyBorder="1" applyAlignment="1" applyProtection="1">
      <alignment shrinkToFit="1"/>
      <protection locked="0"/>
    </xf>
    <xf numFmtId="0" fontId="24" fillId="0" borderId="9" xfId="0" applyFont="1" applyBorder="1" applyAlignment="1" applyProtection="1">
      <alignment horizontal="center" vertical="distributed" textRotation="255" justifyLastLine="1" shrinkToFit="1"/>
      <protection locked="0"/>
    </xf>
    <xf numFmtId="0" fontId="24" fillId="0" borderId="9" xfId="0" applyFont="1" applyBorder="1" applyAlignment="1">
      <alignment horizontal="center" vertical="distributed" textRotation="255" justifyLastLine="1" shrinkToFit="1"/>
    </xf>
    <xf numFmtId="0" fontId="24" fillId="0" borderId="9" xfId="0" applyFont="1" applyBorder="1" applyAlignment="1">
      <alignment horizontal="center" vertical="distributed" textRotation="255" shrinkToFit="1"/>
    </xf>
    <xf numFmtId="0" fontId="24" fillId="0" borderId="9" xfId="0" applyFont="1" applyBorder="1" applyAlignment="1">
      <alignment shrinkToFit="1"/>
    </xf>
    <xf numFmtId="0" fontId="24" fillId="0" borderId="20" xfId="2" applyFont="1" applyBorder="1" applyAlignment="1" applyProtection="1">
      <alignment horizontal="center" vertical="distributed" textRotation="255" shrinkToFit="1"/>
      <protection locked="0"/>
    </xf>
    <xf numFmtId="0" fontId="24" fillId="0" borderId="10" xfId="2" applyFont="1" applyBorder="1" applyAlignment="1">
      <alignment horizontal="distributed" justifyLastLine="1"/>
    </xf>
    <xf numFmtId="0" fontId="3" fillId="0" borderId="0" xfId="2" applyFont="1"/>
    <xf numFmtId="0" fontId="8" fillId="0" borderId="0" xfId="2" applyFont="1"/>
    <xf numFmtId="0" fontId="9" fillId="0" borderId="0" xfId="2" applyFont="1"/>
    <xf numFmtId="0" fontId="10" fillId="0" borderId="0" xfId="2" applyFont="1" applyAlignment="1">
      <alignment vertical="center"/>
    </xf>
    <xf numFmtId="0" fontId="5" fillId="0" borderId="0" xfId="2" applyFont="1"/>
    <xf numFmtId="0" fontId="17" fillId="0" borderId="0" xfId="2" applyFont="1"/>
    <xf numFmtId="0" fontId="6" fillId="0" borderId="0" xfId="2" applyFont="1" applyAlignment="1">
      <alignment vertical="top" wrapText="1"/>
    </xf>
    <xf numFmtId="0" fontId="5" fillId="0" borderId="0" xfId="2" applyFont="1" applyAlignment="1">
      <alignment horizontal="left" vertical="top" wrapText="1"/>
    </xf>
    <xf numFmtId="0" fontId="13" fillId="0" borderId="0" xfId="2" applyFont="1" applyAlignment="1">
      <alignment vertical="center"/>
    </xf>
    <xf numFmtId="0" fontId="13" fillId="0" borderId="0" xfId="2" applyFont="1"/>
    <xf numFmtId="0" fontId="1" fillId="0" borderId="0" xfId="2"/>
    <xf numFmtId="0" fontId="11" fillId="0" borderId="0" xfId="2" applyFont="1" applyAlignment="1">
      <alignment vertical="center"/>
    </xf>
    <xf numFmtId="0" fontId="14" fillId="0" borderId="0" xfId="2" applyFont="1" applyAlignment="1">
      <alignment vertical="center"/>
    </xf>
    <xf numFmtId="0" fontId="14" fillId="0" borderId="0" xfId="2" applyFont="1"/>
    <xf numFmtId="0" fontId="3" fillId="0" borderId="0" xfId="2" quotePrefix="1" applyFont="1" applyAlignment="1">
      <alignment horizontal="right"/>
    </xf>
    <xf numFmtId="0" fontId="4" fillId="0" borderId="0" xfId="2" applyFont="1"/>
    <xf numFmtId="0" fontId="5" fillId="0" borderId="0" xfId="2" applyFont="1" applyAlignment="1">
      <alignment horizontal="left" vertical="center" wrapText="1"/>
    </xf>
    <xf numFmtId="0" fontId="3" fillId="0" borderId="0" xfId="2" applyFont="1" applyAlignment="1">
      <alignment horizontal="center" vertical="center"/>
    </xf>
    <xf numFmtId="181" fontId="3" fillId="0" borderId="0" xfId="2" applyNumberFormat="1" applyFont="1" applyAlignment="1">
      <alignment vertical="center"/>
    </xf>
    <xf numFmtId="41" fontId="3" fillId="0" borderId="0" xfId="2" applyNumberFormat="1" applyFont="1" applyAlignment="1">
      <alignment vertical="center"/>
    </xf>
    <xf numFmtId="0" fontId="4" fillId="0" borderId="0" xfId="2" applyFont="1" applyAlignment="1">
      <alignment vertical="center"/>
    </xf>
    <xf numFmtId="0" fontId="4" fillId="0" borderId="0" xfId="2" applyFont="1" applyAlignment="1">
      <alignment horizontal="right" vertical="center"/>
    </xf>
    <xf numFmtId="0" fontId="15" fillId="0" borderId="2" xfId="2" applyFont="1" applyBorder="1" applyAlignment="1">
      <alignment horizontal="distributed" vertical="center" shrinkToFit="1"/>
    </xf>
    <xf numFmtId="0" fontId="15" fillId="0" borderId="105" xfId="2" applyFont="1" applyBorder="1" applyAlignment="1">
      <alignment horizontal="distributed" vertical="center" shrinkToFit="1"/>
    </xf>
    <xf numFmtId="0" fontId="1" fillId="0" borderId="4" xfId="2" applyBorder="1"/>
    <xf numFmtId="41" fontId="21" fillId="0" borderId="0" xfId="2" applyNumberFormat="1" applyFont="1" applyAlignment="1">
      <alignment vertical="center"/>
    </xf>
    <xf numFmtId="0" fontId="15" fillId="0" borderId="0" xfId="2" applyFont="1" applyAlignment="1">
      <alignment horizontal="center" vertical="center"/>
    </xf>
    <xf numFmtId="0" fontId="15" fillId="0" borderId="104" xfId="2" applyFont="1" applyBorder="1" applyAlignment="1">
      <alignment horizontal="distributed" vertical="center" shrinkToFit="1"/>
    </xf>
    <xf numFmtId="41" fontId="18" fillId="0" borderId="0" xfId="2" applyNumberFormat="1" applyFont="1" applyAlignment="1">
      <alignment vertical="center"/>
    </xf>
    <xf numFmtId="0" fontId="15" fillId="0" borderId="3" xfId="2" applyFont="1" applyBorder="1" applyAlignment="1">
      <alignment horizontal="distributed" vertical="center" shrinkToFit="1"/>
    </xf>
    <xf numFmtId="0" fontId="3" fillId="0" borderId="0" xfId="2" applyFont="1" applyAlignment="1">
      <alignment vertical="center"/>
    </xf>
    <xf numFmtId="0" fontId="6" fillId="0" borderId="0" xfId="2" applyFont="1" applyAlignment="1">
      <alignment vertical="top"/>
    </xf>
    <xf numFmtId="0" fontId="61" fillId="0" borderId="0" xfId="7" quotePrefix="1" applyAlignment="1">
      <alignment vertical="top"/>
    </xf>
    <xf numFmtId="0" fontId="3" fillId="0" borderId="0" xfId="2" applyFont="1" applyAlignment="1">
      <alignment horizontal="distributed" vertical="center"/>
    </xf>
    <xf numFmtId="0" fontId="6" fillId="0" borderId="0" xfId="2" applyFont="1" applyAlignment="1">
      <alignment horizontal="left" vertical="top" wrapText="1"/>
    </xf>
    <xf numFmtId="0" fontId="1" fillId="0" borderId="0" xfId="2" applyAlignment="1">
      <alignment vertical="center"/>
    </xf>
    <xf numFmtId="0" fontId="51" fillId="0" borderId="0" xfId="2" applyFont="1" applyAlignment="1">
      <alignment horizontal="left" vertical="top"/>
    </xf>
    <xf numFmtId="0" fontId="4" fillId="0" borderId="0" xfId="2" applyFont="1" applyAlignment="1">
      <alignment horizontal="left" vertical="center"/>
    </xf>
    <xf numFmtId="181" fontId="3" fillId="0" borderId="0" xfId="2" applyNumberFormat="1" applyFont="1" applyAlignment="1">
      <alignment horizontal="center" vertical="center"/>
    </xf>
    <xf numFmtId="181" fontId="15" fillId="0" borderId="0" xfId="2" applyNumberFormat="1" applyFont="1" applyAlignment="1">
      <alignment horizontal="right" vertical="center" indent="1"/>
    </xf>
    <xf numFmtId="41" fontId="4" fillId="0" borderId="0" xfId="2" applyNumberFormat="1" applyFont="1" applyAlignment="1">
      <alignment vertical="center"/>
    </xf>
    <xf numFmtId="181" fontId="15" fillId="0" borderId="0" xfId="2" applyNumberFormat="1" applyFont="1" applyAlignment="1">
      <alignment horizontal="center" vertical="center"/>
    </xf>
    <xf numFmtId="41" fontId="5" fillId="0" borderId="0" xfId="2" applyNumberFormat="1" applyFont="1" applyAlignment="1">
      <alignment vertical="center"/>
    </xf>
    <xf numFmtId="0" fontId="5" fillId="0" borderId="0" xfId="2" applyFont="1" applyAlignment="1">
      <alignment horizontal="left" vertical="top"/>
    </xf>
    <xf numFmtId="0" fontId="5" fillId="0" borderId="0" xfId="2" applyFont="1" applyAlignment="1">
      <alignment vertical="top" wrapText="1"/>
    </xf>
    <xf numFmtId="0" fontId="4" fillId="0" borderId="0" xfId="2" applyFont="1" applyAlignment="1">
      <alignment horizontal="right"/>
    </xf>
    <xf numFmtId="0" fontId="22" fillId="0" borderId="0" xfId="2" applyFont="1"/>
    <xf numFmtId="0" fontId="15" fillId="0" borderId="0" xfId="2" applyFont="1" applyAlignment="1">
      <alignment vertical="center"/>
    </xf>
    <xf numFmtId="41" fontId="4" fillId="0" borderId="0" xfId="2" applyNumberFormat="1" applyFont="1"/>
    <xf numFmtId="0" fontId="7" fillId="0" borderId="0" xfId="2" applyFont="1"/>
    <xf numFmtId="0" fontId="15" fillId="0" borderId="0" xfId="2" applyFont="1" applyAlignment="1">
      <alignment horizontal="distributed" vertical="center" shrinkToFit="1"/>
    </xf>
    <xf numFmtId="181" fontId="6" fillId="0" borderId="0" xfId="2" applyNumberFormat="1" applyFont="1" applyAlignment="1">
      <alignment horizontal="right" vertical="center"/>
    </xf>
    <xf numFmtId="0" fontId="12" fillId="0" borderId="0" xfId="2" applyFont="1"/>
    <xf numFmtId="179" fontId="15" fillId="0" borderId="0" xfId="2" applyNumberFormat="1" applyFont="1" applyAlignment="1">
      <alignment horizontal="center" vertical="center"/>
    </xf>
    <xf numFmtId="0" fontId="1" fillId="0" borderId="0" xfId="2" applyAlignment="1">
      <alignment horizontal="left" vertical="top"/>
    </xf>
    <xf numFmtId="0" fontId="15" fillId="0" borderId="2" xfId="2" applyFont="1" applyBorder="1" applyAlignment="1">
      <alignment horizontal="center" vertical="center" shrinkToFit="1"/>
    </xf>
    <xf numFmtId="0" fontId="15" fillId="0" borderId="11" xfId="2" applyFont="1" applyBorder="1" applyAlignment="1">
      <alignment horizontal="center" vertical="center" shrinkToFit="1"/>
    </xf>
    <xf numFmtId="0" fontId="15" fillId="0" borderId="3" xfId="2" applyFont="1" applyBorder="1" applyAlignment="1">
      <alignment horizontal="center" vertical="center" shrinkToFit="1"/>
    </xf>
    <xf numFmtId="0" fontId="16" fillId="0" borderId="0" xfId="2" applyFont="1" applyAlignment="1">
      <alignment horizontal="center" vertical="center"/>
    </xf>
    <xf numFmtId="0" fontId="20" fillId="0" borderId="0" xfId="2" applyFont="1" applyAlignment="1">
      <alignment vertical="center"/>
    </xf>
    <xf numFmtId="0" fontId="20" fillId="0" borderId="0" xfId="2" applyFont="1" applyAlignment="1">
      <alignment horizontal="right" vertical="center"/>
    </xf>
    <xf numFmtId="181" fontId="16" fillId="0" borderId="0" xfId="2" applyNumberFormat="1" applyFont="1" applyAlignment="1">
      <alignment vertical="center"/>
    </xf>
    <xf numFmtId="0" fontId="16" fillId="0" borderId="0" xfId="2" applyFont="1" applyAlignment="1">
      <alignment vertical="center"/>
    </xf>
    <xf numFmtId="181" fontId="16" fillId="0" borderId="0" xfId="2" applyNumberFormat="1" applyFont="1" applyAlignment="1">
      <alignment horizontal="right" vertical="center"/>
    </xf>
    <xf numFmtId="179" fontId="16" fillId="0" borderId="0" xfId="2" applyNumberFormat="1" applyFont="1" applyAlignment="1">
      <alignment horizontal="distributed" vertical="center"/>
    </xf>
    <xf numFmtId="179" fontId="20" fillId="0" borderId="0" xfId="2" applyNumberFormat="1" applyFont="1" applyAlignment="1">
      <alignment horizontal="distributed" vertical="center"/>
    </xf>
    <xf numFmtId="179" fontId="20" fillId="0" borderId="0" xfId="2" applyNumberFormat="1" applyFont="1" applyAlignment="1">
      <alignment horizontal="right" vertical="center"/>
    </xf>
    <xf numFmtId="0" fontId="51" fillId="0" borderId="0" xfId="2" applyFont="1" applyAlignment="1">
      <alignment horizontal="left" vertical="top" wrapText="1"/>
    </xf>
    <xf numFmtId="0" fontId="15" fillId="0" borderId="0" xfId="2" applyFont="1" applyAlignment="1">
      <alignment horizontal="distributed" vertical="center" justifyLastLine="1"/>
    </xf>
    <xf numFmtId="0" fontId="15" fillId="0" borderId="0" xfId="2" applyFont="1" applyAlignment="1">
      <alignment horizontal="distributed" vertical="center" indent="2"/>
    </xf>
    <xf numFmtId="0" fontId="15" fillId="0" borderId="0" xfId="2" applyFont="1" applyAlignment="1">
      <alignment horizontal="center" vertical="center" shrinkToFit="1"/>
    </xf>
    <xf numFmtId="0" fontId="5" fillId="0" borderId="0" xfId="2" applyFont="1" applyAlignment="1">
      <alignment vertical="center"/>
    </xf>
    <xf numFmtId="0" fontId="15" fillId="0" borderId="0" xfId="2" applyFont="1" applyAlignment="1">
      <alignment horizontal="center" vertical="center" justifyLastLine="1"/>
    </xf>
    <xf numFmtId="0" fontId="15" fillId="0" borderId="0" xfId="2" applyFont="1"/>
    <xf numFmtId="0" fontId="15" fillId="0" borderId="0" xfId="2" applyFont="1" applyAlignment="1">
      <alignment horizontal="center" vertical="distributed" textRotation="255" wrapText="1" shrinkToFit="1"/>
    </xf>
    <xf numFmtId="0" fontId="15" fillId="0" borderId="0" xfId="2" applyFont="1" applyAlignment="1">
      <alignment horizontal="center" vertical="distributed" textRotation="255" justifyLastLine="1" shrinkToFit="1"/>
    </xf>
    <xf numFmtId="0" fontId="4" fillId="0" borderId="0" xfId="2" applyFont="1" applyAlignment="1">
      <alignment vertical="top"/>
    </xf>
    <xf numFmtId="0" fontId="15" fillId="0" borderId="0" xfId="2" applyFont="1" applyAlignment="1">
      <alignment horizontal="distributed" vertical="center" indent="5"/>
    </xf>
    <xf numFmtId="0" fontId="15" fillId="0" borderId="0" xfId="2" applyFont="1" applyAlignment="1">
      <alignment horizontal="distributed" vertical="center" indent="4"/>
    </xf>
    <xf numFmtId="0" fontId="15" fillId="0" borderId="0" xfId="2" applyFont="1" applyAlignment="1">
      <alignment horizontal="center" vertical="distributed" textRotation="255" wrapText="1" justifyLastLine="1" shrinkToFit="1"/>
    </xf>
    <xf numFmtId="0" fontId="1" fillId="0" borderId="0" xfId="2" applyAlignment="1">
      <alignment horizontal="center" vertical="center"/>
    </xf>
    <xf numFmtId="179" fontId="3" fillId="0" borderId="0" xfId="2" applyNumberFormat="1" applyFont="1" applyAlignment="1">
      <alignment horizontal="right" vertical="center"/>
    </xf>
    <xf numFmtId="0" fontId="23" fillId="0" borderId="0" xfId="2" applyFont="1" applyAlignment="1">
      <alignment horizontal="left" vertical="center" wrapText="1"/>
    </xf>
    <xf numFmtId="0" fontId="23" fillId="0" borderId="0" xfId="2" applyFont="1" applyAlignment="1">
      <alignment horizontal="distributed" vertical="center" wrapText="1"/>
    </xf>
    <xf numFmtId="0" fontId="10" fillId="0" borderId="4" xfId="2" applyFont="1" applyBorder="1" applyAlignment="1">
      <alignment vertical="center"/>
    </xf>
    <xf numFmtId="0" fontId="10" fillId="0" borderId="4" xfId="2" applyFont="1" applyBorder="1" applyAlignment="1">
      <alignment horizontal="distributed" vertical="center"/>
    </xf>
    <xf numFmtId="0" fontId="25" fillId="0" borderId="4" xfId="2" applyFont="1" applyBorder="1" applyAlignment="1">
      <alignment vertical="center"/>
    </xf>
    <xf numFmtId="0" fontId="25" fillId="0" borderId="4" xfId="2" applyFont="1" applyBorder="1" applyAlignment="1">
      <alignment horizontal="left" vertical="center" wrapText="1"/>
    </xf>
    <xf numFmtId="0" fontId="5" fillId="0" borderId="0" xfId="2" applyFont="1" applyAlignment="1">
      <alignment horizontal="distributed" vertical="center" justifyLastLine="1"/>
    </xf>
    <xf numFmtId="0" fontId="24" fillId="0" borderId="24" xfId="2" applyFont="1" applyBorder="1" applyAlignment="1">
      <alignment horizontal="distributed" vertical="center" justifyLastLine="1"/>
    </xf>
    <xf numFmtId="0" fontId="24" fillId="0" borderId="13" xfId="2" applyFont="1" applyBorder="1" applyAlignment="1">
      <alignment horizontal="center" vertical="center"/>
    </xf>
    <xf numFmtId="0" fontId="24" fillId="0" borderId="17" xfId="2" applyFont="1" applyBorder="1" applyAlignment="1">
      <alignment horizontal="center" vertical="center"/>
    </xf>
    <xf numFmtId="0" fontId="24" fillId="0" borderId="73" xfId="2" applyFont="1" applyBorder="1" applyAlignment="1">
      <alignment horizontal="center" vertical="center"/>
    </xf>
    <xf numFmtId="0" fontId="24" fillId="0" borderId="79" xfId="2" applyFont="1" applyBorder="1" applyAlignment="1">
      <alignment horizontal="center" vertical="center"/>
    </xf>
    <xf numFmtId="0" fontId="24" fillId="0" borderId="31" xfId="2" applyFont="1" applyBorder="1" applyAlignment="1">
      <alignment horizontal="center" vertical="center"/>
    </xf>
    <xf numFmtId="0" fontId="24" fillId="0" borderId="60" xfId="2" applyFont="1" applyBorder="1" applyAlignment="1">
      <alignment horizontal="center" vertical="center"/>
    </xf>
    <xf numFmtId="0" fontId="5" fillId="0" borderId="0" xfId="2" applyFont="1" applyAlignment="1">
      <alignment horizontal="center" vertical="center"/>
    </xf>
    <xf numFmtId="0" fontId="1" fillId="0" borderId="70" xfId="2" applyBorder="1"/>
    <xf numFmtId="0" fontId="22" fillId="0" borderId="34" xfId="2" applyFont="1" applyBorder="1" applyAlignment="1">
      <alignment horizontal="distributed" vertical="center" indent="1"/>
    </xf>
    <xf numFmtId="0" fontId="22" fillId="0" borderId="0" xfId="2" applyFont="1" applyAlignment="1">
      <alignment horizontal="distributed" vertical="center" justifyLastLine="1"/>
    </xf>
    <xf numFmtId="0" fontId="22" fillId="0" borderId="0" xfId="2" applyFont="1" applyAlignment="1">
      <alignment horizontal="distributed" vertical="center"/>
    </xf>
    <xf numFmtId="0" fontId="5" fillId="0" borderId="9" xfId="2" applyFont="1" applyBorder="1"/>
    <xf numFmtId="0" fontId="24" fillId="0" borderId="0" xfId="2" applyFont="1" applyAlignment="1">
      <alignment horizontal="distributed" vertical="center" indent="1"/>
    </xf>
    <xf numFmtId="0" fontId="24" fillId="0" borderId="0" xfId="2" applyFont="1" applyAlignment="1">
      <alignment horizontal="distributed" vertical="center" justifyLastLine="1"/>
    </xf>
    <xf numFmtId="0" fontId="24" fillId="0" borderId="0" xfId="2" applyFont="1" applyAlignment="1">
      <alignment horizontal="distributed" vertical="center"/>
    </xf>
    <xf numFmtId="41" fontId="6" fillId="0" borderId="0" xfId="2" applyNumberFormat="1" applyFont="1" applyAlignment="1">
      <alignment vertical="center"/>
    </xf>
    <xf numFmtId="0" fontId="5" fillId="0" borderId="6" xfId="2" applyFont="1" applyBorder="1"/>
    <xf numFmtId="0" fontId="24" fillId="0" borderId="24" xfId="2" applyFont="1" applyBorder="1" applyAlignment="1">
      <alignment horizontal="distributed" vertical="center" indent="1"/>
    </xf>
    <xf numFmtId="0" fontId="24" fillId="0" borderId="24" xfId="2" applyFont="1" applyBorder="1" applyAlignment="1">
      <alignment horizontal="distributed" vertical="center"/>
    </xf>
    <xf numFmtId="0" fontId="1" fillId="0" borderId="9" xfId="2" applyBorder="1"/>
    <xf numFmtId="0" fontId="22" fillId="0" borderId="0" xfId="2" applyFont="1" applyAlignment="1">
      <alignment horizontal="distributed" vertical="center" indent="1"/>
    </xf>
    <xf numFmtId="0" fontId="1" fillId="0" borderId="71" xfId="2" applyBorder="1"/>
    <xf numFmtId="0" fontId="1" fillId="0" borderId="25" xfId="2" applyBorder="1" applyAlignment="1">
      <alignment horizontal="distributed" vertical="center"/>
    </xf>
    <xf numFmtId="0" fontId="1" fillId="0" borderId="25" xfId="2" applyBorder="1" applyAlignment="1">
      <alignment horizontal="distributed" vertical="center" indent="1"/>
    </xf>
    <xf numFmtId="0" fontId="1" fillId="0" borderId="25" xfId="2" applyBorder="1" applyAlignment="1">
      <alignment horizontal="distributed" vertical="center" justifyLastLine="1"/>
    </xf>
    <xf numFmtId="0" fontId="22" fillId="0" borderId="25" xfId="2" applyFont="1" applyBorder="1" applyAlignment="1">
      <alignment horizontal="distributed" vertical="center"/>
    </xf>
    <xf numFmtId="0" fontId="24" fillId="0" borderId="24" xfId="2" applyFont="1" applyBorder="1" applyAlignment="1">
      <alignment horizontal="distributed" vertical="center" wrapText="1"/>
    </xf>
    <xf numFmtId="0" fontId="1" fillId="0" borderId="72" xfId="2" applyBorder="1"/>
    <xf numFmtId="0" fontId="1" fillId="0" borderId="26" xfId="2" applyBorder="1" applyAlignment="1">
      <alignment horizontal="distributed" vertical="center"/>
    </xf>
    <xf numFmtId="0" fontId="22" fillId="0" borderId="26" xfId="2" applyFont="1" applyBorder="1" applyAlignment="1">
      <alignment horizontal="distributed" vertical="center" indent="1"/>
    </xf>
    <xf numFmtId="0" fontId="22" fillId="0" borderId="26" xfId="2" applyFont="1" applyBorder="1" applyAlignment="1">
      <alignment horizontal="distributed" vertical="center" justifyLastLine="1"/>
    </xf>
    <xf numFmtId="0" fontId="22" fillId="0" borderId="26" xfId="2" applyFont="1" applyBorder="1" applyAlignment="1">
      <alignment horizontal="distributed" vertical="center"/>
    </xf>
    <xf numFmtId="0" fontId="22" fillId="0" borderId="4" xfId="2" applyFont="1" applyBorder="1" applyAlignment="1">
      <alignment horizontal="distributed" vertical="center" justifyLastLine="1"/>
    </xf>
    <xf numFmtId="0" fontId="5" fillId="0" borderId="0" xfId="2" applyFont="1" applyAlignment="1">
      <alignment horizontal="distributed" vertical="center"/>
    </xf>
    <xf numFmtId="0" fontId="27" fillId="0" borderId="0" xfId="2" applyFont="1" applyAlignment="1">
      <alignment vertical="center"/>
    </xf>
    <xf numFmtId="176" fontId="56" fillId="0" borderId="54" xfId="0" applyNumberFormat="1" applyFont="1" applyBorder="1" applyAlignment="1">
      <alignment vertical="center" shrinkToFit="1"/>
    </xf>
    <xf numFmtId="176" fontId="47" fillId="0" borderId="54" xfId="0" applyNumberFormat="1" applyFont="1" applyBorder="1" applyAlignment="1">
      <alignment vertical="center" shrinkToFit="1"/>
    </xf>
    <xf numFmtId="176" fontId="56" fillId="0" borderId="134" xfId="0" applyNumberFormat="1" applyFont="1" applyBorder="1" applyAlignment="1">
      <alignment vertical="center" shrinkToFit="1"/>
    </xf>
    <xf numFmtId="176" fontId="47" fillId="0" borderId="134" xfId="0" applyNumberFormat="1" applyFont="1" applyBorder="1" applyAlignment="1">
      <alignment vertical="center" shrinkToFit="1"/>
    </xf>
    <xf numFmtId="176" fontId="56" fillId="0" borderId="69" xfId="0" applyNumberFormat="1" applyFont="1" applyBorder="1" applyAlignment="1">
      <alignment vertical="center" shrinkToFit="1"/>
    </xf>
    <xf numFmtId="0" fontId="51" fillId="0" borderId="9" xfId="0" applyFont="1" applyBorder="1" applyAlignment="1">
      <alignment vertical="center"/>
    </xf>
    <xf numFmtId="0" fontId="52" fillId="0" borderId="59" xfId="0" applyFont="1" applyBorder="1" applyAlignment="1">
      <alignment vertical="center"/>
    </xf>
    <xf numFmtId="0" fontId="47" fillId="0" borderId="9" xfId="0" applyFont="1" applyBorder="1" applyAlignment="1">
      <alignment horizontal="distributed" vertical="distributed"/>
    </xf>
    <xf numFmtId="0" fontId="47" fillId="0" borderId="59" xfId="0" applyFont="1" applyBorder="1" applyAlignment="1">
      <alignment vertical="center"/>
    </xf>
    <xf numFmtId="0" fontId="47" fillId="0" borderId="9" xfId="0" applyFont="1" applyBorder="1" applyAlignment="1">
      <alignment vertical="center"/>
    </xf>
    <xf numFmtId="0" fontId="55" fillId="0" borderId="59" xfId="0" applyFont="1" applyBorder="1" applyAlignment="1">
      <alignment vertical="center"/>
    </xf>
    <xf numFmtId="0" fontId="56" fillId="0" borderId="9" xfId="0" applyFont="1" applyBorder="1" applyAlignment="1">
      <alignment horizontal="distributed" vertical="center"/>
    </xf>
    <xf numFmtId="0" fontId="57" fillId="0" borderId="59" xfId="0" applyFont="1" applyBorder="1" applyAlignment="1">
      <alignment vertical="center"/>
    </xf>
    <xf numFmtId="0" fontId="47" fillId="0" borderId="9" xfId="0" applyFont="1" applyBorder="1" applyAlignment="1">
      <alignment horizontal="distributed" vertical="center"/>
    </xf>
    <xf numFmtId="0" fontId="31" fillId="0" borderId="59" xfId="2" applyFont="1" applyBorder="1" applyAlignment="1">
      <alignment vertical="justify" shrinkToFit="1"/>
    </xf>
    <xf numFmtId="176" fontId="22" fillId="0" borderId="59" xfId="2" applyNumberFormat="1" applyFont="1" applyBorder="1" applyAlignment="1" applyProtection="1">
      <alignment vertical="center" shrinkToFit="1"/>
      <protection locked="0"/>
    </xf>
    <xf numFmtId="176" fontId="22" fillId="0" borderId="68" xfId="2" applyNumberFormat="1" applyFont="1" applyBorder="1" applyAlignment="1" applyProtection="1">
      <alignment vertical="center" shrinkToFit="1"/>
      <protection locked="0"/>
    </xf>
    <xf numFmtId="176" fontId="24" fillId="0" borderId="59" xfId="2" applyNumberFormat="1" applyFont="1" applyBorder="1" applyAlignment="1" applyProtection="1">
      <alignment vertical="center" shrinkToFit="1"/>
      <protection locked="0"/>
    </xf>
    <xf numFmtId="176" fontId="22" fillId="0" borderId="9" xfId="2" applyNumberFormat="1" applyFont="1" applyBorder="1" applyAlignment="1" applyProtection="1">
      <alignment vertical="center" shrinkToFit="1"/>
      <protection locked="0"/>
    </xf>
    <xf numFmtId="0" fontId="31" fillId="0" borderId="9" xfId="2" applyFont="1" applyBorder="1" applyAlignment="1" applyProtection="1">
      <alignment horizontal="center" vertical="justify" textRotation="255" shrinkToFit="1"/>
      <protection locked="0"/>
    </xf>
    <xf numFmtId="0" fontId="31" fillId="0" borderId="59" xfId="2" applyFont="1" applyBorder="1" applyAlignment="1" applyProtection="1">
      <alignment horizontal="center" vertical="justify" textRotation="255" shrinkToFit="1"/>
      <protection locked="0"/>
    </xf>
    <xf numFmtId="0" fontId="31" fillId="0" borderId="9" xfId="2" applyFont="1" applyBorder="1" applyAlignment="1">
      <alignment vertical="justify" shrinkToFit="1"/>
    </xf>
    <xf numFmtId="176" fontId="24" fillId="0" borderId="9" xfId="2" applyNumberFormat="1" applyFont="1" applyBorder="1" applyAlignment="1" applyProtection="1">
      <alignment vertical="center" shrinkToFit="1"/>
      <protection locked="0"/>
    </xf>
    <xf numFmtId="0" fontId="15" fillId="0" borderId="9" xfId="2" applyFont="1" applyBorder="1" applyAlignment="1" applyProtection="1">
      <alignment horizontal="center" vertical="justify" textRotation="255" shrinkToFit="1"/>
      <protection locked="0"/>
    </xf>
    <xf numFmtId="0" fontId="15" fillId="0" borderId="59" xfId="2" applyFont="1" applyBorder="1" applyAlignment="1" applyProtection="1">
      <alignment horizontal="center" vertical="justify" textRotation="255" shrinkToFit="1"/>
      <protection locked="0"/>
    </xf>
    <xf numFmtId="0" fontId="15" fillId="0" borderId="9" xfId="2" applyFont="1" applyBorder="1" applyAlignment="1">
      <alignment vertical="justify" shrinkToFit="1"/>
    </xf>
    <xf numFmtId="0" fontId="15" fillId="0" borderId="59" xfId="2" applyFont="1" applyBorder="1" applyAlignment="1">
      <alignment vertical="justify" shrinkToFit="1"/>
    </xf>
    <xf numFmtId="0" fontId="24" fillId="0" borderId="9" xfId="2" applyFont="1" applyBorder="1" applyAlignment="1" applyProtection="1">
      <alignment horizontal="center" vertical="justify" textRotation="255" shrinkToFit="1"/>
      <protection locked="0"/>
    </xf>
    <xf numFmtId="0" fontId="24" fillId="0" borderId="59" xfId="2" applyFont="1" applyBorder="1" applyAlignment="1" applyProtection="1">
      <alignment horizontal="center" vertical="justify" textRotation="255" shrinkToFit="1"/>
      <protection locked="0"/>
    </xf>
    <xf numFmtId="0" fontId="24" fillId="0" borderId="9" xfId="2" applyFont="1" applyBorder="1" applyAlignment="1">
      <alignment vertical="justify" shrinkToFit="1"/>
    </xf>
    <xf numFmtId="0" fontId="24" fillId="0" borderId="59" xfId="2" applyFont="1" applyBorder="1" applyAlignment="1">
      <alignment vertical="justify" shrinkToFit="1"/>
    </xf>
    <xf numFmtId="176" fontId="24" fillId="0" borderId="0" xfId="2" applyNumberFormat="1" applyFont="1" applyAlignment="1" applyProtection="1">
      <alignment vertical="center" shrinkToFit="1"/>
      <protection locked="0"/>
    </xf>
    <xf numFmtId="0" fontId="15" fillId="0" borderId="131" xfId="2" applyFont="1" applyBorder="1" applyAlignment="1" applyProtection="1">
      <alignment horizontal="center" vertical="center" shrinkToFit="1"/>
      <protection locked="0"/>
    </xf>
    <xf numFmtId="0" fontId="24" fillId="0" borderId="10" xfId="2" applyFont="1" applyBorder="1" applyAlignment="1" applyProtection="1">
      <alignment horizontal="distributed" vertical="center" shrinkToFit="1"/>
      <protection locked="0"/>
    </xf>
    <xf numFmtId="0" fontId="15" fillId="0" borderId="10" xfId="2" applyFont="1" applyBorder="1" applyAlignment="1" applyProtection="1">
      <alignment vertical="center"/>
      <protection locked="0"/>
    </xf>
    <xf numFmtId="0" fontId="15" fillId="0" borderId="10" xfId="2" applyFont="1" applyBorder="1" applyAlignment="1" applyProtection="1">
      <alignment horizontal="center" vertical="center"/>
      <protection locked="0"/>
    </xf>
    <xf numFmtId="176" fontId="24" fillId="0" borderId="10" xfId="2" applyNumberFormat="1" applyFont="1" applyBorder="1" applyAlignment="1" applyProtection="1">
      <alignment vertical="center" shrinkToFit="1"/>
      <protection locked="0"/>
    </xf>
    <xf numFmtId="0" fontId="15" fillId="0" borderId="10" xfId="2" applyFont="1" applyBorder="1" applyAlignment="1" applyProtection="1">
      <alignment horizontal="center" vertical="center" shrinkToFit="1"/>
      <protection locked="0"/>
    </xf>
    <xf numFmtId="0" fontId="15" fillId="0" borderId="4" xfId="2" applyFont="1" applyBorder="1" applyAlignment="1" applyProtection="1">
      <alignment horizontal="center" vertical="center" shrinkToFit="1"/>
      <protection locked="0"/>
    </xf>
    <xf numFmtId="176" fontId="24" fillId="0" borderId="4" xfId="2" applyNumberFormat="1" applyFont="1" applyBorder="1" applyAlignment="1" applyProtection="1">
      <alignment vertical="center" shrinkToFit="1"/>
      <protection locked="0"/>
    </xf>
    <xf numFmtId="176" fontId="22" fillId="0" borderId="178" xfId="2" applyNumberFormat="1" applyFont="1" applyBorder="1" applyAlignment="1" applyProtection="1">
      <alignment vertical="center" shrinkToFit="1"/>
      <protection locked="0"/>
    </xf>
    <xf numFmtId="0" fontId="24" fillId="0" borderId="85" xfId="2" applyFont="1" applyBorder="1" applyAlignment="1" applyProtection="1">
      <alignment horizontal="distributed" vertical="center" shrinkToFit="1"/>
      <protection locked="0"/>
    </xf>
    <xf numFmtId="0" fontId="24" fillId="0" borderId="84" xfId="2" applyFont="1" applyBorder="1" applyAlignment="1" applyProtection="1">
      <alignment horizontal="center" vertical="distributed" textRotation="255" shrinkToFit="1"/>
      <protection locked="0"/>
    </xf>
    <xf numFmtId="176" fontId="22" fillId="0" borderId="85" xfId="2" applyNumberFormat="1" applyFont="1" applyBorder="1" applyAlignment="1" applyProtection="1">
      <alignment vertical="center" shrinkToFit="1"/>
      <protection locked="0"/>
    </xf>
    <xf numFmtId="0" fontId="24" fillId="0" borderId="15" xfId="2" applyFont="1" applyBorder="1" applyAlignment="1">
      <alignment horizontal="distributed" justifyLastLine="1"/>
    </xf>
    <xf numFmtId="0" fontId="24" fillId="0" borderId="20" xfId="2" applyFont="1" applyBorder="1" applyAlignment="1">
      <alignment horizontal="distributed" justifyLastLine="1"/>
    </xf>
    <xf numFmtId="0" fontId="24" fillId="0" borderId="20" xfId="2" applyFont="1" applyBorder="1" applyAlignment="1" applyProtection="1">
      <alignment horizontal="distributed" vertical="center" shrinkToFit="1"/>
      <protection locked="0"/>
    </xf>
    <xf numFmtId="176" fontId="24" fillId="0" borderId="43" xfId="2" applyNumberFormat="1" applyFont="1" applyBorder="1" applyAlignment="1" applyProtection="1">
      <alignment vertical="center" shrinkToFit="1"/>
      <protection locked="0"/>
    </xf>
    <xf numFmtId="0" fontId="24" fillId="0" borderId="0" xfId="2" applyFont="1" applyAlignment="1">
      <alignment horizontal="distributed" justifyLastLine="1"/>
    </xf>
    <xf numFmtId="0" fontId="24" fillId="0" borderId="0" xfId="2" applyFont="1" applyAlignment="1" applyProtection="1">
      <alignment horizontal="center" vertical="distributed" textRotation="255" shrinkToFit="1"/>
      <protection locked="0"/>
    </xf>
    <xf numFmtId="176" fontId="49" fillId="0" borderId="0" xfId="2" applyNumberFormat="1" applyFont="1" applyAlignment="1" applyProtection="1">
      <alignment vertical="center" shrinkToFit="1"/>
      <protection locked="0"/>
    </xf>
    <xf numFmtId="176" fontId="24" fillId="0" borderId="24" xfId="2" applyNumberFormat="1" applyFont="1" applyBorder="1" applyAlignment="1" applyProtection="1">
      <alignment vertical="center" shrinkToFit="1"/>
      <protection locked="0"/>
    </xf>
    <xf numFmtId="0" fontId="24" fillId="0" borderId="58" xfId="2" applyFont="1" applyBorder="1" applyAlignment="1" applyProtection="1">
      <alignment shrinkToFit="1"/>
      <protection locked="0"/>
    </xf>
    <xf numFmtId="0" fontId="24" fillId="0" borderId="59" xfId="2" applyFont="1" applyBorder="1" applyAlignment="1" applyProtection="1">
      <alignment horizontal="distributed" vertical="center" shrinkToFit="1"/>
      <protection locked="0"/>
    </xf>
    <xf numFmtId="0" fontId="24" fillId="0" borderId="64" xfId="2" applyFont="1" applyBorder="1" applyAlignment="1" applyProtection="1">
      <alignment horizontal="distributed" vertical="center" shrinkToFit="1"/>
      <protection locked="0"/>
    </xf>
    <xf numFmtId="0" fontId="22" fillId="0" borderId="59" xfId="2" applyFont="1" applyBorder="1" applyAlignment="1" applyProtection="1">
      <alignment horizontal="distributed" vertical="center" shrinkToFit="1"/>
      <protection locked="0"/>
    </xf>
    <xf numFmtId="0" fontId="24" fillId="0" borderId="60" xfId="2" applyFont="1" applyBorder="1" applyAlignment="1" applyProtection="1">
      <alignment horizontal="distributed" vertical="center" shrinkToFit="1"/>
      <protection locked="0"/>
    </xf>
    <xf numFmtId="0" fontId="31" fillId="0" borderId="59" xfId="2" applyFont="1" applyBorder="1" applyAlignment="1" applyProtection="1">
      <alignment horizontal="distributed" vertical="center" shrinkToFit="1"/>
      <protection locked="0"/>
    </xf>
    <xf numFmtId="0" fontId="22" fillId="0" borderId="68" xfId="2" applyFont="1" applyBorder="1" applyAlignment="1" applyProtection="1">
      <alignment horizontal="distributed" vertical="center" shrinkToFit="1"/>
      <protection locked="0"/>
    </xf>
    <xf numFmtId="0" fontId="24" fillId="0" borderId="89" xfId="2" applyFont="1" applyBorder="1" applyAlignment="1" applyProtection="1">
      <alignment horizontal="distributed" vertical="center" shrinkToFit="1"/>
      <protection locked="0"/>
    </xf>
    <xf numFmtId="0" fontId="22" fillId="0" borderId="68" xfId="2" applyFont="1" applyBorder="1" applyAlignment="1" applyProtection="1">
      <alignment vertical="center" shrinkToFit="1"/>
      <protection locked="0"/>
    </xf>
    <xf numFmtId="0" fontId="22" fillId="0" borderId="59" xfId="2" applyFont="1" applyBorder="1" applyAlignment="1" applyProtection="1">
      <alignment vertical="center" wrapText="1" shrinkToFit="1"/>
      <protection locked="0"/>
    </xf>
    <xf numFmtId="0" fontId="15" fillId="0" borderId="0" xfId="2" applyFont="1" applyAlignment="1" applyProtection="1">
      <alignment horizontal="distributed" vertical="center"/>
      <protection locked="0"/>
    </xf>
    <xf numFmtId="176" fontId="49" fillId="0" borderId="126" xfId="2" applyNumberFormat="1" applyFont="1" applyBorder="1" applyAlignment="1" applyProtection="1">
      <alignment vertical="center" shrinkToFit="1"/>
      <protection locked="0"/>
    </xf>
    <xf numFmtId="0" fontId="22" fillId="0" borderId="60" xfId="2" applyFont="1" applyBorder="1" applyAlignment="1" applyProtection="1">
      <alignment horizontal="distributed" vertical="center" shrinkToFit="1"/>
      <protection locked="0"/>
    </xf>
    <xf numFmtId="176" fontId="22" fillId="0" borderId="180" xfId="2" applyNumberFormat="1" applyFont="1" applyBorder="1" applyAlignment="1" applyProtection="1">
      <alignment vertical="center" shrinkToFit="1"/>
      <protection locked="0"/>
    </xf>
    <xf numFmtId="176" fontId="22" fillId="0" borderId="71" xfId="2" applyNumberFormat="1" applyFont="1" applyBorder="1" applyAlignment="1" applyProtection="1">
      <alignment vertical="center" shrinkToFit="1"/>
      <protection locked="0"/>
    </xf>
    <xf numFmtId="0" fontId="22" fillId="0" borderId="68" xfId="2" applyFont="1" applyBorder="1" applyAlignment="1" applyProtection="1">
      <alignment horizontal="center" vertical="center" shrinkToFit="1"/>
      <protection locked="0"/>
    </xf>
    <xf numFmtId="176" fontId="56" fillId="0" borderId="0" xfId="0" applyNumberFormat="1" applyFont="1" applyAlignment="1">
      <alignment vertical="center" shrinkToFit="1"/>
    </xf>
    <xf numFmtId="176" fontId="56" fillId="0" borderId="71" xfId="0" applyNumberFormat="1" applyFont="1" applyBorder="1" applyAlignment="1">
      <alignment vertical="center" shrinkToFit="1"/>
    </xf>
    <xf numFmtId="176" fontId="47" fillId="0" borderId="71" xfId="0" applyNumberFormat="1" applyFont="1" applyBorder="1" applyAlignment="1">
      <alignment vertical="center" shrinkToFit="1"/>
    </xf>
    <xf numFmtId="176" fontId="56" fillId="0" borderId="9" xfId="0" applyNumberFormat="1" applyFont="1" applyBorder="1" applyAlignment="1">
      <alignment vertical="center" shrinkToFit="1"/>
    </xf>
    <xf numFmtId="176" fontId="47" fillId="0" borderId="9" xfId="0" applyNumberFormat="1" applyFont="1" applyBorder="1" applyAlignment="1">
      <alignment vertical="center" shrinkToFit="1"/>
    </xf>
    <xf numFmtId="176" fontId="56" fillId="0" borderId="70" xfId="0" applyNumberFormat="1" applyFont="1" applyBorder="1" applyAlignment="1">
      <alignment vertical="center" shrinkToFit="1"/>
    </xf>
    <xf numFmtId="0" fontId="60" fillId="0" borderId="0" xfId="2" applyFont="1" applyAlignment="1">
      <alignment horizontal="center" vertical="top" textRotation="255"/>
    </xf>
    <xf numFmtId="0" fontId="59" fillId="0" borderId="0" xfId="2" applyFont="1" applyAlignment="1" applyProtection="1">
      <alignment horizontal="center" vertical="top" textRotation="255" wrapText="1"/>
      <protection locked="0"/>
    </xf>
    <xf numFmtId="176" fontId="47" fillId="0" borderId="0" xfId="0" applyNumberFormat="1" applyFont="1" applyAlignment="1">
      <alignment vertical="center" shrinkToFit="1"/>
    </xf>
    <xf numFmtId="0" fontId="59" fillId="0" borderId="9" xfId="2" applyFont="1" applyBorder="1" applyAlignment="1" applyProtection="1">
      <alignment horizontal="center" vertical="top" textRotation="255" wrapText="1"/>
      <protection locked="0"/>
    </xf>
    <xf numFmtId="0" fontId="60" fillId="0" borderId="9" xfId="2" applyFont="1" applyBorder="1" applyAlignment="1">
      <alignment horizontal="center" vertical="top" textRotation="255"/>
    </xf>
    <xf numFmtId="0" fontId="52" fillId="0" borderId="9" xfId="2" applyFont="1" applyBorder="1" applyAlignment="1" applyProtection="1">
      <alignment horizontal="center" vertical="top" textRotation="255" wrapText="1"/>
      <protection locked="0"/>
    </xf>
    <xf numFmtId="0" fontId="54" fillId="0" borderId="9" xfId="2" applyFont="1" applyBorder="1" applyAlignment="1">
      <alignment horizontal="center" vertical="top" textRotation="255"/>
    </xf>
    <xf numFmtId="0" fontId="54" fillId="0" borderId="59" xfId="2" applyFont="1" applyBorder="1" applyAlignment="1">
      <alignment horizontal="center" vertical="top" textRotation="255"/>
    </xf>
    <xf numFmtId="0" fontId="47" fillId="0" borderId="85" xfId="0" applyFont="1" applyBorder="1" applyAlignment="1">
      <alignment vertical="center"/>
    </xf>
    <xf numFmtId="0" fontId="55" fillId="0" borderId="84" xfId="0" applyFont="1" applyBorder="1" applyAlignment="1">
      <alignment vertical="center"/>
    </xf>
    <xf numFmtId="176" fontId="56" fillId="0" borderId="86" xfId="0" applyNumberFormat="1" applyFont="1" applyBorder="1" applyAlignment="1">
      <alignment vertical="center" shrinkToFit="1"/>
    </xf>
    <xf numFmtId="176" fontId="47" fillId="0" borderId="86" xfId="0" applyNumberFormat="1" applyFont="1" applyBorder="1" applyAlignment="1">
      <alignment vertical="center" shrinkToFit="1"/>
    </xf>
    <xf numFmtId="176" fontId="56" fillId="0" borderId="83" xfId="0" applyNumberFormat="1" applyFont="1" applyBorder="1" applyAlignment="1">
      <alignment vertical="center" shrinkToFit="1"/>
    </xf>
    <xf numFmtId="176" fontId="47" fillId="0" borderId="83" xfId="0" applyNumberFormat="1" applyFont="1" applyBorder="1" applyAlignment="1">
      <alignment vertical="center" shrinkToFit="1"/>
    </xf>
    <xf numFmtId="176" fontId="56" fillId="0" borderId="85" xfId="0" applyNumberFormat="1" applyFont="1" applyBorder="1" applyAlignment="1">
      <alignment vertical="center" shrinkToFit="1"/>
    </xf>
    <xf numFmtId="0" fontId="51" fillId="0" borderId="99" xfId="0" applyFont="1" applyBorder="1" applyAlignment="1">
      <alignment vertical="center"/>
    </xf>
    <xf numFmtId="0" fontId="47" fillId="0" borderId="100" xfId="0" applyFont="1" applyBorder="1" applyAlignment="1">
      <alignment vertical="center"/>
    </xf>
    <xf numFmtId="0" fontId="56" fillId="0" borderId="54" xfId="0" applyFont="1" applyBorder="1" applyAlignment="1">
      <alignment horizontal="distributed" vertical="center"/>
    </xf>
    <xf numFmtId="0" fontId="47" fillId="0" borderId="54" xfId="0" applyFont="1" applyBorder="1" applyAlignment="1">
      <alignment horizontal="distributed" vertical="center"/>
    </xf>
    <xf numFmtId="0" fontId="56" fillId="0" borderId="134" xfId="0" applyFont="1" applyBorder="1" applyAlignment="1">
      <alignment horizontal="distributed" vertical="center"/>
    </xf>
    <xf numFmtId="0" fontId="47" fillId="0" borderId="134" xfId="0" applyFont="1" applyBorder="1" applyAlignment="1">
      <alignment horizontal="distributed" vertical="center"/>
    </xf>
    <xf numFmtId="0" fontId="24" fillId="0" borderId="59" xfId="0" applyFont="1" applyBorder="1" applyAlignment="1">
      <alignment horizontal="distributed" vertical="center" justifyLastLine="1"/>
    </xf>
    <xf numFmtId="0" fontId="24" fillId="0" borderId="59" xfId="0" applyFont="1" applyBorder="1" applyAlignment="1" applyProtection="1">
      <alignment horizontal="distributed" vertical="center" justifyLastLine="1"/>
      <protection locked="0"/>
    </xf>
    <xf numFmtId="0" fontId="24" fillId="0" borderId="0" xfId="0" applyFont="1" applyAlignment="1" applyProtection="1">
      <alignment horizontal="center" vertical="center" justifyLastLine="1"/>
      <protection locked="0"/>
    </xf>
    <xf numFmtId="176" fontId="22" fillId="0" borderId="163" xfId="0" applyNumberFormat="1" applyFont="1" applyBorder="1" applyAlignment="1" applyProtection="1">
      <alignment vertical="center" shrinkToFit="1"/>
      <protection locked="0"/>
    </xf>
    <xf numFmtId="0" fontId="37" fillId="0" borderId="58" xfId="0" applyFont="1" applyBorder="1" applyAlignment="1" applyProtection="1">
      <alignment vertical="center"/>
      <protection locked="0"/>
    </xf>
    <xf numFmtId="176" fontId="22" fillId="0" borderId="180" xfId="0" applyNumberFormat="1" applyFont="1" applyBorder="1" applyAlignment="1" applyProtection="1">
      <alignment vertical="center" shrinkToFit="1"/>
      <protection locked="0"/>
    </xf>
    <xf numFmtId="0" fontId="21" fillId="0" borderId="60" xfId="0" applyFont="1" applyBorder="1" applyAlignment="1" applyProtection="1">
      <alignment vertical="center"/>
      <protection locked="0"/>
    </xf>
    <xf numFmtId="176" fontId="22" fillId="0" borderId="181" xfId="0" applyNumberFormat="1" applyFont="1" applyBorder="1" applyAlignment="1" applyProtection="1">
      <alignment vertical="center" shrinkToFit="1"/>
      <protection locked="0"/>
    </xf>
    <xf numFmtId="0" fontId="21" fillId="0" borderId="59" xfId="0" applyFont="1" applyBorder="1" applyAlignment="1" applyProtection="1">
      <alignment vertical="center"/>
      <protection locked="0"/>
    </xf>
    <xf numFmtId="0" fontId="15" fillId="0" borderId="64" xfId="0" applyFont="1" applyBorder="1" applyAlignment="1" applyProtection="1">
      <alignment vertical="center"/>
      <protection locked="0"/>
    </xf>
    <xf numFmtId="0" fontId="15" fillId="0" borderId="59" xfId="0" applyFont="1" applyBorder="1" applyAlignment="1" applyProtection="1">
      <alignment vertical="center"/>
      <protection locked="0"/>
    </xf>
    <xf numFmtId="0" fontId="15" fillId="0" borderId="89" xfId="0" applyFont="1" applyBorder="1" applyAlignment="1" applyProtection="1">
      <alignment vertical="center"/>
      <protection locked="0"/>
    </xf>
    <xf numFmtId="0" fontId="24" fillId="0" borderId="0" xfId="0" applyFont="1" applyAlignment="1" applyProtection="1">
      <alignment horizontal="center" vertical="distributed" textRotation="255" justifyLastLine="1"/>
      <protection locked="0"/>
    </xf>
    <xf numFmtId="0" fontId="19" fillId="0" borderId="24" xfId="0" applyFont="1" applyBorder="1" applyAlignment="1" applyProtection="1">
      <alignment horizontal="distributed" vertical="center"/>
      <protection locked="0"/>
    </xf>
    <xf numFmtId="0" fontId="24" fillId="0" borderId="82" xfId="0" applyFont="1" applyBorder="1" applyAlignment="1" applyProtection="1">
      <alignment horizontal="center" vertical="distributed" textRotation="255"/>
      <protection locked="0"/>
    </xf>
    <xf numFmtId="0" fontId="24" fillId="0" borderId="137" xfId="0" applyFont="1" applyBorder="1" applyAlignment="1" applyProtection="1">
      <alignment horizontal="center" vertical="distributed" textRotation="255"/>
      <protection locked="0"/>
    </xf>
    <xf numFmtId="0" fontId="24" fillId="0" borderId="113" xfId="0" applyFont="1" applyBorder="1" applyAlignment="1" applyProtection="1">
      <alignment horizontal="center" vertical="distributed" textRotation="255"/>
      <protection locked="0"/>
    </xf>
    <xf numFmtId="0" fontId="24" fillId="0" borderId="185" xfId="0" applyFont="1" applyBorder="1" applyAlignment="1" applyProtection="1">
      <alignment horizontal="distributed" vertical="center" justifyLastLine="1"/>
      <protection locked="0"/>
    </xf>
    <xf numFmtId="0" fontId="24" fillId="0" borderId="187" xfId="0" applyFont="1" applyBorder="1" applyAlignment="1" applyProtection="1">
      <alignment horizontal="center" vertical="distributed" textRotation="255"/>
      <protection locked="0"/>
    </xf>
    <xf numFmtId="176" fontId="22" fillId="0" borderId="188" xfId="0" applyNumberFormat="1" applyFont="1" applyBorder="1" applyAlignment="1">
      <alignment vertical="center"/>
    </xf>
    <xf numFmtId="176" fontId="22" fillId="0" borderId="186" xfId="0" applyNumberFormat="1" applyFont="1" applyBorder="1" applyAlignment="1">
      <alignment vertical="center"/>
    </xf>
    <xf numFmtId="176" fontId="22" fillId="0" borderId="185" xfId="0" applyNumberFormat="1" applyFont="1" applyBorder="1" applyAlignment="1">
      <alignment vertical="center"/>
    </xf>
    <xf numFmtId="0" fontId="52" fillId="0" borderId="59" xfId="2" applyFont="1" applyBorder="1" applyAlignment="1" applyProtection="1">
      <alignment horizontal="center" vertical="top" textRotation="255" wrapText="1"/>
      <protection locked="0"/>
    </xf>
    <xf numFmtId="0" fontId="55" fillId="0" borderId="9" xfId="0" applyFont="1" applyBorder="1" applyAlignment="1">
      <alignment horizontal="center" vertical="center"/>
    </xf>
    <xf numFmtId="0" fontId="19" fillId="0" borderId="0" xfId="0" applyFont="1" applyAlignment="1" applyProtection="1">
      <alignment horizontal="distributed" vertical="center"/>
      <protection locked="0"/>
    </xf>
    <xf numFmtId="41" fontId="22" fillId="0" borderId="20" xfId="2" applyNumberFormat="1" applyFont="1" applyBorder="1" applyAlignment="1">
      <alignment vertical="center"/>
    </xf>
    <xf numFmtId="41" fontId="22" fillId="0" borderId="23" xfId="2" applyNumberFormat="1" applyFont="1" applyBorder="1" applyAlignment="1">
      <alignment vertical="center"/>
    </xf>
    <xf numFmtId="41" fontId="22" fillId="0" borderId="74" xfId="2" applyNumberFormat="1" applyFont="1" applyBorder="1" applyAlignment="1">
      <alignment vertical="center"/>
    </xf>
    <xf numFmtId="41" fontId="22" fillId="0" borderId="80" xfId="2" applyNumberFormat="1" applyFont="1" applyBorder="1" applyAlignment="1">
      <alignment vertical="center"/>
    </xf>
    <xf numFmtId="41" fontId="22" fillId="0" borderId="0" xfId="2" applyNumberFormat="1" applyFont="1" applyAlignment="1">
      <alignment vertical="center"/>
    </xf>
    <xf numFmtId="41" fontId="22" fillId="0" borderId="83" xfId="2" applyNumberFormat="1" applyFont="1" applyBorder="1" applyAlignment="1">
      <alignment vertical="center"/>
    </xf>
    <xf numFmtId="41" fontId="22" fillId="0" borderId="68" xfId="2" applyNumberFormat="1" applyFont="1" applyBorder="1" applyAlignment="1">
      <alignment vertical="center"/>
    </xf>
    <xf numFmtId="41" fontId="24" fillId="0" borderId="20" xfId="2" applyNumberFormat="1" applyFont="1" applyBorder="1" applyAlignment="1">
      <alignment vertical="center"/>
    </xf>
    <xf numFmtId="41" fontId="24" fillId="0" borderId="74" xfId="2" applyNumberFormat="1" applyFont="1" applyBorder="1" applyAlignment="1">
      <alignment vertical="center"/>
    </xf>
    <xf numFmtId="41" fontId="24" fillId="0" borderId="81" xfId="2" applyNumberFormat="1" applyFont="1" applyBorder="1" applyAlignment="1">
      <alignment vertical="center"/>
    </xf>
    <xf numFmtId="41" fontId="24" fillId="0" borderId="0" xfId="2" applyNumberFormat="1" applyFont="1" applyAlignment="1">
      <alignment vertical="center"/>
    </xf>
    <xf numFmtId="41" fontId="24" fillId="0" borderId="83" xfId="2" applyNumberFormat="1" applyFont="1" applyBorder="1" applyAlignment="1">
      <alignment vertical="center"/>
    </xf>
    <xf numFmtId="41" fontId="24" fillId="0" borderId="59" xfId="2" applyNumberFormat="1" applyFont="1" applyBorder="1" applyAlignment="1">
      <alignment vertical="center"/>
    </xf>
    <xf numFmtId="41" fontId="24" fillId="0" borderId="16" xfId="2" applyNumberFormat="1" applyFont="1" applyBorder="1" applyAlignment="1">
      <alignment vertical="center"/>
    </xf>
    <xf numFmtId="41" fontId="24" fillId="0" borderId="75" xfId="2" applyNumberFormat="1" applyFont="1" applyBorder="1" applyAlignment="1">
      <alignment vertical="center"/>
    </xf>
    <xf numFmtId="41" fontId="24" fillId="0" borderId="48" xfId="2" applyNumberFormat="1" applyFont="1" applyBorder="1" applyAlignment="1">
      <alignment vertical="center"/>
    </xf>
    <xf numFmtId="41" fontId="24" fillId="0" borderId="82" xfId="2" applyNumberFormat="1" applyFont="1" applyBorder="1" applyAlignment="1">
      <alignment vertical="center"/>
    </xf>
    <xf numFmtId="41" fontId="24" fillId="0" borderId="24" xfId="2" applyNumberFormat="1" applyFont="1" applyBorder="1" applyAlignment="1">
      <alignment vertical="center"/>
    </xf>
    <xf numFmtId="41" fontId="24" fillId="0" borderId="84" xfId="2" applyNumberFormat="1" applyFont="1" applyBorder="1" applyAlignment="1">
      <alignment vertical="center"/>
    </xf>
    <xf numFmtId="41" fontId="24" fillId="0" borderId="64" xfId="2" applyNumberFormat="1" applyFont="1" applyBorder="1" applyAlignment="1">
      <alignment vertical="center"/>
    </xf>
    <xf numFmtId="41" fontId="22" fillId="0" borderId="81" xfId="2" applyNumberFormat="1" applyFont="1" applyBorder="1" applyAlignment="1">
      <alignment vertical="center"/>
    </xf>
    <xf numFmtId="41" fontId="22" fillId="0" borderId="59" xfId="2" applyNumberFormat="1" applyFont="1" applyBorder="1" applyAlignment="1">
      <alignment vertical="center"/>
    </xf>
    <xf numFmtId="41" fontId="47" fillId="0" borderId="81" xfId="2" applyNumberFormat="1" applyFont="1" applyBorder="1" applyAlignment="1">
      <alignment vertical="center"/>
    </xf>
    <xf numFmtId="41" fontId="47" fillId="0" borderId="0" xfId="2" applyNumberFormat="1" applyFont="1" applyAlignment="1">
      <alignment vertical="center"/>
    </xf>
    <xf numFmtId="41" fontId="47" fillId="0" borderId="83" xfId="2" applyNumberFormat="1" applyFont="1" applyBorder="1" applyAlignment="1">
      <alignment vertical="center"/>
    </xf>
    <xf numFmtId="41" fontId="47" fillId="0" borderId="59" xfId="2" applyNumberFormat="1" applyFont="1" applyBorder="1" applyAlignment="1">
      <alignment vertical="center"/>
    </xf>
    <xf numFmtId="41" fontId="47" fillId="0" borderId="16" xfId="2" applyNumberFormat="1" applyFont="1" applyBorder="1" applyAlignment="1">
      <alignment vertical="center"/>
    </xf>
    <xf numFmtId="41" fontId="47" fillId="0" borderId="82" xfId="2" applyNumberFormat="1" applyFont="1" applyBorder="1" applyAlignment="1">
      <alignment vertical="center"/>
    </xf>
    <xf numFmtId="41" fontId="47" fillId="0" borderId="24" xfId="2" applyNumberFormat="1" applyFont="1" applyBorder="1" applyAlignment="1">
      <alignment vertical="center"/>
    </xf>
    <xf numFmtId="41" fontId="47" fillId="0" borderId="84" xfId="2" applyNumberFormat="1" applyFont="1" applyBorder="1" applyAlignment="1">
      <alignment vertical="center"/>
    </xf>
    <xf numFmtId="41" fontId="47" fillId="0" borderId="64" xfId="2" applyNumberFormat="1" applyFont="1" applyBorder="1" applyAlignment="1">
      <alignment vertical="center"/>
    </xf>
    <xf numFmtId="41" fontId="47" fillId="0" borderId="20" xfId="2" applyNumberFormat="1" applyFont="1" applyBorder="1" applyAlignment="1">
      <alignment vertical="center"/>
    </xf>
    <xf numFmtId="41" fontId="47" fillId="0" borderId="74" xfId="2" applyNumberFormat="1" applyFont="1" applyBorder="1" applyAlignment="1">
      <alignment vertical="center"/>
    </xf>
    <xf numFmtId="41" fontId="22" fillId="0" borderId="17" xfId="2" applyNumberFormat="1" applyFont="1" applyBorder="1" applyAlignment="1">
      <alignment vertical="center"/>
    </xf>
    <xf numFmtId="41" fontId="56" fillId="0" borderId="17" xfId="2" applyNumberFormat="1" applyFont="1" applyBorder="1" applyAlignment="1">
      <alignment vertical="center"/>
    </xf>
    <xf numFmtId="41" fontId="56" fillId="0" borderId="73" xfId="2" applyNumberFormat="1" applyFont="1" applyBorder="1" applyAlignment="1">
      <alignment vertical="center"/>
    </xf>
    <xf numFmtId="41" fontId="22" fillId="0" borderId="79" xfId="2" applyNumberFormat="1" applyFont="1" applyBorder="1" applyAlignment="1">
      <alignment vertical="center"/>
    </xf>
    <xf numFmtId="41" fontId="22" fillId="0" borderId="25" xfId="2" applyNumberFormat="1" applyFont="1" applyBorder="1" applyAlignment="1">
      <alignment vertical="center"/>
    </xf>
    <xf numFmtId="41" fontId="56" fillId="0" borderId="79" xfId="2" applyNumberFormat="1" applyFont="1" applyBorder="1" applyAlignment="1">
      <alignment vertical="center"/>
    </xf>
    <xf numFmtId="41" fontId="56" fillId="0" borderId="86" xfId="2" applyNumberFormat="1" applyFont="1" applyBorder="1" applyAlignment="1">
      <alignment vertical="center"/>
    </xf>
    <xf numFmtId="41" fontId="56" fillId="0" borderId="60" xfId="2" applyNumberFormat="1" applyFont="1" applyBorder="1" applyAlignment="1">
      <alignment vertical="center"/>
    </xf>
    <xf numFmtId="41" fontId="56" fillId="0" borderId="20" xfId="2" applyNumberFormat="1" applyFont="1" applyBorder="1" applyAlignment="1">
      <alignment vertical="center"/>
    </xf>
    <xf numFmtId="41" fontId="1" fillId="0" borderId="74" xfId="2" applyNumberFormat="1" applyBorder="1" applyAlignment="1">
      <alignment vertical="center"/>
    </xf>
    <xf numFmtId="41" fontId="1" fillId="0" borderId="20" xfId="2" applyNumberFormat="1" applyBorder="1" applyAlignment="1">
      <alignment vertical="center"/>
    </xf>
    <xf numFmtId="41" fontId="22" fillId="0" borderId="43" xfId="2" applyNumberFormat="1" applyFont="1" applyBorder="1" applyAlignment="1">
      <alignment vertical="center"/>
    </xf>
    <xf numFmtId="41" fontId="22" fillId="0" borderId="77" xfId="2" applyNumberFormat="1" applyFont="1" applyBorder="1" applyAlignment="1">
      <alignment vertical="center"/>
    </xf>
    <xf numFmtId="41" fontId="22" fillId="0" borderId="87" xfId="2" applyNumberFormat="1" applyFont="1" applyBorder="1" applyAlignment="1">
      <alignment vertical="center"/>
    </xf>
    <xf numFmtId="41" fontId="22" fillId="0" borderId="88" xfId="2" applyNumberFormat="1" applyFont="1" applyBorder="1" applyAlignment="1">
      <alignment vertical="center"/>
    </xf>
    <xf numFmtId="41" fontId="22" fillId="0" borderId="89" xfId="2" applyNumberFormat="1" applyFont="1" applyBorder="1" applyAlignment="1">
      <alignment vertical="center"/>
    </xf>
    <xf numFmtId="0" fontId="46" fillId="0" borderId="0" xfId="2" applyFont="1" applyAlignment="1">
      <alignment horizontal="center" vertical="center"/>
    </xf>
    <xf numFmtId="0" fontId="46" fillId="0" borderId="0" xfId="2" applyFont="1" applyAlignment="1">
      <alignment horizontal="left" vertical="center"/>
    </xf>
    <xf numFmtId="41" fontId="49" fillId="0" borderId="0" xfId="2" applyNumberFormat="1" applyFont="1" applyAlignment="1">
      <alignment vertical="center"/>
    </xf>
    <xf numFmtId="41" fontId="1" fillId="0" borderId="0" xfId="2" applyNumberFormat="1" applyAlignment="1">
      <alignment vertical="center"/>
    </xf>
    <xf numFmtId="41" fontId="50" fillId="0" borderId="0" xfId="2" applyNumberFormat="1" applyFont="1" applyAlignment="1">
      <alignment vertical="center"/>
    </xf>
    <xf numFmtId="0" fontId="8" fillId="0" borderId="9" xfId="0" applyFont="1" applyBorder="1" applyAlignment="1" applyProtection="1">
      <alignment vertical="center" wrapText="1"/>
      <protection locked="0"/>
    </xf>
    <xf numFmtId="0" fontId="24" fillId="0" borderId="9" xfId="0" applyFont="1" applyBorder="1"/>
    <xf numFmtId="176" fontId="24" fillId="0" borderId="75" xfId="0" applyNumberFormat="1" applyFont="1" applyBorder="1" applyAlignment="1">
      <alignment vertical="center"/>
    </xf>
    <xf numFmtId="176" fontId="3" fillId="0" borderId="187" xfId="0" applyNumberFormat="1" applyFont="1" applyBorder="1" applyAlignment="1" applyProtection="1">
      <alignment vertical="center"/>
      <protection locked="0"/>
    </xf>
    <xf numFmtId="176" fontId="24" fillId="0" borderId="74" xfId="0" applyNumberFormat="1" applyFont="1" applyBorder="1" applyAlignment="1">
      <alignment vertical="center"/>
    </xf>
    <xf numFmtId="176" fontId="24" fillId="0" borderId="186" xfId="0" applyNumberFormat="1" applyFont="1" applyBorder="1" applyAlignment="1">
      <alignment vertical="center"/>
    </xf>
    <xf numFmtId="176" fontId="24" fillId="0" borderId="187" xfId="0" applyNumberFormat="1" applyFont="1" applyBorder="1" applyAlignment="1">
      <alignment vertical="center"/>
    </xf>
    <xf numFmtId="176" fontId="22" fillId="0" borderId="29" xfId="0" applyNumberFormat="1" applyFont="1" applyBorder="1" applyAlignment="1">
      <alignment vertical="center"/>
    </xf>
    <xf numFmtId="176" fontId="22" fillId="0" borderId="166" xfId="0" applyNumberFormat="1" applyFont="1" applyBorder="1" applyAlignment="1">
      <alignment vertical="center"/>
    </xf>
    <xf numFmtId="176" fontId="24" fillId="0" borderId="43" xfId="0" applyNumberFormat="1" applyFont="1" applyBorder="1" applyAlignment="1">
      <alignment vertical="center"/>
    </xf>
    <xf numFmtId="176" fontId="24" fillId="0" borderId="77" xfId="0" applyNumberFormat="1" applyFont="1" applyBorder="1" applyAlignment="1">
      <alignment vertical="center"/>
    </xf>
    <xf numFmtId="176" fontId="24" fillId="0" borderId="138" xfId="0" applyNumberFormat="1" applyFont="1" applyBorder="1" applyAlignment="1">
      <alignment vertical="center"/>
    </xf>
    <xf numFmtId="176" fontId="24" fillId="0" borderId="115" xfId="0" applyNumberFormat="1" applyFont="1" applyBorder="1" applyAlignment="1">
      <alignment vertical="center"/>
    </xf>
    <xf numFmtId="176" fontId="24" fillId="0" borderId="189" xfId="0" applyNumberFormat="1" applyFont="1" applyBorder="1" applyAlignment="1">
      <alignment vertical="center"/>
    </xf>
    <xf numFmtId="176" fontId="22" fillId="0" borderId="167" xfId="0" applyNumberFormat="1" applyFont="1" applyBorder="1" applyAlignment="1">
      <alignment vertical="center"/>
    </xf>
    <xf numFmtId="176" fontId="22" fillId="0" borderId="168" xfId="0" applyNumberFormat="1" applyFont="1" applyBorder="1" applyAlignment="1">
      <alignment vertical="center"/>
    </xf>
    <xf numFmtId="176" fontId="24" fillId="0" borderId="118" xfId="0" applyNumberFormat="1" applyFont="1" applyBorder="1" applyAlignment="1">
      <alignment vertical="center"/>
    </xf>
    <xf numFmtId="0" fontId="24" fillId="0" borderId="25" xfId="2" applyFont="1" applyBorder="1" applyAlignment="1" applyProtection="1">
      <alignment horizontal="distributed" vertical="center" shrinkToFit="1"/>
      <protection locked="0"/>
    </xf>
    <xf numFmtId="0" fontId="15" fillId="0" borderId="31" xfId="2" applyFont="1" applyBorder="1" applyAlignment="1" applyProtection="1">
      <alignment vertical="center"/>
      <protection locked="0"/>
    </xf>
    <xf numFmtId="0" fontId="15" fillId="0" borderId="13" xfId="2" applyFont="1" applyBorder="1" applyAlignment="1" applyProtection="1">
      <alignment horizontal="center" vertical="center"/>
      <protection locked="0"/>
    </xf>
    <xf numFmtId="0" fontId="15" fillId="0" borderId="25" xfId="2" applyFont="1" applyBorder="1" applyAlignment="1" applyProtection="1">
      <alignment horizontal="center" vertical="center"/>
      <protection locked="0"/>
    </xf>
    <xf numFmtId="176" fontId="24" fillId="0" borderId="13" xfId="2" applyNumberFormat="1" applyFont="1" applyBorder="1" applyAlignment="1" applyProtection="1">
      <alignment vertical="center" shrinkToFit="1"/>
      <protection locked="0"/>
    </xf>
    <xf numFmtId="176" fontId="24" fillId="0" borderId="79" xfId="2" applyNumberFormat="1" applyFont="1" applyBorder="1" applyAlignment="1" applyProtection="1">
      <alignment vertical="center" shrinkToFit="1"/>
      <protection locked="0"/>
    </xf>
    <xf numFmtId="176" fontId="24" fillId="0" borderId="135" xfId="2" applyNumberFormat="1" applyFont="1" applyBorder="1" applyAlignment="1" applyProtection="1">
      <alignment vertical="center" shrinkToFit="1"/>
      <protection locked="0"/>
    </xf>
    <xf numFmtId="176" fontId="24" fillId="0" borderId="73" xfId="2" applyNumberFormat="1" applyFont="1" applyBorder="1" applyAlignment="1" applyProtection="1">
      <alignment vertical="center" shrinkToFit="1"/>
      <protection locked="0"/>
    </xf>
    <xf numFmtId="176" fontId="24" fillId="0" borderId="17" xfId="2" applyNumberFormat="1" applyFont="1" applyBorder="1" applyAlignment="1" applyProtection="1">
      <alignment vertical="center" shrinkToFit="1"/>
      <protection locked="0"/>
    </xf>
    <xf numFmtId="176" fontId="24" fillId="0" borderId="60" xfId="2" applyNumberFormat="1" applyFont="1" applyBorder="1" applyAlignment="1" applyProtection="1">
      <alignment vertical="center" shrinkToFit="1"/>
      <protection locked="0"/>
    </xf>
    <xf numFmtId="0" fontId="31" fillId="0" borderId="0" xfId="2" applyFont="1" applyAlignment="1" applyProtection="1">
      <alignment horizontal="distributed" vertical="center" shrinkToFit="1"/>
      <protection locked="0"/>
    </xf>
    <xf numFmtId="176" fontId="24" fillId="0" borderId="81" xfId="2" applyNumberFormat="1" applyFont="1" applyBorder="1" applyAlignment="1" applyProtection="1">
      <alignment vertical="center" shrinkToFit="1"/>
      <protection locked="0"/>
    </xf>
    <xf numFmtId="176" fontId="24" fillId="0" borderId="136" xfId="2" applyNumberFormat="1" applyFont="1" applyBorder="1" applyAlignment="1" applyProtection="1">
      <alignment vertical="center" shrinkToFit="1"/>
      <protection locked="0"/>
    </xf>
    <xf numFmtId="176" fontId="24" fillId="0" borderId="74" xfId="2" applyNumberFormat="1" applyFont="1" applyBorder="1" applyAlignment="1" applyProtection="1">
      <alignment vertical="center" shrinkToFit="1"/>
      <protection locked="0"/>
    </xf>
    <xf numFmtId="176" fontId="24" fillId="0" borderId="82" xfId="2" applyNumberFormat="1" applyFont="1" applyBorder="1" applyAlignment="1" applyProtection="1">
      <alignment vertical="center" shrinkToFit="1"/>
      <protection locked="0"/>
    </xf>
    <xf numFmtId="176" fontId="24" fillId="0" borderId="137" xfId="2" applyNumberFormat="1" applyFont="1" applyBorder="1" applyAlignment="1" applyProtection="1">
      <alignment vertical="center" shrinkToFit="1"/>
      <protection locked="0"/>
    </xf>
    <xf numFmtId="176" fontId="24" fillId="0" borderId="75" xfId="2" applyNumberFormat="1" applyFont="1" applyBorder="1" applyAlignment="1" applyProtection="1">
      <alignment vertical="center" shrinkToFit="1"/>
      <protection locked="0"/>
    </xf>
    <xf numFmtId="176" fontId="24" fillId="0" borderId="64" xfId="2" applyNumberFormat="1" applyFont="1" applyBorder="1" applyAlignment="1" applyProtection="1">
      <alignment vertical="center" shrinkToFit="1"/>
      <protection locked="0"/>
    </xf>
    <xf numFmtId="176" fontId="24" fillId="0" borderId="88" xfId="2" applyNumberFormat="1" applyFont="1" applyBorder="1" applyAlignment="1" applyProtection="1">
      <alignment vertical="center" shrinkToFit="1"/>
      <protection locked="0"/>
    </xf>
    <xf numFmtId="176" fontId="24" fillId="0" borderId="138" xfId="2" applyNumberFormat="1" applyFont="1" applyBorder="1" applyAlignment="1" applyProtection="1">
      <alignment vertical="center" shrinkToFit="1"/>
      <protection locked="0"/>
    </xf>
    <xf numFmtId="176" fontId="24" fillId="0" borderId="77" xfId="2" applyNumberFormat="1" applyFont="1" applyBorder="1" applyAlignment="1" applyProtection="1">
      <alignment vertical="center" shrinkToFit="1"/>
      <protection locked="0"/>
    </xf>
    <xf numFmtId="176" fontId="24" fillId="0" borderId="89" xfId="2" applyNumberFormat="1" applyFont="1" applyBorder="1" applyAlignment="1" applyProtection="1">
      <alignment vertical="center" shrinkToFit="1"/>
      <protection locked="0"/>
    </xf>
    <xf numFmtId="176" fontId="24" fillId="0" borderId="140" xfId="2" applyNumberFormat="1" applyFont="1" applyBorder="1" applyAlignment="1" applyProtection="1">
      <alignment vertical="center" shrinkToFit="1"/>
      <protection locked="0"/>
    </xf>
    <xf numFmtId="176" fontId="24" fillId="0" borderId="141" xfId="2" applyNumberFormat="1" applyFont="1" applyBorder="1" applyAlignment="1" applyProtection="1">
      <alignment vertical="center" shrinkToFit="1"/>
      <protection locked="0"/>
    </xf>
    <xf numFmtId="176" fontId="22" fillId="0" borderId="139" xfId="2" applyNumberFormat="1" applyFont="1" applyBorder="1" applyAlignment="1" applyProtection="1">
      <alignment vertical="center" shrinkToFit="1"/>
      <protection locked="0"/>
    </xf>
    <xf numFmtId="176" fontId="22" fillId="0" borderId="60" xfId="2" applyNumberFormat="1" applyFont="1" applyBorder="1" applyAlignment="1" applyProtection="1">
      <alignment vertical="center" shrinkToFit="1"/>
      <protection locked="0"/>
    </xf>
    <xf numFmtId="176" fontId="49" fillId="0" borderId="81" xfId="2" applyNumberFormat="1" applyFont="1" applyBorder="1" applyAlignment="1" applyProtection="1">
      <alignment vertical="center" shrinkToFit="1"/>
      <protection locked="0"/>
    </xf>
    <xf numFmtId="176" fontId="24" fillId="0" borderId="83" xfId="2" applyNumberFormat="1" applyFont="1" applyBorder="1" applyAlignment="1" applyProtection="1">
      <alignment vertical="center" shrinkToFit="1"/>
      <protection locked="0"/>
    </xf>
    <xf numFmtId="176" fontId="24" fillId="0" borderId="87" xfId="2" applyNumberFormat="1" applyFont="1" applyBorder="1" applyAlignment="1" applyProtection="1">
      <alignment vertical="center" shrinkToFit="1"/>
      <protection locked="0"/>
    </xf>
    <xf numFmtId="176" fontId="24" fillId="0" borderId="67" xfId="2" applyNumberFormat="1" applyFont="1" applyBorder="1" applyAlignment="1" applyProtection="1">
      <alignment vertical="center" shrinkToFit="1"/>
      <protection locked="0"/>
    </xf>
    <xf numFmtId="176" fontId="33" fillId="0" borderId="81" xfId="2" applyNumberFormat="1" applyFont="1" applyBorder="1" applyAlignment="1" applyProtection="1">
      <alignment vertical="center" shrinkToFit="1"/>
      <protection locked="0"/>
    </xf>
    <xf numFmtId="176" fontId="33" fillId="0" borderId="136" xfId="2" applyNumberFormat="1" applyFont="1" applyBorder="1" applyAlignment="1" applyProtection="1">
      <alignment vertical="center" shrinkToFit="1"/>
      <protection locked="0"/>
    </xf>
    <xf numFmtId="176" fontId="33" fillId="0" borderId="74" xfId="2" applyNumberFormat="1" applyFont="1" applyBorder="1" applyAlignment="1" applyProtection="1">
      <alignment vertical="center" shrinkToFit="1"/>
      <protection locked="0"/>
    </xf>
    <xf numFmtId="176" fontId="33" fillId="0" borderId="82" xfId="2" applyNumberFormat="1" applyFont="1" applyBorder="1" applyAlignment="1" applyProtection="1">
      <alignment vertical="center" shrinkToFit="1"/>
      <protection locked="0"/>
    </xf>
    <xf numFmtId="176" fontId="33" fillId="0" borderId="137" xfId="2" applyNumberFormat="1" applyFont="1" applyBorder="1" applyAlignment="1" applyProtection="1">
      <alignment vertical="center" shrinkToFit="1"/>
      <protection locked="0"/>
    </xf>
    <xf numFmtId="176" fontId="33" fillId="0" borderId="75" xfId="2" applyNumberFormat="1" applyFont="1" applyBorder="1" applyAlignment="1" applyProtection="1">
      <alignment vertical="center" shrinkToFit="1"/>
      <protection locked="0"/>
    </xf>
    <xf numFmtId="176" fontId="24" fillId="0" borderId="180" xfId="2" applyNumberFormat="1" applyFont="1" applyBorder="1" applyAlignment="1" applyProtection="1">
      <alignment vertical="center" shrinkToFit="1"/>
      <protection locked="0"/>
    </xf>
    <xf numFmtId="176" fontId="24" fillId="0" borderId="31" xfId="2" applyNumberFormat="1" applyFont="1" applyBorder="1" applyAlignment="1" applyProtection="1">
      <alignment vertical="center" shrinkToFit="1"/>
      <protection locked="0"/>
    </xf>
    <xf numFmtId="176" fontId="24" fillId="0" borderId="86" xfId="2" applyNumberFormat="1" applyFont="1" applyBorder="1" applyAlignment="1" applyProtection="1">
      <alignment vertical="center" shrinkToFit="1"/>
      <protection locked="0"/>
    </xf>
    <xf numFmtId="176" fontId="22" fillId="0" borderId="181" xfId="2" applyNumberFormat="1" applyFont="1" applyBorder="1" applyAlignment="1" applyProtection="1">
      <alignment vertical="center" shrinkToFit="1"/>
      <protection locked="0"/>
    </xf>
    <xf numFmtId="176" fontId="22" fillId="0" borderId="29" xfId="2" applyNumberFormat="1" applyFont="1" applyBorder="1" applyAlignment="1" applyProtection="1">
      <alignment vertical="center" shrinkToFit="1"/>
      <protection locked="0"/>
    </xf>
    <xf numFmtId="176" fontId="22" fillId="0" borderId="83" xfId="2" applyNumberFormat="1" applyFont="1" applyBorder="1" applyAlignment="1" applyProtection="1">
      <alignment vertical="center" shrinkToFit="1"/>
      <protection locked="0"/>
    </xf>
    <xf numFmtId="176" fontId="24" fillId="0" borderId="181" xfId="2" applyNumberFormat="1" applyFont="1" applyBorder="1" applyAlignment="1" applyProtection="1">
      <alignment vertical="center" shrinkToFit="1"/>
      <protection locked="0"/>
    </xf>
    <xf numFmtId="176" fontId="24" fillId="0" borderId="29" xfId="2" applyNumberFormat="1" applyFont="1" applyBorder="1" applyAlignment="1" applyProtection="1">
      <alignment vertical="center" shrinkToFit="1"/>
      <protection locked="0"/>
    </xf>
    <xf numFmtId="176" fontId="24" fillId="0" borderId="179" xfId="2" applyNumberFormat="1" applyFont="1" applyBorder="1" applyAlignment="1" applyProtection="1">
      <alignment vertical="center" shrinkToFit="1"/>
      <protection locked="0"/>
    </xf>
    <xf numFmtId="176" fontId="24" fillId="0" borderId="30" xfId="2" applyNumberFormat="1" applyFont="1" applyBorder="1" applyAlignment="1" applyProtection="1">
      <alignment vertical="center" shrinkToFit="1"/>
      <protection locked="0"/>
    </xf>
    <xf numFmtId="176" fontId="24" fillId="0" borderId="84" xfId="2" applyNumberFormat="1" applyFont="1" applyBorder="1" applyAlignment="1" applyProtection="1">
      <alignment vertical="center" shrinkToFit="1"/>
      <protection locked="0"/>
    </xf>
    <xf numFmtId="176" fontId="24" fillId="0" borderId="182" xfId="2" applyNumberFormat="1" applyFont="1" applyBorder="1" applyAlignment="1" applyProtection="1">
      <alignment vertical="center" shrinkToFit="1"/>
      <protection locked="0"/>
    </xf>
    <xf numFmtId="176" fontId="24" fillId="0" borderId="118" xfId="2" applyNumberFormat="1" applyFont="1" applyBorder="1" applyAlignment="1" applyProtection="1">
      <alignment vertical="center" shrinkToFit="1"/>
      <protection locked="0"/>
    </xf>
    <xf numFmtId="0" fontId="8" fillId="0" borderId="9" xfId="2" applyFont="1" applyBorder="1" applyAlignment="1" applyProtection="1">
      <alignment vertical="center" wrapText="1"/>
      <protection locked="0"/>
    </xf>
    <xf numFmtId="0" fontId="24" fillId="0" borderId="9" xfId="2" applyFont="1" applyBorder="1"/>
    <xf numFmtId="0" fontId="15" fillId="0" borderId="9" xfId="2" applyFont="1" applyBorder="1" applyAlignment="1" applyProtection="1">
      <alignment horizontal="distributed" vertical="center" shrinkToFit="1"/>
      <protection locked="0"/>
    </xf>
    <xf numFmtId="0" fontId="21" fillId="0" borderId="9" xfId="2" applyFont="1" applyBorder="1" applyAlignment="1" applyProtection="1">
      <alignment horizontal="distributed" vertical="center" shrinkToFit="1"/>
      <protection locked="0"/>
    </xf>
    <xf numFmtId="176" fontId="22" fillId="0" borderId="70" xfId="2" applyNumberFormat="1" applyFont="1" applyBorder="1" applyAlignment="1" applyProtection="1">
      <alignment vertical="center" shrinkToFit="1"/>
      <protection locked="0"/>
    </xf>
    <xf numFmtId="176" fontId="24" fillId="0" borderId="6" xfId="2" applyNumberFormat="1" applyFont="1" applyBorder="1" applyAlignment="1" applyProtection="1">
      <alignment vertical="center" shrinkToFit="1"/>
      <protection locked="0"/>
    </xf>
    <xf numFmtId="176" fontId="24" fillId="0" borderId="131" xfId="2" applyNumberFormat="1" applyFont="1" applyBorder="1" applyAlignment="1" applyProtection="1">
      <alignment vertical="center" shrinkToFit="1"/>
      <protection locked="0"/>
    </xf>
    <xf numFmtId="0" fontId="5" fillId="0" borderId="10" xfId="0" applyFont="1" applyBorder="1" applyAlignment="1">
      <alignment vertical="center"/>
    </xf>
    <xf numFmtId="0" fontId="6" fillId="0" borderId="78" xfId="0" applyFont="1" applyBorder="1" applyAlignment="1">
      <alignment vertical="center"/>
    </xf>
    <xf numFmtId="0" fontId="24" fillId="0" borderId="19" xfId="0" applyFont="1" applyBorder="1" applyAlignment="1">
      <alignment vertical="center"/>
    </xf>
    <xf numFmtId="0" fontId="24" fillId="0" borderId="80" xfId="0" applyFont="1" applyBorder="1" applyAlignment="1">
      <alignment vertical="center"/>
    </xf>
    <xf numFmtId="0" fontId="24" fillId="0" borderId="142" xfId="0" applyFont="1" applyBorder="1" applyAlignment="1">
      <alignment vertical="center"/>
    </xf>
    <xf numFmtId="0" fontId="24" fillId="0" borderId="76" xfId="0" applyFont="1" applyBorder="1" applyAlignment="1">
      <alignment vertical="center"/>
    </xf>
    <xf numFmtId="0" fontId="15" fillId="0" borderId="48" xfId="0" applyFont="1" applyBorder="1" applyAlignment="1">
      <alignment vertical="center"/>
    </xf>
    <xf numFmtId="0" fontId="15" fillId="0" borderId="82" xfId="0" applyFont="1" applyBorder="1" applyAlignment="1">
      <alignment vertical="center"/>
    </xf>
    <xf numFmtId="0" fontId="15" fillId="0" borderId="137" xfId="0" applyFont="1" applyBorder="1" applyAlignment="1">
      <alignment vertical="center"/>
    </xf>
    <xf numFmtId="0" fontId="15" fillId="0" borderId="75" xfId="0" applyFont="1" applyBorder="1" applyAlignment="1">
      <alignment vertical="center"/>
    </xf>
    <xf numFmtId="0" fontId="22" fillId="0" borderId="25" xfId="0" applyFont="1" applyBorder="1" applyAlignment="1">
      <alignment horizontal="distributed" vertical="center"/>
    </xf>
    <xf numFmtId="0" fontId="21" fillId="0" borderId="13" xfId="0" applyFont="1" applyBorder="1" applyAlignment="1">
      <alignment vertical="center"/>
    </xf>
    <xf numFmtId="176" fontId="22" fillId="0" borderId="79" xfId="0" applyNumberFormat="1" applyFont="1" applyBorder="1" applyAlignment="1">
      <alignment vertical="center" shrinkToFit="1"/>
    </xf>
    <xf numFmtId="176" fontId="22" fillId="0" borderId="135" xfId="0" applyNumberFormat="1" applyFont="1" applyBorder="1" applyAlignment="1">
      <alignment vertical="center" shrinkToFit="1"/>
    </xf>
    <xf numFmtId="176" fontId="22" fillId="0" borderId="73" xfId="0" applyNumberFormat="1" applyFont="1" applyBorder="1" applyAlignment="1">
      <alignment vertical="center" shrinkToFit="1"/>
    </xf>
    <xf numFmtId="176" fontId="22" fillId="0" borderId="31" xfId="0" applyNumberFormat="1" applyFont="1" applyBorder="1" applyAlignment="1">
      <alignment vertical="center" shrinkToFit="1"/>
    </xf>
    <xf numFmtId="176" fontId="22" fillId="0" borderId="23" xfId="0" applyNumberFormat="1" applyFont="1" applyBorder="1" applyAlignment="1">
      <alignment vertical="center" shrinkToFit="1"/>
    </xf>
    <xf numFmtId="176" fontId="22" fillId="0" borderId="54" xfId="0" applyNumberFormat="1" applyFont="1" applyBorder="1" applyAlignment="1">
      <alignment vertical="center" shrinkToFit="1"/>
    </xf>
    <xf numFmtId="0" fontId="15" fillId="0" borderId="13" xfId="0" applyFont="1" applyBorder="1" applyAlignment="1">
      <alignment vertical="center"/>
    </xf>
    <xf numFmtId="176" fontId="24" fillId="0" borderId="135" xfId="0" applyNumberFormat="1" applyFont="1" applyBorder="1" applyAlignment="1">
      <alignment vertical="center" shrinkToFit="1"/>
    </xf>
    <xf numFmtId="176" fontId="24" fillId="0" borderId="73" xfId="0" applyNumberFormat="1" applyFont="1" applyBorder="1" applyAlignment="1">
      <alignment vertical="center" shrinkToFit="1"/>
    </xf>
    <xf numFmtId="176" fontId="24" fillId="0" borderId="31" xfId="0" applyNumberFormat="1" applyFont="1" applyBorder="1" applyAlignment="1">
      <alignment vertical="center" shrinkToFit="1"/>
    </xf>
    <xf numFmtId="176" fontId="24" fillId="0" borderId="54" xfId="0" applyNumberFormat="1" applyFont="1" applyBorder="1" applyAlignment="1">
      <alignment vertical="center" shrinkToFit="1"/>
    </xf>
    <xf numFmtId="0" fontId="22" fillId="0" borderId="0" xfId="0" applyFont="1" applyAlignment="1">
      <alignment horizontal="distributed" vertical="center"/>
    </xf>
    <xf numFmtId="0" fontId="21" fillId="0" borderId="126" xfId="0" applyFont="1" applyBorder="1" applyAlignment="1">
      <alignment vertical="center"/>
    </xf>
    <xf numFmtId="176" fontId="22" fillId="0" borderId="81" xfId="0" applyNumberFormat="1" applyFont="1" applyBorder="1" applyAlignment="1">
      <alignment vertical="center" shrinkToFit="1"/>
    </xf>
    <xf numFmtId="176" fontId="22" fillId="0" borderId="136" xfId="0" applyNumberFormat="1" applyFont="1" applyBorder="1" applyAlignment="1">
      <alignment vertical="center" shrinkToFit="1"/>
    </xf>
    <xf numFmtId="176" fontId="22" fillId="0" borderId="74" xfId="0" applyNumberFormat="1" applyFont="1" applyBorder="1" applyAlignment="1">
      <alignment vertical="center" shrinkToFit="1"/>
    </xf>
    <xf numFmtId="176" fontId="22" fillId="0" borderId="20" xfId="0" applyNumberFormat="1" applyFont="1" applyBorder="1" applyAlignment="1">
      <alignment vertical="center" shrinkToFit="1"/>
    </xf>
    <xf numFmtId="176" fontId="22" fillId="0" borderId="134" xfId="0" applyNumberFormat="1" applyFont="1" applyBorder="1" applyAlignment="1">
      <alignment vertical="center" shrinkToFit="1"/>
    </xf>
    <xf numFmtId="0" fontId="31" fillId="0" borderId="24" xfId="0" applyFont="1" applyBorder="1" applyAlignment="1">
      <alignment horizontal="distributed" vertical="center" wrapText="1" shrinkToFit="1"/>
    </xf>
    <xf numFmtId="176" fontId="24" fillId="0" borderId="48" xfId="0" applyNumberFormat="1" applyFont="1" applyBorder="1" applyAlignment="1">
      <alignment vertical="center" shrinkToFit="1"/>
    </xf>
    <xf numFmtId="176" fontId="24" fillId="0" borderId="137" xfId="0" applyNumberFormat="1" applyFont="1" applyBorder="1" applyAlignment="1">
      <alignment vertical="center" shrinkToFit="1"/>
    </xf>
    <xf numFmtId="176" fontId="24" fillId="0" borderId="75" xfId="0" applyNumberFormat="1" applyFont="1" applyBorder="1" applyAlignment="1">
      <alignment vertical="center" shrinkToFit="1"/>
    </xf>
    <xf numFmtId="176" fontId="24" fillId="0" borderId="16" xfId="0" applyNumberFormat="1" applyFont="1" applyBorder="1" applyAlignment="1">
      <alignment vertical="center" shrinkToFit="1"/>
    </xf>
    <xf numFmtId="176" fontId="24" fillId="0" borderId="20" xfId="0" applyNumberFormat="1" applyFont="1" applyBorder="1" applyAlignment="1">
      <alignment vertical="center" shrinkToFit="1"/>
    </xf>
    <xf numFmtId="176" fontId="24" fillId="0" borderId="100" xfId="0" applyNumberFormat="1" applyFont="1" applyBorder="1" applyAlignment="1">
      <alignment vertical="center" shrinkToFit="1"/>
    </xf>
    <xf numFmtId="176" fontId="22" fillId="0" borderId="19" xfId="0" applyNumberFormat="1" applyFont="1" applyBorder="1" applyAlignment="1">
      <alignment vertical="center" shrinkToFit="1"/>
    </xf>
    <xf numFmtId="0" fontId="15" fillId="0" borderId="126" xfId="0" applyFont="1" applyBorder="1" applyAlignment="1">
      <alignment vertical="center"/>
    </xf>
    <xf numFmtId="176" fontId="24" fillId="0" borderId="136" xfId="0" applyNumberFormat="1" applyFont="1" applyBorder="1" applyAlignment="1">
      <alignment vertical="center" shrinkToFit="1"/>
    </xf>
    <xf numFmtId="176" fontId="24" fillId="0" borderId="74" xfId="0" applyNumberFormat="1" applyFont="1" applyBorder="1" applyAlignment="1">
      <alignment vertical="center" shrinkToFit="1"/>
    </xf>
    <xf numFmtId="176" fontId="24" fillId="0" borderId="134" xfId="0" applyNumberFormat="1" applyFont="1" applyBorder="1" applyAlignment="1">
      <alignment vertical="center" shrinkToFit="1"/>
    </xf>
    <xf numFmtId="0" fontId="15" fillId="0" borderId="0" xfId="0" applyFont="1" applyAlignment="1">
      <alignment horizontal="distributed" vertical="center" shrinkToFit="1"/>
    </xf>
    <xf numFmtId="0" fontId="24" fillId="0" borderId="24" xfId="0" applyFont="1" applyBorder="1" applyAlignment="1">
      <alignment horizontal="distributed" vertical="center" shrinkToFit="1"/>
    </xf>
    <xf numFmtId="176" fontId="22" fillId="0" borderId="80" xfId="0" applyNumberFormat="1" applyFont="1" applyBorder="1" applyAlignment="1">
      <alignment vertical="center" shrinkToFit="1"/>
    </xf>
    <xf numFmtId="176" fontId="22" fillId="0" borderId="28" xfId="0" applyNumberFormat="1" applyFont="1" applyBorder="1" applyAlignment="1">
      <alignment vertical="center" shrinkToFit="1"/>
    </xf>
    <xf numFmtId="176" fontId="22" fillId="0" borderId="142" xfId="0" applyNumberFormat="1" applyFont="1" applyBorder="1" applyAlignment="1">
      <alignment vertical="center" shrinkToFit="1"/>
    </xf>
    <xf numFmtId="176" fontId="22" fillId="0" borderId="69" xfId="0" applyNumberFormat="1" applyFont="1" applyBorder="1" applyAlignment="1">
      <alignment vertical="center" shrinkToFit="1"/>
    </xf>
    <xf numFmtId="0" fontId="15" fillId="0" borderId="126" xfId="0" applyFont="1" applyBorder="1" applyAlignment="1">
      <alignment horizontal="center" vertical="center"/>
    </xf>
    <xf numFmtId="0" fontId="15" fillId="0" borderId="48" xfId="0" applyFont="1" applyBorder="1" applyAlignment="1">
      <alignment horizontal="center" vertical="center"/>
    </xf>
    <xf numFmtId="0" fontId="21" fillId="0" borderId="126" xfId="0" applyFont="1" applyBorder="1" applyAlignment="1">
      <alignment horizontal="center" vertical="center"/>
    </xf>
    <xf numFmtId="0" fontId="15" fillId="0" borderId="22" xfId="0" applyFont="1" applyBorder="1" applyAlignment="1">
      <alignment horizontal="center" vertical="center"/>
    </xf>
    <xf numFmtId="176" fontId="24" fillId="0" borderId="138" xfId="0" applyNumberFormat="1" applyFont="1" applyBorder="1" applyAlignment="1">
      <alignment vertical="center" shrinkToFit="1"/>
    </xf>
    <xf numFmtId="176" fontId="24" fillId="0" borderId="77" xfId="0" applyNumberFormat="1" applyFont="1" applyBorder="1" applyAlignment="1">
      <alignment vertical="center" shrinkToFit="1"/>
    </xf>
    <xf numFmtId="176" fontId="24" fillId="0" borderId="118" xfId="0" applyNumberFormat="1" applyFont="1" applyBorder="1" applyAlignment="1">
      <alignment vertical="center" shrinkToFit="1"/>
    </xf>
    <xf numFmtId="176" fontId="24" fillId="0" borderId="67" xfId="0" applyNumberFormat="1" applyFont="1" applyBorder="1" applyAlignment="1">
      <alignment vertical="center" shrinkToFit="1"/>
    </xf>
    <xf numFmtId="0" fontId="5" fillId="0" borderId="10" xfId="0" applyFont="1" applyBorder="1" applyAlignment="1">
      <alignment horizontal="distributed" vertical="center"/>
    </xf>
    <xf numFmtId="0" fontId="21" fillId="0" borderId="104" xfId="0" applyFont="1" applyBorder="1" applyAlignment="1">
      <alignment horizontal="center" vertical="center"/>
    </xf>
    <xf numFmtId="0" fontId="21" fillId="0" borderId="34" xfId="0" applyFont="1" applyBorder="1" applyAlignment="1">
      <alignment vertical="center"/>
    </xf>
    <xf numFmtId="0" fontId="22" fillId="0" borderId="34" xfId="0" applyFont="1" applyBorder="1" applyAlignment="1">
      <alignment horizontal="distributed" vertical="center"/>
    </xf>
    <xf numFmtId="0" fontId="21" fillId="0" borderId="19" xfId="0" applyFont="1" applyBorder="1" applyAlignment="1">
      <alignment horizontal="center" vertical="center"/>
    </xf>
    <xf numFmtId="176" fontId="22" fillId="0" borderId="76" xfId="0" applyNumberFormat="1" applyFont="1" applyBorder="1" applyAlignment="1">
      <alignment vertical="center" shrinkToFit="1"/>
    </xf>
    <xf numFmtId="176" fontId="24" fillId="0" borderId="170" xfId="0" applyNumberFormat="1" applyFont="1" applyBorder="1" applyAlignment="1">
      <alignment vertical="center" shrinkToFit="1"/>
    </xf>
    <xf numFmtId="176" fontId="24" fillId="0" borderId="171" xfId="0" applyNumberFormat="1" applyFont="1" applyBorder="1" applyAlignment="1">
      <alignment vertical="center" shrinkToFit="1"/>
    </xf>
    <xf numFmtId="176" fontId="22" fillId="0" borderId="126" xfId="0" applyNumberFormat="1" applyFont="1" applyBorder="1" applyAlignment="1">
      <alignment vertical="center" shrinkToFit="1"/>
    </xf>
    <xf numFmtId="176" fontId="22" fillId="0" borderId="170" xfId="0" applyNumberFormat="1" applyFont="1" applyBorder="1" applyAlignment="1">
      <alignment vertical="center" shrinkToFit="1"/>
    </xf>
    <xf numFmtId="176" fontId="22" fillId="0" borderId="172" xfId="0" applyNumberFormat="1" applyFont="1" applyBorder="1" applyAlignment="1">
      <alignment vertical="center" shrinkToFit="1"/>
    </xf>
    <xf numFmtId="176" fontId="24" fillId="0" borderId="183" xfId="0" applyNumberFormat="1" applyFont="1" applyBorder="1" applyAlignment="1">
      <alignment vertical="center" shrinkToFit="1"/>
    </xf>
    <xf numFmtId="0" fontId="15" fillId="0" borderId="126" xfId="0" applyFont="1" applyBorder="1" applyAlignment="1" applyProtection="1">
      <alignment horizontal="center" vertical="center"/>
      <protection locked="0"/>
    </xf>
    <xf numFmtId="0" fontId="21" fillId="0" borderId="13" xfId="0" applyFont="1" applyBorder="1" applyAlignment="1">
      <alignment horizontal="center" vertical="center"/>
    </xf>
    <xf numFmtId="176" fontId="22" fillId="0" borderId="13" xfId="0" applyNumberFormat="1" applyFont="1" applyBorder="1" applyAlignment="1">
      <alignment vertical="center" shrinkToFit="1"/>
    </xf>
    <xf numFmtId="176" fontId="22" fillId="0" borderId="169" xfId="0" applyNumberFormat="1" applyFont="1" applyBorder="1" applyAlignment="1">
      <alignment vertical="center" shrinkToFit="1"/>
    </xf>
    <xf numFmtId="0" fontId="21" fillId="0" borderId="8" xfId="0" applyFont="1" applyBorder="1" applyAlignment="1">
      <alignment horizontal="center" vertical="center"/>
    </xf>
    <xf numFmtId="0" fontId="21" fillId="0" borderId="24" xfId="0" applyFont="1" applyBorder="1" applyAlignment="1">
      <alignment vertical="center"/>
    </xf>
    <xf numFmtId="0" fontId="21" fillId="0" borderId="48" xfId="0" applyFont="1" applyBorder="1" applyAlignment="1">
      <alignment horizontal="center" vertical="center"/>
    </xf>
    <xf numFmtId="176" fontId="22" fillId="0" borderId="16" xfId="0" applyNumberFormat="1" applyFont="1" applyBorder="1" applyAlignment="1">
      <alignment vertical="center" shrinkToFit="1"/>
    </xf>
    <xf numFmtId="176" fontId="22" fillId="0" borderId="82" xfId="0" applyNumberFormat="1" applyFont="1" applyBorder="1" applyAlignment="1">
      <alignment vertical="center" shrinkToFit="1"/>
    </xf>
    <xf numFmtId="176" fontId="22" fillId="0" borderId="137" xfId="0" applyNumberFormat="1" applyFont="1" applyBorder="1" applyAlignment="1">
      <alignment vertical="center" shrinkToFit="1"/>
    </xf>
    <xf numFmtId="176" fontId="22" fillId="0" borderId="75" xfId="0" applyNumberFormat="1" applyFont="1" applyBorder="1" applyAlignment="1">
      <alignment vertical="center" shrinkToFit="1"/>
    </xf>
    <xf numFmtId="176" fontId="22" fillId="0" borderId="48" xfId="0" applyNumberFormat="1" applyFont="1" applyBorder="1" applyAlignment="1">
      <alignment vertical="center" shrinkToFit="1"/>
    </xf>
    <xf numFmtId="176" fontId="22" fillId="0" borderId="30" xfId="0" applyNumberFormat="1" applyFont="1" applyBorder="1" applyAlignment="1">
      <alignment vertical="center" shrinkToFit="1"/>
    </xf>
    <xf numFmtId="176" fontId="22" fillId="0" borderId="171" xfId="0" applyNumberFormat="1" applyFont="1" applyBorder="1" applyAlignment="1">
      <alignment vertical="center" shrinkToFit="1"/>
    </xf>
    <xf numFmtId="176" fontId="24" fillId="0" borderId="184" xfId="0" applyNumberFormat="1" applyFont="1" applyBorder="1" applyAlignment="1">
      <alignment vertical="center" shrinkToFit="1"/>
    </xf>
    <xf numFmtId="0" fontId="44" fillId="0" borderId="126" xfId="0" applyFont="1" applyBorder="1" applyAlignment="1">
      <alignment horizontal="center" vertical="center"/>
    </xf>
    <xf numFmtId="0" fontId="44" fillId="0" borderId="34" xfId="0" applyFont="1" applyBorder="1" applyAlignment="1">
      <alignment vertical="center"/>
    </xf>
    <xf numFmtId="0" fontId="44" fillId="0" borderId="19" xfId="0" applyFont="1" applyBorder="1" applyAlignment="1">
      <alignment horizontal="center" vertical="center"/>
    </xf>
    <xf numFmtId="0" fontId="44" fillId="0" borderId="2" xfId="0" applyFont="1" applyBorder="1" applyAlignment="1">
      <alignment horizontal="center" vertical="center"/>
    </xf>
    <xf numFmtId="0" fontId="44" fillId="0" borderId="25" xfId="0" applyFont="1" applyBorder="1" applyAlignment="1">
      <alignment vertical="center"/>
    </xf>
    <xf numFmtId="0" fontId="44" fillId="0" borderId="13" xfId="0" applyFont="1" applyBorder="1" applyAlignment="1">
      <alignment horizontal="center" vertical="center"/>
    </xf>
    <xf numFmtId="176" fontId="24" fillId="0" borderId="173" xfId="0" applyNumberFormat="1" applyFont="1" applyBorder="1" applyAlignment="1">
      <alignment vertical="center" shrinkToFit="1"/>
    </xf>
    <xf numFmtId="176" fontId="22" fillId="0" borderId="71" xfId="0" applyNumberFormat="1" applyFont="1" applyBorder="1" applyAlignment="1">
      <alignment vertical="center" shrinkToFit="1"/>
    </xf>
    <xf numFmtId="176" fontId="24" fillId="0" borderId="71" xfId="0" applyNumberFormat="1" applyFont="1" applyBorder="1" applyAlignment="1">
      <alignment vertical="center" shrinkToFit="1"/>
    </xf>
    <xf numFmtId="176" fontId="22" fillId="0" borderId="9" xfId="0" applyNumberFormat="1" applyFont="1" applyBorder="1" applyAlignment="1">
      <alignment vertical="center" shrinkToFit="1"/>
    </xf>
    <xf numFmtId="176" fontId="24" fillId="0" borderId="6" xfId="0" applyNumberFormat="1" applyFont="1" applyBorder="1" applyAlignment="1">
      <alignment vertical="center" shrinkToFit="1"/>
    </xf>
    <xf numFmtId="176" fontId="24" fillId="0" borderId="9" xfId="0" applyNumberFormat="1" applyFont="1" applyBorder="1" applyAlignment="1">
      <alignment vertical="center" shrinkToFit="1"/>
    </xf>
    <xf numFmtId="176" fontId="22" fillId="0" borderId="70" xfId="0" applyNumberFormat="1" applyFont="1" applyBorder="1" applyAlignment="1">
      <alignment vertical="center" shrinkToFit="1"/>
    </xf>
    <xf numFmtId="176" fontId="24" fillId="0" borderId="131" xfId="0" applyNumberFormat="1" applyFont="1" applyBorder="1" applyAlignment="1">
      <alignment vertical="center" shrinkToFit="1"/>
    </xf>
    <xf numFmtId="176" fontId="22" fillId="0" borderId="6" xfId="0" applyNumberFormat="1" applyFont="1" applyBorder="1" applyAlignment="1">
      <alignment vertical="center" shrinkToFit="1"/>
    </xf>
    <xf numFmtId="176" fontId="22" fillId="0" borderId="0" xfId="0" applyNumberFormat="1" applyFont="1" applyAlignment="1">
      <alignment vertical="center" shrinkToFit="1"/>
    </xf>
    <xf numFmtId="176" fontId="24" fillId="0" borderId="24" xfId="0" applyNumberFormat="1" applyFont="1" applyBorder="1" applyAlignment="1">
      <alignment vertical="center" shrinkToFit="1"/>
    </xf>
    <xf numFmtId="176" fontId="22" fillId="0" borderId="34" xfId="0" applyNumberFormat="1" applyFont="1" applyBorder="1" applyAlignment="1">
      <alignment vertical="center" shrinkToFit="1"/>
    </xf>
    <xf numFmtId="176" fontId="22" fillId="0" borderId="25" xfId="0" applyNumberFormat="1" applyFont="1" applyBorder="1" applyAlignment="1">
      <alignment vertical="center" shrinkToFit="1"/>
    </xf>
    <xf numFmtId="0" fontId="52" fillId="0" borderId="9" xfId="0" applyFont="1" applyBorder="1" applyAlignment="1">
      <alignment horizontal="center" vertical="center"/>
    </xf>
    <xf numFmtId="0" fontId="57" fillId="0" borderId="9" xfId="0" applyFont="1" applyBorder="1" applyAlignment="1">
      <alignment horizontal="center" vertical="center"/>
    </xf>
    <xf numFmtId="0" fontId="6" fillId="0" borderId="4" xfId="0" applyFont="1" applyBorder="1" applyAlignment="1">
      <alignment vertical="center"/>
    </xf>
    <xf numFmtId="176" fontId="47" fillId="0" borderId="88" xfId="0" applyNumberFormat="1" applyFont="1" applyBorder="1" applyAlignment="1">
      <alignment vertical="center" shrinkToFit="1"/>
    </xf>
    <xf numFmtId="176" fontId="47" fillId="0" borderId="138" xfId="0" applyNumberFormat="1" applyFont="1" applyBorder="1" applyAlignment="1">
      <alignment vertical="center" shrinkToFit="1"/>
    </xf>
    <xf numFmtId="176" fontId="47" fillId="0" borderId="77" xfId="0" applyNumberFormat="1" applyFont="1" applyBorder="1" applyAlignment="1">
      <alignment vertical="center" shrinkToFit="1"/>
    </xf>
    <xf numFmtId="176" fontId="47" fillId="0" borderId="118" xfId="0" applyNumberFormat="1" applyFont="1" applyBorder="1" applyAlignment="1">
      <alignment vertical="center" shrinkToFit="1"/>
    </xf>
    <xf numFmtId="176" fontId="47" fillId="0" borderId="67" xfId="0" applyNumberFormat="1" applyFont="1" applyBorder="1" applyAlignment="1">
      <alignment vertical="center" shrinkToFit="1"/>
    </xf>
    <xf numFmtId="176" fontId="47" fillId="0" borderId="131" xfId="0" applyNumberFormat="1" applyFont="1" applyBorder="1" applyAlignment="1">
      <alignment vertical="center" shrinkToFit="1"/>
    </xf>
    <xf numFmtId="176" fontId="47" fillId="0" borderId="87" xfId="0" applyNumberFormat="1" applyFont="1" applyBorder="1" applyAlignment="1">
      <alignment vertical="center" shrinkToFit="1"/>
    </xf>
    <xf numFmtId="0" fontId="47" fillId="0" borderId="67" xfId="0" applyFont="1" applyBorder="1" applyAlignment="1">
      <alignment horizontal="distributed" vertical="center"/>
    </xf>
    <xf numFmtId="0" fontId="24" fillId="0" borderId="20" xfId="0" applyFont="1" applyBorder="1" applyAlignment="1" applyProtection="1">
      <alignment horizontal="center" vertical="distributed" textRotation="255"/>
      <protection locked="0"/>
    </xf>
    <xf numFmtId="0" fontId="24" fillId="0" borderId="142" xfId="0" applyFont="1" applyBorder="1" applyAlignment="1">
      <alignment horizontal="distributed" vertical="center" justifyLastLine="1"/>
    </xf>
    <xf numFmtId="0" fontId="24" fillId="0" borderId="6" xfId="0" applyFont="1" applyBorder="1" applyAlignment="1" applyProtection="1">
      <alignment horizontal="center" vertical="center" textRotation="255" shrinkToFit="1"/>
      <protection locked="0"/>
    </xf>
    <xf numFmtId="0" fontId="24" fillId="0" borderId="30" xfId="0" applyFont="1" applyBorder="1" applyAlignment="1" applyProtection="1">
      <alignment horizontal="center" vertical="distributed" textRotation="255"/>
      <protection locked="0"/>
    </xf>
    <xf numFmtId="0" fontId="24" fillId="0" borderId="24" xfId="0" applyFont="1" applyBorder="1" applyAlignment="1" applyProtection="1">
      <alignment horizontal="center" vertical="distributed" textRotation="255"/>
      <protection locked="0"/>
    </xf>
    <xf numFmtId="0" fontId="24" fillId="0" borderId="48" xfId="0" applyFont="1" applyBorder="1" applyAlignment="1" applyProtection="1">
      <alignment horizontal="center" vertical="distributed" textRotation="255"/>
      <protection locked="0"/>
    </xf>
    <xf numFmtId="0" fontId="24" fillId="0" borderId="16" xfId="0" applyFont="1" applyBorder="1" applyAlignment="1" applyProtection="1">
      <alignment horizontal="center" vertical="distributed" textRotation="255"/>
      <protection locked="0"/>
    </xf>
    <xf numFmtId="0" fontId="24" fillId="0" borderId="30" xfId="0" applyFont="1" applyBorder="1" applyAlignment="1">
      <alignment horizontal="center" vertical="distributed" textRotation="255" justifyLastLine="1"/>
    </xf>
    <xf numFmtId="0" fontId="24" fillId="0" borderId="82" xfId="0" applyFont="1" applyBorder="1" applyAlignment="1" applyProtection="1">
      <alignment horizontal="center" vertical="distributed" textRotation="255" justifyLastLine="1"/>
      <protection locked="0"/>
    </xf>
    <xf numFmtId="0" fontId="24" fillId="0" borderId="64" xfId="0" applyFont="1" applyBorder="1" applyAlignment="1">
      <alignment horizontal="center" vertical="distributed" textRotation="255" shrinkToFit="1"/>
    </xf>
    <xf numFmtId="0" fontId="24" fillId="0" borderId="71" xfId="0" applyFont="1" applyBorder="1" applyAlignment="1" applyProtection="1">
      <alignment horizontal="center" vertical="center" shrinkToFit="1"/>
      <protection locked="0"/>
    </xf>
    <xf numFmtId="0" fontId="24" fillId="0" borderId="17" xfId="0" applyFont="1" applyBorder="1" applyAlignment="1" applyProtection="1">
      <alignment horizontal="center" vertical="center"/>
      <protection locked="0"/>
    </xf>
    <xf numFmtId="0" fontId="24" fillId="0" borderId="25" xfId="0" applyFont="1" applyBorder="1" applyAlignment="1" applyProtection="1">
      <alignment horizontal="distributed" vertical="center"/>
      <protection locked="0"/>
    </xf>
    <xf numFmtId="0" fontId="24" fillId="0" borderId="31" xfId="0" applyFont="1" applyBorder="1" applyAlignment="1" applyProtection="1">
      <alignment vertical="center"/>
      <protection locked="0"/>
    </xf>
    <xf numFmtId="0" fontId="24" fillId="0" borderId="31"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176" fontId="24" fillId="0" borderId="25" xfId="0" applyNumberFormat="1" applyFont="1" applyBorder="1" applyAlignment="1" applyProtection="1">
      <alignment vertical="center"/>
      <protection locked="0"/>
    </xf>
    <xf numFmtId="176" fontId="24" fillId="0" borderId="13" xfId="0" applyNumberFormat="1" applyFont="1" applyBorder="1" applyAlignment="1" applyProtection="1">
      <alignment vertical="center"/>
      <protection locked="0"/>
    </xf>
    <xf numFmtId="176" fontId="24" fillId="0" borderId="17" xfId="0" applyNumberFormat="1" applyFont="1" applyBorder="1" applyAlignment="1" applyProtection="1">
      <alignment vertical="center"/>
      <protection locked="0"/>
    </xf>
    <xf numFmtId="176" fontId="24" fillId="0" borderId="73" xfId="0" applyNumberFormat="1" applyFont="1" applyBorder="1" applyAlignment="1" applyProtection="1">
      <alignment vertical="center"/>
      <protection locked="0"/>
    </xf>
    <xf numFmtId="176" fontId="24" fillId="0" borderId="79" xfId="0" applyNumberFormat="1" applyFont="1" applyBorder="1" applyAlignment="1" applyProtection="1">
      <alignment vertical="center"/>
      <protection locked="0"/>
    </xf>
    <xf numFmtId="176" fontId="24" fillId="0" borderId="135" xfId="0" applyNumberFormat="1" applyFont="1" applyBorder="1" applyAlignment="1" applyProtection="1">
      <alignment vertical="center"/>
      <protection locked="0"/>
    </xf>
    <xf numFmtId="176" fontId="24" fillId="0" borderId="60" xfId="0" applyNumberFormat="1" applyFont="1" applyBorder="1" applyAlignment="1" applyProtection="1">
      <alignment vertical="center" shrinkToFit="1"/>
      <protection locked="0"/>
    </xf>
    <xf numFmtId="0" fontId="24" fillId="0" borderId="29" xfId="0" applyFont="1" applyBorder="1" applyAlignment="1" applyProtection="1">
      <alignment vertical="center"/>
      <protection locked="0"/>
    </xf>
    <xf numFmtId="176" fontId="24" fillId="0" borderId="0" xfId="0" applyNumberFormat="1" applyFont="1" applyAlignment="1" applyProtection="1">
      <alignment vertical="center"/>
      <protection locked="0"/>
    </xf>
    <xf numFmtId="0" fontId="22" fillId="0" borderId="20" xfId="0" applyFont="1" applyBorder="1" applyAlignment="1" applyProtection="1">
      <alignment horizontal="center" vertical="center"/>
      <protection locked="0"/>
    </xf>
    <xf numFmtId="0" fontId="22" fillId="0" borderId="29" xfId="0" applyFont="1" applyBorder="1" applyAlignment="1" applyProtection="1">
      <alignment vertical="center"/>
      <protection locked="0"/>
    </xf>
    <xf numFmtId="0" fontId="22" fillId="0" borderId="29" xfId="0" applyFont="1" applyBorder="1" applyAlignment="1" applyProtection="1">
      <alignment horizontal="center" vertical="center"/>
      <protection locked="0"/>
    </xf>
    <xf numFmtId="176" fontId="22" fillId="0" borderId="0" xfId="0" applyNumberFormat="1" applyFont="1" applyAlignment="1" applyProtection="1">
      <alignment vertical="center"/>
      <protection locked="0"/>
    </xf>
    <xf numFmtId="176" fontId="22" fillId="0" borderId="126" xfId="0" applyNumberFormat="1" applyFont="1" applyBorder="1" applyAlignment="1" applyProtection="1">
      <alignment vertical="center"/>
      <protection locked="0"/>
    </xf>
    <xf numFmtId="0" fontId="24" fillId="0" borderId="6" xfId="0" applyFont="1" applyBorder="1" applyAlignment="1" applyProtection="1">
      <alignment horizontal="center" vertical="center" shrinkToFit="1"/>
      <protection locked="0"/>
    </xf>
    <xf numFmtId="0" fontId="24" fillId="0" borderId="16" xfId="0" applyFont="1" applyBorder="1" applyAlignment="1" applyProtection="1">
      <alignment horizontal="center" vertical="center"/>
      <protection locked="0"/>
    </xf>
    <xf numFmtId="0" fontId="24" fillId="0" borderId="30" xfId="0" applyFont="1" applyBorder="1" applyAlignment="1" applyProtection="1">
      <alignment vertical="center"/>
      <protection locked="0"/>
    </xf>
    <xf numFmtId="0" fontId="24" fillId="0" borderId="30" xfId="0" applyFont="1" applyBorder="1" applyAlignment="1" applyProtection="1">
      <alignment horizontal="center" vertical="center"/>
      <protection locked="0"/>
    </xf>
    <xf numFmtId="176" fontId="24" fillId="0" borderId="24" xfId="0" applyNumberFormat="1" applyFont="1" applyBorder="1" applyAlignment="1" applyProtection="1">
      <alignment vertical="center"/>
      <protection locked="0"/>
    </xf>
    <xf numFmtId="176" fontId="24" fillId="0" borderId="64" xfId="0" applyNumberFormat="1" applyFont="1" applyBorder="1" applyAlignment="1" applyProtection="1">
      <alignment vertical="center" shrinkToFit="1"/>
      <protection locked="0"/>
    </xf>
    <xf numFmtId="0" fontId="24" fillId="0" borderId="0" xfId="0" applyFont="1" applyAlignment="1" applyProtection="1">
      <alignment vertical="top" wrapText="1"/>
      <protection locked="0"/>
    </xf>
    <xf numFmtId="0" fontId="24" fillId="0" borderId="131" xfId="0" applyFont="1" applyBorder="1" applyAlignment="1" applyProtection="1">
      <alignment horizontal="center" vertical="center" shrinkToFit="1"/>
      <protection locked="0"/>
    </xf>
    <xf numFmtId="0" fontId="24" fillId="0" borderId="43" xfId="0" applyFont="1" applyBorder="1" applyAlignment="1" applyProtection="1">
      <alignment horizontal="center" vertical="center"/>
      <protection locked="0"/>
    </xf>
    <xf numFmtId="0" fontId="24" fillId="0" borderId="118" xfId="0" applyFont="1" applyBorder="1" applyAlignment="1" applyProtection="1">
      <alignment vertical="center"/>
      <protection locked="0"/>
    </xf>
    <xf numFmtId="0" fontId="24" fillId="0" borderId="118" xfId="0" applyFont="1" applyBorder="1" applyAlignment="1" applyProtection="1">
      <alignment horizontal="center" vertical="center"/>
      <protection locked="0"/>
    </xf>
    <xf numFmtId="176" fontId="24" fillId="0" borderId="4" xfId="0" applyNumberFormat="1" applyFont="1" applyBorder="1" applyAlignment="1" applyProtection="1">
      <alignment vertical="center"/>
      <protection locked="0"/>
    </xf>
    <xf numFmtId="176" fontId="24" fillId="0" borderId="22" xfId="0" applyNumberFormat="1" applyFont="1" applyBorder="1" applyAlignment="1" applyProtection="1">
      <alignment vertical="center"/>
      <protection locked="0"/>
    </xf>
    <xf numFmtId="176" fontId="24" fillId="0" borderId="43" xfId="0" applyNumberFormat="1" applyFont="1" applyBorder="1" applyAlignment="1" applyProtection="1">
      <alignment vertical="center"/>
      <protection locked="0"/>
    </xf>
    <xf numFmtId="176" fontId="24" fillId="0" borderId="77" xfId="0" applyNumberFormat="1" applyFont="1" applyBorder="1" applyAlignment="1" applyProtection="1">
      <alignment vertical="center"/>
      <protection locked="0"/>
    </xf>
    <xf numFmtId="176" fontId="24" fillId="0" borderId="88" xfId="0" applyNumberFormat="1" applyFont="1" applyBorder="1" applyAlignment="1" applyProtection="1">
      <alignment vertical="center"/>
      <protection locked="0"/>
    </xf>
    <xf numFmtId="176" fontId="24" fillId="0" borderId="138" xfId="0" applyNumberFormat="1" applyFont="1" applyBorder="1" applyAlignment="1" applyProtection="1">
      <alignment vertical="center"/>
      <protection locked="0"/>
    </xf>
    <xf numFmtId="176" fontId="24" fillId="0" borderId="89" xfId="0" applyNumberFormat="1" applyFont="1" applyBorder="1" applyAlignment="1" applyProtection="1">
      <alignment vertical="center" shrinkToFit="1"/>
      <protection locked="0"/>
    </xf>
    <xf numFmtId="0" fontId="25" fillId="0" borderId="4" xfId="0" applyFont="1" applyBorder="1" applyAlignment="1" applyProtection="1">
      <alignment vertical="center" shrinkToFit="1"/>
      <protection locked="0"/>
    </xf>
    <xf numFmtId="0" fontId="24" fillId="0" borderId="24" xfId="0" applyFont="1" applyBorder="1" applyAlignment="1">
      <alignment horizontal="center" vertical="distributed" textRotation="255" justifyLastLine="1"/>
    </xf>
    <xf numFmtId="176" fontId="24" fillId="0" borderId="29" xfId="0" applyNumberFormat="1" applyFont="1" applyBorder="1" applyAlignment="1" applyProtection="1">
      <alignment vertical="center"/>
      <protection locked="0"/>
    </xf>
    <xf numFmtId="0" fontId="22" fillId="0" borderId="70"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protection locked="0"/>
    </xf>
    <xf numFmtId="0" fontId="22" fillId="0" borderId="28" xfId="0" applyFont="1" applyBorder="1" applyAlignment="1" applyProtection="1">
      <alignment vertical="center"/>
      <protection locked="0"/>
    </xf>
    <xf numFmtId="0" fontId="22" fillId="0" borderId="28" xfId="0" applyFont="1" applyBorder="1" applyAlignment="1" applyProtection="1">
      <alignment horizontal="center" vertical="center"/>
      <protection locked="0"/>
    </xf>
    <xf numFmtId="0" fontId="1" fillId="0" borderId="28" xfId="0" applyFont="1" applyBorder="1"/>
    <xf numFmtId="0" fontId="1" fillId="0" borderId="23" xfId="0" applyFont="1" applyBorder="1"/>
    <xf numFmtId="0" fontId="1" fillId="0" borderId="76" xfId="0" applyFont="1" applyBorder="1"/>
    <xf numFmtId="0" fontId="1" fillId="0" borderId="142" xfId="0" applyFont="1" applyBorder="1"/>
    <xf numFmtId="176" fontId="22" fillId="0" borderId="68" xfId="0" applyNumberFormat="1" applyFont="1" applyBorder="1" applyAlignment="1" applyProtection="1">
      <alignment vertical="center" shrinkToFit="1"/>
      <protection locked="0"/>
    </xf>
    <xf numFmtId="0" fontId="24" fillId="0" borderId="11" xfId="0" applyFont="1" applyBorder="1" applyAlignment="1" applyProtection="1">
      <alignment horizontal="center" vertical="center" shrinkToFit="1"/>
      <protection locked="0"/>
    </xf>
    <xf numFmtId="0" fontId="24" fillId="0" borderId="126" xfId="0" applyFont="1" applyBorder="1" applyAlignment="1" applyProtection="1">
      <alignment horizontal="center" vertical="center"/>
      <protection locked="0"/>
    </xf>
    <xf numFmtId="0" fontId="24" fillId="0" borderId="126" xfId="0" applyFont="1" applyBorder="1" applyAlignment="1" applyProtection="1">
      <alignment vertical="center"/>
      <protection locked="0"/>
    </xf>
    <xf numFmtId="0" fontId="24" fillId="0" borderId="20" xfId="0" applyFont="1" applyBorder="1" applyAlignment="1" applyProtection="1">
      <alignment vertical="center"/>
      <protection locked="0"/>
    </xf>
    <xf numFmtId="0" fontId="24" fillId="0" borderId="74" xfId="0" applyFont="1" applyBorder="1" applyAlignment="1" applyProtection="1">
      <alignment vertical="center"/>
      <protection locked="0"/>
    </xf>
    <xf numFmtId="0" fontId="24" fillId="0" borderId="22" xfId="0" applyFont="1" applyBorder="1" applyAlignment="1" applyProtection="1">
      <alignment horizontal="center" vertical="center"/>
      <protection locked="0"/>
    </xf>
    <xf numFmtId="0" fontId="24" fillId="0" borderId="118" xfId="0" applyFont="1" applyBorder="1"/>
    <xf numFmtId="0" fontId="24" fillId="0" borderId="43" xfId="0" applyFont="1" applyBorder="1"/>
    <xf numFmtId="0" fontId="24" fillId="0" borderId="43" xfId="0" applyFont="1" applyBorder="1" applyAlignment="1" applyProtection="1">
      <alignment vertical="center"/>
      <protection locked="0"/>
    </xf>
    <xf numFmtId="0" fontId="24" fillId="0" borderId="77" xfId="0" applyFont="1" applyBorder="1"/>
    <xf numFmtId="0" fontId="24" fillId="0" borderId="138" xfId="0" applyFont="1" applyBorder="1"/>
    <xf numFmtId="176" fontId="22" fillId="0" borderId="28" xfId="0" applyNumberFormat="1" applyFont="1" applyBorder="1" applyAlignment="1" applyProtection="1">
      <alignment vertical="center"/>
      <protection locked="0"/>
    </xf>
    <xf numFmtId="0" fontId="31" fillId="0" borderId="0" xfId="0" applyFont="1" applyAlignment="1" applyProtection="1">
      <alignment horizontal="distributed" vertical="distributed" wrapText="1" shrinkToFit="1"/>
      <protection locked="0"/>
    </xf>
    <xf numFmtId="176" fontId="24" fillId="0" borderId="30" xfId="0" applyNumberFormat="1" applyFont="1" applyBorder="1" applyAlignment="1" applyProtection="1">
      <alignment vertical="center"/>
      <protection locked="0"/>
    </xf>
    <xf numFmtId="0" fontId="1" fillId="0" borderId="20" xfId="0" applyFont="1" applyBorder="1"/>
    <xf numFmtId="0" fontId="1" fillId="0" borderId="136" xfId="0" applyFont="1" applyBorder="1"/>
    <xf numFmtId="0" fontId="1" fillId="0" borderId="74" xfId="0" applyFont="1" applyBorder="1"/>
    <xf numFmtId="0" fontId="24" fillId="0" borderId="136" xfId="0" applyFont="1" applyBorder="1"/>
    <xf numFmtId="0" fontId="24" fillId="0" borderId="29" xfId="0" applyFont="1" applyBorder="1"/>
    <xf numFmtId="0" fontId="24" fillId="0" borderId="74" xfId="0" applyFont="1" applyBorder="1"/>
    <xf numFmtId="0" fontId="24" fillId="0" borderId="89" xfId="0" applyFont="1" applyBorder="1" applyAlignment="1">
      <alignment shrinkToFit="1"/>
    </xf>
    <xf numFmtId="0" fontId="24" fillId="0" borderId="80" xfId="0" applyFont="1" applyBorder="1" applyAlignment="1" applyProtection="1">
      <alignment horizontal="distributed" vertical="center" shrinkToFit="1"/>
      <protection locked="0"/>
    </xf>
    <xf numFmtId="0" fontId="24" fillId="0" borderId="142" xfId="0" applyFont="1" applyBorder="1" applyAlignment="1" applyProtection="1">
      <alignment horizontal="distributed" vertical="center" shrinkToFit="1"/>
      <protection locked="0"/>
    </xf>
    <xf numFmtId="0" fontId="24" fillId="0" borderId="85" xfId="0" applyFont="1" applyBorder="1" applyAlignment="1" applyProtection="1">
      <alignment horizontal="distributed" vertical="center" shrinkToFit="1"/>
      <protection locked="0"/>
    </xf>
    <xf numFmtId="0" fontId="24" fillId="0" borderId="82" xfId="0" applyFont="1" applyBorder="1" applyAlignment="1" applyProtection="1">
      <alignment horizontal="center" vertical="distributed" textRotation="255" shrinkToFit="1"/>
      <protection locked="0"/>
    </xf>
    <xf numFmtId="0" fontId="24" fillId="0" borderId="137" xfId="0" applyFont="1" applyBorder="1" applyAlignment="1" applyProtection="1">
      <alignment horizontal="center" vertical="distributed" textRotation="255" shrinkToFit="1"/>
      <protection locked="0"/>
    </xf>
    <xf numFmtId="0" fontId="24" fillId="0" borderId="84" xfId="0" applyFont="1" applyBorder="1" applyAlignment="1" applyProtection="1">
      <alignment horizontal="center" vertical="distributed" textRotation="255" shrinkToFit="1"/>
      <protection locked="0"/>
    </xf>
    <xf numFmtId="0" fontId="24" fillId="0" borderId="100" xfId="0" applyFont="1" applyBorder="1" applyAlignment="1" applyProtection="1">
      <alignment horizontal="distributed" vertical="center" justifyLastLine="1"/>
      <protection locked="0"/>
    </xf>
    <xf numFmtId="176" fontId="24" fillId="0" borderId="71" xfId="0" applyNumberFormat="1" applyFont="1" applyBorder="1" applyAlignment="1" applyProtection="1">
      <alignment vertical="center" shrinkToFit="1"/>
      <protection locked="0"/>
    </xf>
    <xf numFmtId="176" fontId="24" fillId="0" borderId="73" xfId="0" applyNumberFormat="1" applyFont="1" applyBorder="1" applyAlignment="1" applyProtection="1">
      <alignment vertical="center" shrinkToFit="1"/>
      <protection locked="0"/>
    </xf>
    <xf numFmtId="176" fontId="24" fillId="0" borderId="79" xfId="0" applyNumberFormat="1" applyFont="1" applyBorder="1" applyAlignment="1" applyProtection="1">
      <alignment vertical="center" shrinkToFit="1"/>
      <protection locked="0"/>
    </xf>
    <xf numFmtId="176" fontId="24" fillId="0" borderId="135" xfId="0" applyNumberFormat="1" applyFont="1" applyBorder="1" applyAlignment="1" applyProtection="1">
      <alignment vertical="center" shrinkToFit="1"/>
      <protection locked="0"/>
    </xf>
    <xf numFmtId="176" fontId="24" fillId="0" borderId="86" xfId="0" applyNumberFormat="1" applyFont="1" applyBorder="1" applyAlignment="1" applyProtection="1">
      <alignment vertical="center" shrinkToFit="1"/>
      <protection locked="0"/>
    </xf>
    <xf numFmtId="0" fontId="24" fillId="0" borderId="54" xfId="0" applyFont="1" applyBorder="1" applyAlignment="1" applyProtection="1">
      <alignment horizontal="distributed" vertical="center"/>
      <protection locked="0"/>
    </xf>
    <xf numFmtId="176" fontId="24" fillId="0" borderId="74" xfId="0" applyNumberFormat="1" applyFont="1" applyBorder="1" applyAlignment="1" applyProtection="1">
      <alignment vertical="center" shrinkToFit="1"/>
      <protection locked="0"/>
    </xf>
    <xf numFmtId="176" fontId="24" fillId="0" borderId="81" xfId="0" applyNumberFormat="1" applyFont="1" applyBorder="1" applyAlignment="1" applyProtection="1">
      <alignment vertical="center" shrinkToFit="1"/>
      <protection locked="0"/>
    </xf>
    <xf numFmtId="176" fontId="24" fillId="0" borderId="136" xfId="0" applyNumberFormat="1" applyFont="1" applyBorder="1" applyAlignment="1" applyProtection="1">
      <alignment vertical="center" shrinkToFit="1"/>
      <protection locked="0"/>
    </xf>
    <xf numFmtId="176" fontId="24" fillId="0" borderId="83" xfId="0" applyNumberFormat="1" applyFont="1" applyBorder="1" applyAlignment="1" applyProtection="1">
      <alignment vertical="center" shrinkToFit="1"/>
      <protection locked="0"/>
    </xf>
    <xf numFmtId="0" fontId="24" fillId="0" borderId="134" xfId="0" applyFont="1" applyBorder="1" applyAlignment="1" applyProtection="1">
      <alignment horizontal="distributed" vertical="center"/>
      <protection locked="0"/>
    </xf>
    <xf numFmtId="176" fontId="22" fillId="0" borderId="83" xfId="0" applyNumberFormat="1" applyFont="1" applyBorder="1" applyAlignment="1" applyProtection="1">
      <alignment vertical="center" shrinkToFit="1"/>
      <protection locked="0"/>
    </xf>
    <xf numFmtId="0" fontId="22" fillId="0" borderId="134" xfId="0" applyFont="1" applyBorder="1" applyAlignment="1" applyProtection="1">
      <alignment horizontal="distributed" vertical="center"/>
      <protection locked="0"/>
    </xf>
    <xf numFmtId="176" fontId="24" fillId="0" borderId="6" xfId="0" applyNumberFormat="1" applyFont="1" applyBorder="1" applyAlignment="1" applyProtection="1">
      <alignment vertical="center" shrinkToFit="1"/>
      <protection locked="0"/>
    </xf>
    <xf numFmtId="176" fontId="24" fillId="0" borderId="75" xfId="0" applyNumberFormat="1" applyFont="1" applyBorder="1" applyAlignment="1" applyProtection="1">
      <alignment vertical="center" shrinkToFit="1"/>
      <protection locked="0"/>
    </xf>
    <xf numFmtId="176" fontId="24" fillId="0" borderId="82" xfId="0" applyNumberFormat="1" applyFont="1" applyBorder="1" applyAlignment="1" applyProtection="1">
      <alignment vertical="center" shrinkToFit="1"/>
      <protection locked="0"/>
    </xf>
    <xf numFmtId="176" fontId="24" fillId="0" borderId="137" xfId="0" applyNumberFormat="1" applyFont="1" applyBorder="1" applyAlignment="1" applyProtection="1">
      <alignment vertical="center" shrinkToFit="1"/>
      <protection locked="0"/>
    </xf>
    <xf numFmtId="176" fontId="24" fillId="0" borderId="84" xfId="0" applyNumberFormat="1" applyFont="1" applyBorder="1" applyAlignment="1" applyProtection="1">
      <alignment vertical="center" shrinkToFit="1"/>
      <protection locked="0"/>
    </xf>
    <xf numFmtId="0" fontId="24" fillId="0" borderId="100" xfId="0" applyFont="1" applyBorder="1" applyAlignment="1" applyProtection="1">
      <alignment horizontal="distributed" vertical="center"/>
      <protection locked="0"/>
    </xf>
    <xf numFmtId="0" fontId="24" fillId="0" borderId="134" xfId="0" applyFont="1" applyBorder="1" applyAlignment="1" applyProtection="1">
      <alignment vertical="top" wrapText="1"/>
      <protection locked="0"/>
    </xf>
    <xf numFmtId="176" fontId="24" fillId="0" borderId="131" xfId="0" applyNumberFormat="1" applyFont="1" applyBorder="1" applyAlignment="1" applyProtection="1">
      <alignment vertical="center" shrinkToFit="1"/>
      <protection locked="0"/>
    </xf>
    <xf numFmtId="176" fontId="24" fillId="0" borderId="77" xfId="0" applyNumberFormat="1" applyFont="1" applyBorder="1" applyAlignment="1" applyProtection="1">
      <alignment vertical="center" shrinkToFit="1"/>
      <protection locked="0"/>
    </xf>
    <xf numFmtId="176" fontId="24" fillId="0" borderId="88" xfId="0" applyNumberFormat="1" applyFont="1" applyBorder="1" applyAlignment="1" applyProtection="1">
      <alignment vertical="center" shrinkToFit="1"/>
      <protection locked="0"/>
    </xf>
    <xf numFmtId="176" fontId="24" fillId="0" borderId="138" xfId="0" applyNumberFormat="1" applyFont="1" applyBorder="1" applyAlignment="1" applyProtection="1">
      <alignment vertical="center" shrinkToFit="1"/>
      <protection locked="0"/>
    </xf>
    <xf numFmtId="176" fontId="24" fillId="0" borderId="87" xfId="0" applyNumberFormat="1" applyFont="1" applyBorder="1" applyAlignment="1" applyProtection="1">
      <alignment vertical="center" shrinkToFit="1"/>
      <protection locked="0"/>
    </xf>
    <xf numFmtId="0" fontId="24" fillId="0" borderId="67" xfId="0" applyFont="1" applyBorder="1" applyAlignment="1" applyProtection="1">
      <alignment horizontal="distributed" vertical="center"/>
      <protection locked="0"/>
    </xf>
    <xf numFmtId="0" fontId="24" fillId="0" borderId="58" xfId="0" applyFont="1" applyBorder="1" applyProtection="1">
      <protection locked="0"/>
    </xf>
    <xf numFmtId="176" fontId="22" fillId="0" borderId="70" xfId="0" applyNumberFormat="1" applyFont="1" applyBorder="1" applyAlignment="1" applyProtection="1">
      <alignment vertical="center" shrinkToFit="1"/>
      <protection locked="0"/>
    </xf>
    <xf numFmtId="0" fontId="1" fillId="0" borderId="76" xfId="0" applyFont="1" applyBorder="1" applyAlignment="1">
      <alignment shrinkToFit="1"/>
    </xf>
    <xf numFmtId="176" fontId="22" fillId="0" borderId="80" xfId="0" applyNumberFormat="1" applyFont="1" applyBorder="1" applyAlignment="1" applyProtection="1">
      <alignment vertical="center" shrinkToFit="1"/>
      <protection locked="0"/>
    </xf>
    <xf numFmtId="0" fontId="1" fillId="0" borderId="142" xfId="0" applyFont="1" applyBorder="1" applyAlignment="1">
      <alignment shrinkToFit="1"/>
    </xf>
    <xf numFmtId="0" fontId="1" fillId="0" borderId="85" xfId="0" applyFont="1" applyBorder="1" applyAlignment="1">
      <alignment shrinkToFit="1"/>
    </xf>
    <xf numFmtId="0" fontId="22" fillId="0" borderId="69" xfId="0" applyFont="1" applyBorder="1" applyAlignment="1" applyProtection="1">
      <alignment horizontal="distributed" vertical="center"/>
      <protection locked="0"/>
    </xf>
    <xf numFmtId="0" fontId="24" fillId="0" borderId="77" xfId="0" applyFont="1" applyBorder="1" applyAlignment="1">
      <alignment shrinkToFit="1"/>
    </xf>
    <xf numFmtId="0" fontId="24" fillId="0" borderId="138" xfId="0" applyFont="1" applyBorder="1" applyAlignment="1">
      <alignment shrinkToFit="1"/>
    </xf>
    <xf numFmtId="0" fontId="24" fillId="0" borderId="87" xfId="0" applyFont="1" applyBorder="1" applyAlignment="1">
      <alignment shrinkToFit="1"/>
    </xf>
    <xf numFmtId="0" fontId="31" fillId="0" borderId="134" xfId="0" applyFont="1" applyBorder="1" applyAlignment="1" applyProtection="1">
      <alignment horizontal="distributed" vertical="distributed" wrapText="1" shrinkToFit="1"/>
      <protection locked="0"/>
    </xf>
    <xf numFmtId="0" fontId="15" fillId="0" borderId="134" xfId="0" applyFont="1" applyBorder="1" applyAlignment="1" applyProtection="1">
      <alignment horizontal="distributed" vertical="center"/>
      <protection locked="0"/>
    </xf>
    <xf numFmtId="0" fontId="15" fillId="0" borderId="100" xfId="0" applyFont="1" applyBorder="1" applyAlignment="1" applyProtection="1">
      <alignment horizontal="distributed" vertical="center"/>
      <protection locked="0"/>
    </xf>
    <xf numFmtId="0" fontId="1" fillId="0" borderId="74" xfId="0" applyFont="1" applyBorder="1" applyAlignment="1">
      <alignment shrinkToFit="1"/>
    </xf>
    <xf numFmtId="0" fontId="1" fillId="0" borderId="136" xfId="0" applyFont="1" applyBorder="1" applyAlignment="1">
      <alignment shrinkToFit="1"/>
    </xf>
    <xf numFmtId="0" fontId="1" fillId="0" borderId="83" xfId="0" applyFont="1" applyBorder="1" applyAlignment="1">
      <alignment shrinkToFit="1"/>
    </xf>
    <xf numFmtId="0" fontId="24" fillId="0" borderId="136" xfId="0" applyFont="1" applyBorder="1" applyAlignment="1">
      <alignment shrinkToFit="1"/>
    </xf>
    <xf numFmtId="0" fontId="15" fillId="0" borderId="67" xfId="0" applyFont="1" applyBorder="1" applyAlignment="1" applyProtection="1">
      <alignment horizontal="distributed" vertical="center"/>
      <protection locked="0"/>
    </xf>
    <xf numFmtId="0" fontId="37" fillId="0" borderId="9" xfId="0" applyFont="1" applyBorder="1" applyAlignment="1" applyProtection="1">
      <alignment vertical="center" shrinkToFit="1"/>
      <protection locked="0"/>
    </xf>
    <xf numFmtId="0" fontId="24" fillId="0" borderId="9" xfId="0" applyFont="1" applyBorder="1" applyAlignment="1" applyProtection="1">
      <alignment horizontal="center" vertical="center" textRotation="255" shrinkToFit="1"/>
      <protection locked="0"/>
    </xf>
    <xf numFmtId="0" fontId="22" fillId="0" borderId="78" xfId="0" applyFont="1" applyBorder="1" applyAlignment="1">
      <alignment horizontal="center" vertical="center" shrinkToFit="1"/>
    </xf>
    <xf numFmtId="0" fontId="22" fillId="0" borderId="15" xfId="0" applyFont="1" applyBorder="1" applyAlignment="1">
      <alignment horizontal="center" vertical="center"/>
    </xf>
    <xf numFmtId="0" fontId="22" fillId="0" borderId="152" xfId="0" applyFont="1" applyBorder="1" applyAlignment="1">
      <alignment horizontal="center" vertical="center"/>
    </xf>
    <xf numFmtId="0" fontId="24" fillId="0" borderId="33" xfId="0" applyFont="1" applyBorder="1" applyAlignment="1">
      <alignment horizontal="center" vertical="center" shrinkToFit="1"/>
    </xf>
    <xf numFmtId="0" fontId="24" fillId="0" borderId="155" xfId="0" applyFont="1" applyBorder="1" applyAlignment="1">
      <alignment horizontal="center" vertical="center"/>
    </xf>
    <xf numFmtId="0" fontId="24" fillId="0" borderId="33" xfId="0" applyFont="1" applyBorder="1" applyAlignment="1">
      <alignment horizontal="center" vertical="center"/>
    </xf>
    <xf numFmtId="0" fontId="24" fillId="0" borderId="78" xfId="0" applyFont="1" applyBorder="1" applyAlignment="1">
      <alignment horizontal="center" vertical="center" shrinkToFit="1"/>
    </xf>
    <xf numFmtId="0" fontId="24" fillId="0" borderId="15" xfId="0" applyFont="1" applyBorder="1" applyAlignment="1">
      <alignment horizontal="center" vertical="center"/>
    </xf>
    <xf numFmtId="0" fontId="24" fillId="0" borderId="158" xfId="0" applyFont="1" applyBorder="1" applyAlignment="1">
      <alignment horizontal="center" vertical="center"/>
    </xf>
    <xf numFmtId="0" fontId="24" fillId="0" borderId="12" xfId="0" applyFont="1" applyBorder="1" applyAlignment="1">
      <alignment horizontal="center" vertical="center" shrinkToFit="1"/>
    </xf>
    <xf numFmtId="0" fontId="24" fillId="0" borderId="160" xfId="0" applyFont="1" applyBorder="1" applyAlignment="1">
      <alignment horizontal="center" vertical="center"/>
    </xf>
    <xf numFmtId="0" fontId="24" fillId="0" borderId="27" xfId="0" applyFont="1" applyBorder="1" applyAlignment="1">
      <alignment horizontal="center" vertical="center"/>
    </xf>
    <xf numFmtId="0" fontId="24" fillId="0" borderId="66" xfId="0" applyFont="1" applyBorder="1" applyAlignment="1">
      <alignment horizontal="center" vertical="center"/>
    </xf>
    <xf numFmtId="176" fontId="24" fillId="0" borderId="79" xfId="0" applyNumberFormat="1" applyFont="1" applyBorder="1" applyAlignment="1">
      <alignment vertical="center"/>
    </xf>
    <xf numFmtId="176" fontId="24" fillId="0" borderId="25" xfId="0" applyNumberFormat="1" applyFont="1" applyBorder="1" applyAlignment="1">
      <alignment vertical="center"/>
    </xf>
    <xf numFmtId="176" fontId="24" fillId="0" borderId="13" xfId="0" applyNumberFormat="1" applyFont="1" applyBorder="1" applyAlignment="1">
      <alignment vertical="center" shrinkToFit="1"/>
    </xf>
    <xf numFmtId="176" fontId="24" fillId="0" borderId="17" xfId="0" applyNumberFormat="1" applyFont="1" applyBorder="1" applyAlignment="1">
      <alignment vertical="center"/>
    </xf>
    <xf numFmtId="176" fontId="24" fillId="0" borderId="86" xfId="0" applyNumberFormat="1" applyFont="1" applyBorder="1" applyAlignment="1">
      <alignment vertical="center"/>
    </xf>
    <xf numFmtId="176" fontId="24" fillId="0" borderId="60" xfId="0" applyNumberFormat="1" applyFont="1" applyBorder="1" applyAlignment="1">
      <alignment vertical="center"/>
    </xf>
    <xf numFmtId="176" fontId="22" fillId="0" borderId="62" xfId="0" applyNumberFormat="1" applyFont="1" applyBorder="1" applyAlignment="1">
      <alignment vertical="center"/>
    </xf>
    <xf numFmtId="176" fontId="22" fillId="0" borderId="82" xfId="0" applyNumberFormat="1" applyFont="1" applyBorder="1" applyAlignment="1">
      <alignment vertical="center"/>
    </xf>
    <xf numFmtId="176" fontId="22" fillId="0" borderId="57" xfId="0" applyNumberFormat="1" applyFont="1" applyBorder="1" applyAlignment="1">
      <alignment vertical="center"/>
    </xf>
    <xf numFmtId="176" fontId="24" fillId="0" borderId="24" xfId="0" applyNumberFormat="1" applyFont="1" applyBorder="1" applyAlignment="1">
      <alignment vertical="center"/>
    </xf>
    <xf numFmtId="176" fontId="22" fillId="0" borderId="127" xfId="0" applyNumberFormat="1" applyFont="1" applyBorder="1" applyAlignment="1">
      <alignment vertical="center" shrinkToFit="1"/>
    </xf>
    <xf numFmtId="176" fontId="22" fillId="0" borderId="119" xfId="0" applyNumberFormat="1" applyFont="1" applyBorder="1" applyAlignment="1">
      <alignment vertical="center"/>
    </xf>
    <xf numFmtId="176" fontId="22" fillId="0" borderId="124" xfId="0" applyNumberFormat="1" applyFont="1" applyBorder="1" applyAlignment="1">
      <alignment vertical="center"/>
    </xf>
    <xf numFmtId="176" fontId="24" fillId="0" borderId="125" xfId="0" applyNumberFormat="1" applyFont="1" applyBorder="1" applyAlignment="1">
      <alignment vertical="center"/>
    </xf>
    <xf numFmtId="176" fontId="24" fillId="0" borderId="120" xfId="0" applyNumberFormat="1" applyFont="1" applyBorder="1" applyAlignment="1">
      <alignment vertical="center"/>
    </xf>
    <xf numFmtId="176" fontId="24" fillId="0" borderId="119" xfId="0" applyNumberFormat="1" applyFont="1" applyBorder="1" applyAlignment="1">
      <alignment vertical="center"/>
    </xf>
    <xf numFmtId="176" fontId="24" fillId="0" borderId="159" xfId="0" applyNumberFormat="1" applyFont="1" applyBorder="1" applyAlignment="1">
      <alignment vertical="center"/>
    </xf>
    <xf numFmtId="176" fontId="24" fillId="0" borderId="128" xfId="0" applyNumberFormat="1" applyFont="1" applyBorder="1" applyAlignment="1">
      <alignment vertical="center"/>
    </xf>
    <xf numFmtId="176" fontId="22" fillId="0" borderId="96" xfId="0" applyNumberFormat="1" applyFont="1" applyBorder="1" applyAlignment="1">
      <alignment vertical="center" shrinkToFit="1"/>
    </xf>
    <xf numFmtId="176" fontId="22" fillId="0" borderId="114" xfId="0" applyNumberFormat="1" applyFont="1" applyBorder="1" applyAlignment="1">
      <alignment vertical="center"/>
    </xf>
    <xf numFmtId="176" fontId="24" fillId="0" borderId="117" xfId="0" applyNumberFormat="1" applyFont="1" applyBorder="1" applyAlignment="1">
      <alignment vertical="center"/>
    </xf>
    <xf numFmtId="176" fontId="22" fillId="0" borderId="16" xfId="0" applyNumberFormat="1" applyFont="1" applyBorder="1" applyAlignment="1">
      <alignment vertical="center"/>
    </xf>
    <xf numFmtId="176" fontId="22" fillId="0" borderId="113" xfId="0" applyNumberFormat="1" applyFont="1" applyBorder="1" applyAlignment="1">
      <alignment vertical="center"/>
    </xf>
    <xf numFmtId="176" fontId="24" fillId="0" borderId="110" xfId="0" applyNumberFormat="1" applyFont="1" applyBorder="1" applyAlignment="1">
      <alignment vertical="center" shrinkToFit="1"/>
    </xf>
    <xf numFmtId="176" fontId="24" fillId="0" borderId="133" xfId="0" applyNumberFormat="1" applyFont="1" applyBorder="1" applyAlignment="1">
      <alignment vertical="center" shrinkToFit="1"/>
    </xf>
    <xf numFmtId="176" fontId="22" fillId="0" borderId="109" xfId="0" applyNumberFormat="1" applyFont="1" applyBorder="1" applyAlignment="1">
      <alignment vertical="center" shrinkToFit="1"/>
    </xf>
    <xf numFmtId="176" fontId="22" fillId="0" borderId="117" xfId="0" applyNumberFormat="1" applyFont="1" applyBorder="1" applyAlignment="1">
      <alignment vertical="center"/>
    </xf>
    <xf numFmtId="176" fontId="22" fillId="0" borderId="101" xfId="0" applyNumberFormat="1" applyFont="1" applyBorder="1" applyAlignment="1">
      <alignment vertical="center"/>
    </xf>
    <xf numFmtId="176" fontId="22" fillId="0" borderId="22" xfId="0" applyNumberFormat="1" applyFont="1" applyBorder="1" applyAlignment="1">
      <alignment vertical="center" shrinkToFit="1"/>
    </xf>
    <xf numFmtId="176" fontId="22" fillId="0" borderId="43" xfId="0" applyNumberFormat="1" applyFont="1" applyBorder="1" applyAlignment="1">
      <alignment vertical="center"/>
    </xf>
    <xf numFmtId="176" fontId="22" fillId="0" borderId="115" xfId="0" applyNumberFormat="1" applyFont="1" applyBorder="1" applyAlignment="1">
      <alignment vertical="center"/>
    </xf>
    <xf numFmtId="176" fontId="24" fillId="0" borderId="87" xfId="0" applyNumberFormat="1" applyFont="1" applyBorder="1" applyAlignment="1">
      <alignment vertical="center"/>
    </xf>
    <xf numFmtId="176" fontId="24" fillId="0" borderId="4" xfId="0" applyNumberFormat="1" applyFont="1" applyBorder="1" applyAlignment="1">
      <alignment vertical="center"/>
    </xf>
    <xf numFmtId="0" fontId="24" fillId="0" borderId="6" xfId="0" applyFont="1" applyBorder="1" applyAlignment="1" applyProtection="1">
      <alignment horizontal="center" vertical="center"/>
      <protection locked="0"/>
    </xf>
    <xf numFmtId="0" fontId="24" fillId="0" borderId="24" xfId="0" applyFont="1" applyBorder="1" applyAlignment="1" applyProtection="1">
      <alignment horizontal="distributed" vertical="distributed" wrapText="1"/>
      <protection locked="0"/>
    </xf>
    <xf numFmtId="176" fontId="24" fillId="0" borderId="16" xfId="0" applyNumberFormat="1" applyFont="1" applyBorder="1" applyAlignment="1" applyProtection="1">
      <alignment vertical="center" shrinkToFit="1"/>
      <protection locked="0"/>
    </xf>
    <xf numFmtId="176" fontId="24" fillId="0" borderId="145" xfId="0" applyNumberFormat="1" applyFont="1" applyBorder="1" applyAlignment="1" applyProtection="1">
      <alignment vertical="center" shrinkToFit="1"/>
      <protection locked="0"/>
    </xf>
    <xf numFmtId="176" fontId="24" fillId="0" borderId="20" xfId="0" applyNumberFormat="1" applyFont="1" applyBorder="1" applyAlignment="1" applyProtection="1">
      <alignment vertical="center" shrinkToFit="1"/>
      <protection locked="0"/>
    </xf>
    <xf numFmtId="176" fontId="24" fillId="0" borderId="144" xfId="0" applyNumberFormat="1" applyFont="1" applyBorder="1" applyAlignment="1" applyProtection="1">
      <alignment vertical="center" shrinkToFit="1"/>
      <protection locked="0"/>
    </xf>
    <xf numFmtId="0" fontId="15" fillId="0" borderId="0" xfId="0" applyFont="1" applyAlignment="1">
      <alignment horizontal="distributed" vertical="center" wrapText="1"/>
    </xf>
    <xf numFmtId="0" fontId="24" fillId="0" borderId="131" xfId="0" applyFont="1" applyBorder="1" applyAlignment="1" applyProtection="1">
      <alignment horizontal="center" vertical="center"/>
      <protection locked="0"/>
    </xf>
    <xf numFmtId="0" fontId="15" fillId="0" borderId="4" xfId="0" applyFont="1" applyBorder="1" applyAlignment="1">
      <alignment horizontal="distributed" vertical="center" wrapText="1"/>
    </xf>
    <xf numFmtId="176" fontId="24" fillId="0" borderId="43" xfId="0" applyNumberFormat="1" applyFont="1" applyBorder="1" applyAlignment="1" applyProtection="1">
      <alignment vertical="center" shrinkToFit="1"/>
      <protection locked="0"/>
    </xf>
    <xf numFmtId="176" fontId="24" fillId="0" borderId="146" xfId="0" applyNumberFormat="1" applyFont="1" applyBorder="1" applyAlignment="1" applyProtection="1">
      <alignment vertical="center" shrinkToFit="1"/>
      <protection locked="0"/>
    </xf>
    <xf numFmtId="176" fontId="24" fillId="0" borderId="179" xfId="0" applyNumberFormat="1" applyFont="1" applyBorder="1" applyAlignment="1" applyProtection="1">
      <alignment vertical="center" shrinkToFit="1"/>
      <protection locked="0"/>
    </xf>
    <xf numFmtId="176" fontId="24" fillId="0" borderId="181" xfId="0" applyNumberFormat="1" applyFont="1" applyBorder="1" applyAlignment="1" applyProtection="1">
      <alignment vertical="center" shrinkToFit="1"/>
      <protection locked="0"/>
    </xf>
    <xf numFmtId="176" fontId="24" fillId="0" borderId="182" xfId="0" applyNumberFormat="1" applyFont="1" applyBorder="1" applyAlignment="1" applyProtection="1">
      <alignment vertical="center" shrinkToFit="1"/>
      <protection locked="0"/>
    </xf>
    <xf numFmtId="0" fontId="24" fillId="0" borderId="9" xfId="0" applyFont="1" applyBorder="1" applyProtection="1">
      <protection locked="0"/>
    </xf>
    <xf numFmtId="0" fontId="24" fillId="0" borderId="9" xfId="0" applyFont="1" applyBorder="1" applyAlignment="1">
      <alignment horizontal="distributed" vertical="center" textRotation="255"/>
    </xf>
    <xf numFmtId="0" fontId="6" fillId="0" borderId="58" xfId="0" applyFont="1" applyBorder="1" applyAlignment="1">
      <alignment vertical="center"/>
    </xf>
    <xf numFmtId="0" fontId="15" fillId="0" borderId="64" xfId="0" applyFont="1" applyBorder="1" applyAlignment="1">
      <alignment vertical="center"/>
    </xf>
    <xf numFmtId="0" fontId="21" fillId="0" borderId="59" xfId="0" applyFont="1" applyBorder="1" applyAlignment="1">
      <alignment vertical="center"/>
    </xf>
    <xf numFmtId="0" fontId="15" fillId="0" borderId="59" xfId="0" applyFont="1" applyBorder="1" applyAlignment="1">
      <alignment vertical="center"/>
    </xf>
    <xf numFmtId="0" fontId="21" fillId="0" borderId="60" xfId="0" applyFont="1" applyBorder="1" applyAlignment="1">
      <alignment vertical="center"/>
    </xf>
    <xf numFmtId="0" fontId="21" fillId="0" borderId="68" xfId="0" applyFont="1" applyBorder="1" applyAlignment="1">
      <alignment vertical="center"/>
    </xf>
    <xf numFmtId="0" fontId="21" fillId="0" borderId="64" xfId="0" applyFont="1" applyBorder="1" applyAlignment="1">
      <alignment vertical="center"/>
    </xf>
    <xf numFmtId="0" fontId="15" fillId="0" borderId="89" xfId="0" applyFont="1" applyBorder="1" applyAlignment="1">
      <alignment vertical="center"/>
    </xf>
    <xf numFmtId="0" fontId="44" fillId="0" borderId="59" xfId="0" applyFont="1" applyBorder="1" applyAlignment="1">
      <alignment vertical="center"/>
    </xf>
    <xf numFmtId="0" fontId="44" fillId="0" borderId="68" xfId="0" applyFont="1" applyBorder="1" applyAlignment="1">
      <alignment vertical="center"/>
    </xf>
    <xf numFmtId="0" fontId="44" fillId="0" borderId="60" xfId="0" applyFont="1" applyBorder="1" applyAlignment="1">
      <alignment vertical="center"/>
    </xf>
    <xf numFmtId="0" fontId="22" fillId="0" borderId="0" xfId="2" applyFont="1" applyAlignment="1" applyProtection="1">
      <alignment vertical="center" shrinkToFit="1"/>
      <protection locked="0"/>
    </xf>
    <xf numFmtId="0" fontId="31" fillId="0" borderId="134" xfId="0" applyFont="1" applyBorder="1" applyAlignment="1" applyProtection="1">
      <alignment horizontal="distributed" vertical="center"/>
      <protection locked="0"/>
    </xf>
    <xf numFmtId="0" fontId="8" fillId="0" borderId="0" xfId="2" applyFont="1" applyAlignment="1">
      <alignment horizontal="left" vertical="center" wrapText="1"/>
    </xf>
    <xf numFmtId="0" fontId="26" fillId="0" borderId="0" xfId="2" applyFont="1"/>
    <xf numFmtId="0" fontId="24" fillId="0" borderId="5" xfId="2" applyFont="1" applyBorder="1" applyAlignment="1">
      <alignment horizontal="distributed" vertical="center" justifyLastLine="1"/>
    </xf>
    <xf numFmtId="0" fontId="24" fillId="0" borderId="10" xfId="2" applyFont="1" applyBorder="1" applyAlignment="1">
      <alignment horizontal="distributed" vertical="center" justifyLastLine="1"/>
    </xf>
    <xf numFmtId="0" fontId="24" fillId="0" borderId="33" xfId="2" applyFont="1" applyBorder="1" applyAlignment="1">
      <alignment horizontal="distributed" vertical="center" justifyLastLine="1"/>
    </xf>
    <xf numFmtId="0" fontId="24" fillId="0" borderId="6" xfId="2" applyFont="1" applyBorder="1" applyAlignment="1">
      <alignment horizontal="distributed" vertical="center" justifyLastLine="1"/>
    </xf>
    <xf numFmtId="0" fontId="24" fillId="0" borderId="24" xfId="2" applyFont="1" applyBorder="1" applyAlignment="1">
      <alignment horizontal="distributed" vertical="center" justifyLastLine="1"/>
    </xf>
    <xf numFmtId="0" fontId="24" fillId="0" borderId="30" xfId="2" applyFont="1" applyBorder="1" applyAlignment="1">
      <alignment horizontal="distributed" vertical="center" justifyLastLine="1"/>
    </xf>
    <xf numFmtId="0" fontId="24" fillId="0" borderId="21" xfId="2" applyFont="1" applyBorder="1" applyAlignment="1">
      <alignment horizontal="distributed" vertical="center" justifyLastLine="1"/>
    </xf>
    <xf numFmtId="0" fontId="24" fillId="0" borderId="27" xfId="2" applyFont="1" applyBorder="1" applyAlignment="1">
      <alignment horizontal="distributed" vertical="center" justifyLastLine="1"/>
    </xf>
    <xf numFmtId="0" fontId="24" fillId="0" borderId="49" xfId="2" applyFont="1" applyBorder="1" applyAlignment="1">
      <alignment horizontal="distributed" vertical="center" justifyLastLine="1"/>
    </xf>
    <xf numFmtId="0" fontId="24" fillId="0" borderId="78" xfId="2" applyFont="1" applyBorder="1" applyAlignment="1">
      <alignment horizontal="center" vertical="center"/>
    </xf>
    <xf numFmtId="0" fontId="24" fillId="0" borderId="48" xfId="2" applyFont="1" applyBorder="1" applyAlignment="1">
      <alignment horizontal="center" vertical="center"/>
    </xf>
    <xf numFmtId="0" fontId="46" fillId="0" borderId="0" xfId="2" applyFont="1" applyAlignment="1">
      <alignment horizontal="distributed" vertical="center" justifyLastLine="1"/>
    </xf>
    <xf numFmtId="0" fontId="46" fillId="0" borderId="0" xfId="2" applyFont="1" applyAlignment="1">
      <alignment horizontal="distributed" vertical="center" indent="1"/>
    </xf>
    <xf numFmtId="0" fontId="24" fillId="0" borderId="66" xfId="2" applyFont="1" applyBorder="1" applyAlignment="1">
      <alignment horizontal="distributed" vertical="center" justifyLastLine="1"/>
    </xf>
    <xf numFmtId="0" fontId="1" fillId="0" borderId="34" xfId="2" applyBorder="1" applyAlignment="1">
      <alignment horizontal="distributed" vertical="center"/>
    </xf>
    <xf numFmtId="0" fontId="1" fillId="0" borderId="0" xfId="2" applyAlignment="1">
      <alignment horizontal="distributed" vertical="center"/>
    </xf>
    <xf numFmtId="0" fontId="1" fillId="0" borderId="24" xfId="2" applyBorder="1" applyAlignment="1">
      <alignment horizontal="distributed" vertical="center"/>
    </xf>
    <xf numFmtId="0" fontId="1" fillId="0" borderId="34" xfId="2" applyBorder="1" applyAlignment="1">
      <alignment horizontal="distributed" vertical="center" wrapText="1"/>
    </xf>
    <xf numFmtId="0" fontId="1" fillId="0" borderId="0" xfId="2" applyAlignment="1">
      <alignment horizontal="distributed" vertical="center" wrapText="1"/>
    </xf>
    <xf numFmtId="0" fontId="1" fillId="0" borderId="24" xfId="2" applyBorder="1" applyAlignment="1">
      <alignment horizontal="distributed" vertical="center" wrapText="1"/>
    </xf>
    <xf numFmtId="0" fontId="46" fillId="0" borderId="0" xfId="2" applyFont="1" applyAlignment="1">
      <alignment horizontal="center" vertical="center"/>
    </xf>
    <xf numFmtId="0" fontId="46" fillId="0" borderId="0" xfId="2" applyFont="1" applyAlignment="1">
      <alignment horizontal="center" vertical="distributed" textRotation="255" indent="2"/>
    </xf>
    <xf numFmtId="0" fontId="46" fillId="0" borderId="0" xfId="2" applyFont="1" applyAlignment="1">
      <alignment horizontal="distributed" vertical="center" indent="1" shrinkToFit="1"/>
    </xf>
    <xf numFmtId="0" fontId="46" fillId="0" borderId="0" xfId="2" applyFont="1" applyAlignment="1">
      <alignment horizontal="distributed" vertical="center" wrapText="1" indent="1" shrinkToFit="1"/>
    </xf>
    <xf numFmtId="0" fontId="46" fillId="0" borderId="0" xfId="2" applyFont="1" applyAlignment="1">
      <alignment horizontal="center" vertical="center" shrinkToFit="1"/>
    </xf>
    <xf numFmtId="0" fontId="5" fillId="0" borderId="10" xfId="2" applyFont="1" applyBorder="1" applyAlignment="1">
      <alignment horizontal="left" vertical="center" wrapText="1" shrinkToFit="1"/>
    </xf>
    <xf numFmtId="0" fontId="1" fillId="0" borderId="10" xfId="2" applyBorder="1" applyAlignment="1">
      <alignment horizontal="left" vertical="center" shrinkToFit="1"/>
    </xf>
    <xf numFmtId="0" fontId="15" fillId="0" borderId="1" xfId="2" applyFont="1" applyBorder="1" applyAlignment="1">
      <alignment horizontal="center" vertical="center" justifyLastLine="1"/>
    </xf>
    <xf numFmtId="0" fontId="15" fillId="0" borderId="2" xfId="2" applyFont="1" applyBorder="1" applyAlignment="1">
      <alignment horizontal="center" vertical="center" justifyLastLine="1"/>
    </xf>
    <xf numFmtId="0" fontId="15" fillId="0" borderId="12" xfId="2" applyFont="1" applyBorder="1" applyAlignment="1">
      <alignment horizontal="center" vertical="center" justifyLastLine="1"/>
    </xf>
    <xf numFmtId="0" fontId="15" fillId="0" borderId="13" xfId="2" applyFont="1" applyBorder="1" applyAlignment="1">
      <alignment horizontal="center" vertical="center" justifyLastLine="1"/>
    </xf>
    <xf numFmtId="0" fontId="15" fillId="0" borderId="50" xfId="2" applyFont="1" applyBorder="1" applyAlignment="1">
      <alignment horizontal="center" vertical="center" justifyLastLine="1"/>
    </xf>
    <xf numFmtId="0" fontId="15" fillId="0" borderId="51" xfId="2" applyFont="1" applyBorder="1" applyAlignment="1">
      <alignment horizontal="center" vertical="center" justifyLastLine="1"/>
    </xf>
    <xf numFmtId="0" fontId="6" fillId="0" borderId="49" xfId="2" applyFont="1" applyBorder="1" applyAlignment="1">
      <alignment horizontal="distributed" vertical="center" wrapText="1" justifyLastLine="1"/>
    </xf>
    <xf numFmtId="0" fontId="6" fillId="0" borderId="12" xfId="2" applyFont="1" applyBorder="1" applyAlignment="1">
      <alignment horizontal="distributed" vertical="center" wrapText="1" justifyLastLine="1"/>
    </xf>
    <xf numFmtId="0" fontId="6" fillId="0" borderId="53" xfId="2" applyFont="1" applyBorder="1" applyAlignment="1">
      <alignment horizontal="distributed" vertical="center" wrapText="1" justifyLastLine="1"/>
    </xf>
    <xf numFmtId="0" fontId="5" fillId="0" borderId="0" xfId="2" applyFont="1" applyAlignment="1">
      <alignment horizontal="left" vertical="top" wrapText="1"/>
    </xf>
    <xf numFmtId="0" fontId="3" fillId="0" borderId="0" xfId="2" quotePrefix="1" applyFont="1" applyAlignment="1">
      <alignment horizontal="right"/>
    </xf>
    <xf numFmtId="0" fontId="3" fillId="0" borderId="0" xfId="2" applyFont="1" applyAlignment="1">
      <alignment horizontal="right"/>
    </xf>
    <xf numFmtId="0" fontId="5" fillId="0" borderId="0" xfId="2" applyFont="1" applyAlignment="1">
      <alignment horizontal="left" vertical="center" wrapText="1"/>
    </xf>
    <xf numFmtId="0" fontId="4" fillId="0" borderId="0" xfId="2" applyFont="1" applyAlignment="1">
      <alignment horizontal="left" vertical="center" wrapText="1"/>
    </xf>
    <xf numFmtId="0" fontId="4" fillId="0" borderId="0" xfId="2" applyFont="1" applyAlignment="1">
      <alignment vertical="center"/>
    </xf>
    <xf numFmtId="181" fontId="15" fillId="0" borderId="22" xfId="2" applyNumberFormat="1" applyFont="1" applyBorder="1" applyAlignment="1">
      <alignment horizontal="center" vertical="center"/>
    </xf>
    <xf numFmtId="181" fontId="15" fillId="0" borderId="67" xfId="2" applyNumberFormat="1" applyFont="1" applyBorder="1" applyAlignment="1">
      <alignment horizontal="center" vertical="center"/>
    </xf>
    <xf numFmtId="181" fontId="15" fillId="0" borderId="13" xfId="2" applyNumberFormat="1" applyFont="1" applyBorder="1" applyAlignment="1">
      <alignment horizontal="center" vertical="center"/>
    </xf>
    <xf numFmtId="181" fontId="15" fillId="0" borderId="51" xfId="2" applyNumberFormat="1" applyFont="1" applyBorder="1" applyAlignment="1">
      <alignment horizontal="center" vertical="center"/>
    </xf>
    <xf numFmtId="181" fontId="15" fillId="0" borderId="31" xfId="2" applyNumberFormat="1" applyFont="1" applyBorder="1" applyAlignment="1">
      <alignment horizontal="center" vertical="center"/>
    </xf>
    <xf numFmtId="181" fontId="15" fillId="0" borderId="54" xfId="2" applyNumberFormat="1" applyFont="1" applyBorder="1" applyAlignment="1">
      <alignment horizontal="center" vertical="center"/>
    </xf>
    <xf numFmtId="0" fontId="3" fillId="0" borderId="0" xfId="2" applyFont="1" applyAlignment="1">
      <alignment horizontal="center" vertical="center" justifyLastLine="1"/>
    </xf>
    <xf numFmtId="0" fontId="15" fillId="0" borderId="31" xfId="2" applyFont="1" applyBorder="1" applyAlignment="1">
      <alignment horizontal="distributed" vertical="center" justifyLastLine="1"/>
    </xf>
    <xf numFmtId="0" fontId="15" fillId="0" borderId="13" xfId="2" applyFont="1" applyBorder="1" applyAlignment="1">
      <alignment horizontal="distributed" vertical="center" justifyLastLine="1"/>
    </xf>
    <xf numFmtId="0" fontId="15" fillId="0" borderId="54" xfId="2" applyFont="1" applyBorder="1" applyAlignment="1">
      <alignment horizontal="distributed" vertical="center" justifyLastLine="1"/>
    </xf>
    <xf numFmtId="181" fontId="15" fillId="0" borderId="17" xfId="2" applyNumberFormat="1" applyFont="1" applyBorder="1" applyAlignment="1">
      <alignment horizontal="center" vertical="center"/>
    </xf>
    <xf numFmtId="181" fontId="15" fillId="0" borderId="25" xfId="2" applyNumberFormat="1" applyFont="1" applyBorder="1" applyAlignment="1">
      <alignment horizontal="center" vertical="center"/>
    </xf>
    <xf numFmtId="181" fontId="15" fillId="0" borderId="46" xfId="2" applyNumberFormat="1" applyFont="1" applyBorder="1" applyAlignment="1">
      <alignment horizontal="center" vertical="center"/>
    </xf>
    <xf numFmtId="181" fontId="15" fillId="0" borderId="41" xfId="2" applyNumberFormat="1" applyFont="1" applyBorder="1" applyAlignment="1">
      <alignment horizontal="center" vertical="center"/>
    </xf>
    <xf numFmtId="181" fontId="15" fillId="0" borderId="60" xfId="2" applyNumberFormat="1" applyFont="1" applyBorder="1" applyAlignment="1">
      <alignment horizontal="center" vertical="center"/>
    </xf>
    <xf numFmtId="0" fontId="4" fillId="0" borderId="4" xfId="2" applyFont="1" applyBorder="1" applyAlignment="1">
      <alignment horizontal="left" vertical="center" wrapText="1"/>
    </xf>
    <xf numFmtId="0" fontId="4" fillId="0" borderId="4" xfId="2" applyFont="1" applyBorder="1"/>
    <xf numFmtId="0" fontId="1" fillId="0" borderId="4" xfId="2" applyBorder="1"/>
    <xf numFmtId="0" fontId="15" fillId="0" borderId="5" xfId="2" applyFont="1" applyBorder="1" applyAlignment="1">
      <alignment horizontal="center" vertical="center" justifyLastLine="1"/>
    </xf>
    <xf numFmtId="0" fontId="15" fillId="0" borderId="6" xfId="2" applyFont="1" applyBorder="1" applyAlignment="1">
      <alignment horizontal="center" vertical="center" justifyLastLine="1"/>
    </xf>
    <xf numFmtId="0" fontId="15" fillId="0" borderId="15" xfId="2" applyFont="1" applyBorder="1" applyAlignment="1">
      <alignment horizontal="center" vertical="center"/>
    </xf>
    <xf numFmtId="0" fontId="15" fillId="0" borderId="10" xfId="2" applyFont="1" applyBorder="1" applyAlignment="1">
      <alignment horizontal="center" vertical="center"/>
    </xf>
    <xf numFmtId="0" fontId="15" fillId="0" borderId="33" xfId="2" applyFont="1" applyBorder="1" applyAlignment="1">
      <alignment horizontal="center" vertical="center"/>
    </xf>
    <xf numFmtId="0" fontId="15" fillId="0" borderId="16" xfId="2" applyFont="1" applyBorder="1" applyAlignment="1">
      <alignment horizontal="center" vertical="center"/>
    </xf>
    <xf numFmtId="0" fontId="15" fillId="0" borderId="24" xfId="2" applyFont="1" applyBorder="1" applyAlignment="1">
      <alignment horizontal="center" vertical="center"/>
    </xf>
    <xf numFmtId="0" fontId="15" fillId="0" borderId="30" xfId="2" applyFont="1" applyBorder="1" applyAlignment="1">
      <alignment horizontal="center" vertical="center"/>
    </xf>
    <xf numFmtId="0" fontId="15" fillId="0" borderId="20" xfId="2" applyFont="1" applyBorder="1" applyAlignment="1">
      <alignment horizontal="center" vertical="center"/>
    </xf>
    <xf numFmtId="0" fontId="15" fillId="0" borderId="0" xfId="2" applyFont="1" applyAlignment="1">
      <alignment horizontal="center" vertical="center"/>
    </xf>
    <xf numFmtId="0" fontId="15" fillId="0" borderId="29" xfId="2" applyFont="1" applyBorder="1" applyAlignment="1">
      <alignment horizontal="center" vertical="center"/>
    </xf>
    <xf numFmtId="0" fontId="15" fillId="0" borderId="58" xfId="2" applyFont="1" applyBorder="1" applyAlignment="1">
      <alignment horizontal="center" vertical="center"/>
    </xf>
    <xf numFmtId="0" fontId="15" fillId="0" borderId="59" xfId="2" applyFont="1" applyBorder="1" applyAlignment="1">
      <alignment horizontal="center" vertical="center"/>
    </xf>
    <xf numFmtId="181" fontId="15" fillId="0" borderId="132" xfId="2" applyNumberFormat="1" applyFont="1" applyBorder="1" applyAlignment="1">
      <alignment horizontal="center" vertical="center"/>
    </xf>
    <xf numFmtId="181" fontId="15" fillId="0" borderId="118" xfId="2" applyNumberFormat="1" applyFont="1" applyBorder="1" applyAlignment="1">
      <alignment horizontal="center" vertical="center"/>
    </xf>
    <xf numFmtId="178" fontId="15" fillId="0" borderId="18" xfId="2" applyNumberFormat="1" applyFont="1" applyBorder="1" applyAlignment="1">
      <alignment horizontal="center" vertical="center"/>
    </xf>
    <xf numFmtId="0" fontId="15" fillId="0" borderId="26" xfId="2" applyFont="1" applyBorder="1" applyAlignment="1">
      <alignment horizontal="center" vertical="center"/>
    </xf>
    <xf numFmtId="0" fontId="15" fillId="0" borderId="32" xfId="2" applyFont="1" applyBorder="1" applyAlignment="1">
      <alignment horizontal="center" vertical="center"/>
    </xf>
    <xf numFmtId="3" fontId="15" fillId="0" borderId="14" xfId="2" applyNumberFormat="1" applyFont="1" applyBorder="1" applyAlignment="1">
      <alignment horizontal="center" vertical="center"/>
    </xf>
    <xf numFmtId="0" fontId="15" fillId="0" borderId="14" xfId="2" applyFont="1" applyBorder="1" applyAlignment="1">
      <alignment horizontal="center" vertical="center"/>
    </xf>
    <xf numFmtId="0" fontId="15" fillId="0" borderId="55" xfId="2" applyFont="1" applyBorder="1" applyAlignment="1">
      <alignment horizontal="center" vertical="center"/>
    </xf>
    <xf numFmtId="0" fontId="6" fillId="0" borderId="0" xfId="2" applyFont="1" applyAlignment="1">
      <alignment horizontal="left" wrapText="1"/>
    </xf>
    <xf numFmtId="0" fontId="6" fillId="0" borderId="0" xfId="2" applyFont="1" applyAlignment="1">
      <alignment horizontal="left" vertical="center" wrapText="1"/>
    </xf>
    <xf numFmtId="178" fontId="15" fillId="0" borderId="17" xfId="2" applyNumberFormat="1" applyFont="1" applyBorder="1" applyAlignment="1">
      <alignment horizontal="center" vertical="center"/>
    </xf>
    <xf numFmtId="178" fontId="15" fillId="0" borderId="25" xfId="2" applyNumberFormat="1" applyFont="1" applyBorder="1" applyAlignment="1">
      <alignment horizontal="center" vertical="center"/>
    </xf>
    <xf numFmtId="178" fontId="15" fillId="0" borderId="31" xfId="2" applyNumberFormat="1" applyFont="1" applyBorder="1" applyAlignment="1">
      <alignment horizontal="center" vertical="center"/>
    </xf>
    <xf numFmtId="3" fontId="15" fillId="0" borderId="17" xfId="2" applyNumberFormat="1" applyFont="1" applyBorder="1" applyAlignment="1">
      <alignment horizontal="center" vertical="center"/>
    </xf>
    <xf numFmtId="3" fontId="15" fillId="0" borderId="25" xfId="2" applyNumberFormat="1" applyFont="1" applyBorder="1" applyAlignment="1">
      <alignment horizontal="center" vertical="center"/>
    </xf>
    <xf numFmtId="3" fontId="15" fillId="0" borderId="31" xfId="2" applyNumberFormat="1" applyFont="1" applyBorder="1" applyAlignment="1">
      <alignment horizontal="center" vertical="center"/>
    </xf>
    <xf numFmtId="3" fontId="15" fillId="0" borderId="60" xfId="2" applyNumberFormat="1" applyFont="1" applyBorder="1" applyAlignment="1">
      <alignment horizontal="center" vertical="center"/>
    </xf>
    <xf numFmtId="0" fontId="15" fillId="0" borderId="17" xfId="2" applyFont="1" applyBorder="1" applyAlignment="1">
      <alignment horizontal="distributed" vertical="center" justifyLastLine="1"/>
    </xf>
    <xf numFmtId="0" fontId="15" fillId="0" borderId="36" xfId="2" applyFont="1" applyBorder="1" applyAlignment="1">
      <alignment horizontal="distributed" vertical="center" justifyLastLine="1"/>
    </xf>
    <xf numFmtId="0" fontId="15" fillId="0" borderId="7" xfId="2" applyFont="1" applyBorder="1" applyAlignment="1">
      <alignment horizontal="center" vertical="center" justifyLastLine="1"/>
    </xf>
    <xf numFmtId="0" fontId="15" fillId="0" borderId="8" xfId="2" applyFont="1" applyBorder="1" applyAlignment="1">
      <alignment horizontal="center" vertical="center" justifyLastLine="1"/>
    </xf>
    <xf numFmtId="0" fontId="15" fillId="0" borderId="21" xfId="2" applyFont="1" applyBorder="1" applyAlignment="1">
      <alignment horizontal="center" vertical="center" justifyLastLine="1"/>
    </xf>
    <xf numFmtId="0" fontId="15" fillId="0" borderId="44" xfId="2" applyFont="1" applyBorder="1" applyAlignment="1">
      <alignment horizontal="center" vertical="center" justifyLastLine="1"/>
    </xf>
    <xf numFmtId="0" fontId="15" fillId="0" borderId="21" xfId="2" applyFont="1" applyBorder="1" applyAlignment="1">
      <alignment horizontal="distributed" vertical="center" justifyLastLine="1"/>
    </xf>
    <xf numFmtId="0" fontId="15" fillId="0" borderId="27" xfId="2" applyFont="1" applyBorder="1" applyAlignment="1">
      <alignment horizontal="distributed" vertical="center" justifyLastLine="1"/>
    </xf>
    <xf numFmtId="0" fontId="15" fillId="0" borderId="38" xfId="2" applyFont="1" applyBorder="1" applyAlignment="1">
      <alignment horizontal="distributed" vertical="center" justifyLastLine="1"/>
    </xf>
    <xf numFmtId="0" fontId="15" fillId="0" borderId="44" xfId="2" applyFont="1" applyBorder="1" applyAlignment="1">
      <alignment horizontal="distributed" vertical="center" justifyLastLine="1"/>
    </xf>
    <xf numFmtId="0" fontId="15" fillId="0" borderId="12" xfId="2" applyFont="1" applyBorder="1" applyAlignment="1">
      <alignment horizontal="distributed" vertical="center" justifyLastLine="1"/>
    </xf>
    <xf numFmtId="0" fontId="15" fillId="0" borderId="53" xfId="2" applyFont="1" applyBorder="1" applyAlignment="1">
      <alignment horizontal="distributed" vertical="center" justifyLastLine="1"/>
    </xf>
    <xf numFmtId="0" fontId="15" fillId="0" borderId="36" xfId="2" applyFont="1" applyBorder="1" applyAlignment="1">
      <alignment horizontal="center" vertical="center" justifyLastLine="1"/>
    </xf>
    <xf numFmtId="0" fontId="15" fillId="0" borderId="13" xfId="2" applyFont="1" applyBorder="1" applyAlignment="1">
      <alignment horizontal="center" vertical="center" shrinkToFit="1"/>
    </xf>
    <xf numFmtId="0" fontId="15" fillId="0" borderId="54" xfId="2" applyFont="1" applyBorder="1" applyAlignment="1">
      <alignment horizontal="center" vertical="center" shrinkToFit="1"/>
    </xf>
    <xf numFmtId="181" fontId="15" fillId="0" borderId="19" xfId="2" applyNumberFormat="1" applyFont="1" applyBorder="1" applyAlignment="1">
      <alignment horizontal="center" vertical="center"/>
    </xf>
    <xf numFmtId="181" fontId="15" fillId="0" borderId="69" xfId="2" applyNumberFormat="1" applyFont="1" applyBorder="1" applyAlignment="1">
      <alignment horizontal="center" vertical="center"/>
    </xf>
    <xf numFmtId="0" fontId="15" fillId="0" borderId="19" xfId="2" applyFont="1" applyBorder="1" applyAlignment="1">
      <alignment horizontal="center" vertical="center"/>
    </xf>
    <xf numFmtId="0" fontId="15" fillId="0" borderId="23" xfId="2" applyFont="1" applyBorder="1" applyAlignment="1">
      <alignment horizontal="center" vertical="center"/>
    </xf>
    <xf numFmtId="0" fontId="15" fillId="0" borderId="45" xfId="2" applyFont="1" applyBorder="1" applyAlignment="1">
      <alignment horizontal="center" vertical="center"/>
    </xf>
    <xf numFmtId="0" fontId="15" fillId="0" borderId="63" xfId="2" applyFont="1" applyBorder="1" applyAlignment="1">
      <alignment horizontal="center" vertical="center"/>
    </xf>
    <xf numFmtId="181" fontId="15" fillId="0" borderId="28" xfId="2" applyNumberFormat="1" applyFont="1" applyBorder="1" applyAlignment="1">
      <alignment horizontal="center" vertical="center"/>
    </xf>
    <xf numFmtId="0" fontId="15" fillId="0" borderId="15" xfId="2" applyFont="1" applyBorder="1" applyAlignment="1">
      <alignment horizontal="distributed" vertical="center"/>
    </xf>
    <xf numFmtId="0" fontId="15" fillId="0" borderId="10" xfId="2" applyFont="1" applyBorder="1" applyAlignment="1">
      <alignment horizontal="distributed" vertical="center"/>
    </xf>
    <xf numFmtId="0" fontId="15" fillId="0" borderId="33" xfId="2" applyFont="1" applyBorder="1" applyAlignment="1">
      <alignment horizontal="distributed" vertical="center"/>
    </xf>
    <xf numFmtId="0" fontId="15" fillId="0" borderId="16" xfId="2" applyFont="1" applyBorder="1" applyAlignment="1">
      <alignment horizontal="distributed" vertical="center"/>
    </xf>
    <xf numFmtId="0" fontId="15" fillId="0" borderId="24" xfId="2" applyFont="1" applyBorder="1" applyAlignment="1">
      <alignment horizontal="distributed" vertical="center"/>
    </xf>
    <xf numFmtId="0" fontId="15" fillId="0" borderId="30" xfId="2" applyFont="1" applyBorder="1" applyAlignment="1">
      <alignment horizontal="distributed" vertical="center"/>
    </xf>
    <xf numFmtId="0" fontId="15" fillId="0" borderId="15" xfId="2" applyFont="1" applyBorder="1" applyAlignment="1">
      <alignment horizontal="center" vertical="center" justifyLastLine="1"/>
    </xf>
    <xf numFmtId="0" fontId="15" fillId="0" borderId="10" xfId="2" applyFont="1" applyBorder="1" applyAlignment="1">
      <alignment horizontal="center" vertical="center" justifyLastLine="1"/>
    </xf>
    <xf numFmtId="0" fontId="15" fillId="0" borderId="33" xfId="2" applyFont="1" applyBorder="1" applyAlignment="1">
      <alignment horizontal="center" vertical="center" justifyLastLine="1"/>
    </xf>
    <xf numFmtId="0" fontId="15" fillId="0" borderId="16" xfId="2" applyFont="1" applyBorder="1" applyAlignment="1">
      <alignment horizontal="center" vertical="center" justifyLastLine="1"/>
    </xf>
    <xf numFmtId="0" fontId="15" fillId="0" borderId="24" xfId="2" applyFont="1" applyBorder="1" applyAlignment="1">
      <alignment horizontal="center" vertical="center" justifyLastLine="1"/>
    </xf>
    <xf numFmtId="0" fontId="15" fillId="0" borderId="30" xfId="2" applyFont="1" applyBorder="1" applyAlignment="1">
      <alignment horizontal="center" vertical="center" justifyLastLine="1"/>
    </xf>
    <xf numFmtId="0" fontId="15" fillId="0" borderId="52" xfId="2" applyFont="1" applyBorder="1" applyAlignment="1">
      <alignment horizontal="center" vertical="center"/>
    </xf>
    <xf numFmtId="0" fontId="15" fillId="0" borderId="37" xfId="2" applyFont="1" applyBorder="1" applyAlignment="1">
      <alignment horizontal="center" vertical="center"/>
    </xf>
    <xf numFmtId="0" fontId="15" fillId="0" borderId="58" xfId="2" applyFont="1" applyBorder="1" applyAlignment="1">
      <alignment horizontal="center" vertical="center" justifyLastLine="1"/>
    </xf>
    <xf numFmtId="0" fontId="15" fillId="0" borderId="64" xfId="2" applyFont="1" applyBorder="1" applyAlignment="1">
      <alignment horizontal="center" vertical="center" justifyLastLine="1"/>
    </xf>
    <xf numFmtId="38" fontId="15" fillId="0" borderId="17" xfId="5" applyFont="1" applyFill="1" applyBorder="1" applyAlignment="1">
      <alignment horizontal="center" vertical="center"/>
    </xf>
    <xf numFmtId="38" fontId="15" fillId="0" borderId="25" xfId="5" applyFont="1" applyFill="1" applyBorder="1" applyAlignment="1">
      <alignment horizontal="center" vertical="center"/>
    </xf>
    <xf numFmtId="38" fontId="15" fillId="0" borderId="31" xfId="5" applyFont="1" applyFill="1" applyBorder="1" applyAlignment="1">
      <alignment horizontal="center" vertical="center"/>
    </xf>
    <xf numFmtId="38" fontId="15" fillId="0" borderId="60" xfId="5" applyFont="1" applyFill="1" applyBorder="1" applyAlignment="1">
      <alignment horizontal="center" vertical="center"/>
    </xf>
    <xf numFmtId="181" fontId="15" fillId="2" borderId="37" xfId="2" applyNumberFormat="1" applyFont="1" applyFill="1" applyBorder="1" applyAlignment="1">
      <alignment horizontal="center" vertical="center"/>
    </xf>
    <xf numFmtId="181" fontId="15" fillId="2" borderId="14" xfId="2" applyNumberFormat="1" applyFont="1" applyFill="1" applyBorder="1" applyAlignment="1">
      <alignment horizontal="center" vertical="center"/>
    </xf>
    <xf numFmtId="181" fontId="15" fillId="2" borderId="55" xfId="2" applyNumberFormat="1" applyFont="1" applyFill="1" applyBorder="1" applyAlignment="1">
      <alignment horizontal="center" vertical="center"/>
    </xf>
    <xf numFmtId="38" fontId="15" fillId="2" borderId="18" xfId="5" applyFont="1" applyFill="1" applyBorder="1" applyAlignment="1">
      <alignment horizontal="center" vertical="center"/>
    </xf>
    <xf numFmtId="0" fontId="15" fillId="2" borderId="26" xfId="2" applyFont="1" applyFill="1" applyBorder="1" applyAlignment="1">
      <alignment horizontal="center" vertical="center"/>
    </xf>
    <xf numFmtId="0" fontId="15" fillId="2" borderId="32" xfId="2" applyFont="1" applyFill="1" applyBorder="1" applyAlignment="1">
      <alignment horizontal="center" vertical="center"/>
    </xf>
    <xf numFmtId="38" fontId="15" fillId="2" borderId="26" xfId="5" applyFont="1" applyFill="1" applyBorder="1" applyAlignment="1">
      <alignment horizontal="center" vertical="center"/>
    </xf>
    <xf numFmtId="38" fontId="15" fillId="2" borderId="32" xfId="5" applyFont="1" applyFill="1" applyBorder="1" applyAlignment="1">
      <alignment horizontal="center" vertical="center"/>
    </xf>
    <xf numFmtId="38" fontId="15" fillId="2" borderId="65" xfId="5" applyFont="1" applyFill="1" applyBorder="1" applyAlignment="1">
      <alignment horizontal="center" vertical="center"/>
    </xf>
    <xf numFmtId="0" fontId="15" fillId="0" borderId="27" xfId="2" applyFont="1" applyBorder="1" applyAlignment="1">
      <alignment horizontal="center" vertical="center" justifyLastLine="1"/>
    </xf>
    <xf numFmtId="0" fontId="15" fillId="0" borderId="38" xfId="2" applyFont="1" applyBorder="1" applyAlignment="1">
      <alignment horizontal="center" vertical="center" justifyLastLine="1"/>
    </xf>
    <xf numFmtId="0" fontId="15" fillId="0" borderId="35" xfId="2" applyFont="1" applyBorder="1" applyAlignment="1">
      <alignment horizontal="distributed" vertical="center" justifyLastLine="1"/>
    </xf>
    <xf numFmtId="0" fontId="15" fillId="0" borderId="49" xfId="2" applyFont="1" applyBorder="1" applyAlignment="1">
      <alignment horizontal="distributed" vertical="center" justifyLastLine="1"/>
    </xf>
    <xf numFmtId="0" fontId="15" fillId="0" borderId="66" xfId="2" applyFont="1" applyBorder="1" applyAlignment="1">
      <alignment horizontal="distributed" vertical="center" justifyLastLine="1"/>
    </xf>
    <xf numFmtId="181" fontId="15" fillId="0" borderId="126" xfId="2" applyNumberFormat="1" applyFont="1" applyBorder="1" applyAlignment="1">
      <alignment horizontal="center" vertical="center"/>
    </xf>
    <xf numFmtId="181" fontId="15" fillId="0" borderId="36" xfId="2" applyNumberFormat="1" applyFont="1" applyBorder="1" applyAlignment="1">
      <alignment horizontal="center" vertical="center"/>
    </xf>
    <xf numFmtId="181" fontId="15" fillId="0" borderId="20" xfId="2" applyNumberFormat="1" applyFont="1" applyBorder="1" applyAlignment="1">
      <alignment horizontal="center" vertical="center"/>
    </xf>
    <xf numFmtId="181" fontId="15" fillId="0" borderId="164" xfId="2" applyNumberFormat="1" applyFont="1" applyBorder="1" applyAlignment="1">
      <alignment horizontal="center" vertical="center"/>
    </xf>
    <xf numFmtId="181" fontId="15" fillId="0" borderId="134" xfId="2" applyNumberFormat="1" applyFont="1" applyBorder="1" applyAlignment="1">
      <alignment horizontal="center" vertical="center"/>
    </xf>
    <xf numFmtId="181" fontId="15" fillId="0" borderId="14" xfId="2" applyNumberFormat="1" applyFont="1" applyBorder="1" applyAlignment="1">
      <alignment horizontal="center" vertical="center"/>
    </xf>
    <xf numFmtId="181" fontId="15" fillId="0" borderId="18" xfId="2" applyNumberFormat="1" applyFont="1" applyBorder="1" applyAlignment="1">
      <alignment horizontal="center" vertical="center"/>
    </xf>
    <xf numFmtId="181" fontId="15" fillId="0" borderId="37" xfId="2" applyNumberFormat="1" applyFont="1" applyBorder="1" applyAlignment="1">
      <alignment horizontal="center" vertical="center"/>
    </xf>
    <xf numFmtId="181" fontId="15" fillId="0" borderId="55" xfId="2" applyNumberFormat="1" applyFont="1" applyBorder="1" applyAlignment="1">
      <alignment horizontal="center" vertical="center"/>
    </xf>
    <xf numFmtId="0" fontId="15" fillId="0" borderId="15" xfId="2" applyFont="1" applyBorder="1" applyAlignment="1">
      <alignment horizontal="distributed" vertical="center" justifyLastLine="1"/>
    </xf>
    <xf numFmtId="0" fontId="15" fillId="0" borderId="10" xfId="2" applyFont="1" applyBorder="1" applyAlignment="1">
      <alignment horizontal="distributed" vertical="center" justifyLastLine="1"/>
    </xf>
    <xf numFmtId="0" fontId="15" fillId="0" borderId="33" xfId="2" applyFont="1" applyBorder="1" applyAlignment="1">
      <alignment horizontal="distributed" vertical="center" justifyLastLine="1"/>
    </xf>
    <xf numFmtId="0" fontId="15" fillId="0" borderId="16" xfId="2" applyFont="1" applyBorder="1" applyAlignment="1">
      <alignment horizontal="distributed" vertical="center" justifyLastLine="1"/>
    </xf>
    <xf numFmtId="0" fontId="15" fillId="0" borderId="24" xfId="2" applyFont="1" applyBorder="1" applyAlignment="1">
      <alignment horizontal="distributed" vertical="center" justifyLastLine="1"/>
    </xf>
    <xf numFmtId="0" fontId="15" fillId="0" borderId="30" xfId="2" applyFont="1" applyBorder="1" applyAlignment="1">
      <alignment horizontal="distributed" vertical="center" justifyLastLine="1"/>
    </xf>
    <xf numFmtId="0" fontId="15" fillId="0" borderId="56" xfId="2" applyFont="1" applyBorder="1" applyAlignment="1">
      <alignment horizontal="center" vertical="center" justifyLastLine="1"/>
    </xf>
    <xf numFmtId="0" fontId="15" fillId="0" borderId="57" xfId="2" applyFont="1" applyBorder="1" applyAlignment="1">
      <alignment horizontal="center" vertical="center" justifyLastLine="1"/>
    </xf>
    <xf numFmtId="0" fontId="15" fillId="0" borderId="41" xfId="2" applyFont="1" applyBorder="1" applyAlignment="1">
      <alignment horizontal="center" vertical="center" justifyLastLine="1"/>
    </xf>
    <xf numFmtId="0" fontId="15" fillId="0" borderId="25" xfId="2" applyFont="1" applyBorder="1" applyAlignment="1">
      <alignment horizontal="center" vertical="center" justifyLastLine="1"/>
    </xf>
    <xf numFmtId="0" fontId="15" fillId="0" borderId="31" xfId="2" applyFont="1" applyBorder="1" applyAlignment="1">
      <alignment horizontal="center" vertical="center" justifyLastLine="1"/>
    </xf>
    <xf numFmtId="0" fontId="15" fillId="0" borderId="17" xfId="2" applyFont="1" applyBorder="1" applyAlignment="1">
      <alignment horizontal="center" vertical="center" justifyLastLine="1"/>
    </xf>
    <xf numFmtId="0" fontId="15" fillId="0" borderId="60" xfId="2" applyFont="1" applyBorder="1" applyAlignment="1">
      <alignment horizontal="center" vertical="center" justifyLastLine="1"/>
    </xf>
    <xf numFmtId="179" fontId="15" fillId="0" borderId="17" xfId="5" applyNumberFormat="1" applyFont="1" applyFill="1" applyBorder="1" applyAlignment="1">
      <alignment vertical="center"/>
    </xf>
    <xf numFmtId="179" fontId="15" fillId="0" borderId="25" xfId="5" applyNumberFormat="1" applyFont="1" applyFill="1" applyBorder="1" applyAlignment="1">
      <alignment vertical="center"/>
    </xf>
    <xf numFmtId="179" fontId="15" fillId="0" borderId="31" xfId="5" applyNumberFormat="1" applyFont="1" applyFill="1" applyBorder="1" applyAlignment="1">
      <alignment vertical="center"/>
    </xf>
    <xf numFmtId="179" fontId="15" fillId="0" borderId="23" xfId="5" applyNumberFormat="1" applyFont="1" applyFill="1" applyBorder="1" applyAlignment="1">
      <alignment vertical="center"/>
    </xf>
    <xf numFmtId="179" fontId="15" fillId="0" borderId="34" xfId="5" applyNumberFormat="1" applyFont="1" applyFill="1" applyBorder="1" applyAlignment="1">
      <alignment vertical="center"/>
    </xf>
    <xf numFmtId="179" fontId="15" fillId="0" borderId="19" xfId="5" applyNumberFormat="1" applyFont="1" applyFill="1" applyBorder="1" applyAlignment="1">
      <alignment vertical="center"/>
    </xf>
    <xf numFmtId="179" fontId="15" fillId="0" borderId="14" xfId="5" applyNumberFormat="1" applyFont="1" applyFill="1" applyBorder="1" applyAlignment="1">
      <alignment vertical="center"/>
    </xf>
    <xf numFmtId="179" fontId="15" fillId="0" borderId="18" xfId="5" applyNumberFormat="1" applyFont="1" applyFill="1" applyBorder="1" applyAlignment="1">
      <alignment vertical="center"/>
    </xf>
    <xf numFmtId="179" fontId="15" fillId="0" borderId="26" xfId="5" applyNumberFormat="1" applyFont="1" applyFill="1" applyBorder="1" applyAlignment="1">
      <alignment vertical="center"/>
    </xf>
    <xf numFmtId="179" fontId="15" fillId="0" borderId="47" xfId="5" applyNumberFormat="1" applyFont="1" applyFill="1" applyBorder="1" applyAlignment="1">
      <alignment vertical="center"/>
    </xf>
    <xf numFmtId="179" fontId="15" fillId="0" borderId="42" xfId="5" applyNumberFormat="1" applyFont="1" applyFill="1" applyBorder="1" applyAlignment="1">
      <alignment horizontal="center" vertical="center"/>
    </xf>
    <xf numFmtId="179" fontId="15" fillId="0" borderId="26" xfId="5" applyNumberFormat="1" applyFont="1" applyFill="1" applyBorder="1" applyAlignment="1">
      <alignment horizontal="center" vertical="center"/>
    </xf>
    <xf numFmtId="179" fontId="15" fillId="0" borderId="32" xfId="5" applyNumberFormat="1" applyFont="1" applyFill="1" applyBorder="1" applyAlignment="1">
      <alignment horizontal="center" vertical="center"/>
    </xf>
    <xf numFmtId="179" fontId="15" fillId="0" borderId="32" xfId="5" applyNumberFormat="1" applyFont="1" applyFill="1" applyBorder="1" applyAlignment="1">
      <alignment vertical="center"/>
    </xf>
    <xf numFmtId="181" fontId="15" fillId="0" borderId="26" xfId="2" applyNumberFormat="1" applyFont="1" applyBorder="1" applyAlignment="1">
      <alignment horizontal="center" vertical="center"/>
    </xf>
    <xf numFmtId="181" fontId="15" fillId="0" borderId="65" xfId="2" applyNumberFormat="1" applyFont="1" applyBorder="1" applyAlignment="1">
      <alignment horizontal="center" vertical="center"/>
    </xf>
    <xf numFmtId="179" fontId="15" fillId="0" borderId="39" xfId="5" applyNumberFormat="1" applyFont="1" applyFill="1" applyBorder="1" applyAlignment="1">
      <alignment horizontal="center" vertical="center"/>
    </xf>
    <xf numFmtId="179" fontId="15" fillId="0" borderId="34" xfId="5" applyNumberFormat="1" applyFont="1" applyFill="1" applyBorder="1" applyAlignment="1">
      <alignment horizontal="center" vertical="center"/>
    </xf>
    <xf numFmtId="181" fontId="15" fillId="0" borderId="23" xfId="2" applyNumberFormat="1" applyFont="1" applyBorder="1" applyAlignment="1">
      <alignment horizontal="center" vertical="center"/>
    </xf>
    <xf numFmtId="181" fontId="15" fillId="0" borderId="34" xfId="2" applyNumberFormat="1" applyFont="1" applyBorder="1" applyAlignment="1">
      <alignment horizontal="center" vertical="center"/>
    </xf>
    <xf numFmtId="181" fontId="15" fillId="0" borderId="68" xfId="2" applyNumberFormat="1" applyFont="1" applyBorder="1" applyAlignment="1">
      <alignment horizontal="center" vertical="center"/>
    </xf>
    <xf numFmtId="0" fontId="4" fillId="0" borderId="0" xfId="2" applyFont="1" applyAlignment="1">
      <alignment horizontal="left" wrapText="1"/>
    </xf>
    <xf numFmtId="0" fontId="4" fillId="0" borderId="0" xfId="2" applyFont="1"/>
    <xf numFmtId="0" fontId="4" fillId="0" borderId="4" xfId="2" applyFont="1" applyBorder="1" applyAlignment="1">
      <alignment horizontal="left" wrapText="1"/>
    </xf>
    <xf numFmtId="0" fontId="15" fillId="0" borderId="56" xfId="2" applyFont="1" applyBorder="1" applyAlignment="1">
      <alignment horizontal="distributed" vertical="center" justifyLastLine="1"/>
    </xf>
    <xf numFmtId="0" fontId="15" fillId="0" borderId="57" xfId="2" applyFont="1" applyBorder="1" applyAlignment="1">
      <alignment horizontal="distributed" vertical="center" justifyLastLine="1"/>
    </xf>
    <xf numFmtId="3" fontId="15" fillId="0" borderId="19" xfId="2" applyNumberFormat="1" applyFont="1" applyBorder="1" applyAlignment="1">
      <alignment horizontal="center" vertical="center"/>
    </xf>
    <xf numFmtId="0" fontId="15" fillId="0" borderId="69" xfId="2" applyFont="1" applyBorder="1" applyAlignment="1">
      <alignment horizontal="center" vertical="center"/>
    </xf>
    <xf numFmtId="3" fontId="15" fillId="0" borderId="26" xfId="2" applyNumberFormat="1" applyFont="1" applyBorder="1" applyAlignment="1">
      <alignment horizontal="center" vertical="center"/>
    </xf>
    <xf numFmtId="3" fontId="15" fillId="0" borderId="32" xfId="2" applyNumberFormat="1" applyFont="1" applyBorder="1" applyAlignment="1">
      <alignment horizontal="center" vertical="center"/>
    </xf>
    <xf numFmtId="3" fontId="15" fillId="0" borderId="18" xfId="2" applyNumberFormat="1" applyFont="1" applyBorder="1" applyAlignment="1">
      <alignment horizontal="center" vertical="center"/>
    </xf>
    <xf numFmtId="3" fontId="15" fillId="0" borderId="47" xfId="2" applyNumberFormat="1" applyFont="1" applyBorder="1" applyAlignment="1">
      <alignment horizontal="center" vertical="center"/>
    </xf>
    <xf numFmtId="0" fontId="15" fillId="0" borderId="42" xfId="2" applyFont="1" applyBorder="1" applyAlignment="1">
      <alignment horizontal="center" vertical="center"/>
    </xf>
    <xf numFmtId="0" fontId="15" fillId="0" borderId="18" xfId="2" applyFont="1" applyBorder="1" applyAlignment="1">
      <alignment horizontal="center" vertical="center"/>
    </xf>
    <xf numFmtId="0" fontId="15" fillId="0" borderId="65" xfId="2" applyFont="1" applyBorder="1" applyAlignment="1">
      <alignment horizontal="center" vertical="center"/>
    </xf>
    <xf numFmtId="179" fontId="15" fillId="0" borderId="60" xfId="5" applyNumberFormat="1" applyFont="1" applyFill="1" applyBorder="1" applyAlignment="1">
      <alignment vertical="center"/>
    </xf>
    <xf numFmtId="179" fontId="15" fillId="0" borderId="65" xfId="5" applyNumberFormat="1" applyFont="1" applyFill="1" applyBorder="1" applyAlignment="1">
      <alignment vertical="center"/>
    </xf>
    <xf numFmtId="179" fontId="15" fillId="0" borderId="28" xfId="5" applyNumberFormat="1" applyFont="1" applyFill="1" applyBorder="1" applyAlignment="1">
      <alignment vertical="center"/>
    </xf>
    <xf numFmtId="179" fontId="15" fillId="0" borderId="68" xfId="5" applyNumberFormat="1" applyFont="1" applyFill="1" applyBorder="1" applyAlignment="1">
      <alignment vertical="center"/>
    </xf>
    <xf numFmtId="0" fontId="15" fillId="0" borderId="5" xfId="2" applyFont="1" applyBorder="1" applyAlignment="1">
      <alignment horizontal="distributed" vertical="center" justifyLastLine="1"/>
    </xf>
    <xf numFmtId="0" fontId="15" fillId="0" borderId="9" xfId="2" applyFont="1" applyBorder="1" applyAlignment="1">
      <alignment horizontal="distributed" vertical="center" justifyLastLine="1"/>
    </xf>
    <xf numFmtId="0" fontId="15" fillId="0" borderId="6" xfId="2" applyFont="1" applyBorder="1" applyAlignment="1">
      <alignment horizontal="distributed" vertical="center" justifyLastLine="1"/>
    </xf>
    <xf numFmtId="0" fontId="15" fillId="0" borderId="20" xfId="2" applyFont="1" applyBorder="1" applyAlignment="1">
      <alignment horizontal="distributed" vertical="center"/>
    </xf>
    <xf numFmtId="0" fontId="15" fillId="0" borderId="0" xfId="2" applyFont="1" applyAlignment="1">
      <alignment horizontal="distributed" vertical="center"/>
    </xf>
    <xf numFmtId="0" fontId="15" fillId="0" borderId="29" xfId="2" applyFont="1" applyBorder="1" applyAlignment="1">
      <alignment horizontal="distributed" vertical="center"/>
    </xf>
    <xf numFmtId="0" fontId="15" fillId="0" borderId="21" xfId="2" applyFont="1" applyBorder="1" applyAlignment="1">
      <alignment horizontal="distributed" vertical="center" indent="2"/>
    </xf>
    <xf numFmtId="0" fontId="15" fillId="0" borderId="27" xfId="2" applyFont="1" applyBorder="1" applyAlignment="1">
      <alignment horizontal="distributed" vertical="center" indent="2"/>
    </xf>
    <xf numFmtId="0" fontId="15" fillId="0" borderId="38" xfId="2" applyFont="1" applyBorder="1" applyAlignment="1">
      <alignment horizontal="distributed" vertical="center" indent="2"/>
    </xf>
    <xf numFmtId="0" fontId="15" fillId="0" borderId="35" xfId="2" applyFont="1" applyBorder="1" applyAlignment="1">
      <alignment horizontal="distributed" vertical="center" indent="2"/>
    </xf>
    <xf numFmtId="0" fontId="15" fillId="0" borderId="35" xfId="2" applyFont="1" applyBorder="1" applyAlignment="1">
      <alignment horizontal="center" vertical="center" justifyLastLine="1"/>
    </xf>
    <xf numFmtId="0" fontId="15" fillId="0" borderId="66" xfId="2" applyFont="1" applyBorder="1" applyAlignment="1">
      <alignment horizontal="center" vertical="center" justifyLastLine="1"/>
    </xf>
    <xf numFmtId="0" fontId="15" fillId="0" borderId="34" xfId="2" applyFont="1" applyBorder="1" applyAlignment="1">
      <alignment horizontal="center" vertical="center"/>
    </xf>
    <xf numFmtId="0" fontId="15" fillId="0" borderId="28" xfId="2" applyFont="1" applyBorder="1" applyAlignment="1">
      <alignment horizontal="center" vertical="center"/>
    </xf>
    <xf numFmtId="0" fontId="15" fillId="0" borderId="17" xfId="2" applyFont="1" applyBorder="1" applyAlignment="1">
      <alignment horizontal="center" vertical="center"/>
    </xf>
    <xf numFmtId="0" fontId="15" fillId="0" borderId="25" xfId="2" applyFont="1" applyBorder="1" applyAlignment="1">
      <alignment horizontal="center" vertical="center"/>
    </xf>
    <xf numFmtId="0" fontId="15" fillId="0" borderId="60" xfId="2" applyFont="1" applyBorder="1" applyAlignment="1">
      <alignment horizontal="center" vertical="center"/>
    </xf>
    <xf numFmtId="0" fontId="15" fillId="0" borderId="31" xfId="2" applyFont="1" applyBorder="1" applyAlignment="1">
      <alignment horizontal="center" vertical="center"/>
    </xf>
    <xf numFmtId="0" fontId="15" fillId="0" borderId="46" xfId="2" applyFont="1" applyBorder="1" applyAlignment="1">
      <alignment horizontal="center" vertical="center"/>
    </xf>
    <xf numFmtId="0" fontId="15" fillId="0" borderId="23" xfId="2" applyFont="1" applyBorder="1" applyAlignment="1">
      <alignment horizontal="distributed" vertical="center" justifyLastLine="1"/>
    </xf>
    <xf numFmtId="0" fontId="15" fillId="0" borderId="34" xfId="2" applyFont="1" applyBorder="1" applyAlignment="1">
      <alignment horizontal="distributed" vertical="center" justifyLastLine="1"/>
    </xf>
    <xf numFmtId="0" fontId="15" fillId="0" borderId="28" xfId="2" applyFont="1" applyBorder="1" applyAlignment="1">
      <alignment horizontal="distributed" vertical="center" justifyLastLine="1"/>
    </xf>
    <xf numFmtId="0" fontId="15" fillId="0" borderId="46" xfId="2" applyFont="1" applyBorder="1" applyAlignment="1">
      <alignment horizontal="center" vertical="center" justifyLastLine="1"/>
    </xf>
    <xf numFmtId="0" fontId="15" fillId="0" borderId="39" xfId="2" applyFont="1" applyBorder="1" applyAlignment="1">
      <alignment horizontal="center" vertical="center"/>
    </xf>
    <xf numFmtId="0" fontId="15" fillId="0" borderId="40" xfId="2" applyFont="1" applyBorder="1" applyAlignment="1">
      <alignment horizontal="center" vertical="center"/>
    </xf>
    <xf numFmtId="0" fontId="31" fillId="0" borderId="23" xfId="2" applyFont="1" applyBorder="1" applyAlignment="1">
      <alignment horizontal="center" vertical="center" wrapText="1"/>
    </xf>
    <xf numFmtId="0" fontId="31" fillId="0" borderId="34" xfId="2" applyFont="1" applyBorder="1" applyAlignment="1">
      <alignment horizontal="center" vertical="center"/>
    </xf>
    <xf numFmtId="0" fontId="31" fillId="0" borderId="61" xfId="2" applyFont="1" applyBorder="1" applyAlignment="1">
      <alignment horizontal="center" vertical="center"/>
    </xf>
    <xf numFmtId="179" fontId="15" fillId="0" borderId="41" xfId="5" applyNumberFormat="1" applyFont="1" applyFill="1" applyBorder="1" applyAlignment="1">
      <alignment horizontal="center" vertical="center"/>
    </xf>
    <xf numFmtId="179" fontId="15" fillId="0" borderId="23" xfId="5" applyNumberFormat="1" applyFont="1" applyFill="1" applyBorder="1" applyAlignment="1">
      <alignment horizontal="center" vertical="center"/>
    </xf>
    <xf numFmtId="179" fontId="15" fillId="0" borderId="18" xfId="5" applyNumberFormat="1" applyFont="1" applyFill="1" applyBorder="1" applyAlignment="1">
      <alignment horizontal="center" vertical="center"/>
    </xf>
    <xf numFmtId="181" fontId="15" fillId="0" borderId="32" xfId="2" applyNumberFormat="1" applyFont="1" applyBorder="1" applyAlignment="1">
      <alignment horizontal="center" vertical="center"/>
    </xf>
    <xf numFmtId="0" fontId="15" fillId="0" borderId="47" xfId="2" applyFont="1" applyBorder="1" applyAlignment="1">
      <alignment horizontal="center" vertical="center"/>
    </xf>
    <xf numFmtId="0" fontId="15" fillId="0" borderId="61" xfId="2" applyFont="1" applyBorder="1" applyAlignment="1">
      <alignment horizontal="center" vertical="center"/>
    </xf>
    <xf numFmtId="0" fontId="6" fillId="0" borderId="0" xfId="2" applyFont="1" applyAlignment="1">
      <alignment horizontal="left" vertical="top" wrapText="1"/>
    </xf>
    <xf numFmtId="0" fontId="6" fillId="0" borderId="0" xfId="2" applyFont="1" applyAlignment="1">
      <alignment horizontal="left" vertical="top"/>
    </xf>
    <xf numFmtId="0" fontId="15" fillId="0" borderId="12" xfId="2" applyFont="1" applyBorder="1" applyAlignment="1">
      <alignment horizontal="distributed" vertical="center" indent="2"/>
    </xf>
    <xf numFmtId="0" fontId="15" fillId="0" borderId="44" xfId="2" applyFont="1" applyBorder="1" applyAlignment="1">
      <alignment horizontal="distributed" vertical="center" indent="2"/>
    </xf>
    <xf numFmtId="0" fontId="15" fillId="0" borderId="50" xfId="2" applyFont="1" applyBorder="1" applyAlignment="1">
      <alignment horizontal="distributed" vertical="center" indent="2"/>
    </xf>
    <xf numFmtId="0" fontId="15" fillId="0" borderId="49" xfId="2" applyFont="1" applyBorder="1" applyAlignment="1">
      <alignment horizontal="center" vertical="center" justifyLastLine="1"/>
    </xf>
    <xf numFmtId="0" fontId="15" fillId="0" borderId="53" xfId="2" applyFont="1" applyBorder="1" applyAlignment="1">
      <alignment horizontal="center" vertical="center" justifyLastLine="1"/>
    </xf>
    <xf numFmtId="0" fontId="15" fillId="0" borderId="54" xfId="2" applyFont="1" applyBorder="1" applyAlignment="1">
      <alignment horizontal="center" vertical="center" justifyLastLine="1"/>
    </xf>
    <xf numFmtId="0" fontId="15" fillId="0" borderId="36" xfId="2" applyFont="1" applyBorder="1" applyAlignment="1">
      <alignment horizontal="distributed" vertical="center"/>
    </xf>
    <xf numFmtId="0" fontId="15" fillId="0" borderId="13" xfId="2" applyFont="1" applyBorder="1" applyAlignment="1">
      <alignment vertical="center"/>
    </xf>
    <xf numFmtId="0" fontId="15" fillId="0" borderId="51" xfId="2" applyFont="1" applyBorder="1" applyAlignment="1">
      <alignment horizontal="distributed" vertical="center" justifyLastLine="1"/>
    </xf>
    <xf numFmtId="179" fontId="15" fillId="0" borderId="45" xfId="2" applyNumberFormat="1" applyFont="1" applyBorder="1" applyAlignment="1">
      <alignment horizontal="center" vertical="center"/>
    </xf>
    <xf numFmtId="179" fontId="15" fillId="0" borderId="19" xfId="5" applyNumberFormat="1" applyFont="1" applyFill="1" applyBorder="1" applyAlignment="1">
      <alignment horizontal="center" vertical="center"/>
    </xf>
    <xf numFmtId="179" fontId="15" fillId="0" borderId="63" xfId="5" applyNumberFormat="1" applyFont="1" applyFill="1" applyBorder="1" applyAlignment="1">
      <alignment horizontal="center" vertical="center"/>
    </xf>
    <xf numFmtId="179" fontId="15" fillId="0" borderId="28" xfId="5" applyNumberFormat="1" applyFont="1" applyFill="1" applyBorder="1" applyAlignment="1">
      <alignment horizontal="center" vertical="center"/>
    </xf>
    <xf numFmtId="179" fontId="15" fillId="0" borderId="69" xfId="2" applyNumberFormat="1" applyFont="1" applyBorder="1" applyAlignment="1">
      <alignment horizontal="center" vertical="center"/>
    </xf>
    <xf numFmtId="0" fontId="19" fillId="0" borderId="16" xfId="2" applyFont="1" applyBorder="1" applyAlignment="1">
      <alignment horizontal="center" vertical="center"/>
    </xf>
    <xf numFmtId="0" fontId="19" fillId="0" borderId="24" xfId="2" applyFont="1" applyBorder="1" applyAlignment="1">
      <alignment horizontal="center" vertical="center"/>
    </xf>
    <xf numFmtId="0" fontId="19" fillId="0" borderId="36" xfId="2" applyFont="1" applyBorder="1" applyAlignment="1">
      <alignment horizontal="center" vertical="center"/>
    </xf>
    <xf numFmtId="0" fontId="19" fillId="0" borderId="13" xfId="2" applyFont="1" applyBorder="1" applyAlignment="1">
      <alignment horizontal="center" vertical="center"/>
    </xf>
    <xf numFmtId="0" fontId="19" fillId="0" borderId="48" xfId="2" applyFont="1" applyBorder="1" applyAlignment="1">
      <alignment horizontal="center" vertical="center"/>
    </xf>
    <xf numFmtId="179" fontId="15" fillId="0" borderId="14" xfId="5" applyNumberFormat="1" applyFont="1" applyFill="1" applyBorder="1" applyAlignment="1">
      <alignment horizontal="center" vertical="center"/>
    </xf>
    <xf numFmtId="179" fontId="15" fillId="0" borderId="52" xfId="5" applyNumberFormat="1" applyFont="1" applyFill="1" applyBorder="1" applyAlignment="1">
      <alignment horizontal="center" vertical="center"/>
    </xf>
    <xf numFmtId="179" fontId="15" fillId="0" borderId="37" xfId="5" applyNumberFormat="1" applyFont="1" applyFill="1" applyBorder="1" applyAlignment="1">
      <alignment horizontal="center" vertical="center"/>
    </xf>
    <xf numFmtId="179" fontId="15" fillId="0" borderId="55" xfId="2" applyNumberFormat="1" applyFont="1" applyBorder="1" applyAlignment="1">
      <alignment horizontal="center" vertical="center"/>
    </xf>
    <xf numFmtId="179" fontId="15" fillId="0" borderId="52" xfId="5" applyNumberFormat="1" applyFont="1" applyFill="1" applyBorder="1" applyAlignment="1">
      <alignment vertical="center"/>
    </xf>
    <xf numFmtId="179" fontId="15" fillId="0" borderId="37" xfId="2" applyNumberFormat="1" applyFont="1" applyBorder="1" applyAlignment="1">
      <alignment horizontal="center" vertical="center"/>
    </xf>
    <xf numFmtId="179" fontId="15" fillId="0" borderId="17" xfId="5" applyNumberFormat="1" applyFont="1" applyFill="1" applyBorder="1" applyAlignment="1">
      <alignment horizontal="center" vertical="center"/>
    </xf>
    <xf numFmtId="179" fontId="15" fillId="0" borderId="25" xfId="5" applyNumberFormat="1" applyFont="1" applyFill="1" applyBorder="1" applyAlignment="1">
      <alignment horizontal="center" vertical="center"/>
    </xf>
    <xf numFmtId="179" fontId="15" fillId="0" borderId="31" xfId="5" applyNumberFormat="1" applyFont="1" applyFill="1" applyBorder="1" applyAlignment="1">
      <alignment horizontal="center" vertical="center"/>
    </xf>
    <xf numFmtId="0" fontId="1" fillId="0" borderId="0" xfId="2"/>
    <xf numFmtId="0" fontId="15" fillId="0" borderId="27" xfId="2" applyFont="1" applyBorder="1" applyAlignment="1">
      <alignment horizontal="distributed" indent="2"/>
    </xf>
    <xf numFmtId="0" fontId="19" fillId="0" borderId="30" xfId="2" applyFont="1" applyBorder="1" applyAlignment="1">
      <alignment horizontal="center" vertical="center"/>
    </xf>
    <xf numFmtId="0" fontId="19" fillId="0" borderId="17" xfId="2" applyFont="1" applyBorder="1" applyAlignment="1">
      <alignment horizontal="center" vertical="center"/>
    </xf>
    <xf numFmtId="0" fontId="19" fillId="0" borderId="25" xfId="2" applyFont="1" applyBorder="1" applyAlignment="1">
      <alignment vertical="center"/>
    </xf>
    <xf numFmtId="0" fontId="19" fillId="0" borderId="60" xfId="2" applyFont="1" applyBorder="1" applyAlignment="1">
      <alignment vertical="center"/>
    </xf>
    <xf numFmtId="0" fontId="19" fillId="0" borderId="25" xfId="2" applyFont="1" applyBorder="1" applyAlignment="1">
      <alignment horizontal="center" vertical="center"/>
    </xf>
    <xf numFmtId="0" fontId="19" fillId="0" borderId="31" xfId="2" applyFont="1" applyBorder="1" applyAlignment="1">
      <alignment horizontal="center" vertical="center"/>
    </xf>
    <xf numFmtId="0" fontId="19" fillId="0" borderId="51" xfId="2" applyFont="1" applyBorder="1" applyAlignment="1">
      <alignment horizontal="center" vertical="center"/>
    </xf>
    <xf numFmtId="0" fontId="19" fillId="0" borderId="41" xfId="2" applyFont="1" applyBorder="1" applyAlignment="1">
      <alignment horizontal="center" vertical="center"/>
    </xf>
    <xf numFmtId="0" fontId="19" fillId="0" borderId="31" xfId="2" applyFont="1" applyBorder="1" applyAlignment="1">
      <alignment vertical="center"/>
    </xf>
    <xf numFmtId="179" fontId="15" fillId="0" borderId="60" xfId="5" applyNumberFormat="1" applyFont="1" applyFill="1" applyBorder="1" applyAlignment="1">
      <alignment horizontal="center" vertical="center"/>
    </xf>
    <xf numFmtId="179" fontId="15" fillId="0" borderId="46" xfId="5" applyNumberFormat="1" applyFont="1" applyFill="1" applyBorder="1" applyAlignment="1">
      <alignment horizontal="center" vertical="center"/>
    </xf>
    <xf numFmtId="0" fontId="19" fillId="0" borderId="0" xfId="2" applyFont="1" applyAlignment="1">
      <alignment horizontal="center" vertical="center"/>
    </xf>
    <xf numFmtId="0" fontId="19" fillId="0" borderId="0" xfId="2" applyFont="1" applyAlignment="1">
      <alignment vertical="center"/>
    </xf>
    <xf numFmtId="179" fontId="15" fillId="0" borderId="43" xfId="5" applyNumberFormat="1" applyFont="1" applyFill="1" applyBorder="1" applyAlignment="1">
      <alignment horizontal="center" vertical="center"/>
    </xf>
    <xf numFmtId="0" fontId="15" fillId="0" borderId="4" xfId="2" applyFont="1" applyBorder="1" applyAlignment="1">
      <alignment horizontal="center" vertical="center"/>
    </xf>
    <xf numFmtId="0" fontId="15" fillId="0" borderId="118" xfId="2" applyFont="1" applyBorder="1" applyAlignment="1">
      <alignment horizontal="center" vertical="center"/>
    </xf>
    <xf numFmtId="181" fontId="15" fillId="0" borderId="0" xfId="2" applyNumberFormat="1" applyFont="1" applyAlignment="1">
      <alignment horizontal="center" vertical="center"/>
    </xf>
    <xf numFmtId="179" fontId="15" fillId="0" borderId="0" xfId="5" applyNumberFormat="1" applyFont="1" applyFill="1" applyBorder="1" applyAlignment="1">
      <alignment horizontal="center" vertical="center"/>
    </xf>
    <xf numFmtId="0" fontId="51" fillId="0" borderId="0" xfId="2" applyFont="1" applyAlignment="1">
      <alignment horizontal="left" vertical="top" wrapText="1"/>
    </xf>
    <xf numFmtId="0" fontId="15" fillId="0" borderId="0" xfId="2" applyFont="1" applyAlignment="1">
      <alignment horizontal="distributed" vertical="center" justifyLastLine="1"/>
    </xf>
    <xf numFmtId="0" fontId="15" fillId="0" borderId="0" xfId="2" applyFont="1" applyAlignment="1">
      <alignment horizontal="distributed" vertical="center" indent="2"/>
    </xf>
    <xf numFmtId="0" fontId="15" fillId="0" borderId="0" xfId="2" applyFont="1" applyAlignment="1">
      <alignment horizontal="distributed" indent="2"/>
    </xf>
    <xf numFmtId="0" fontId="15" fillId="0" borderId="0" xfId="2" applyFont="1"/>
    <xf numFmtId="0" fontId="15" fillId="0" borderId="0" xfId="2" applyFont="1" applyAlignment="1">
      <alignment horizontal="distributed" vertical="center" wrapText="1"/>
    </xf>
    <xf numFmtId="0" fontId="15" fillId="0" borderId="0" xfId="2" applyFont="1" applyAlignment="1">
      <alignment horizontal="distributed" vertical="distributed" textRotation="255" wrapText="1" shrinkToFit="1"/>
    </xf>
    <xf numFmtId="0" fontId="15" fillId="0" borderId="0" xfId="2" applyFont="1" applyAlignment="1">
      <alignment horizontal="distributed" vertical="distributed" textRotation="255" shrinkToFit="1"/>
    </xf>
    <xf numFmtId="0" fontId="15" fillId="0" borderId="0" xfId="2" applyFont="1" applyAlignment="1">
      <alignment horizontal="center" vertical="distributed" textRotation="255" wrapText="1" shrinkToFit="1"/>
    </xf>
    <xf numFmtId="0" fontId="15" fillId="0" borderId="0" xfId="2" applyFont="1" applyAlignment="1">
      <alignment horizontal="distributed" justifyLastLine="1"/>
    </xf>
    <xf numFmtId="179" fontId="15" fillId="0" borderId="0" xfId="5" applyNumberFormat="1" applyFont="1" applyFill="1" applyBorder="1" applyAlignment="1">
      <alignment horizontal="right" vertical="center" shrinkToFit="1"/>
    </xf>
    <xf numFmtId="179" fontId="15" fillId="0" borderId="0" xfId="2" applyNumberFormat="1" applyFont="1" applyAlignment="1">
      <alignment horizontal="right" vertical="center" shrinkToFit="1"/>
    </xf>
    <xf numFmtId="179" fontId="15" fillId="0" borderId="0" xfId="2" applyNumberFormat="1" applyFont="1" applyAlignment="1">
      <alignment horizontal="distributed" vertical="center" shrinkToFit="1"/>
    </xf>
    <xf numFmtId="179" fontId="15" fillId="0" borderId="0" xfId="5" applyNumberFormat="1" applyFont="1" applyFill="1" applyBorder="1" applyAlignment="1">
      <alignment horizontal="center" vertical="center" shrinkToFit="1"/>
    </xf>
    <xf numFmtId="179" fontId="15" fillId="0" borderId="0" xfId="2" applyNumberFormat="1" applyFont="1" applyAlignment="1">
      <alignment horizontal="center" vertical="center" shrinkToFit="1"/>
    </xf>
    <xf numFmtId="0" fontId="15" fillId="0" borderId="0" xfId="2" applyFont="1" applyAlignment="1">
      <alignment horizontal="center" vertical="center" justifyLastLine="1"/>
    </xf>
    <xf numFmtId="0" fontId="15" fillId="0" borderId="0" xfId="2" applyFont="1" applyAlignment="1">
      <alignment horizontal="center" vertical="center" wrapText="1"/>
    </xf>
    <xf numFmtId="179" fontId="15" fillId="0" borderId="0" xfId="2" applyNumberFormat="1" applyFont="1" applyAlignment="1">
      <alignment horizontal="center" vertical="center"/>
    </xf>
    <xf numFmtId="0" fontId="15" fillId="0" borderId="0" xfId="2" applyFont="1" applyAlignment="1">
      <alignment horizontal="distributed"/>
    </xf>
    <xf numFmtId="0" fontId="15" fillId="0" borderId="0" xfId="2" applyFont="1" applyAlignment="1">
      <alignment horizontal="right" vertical="center" shrinkToFit="1"/>
    </xf>
    <xf numFmtId="0" fontId="15" fillId="0" borderId="0" xfId="2" applyFont="1" applyAlignment="1">
      <alignment horizontal="center" vertical="distributed" textRotation="255" wrapText="1" justifyLastLine="1" shrinkToFit="1"/>
    </xf>
    <xf numFmtId="0" fontId="24" fillId="0" borderId="99" xfId="4" applyFont="1" applyBorder="1" applyAlignment="1">
      <alignment horizontal="distributed" vertical="center" wrapText="1" indent="4"/>
    </xf>
    <xf numFmtId="0" fontId="24" fillId="0" borderId="100" xfId="4" applyFont="1" applyBorder="1" applyAlignment="1">
      <alignment horizontal="distributed" vertical="center" wrapText="1" indent="4"/>
    </xf>
    <xf numFmtId="0" fontId="29" fillId="0" borderId="0" xfId="4" applyFont="1" applyAlignment="1">
      <alignment vertical="center" wrapText="1"/>
    </xf>
    <xf numFmtId="0" fontId="6" fillId="0" borderId="0" xfId="4" applyFont="1" applyAlignment="1">
      <alignment horizontal="left" vertical="top" wrapText="1"/>
    </xf>
    <xf numFmtId="0" fontId="15" fillId="0" borderId="7" xfId="3" applyFont="1" applyBorder="1" applyAlignment="1">
      <alignment horizontal="center" vertical="center" textRotation="255"/>
    </xf>
    <xf numFmtId="0" fontId="15" fillId="0" borderId="8" xfId="3" applyFont="1" applyBorder="1" applyAlignment="1">
      <alignment horizontal="center" vertical="center" textRotation="255"/>
    </xf>
    <xf numFmtId="0" fontId="24" fillId="0" borderId="21" xfId="3" applyFont="1" applyBorder="1" applyAlignment="1">
      <alignment horizontal="center" vertical="center"/>
    </xf>
    <xf numFmtId="0" fontId="24" fillId="0" borderId="49" xfId="3" applyFont="1" applyBorder="1" applyAlignment="1">
      <alignment horizontal="center" vertical="center"/>
    </xf>
    <xf numFmtId="0" fontId="15" fillId="0" borderId="78" xfId="3" applyFont="1" applyBorder="1" applyAlignment="1">
      <alignment horizontal="center" vertical="center" textRotation="255"/>
    </xf>
    <xf numFmtId="0" fontId="15" fillId="0" borderId="48" xfId="3" applyFont="1" applyBorder="1" applyAlignment="1">
      <alignment horizontal="center" vertical="center" textRotation="255"/>
    </xf>
    <xf numFmtId="0" fontId="24" fillId="0" borderId="78" xfId="3" applyFont="1" applyBorder="1" applyAlignment="1">
      <alignment horizontal="center" vertical="center" wrapText="1"/>
    </xf>
    <xf numFmtId="0" fontId="24" fillId="0" borderId="48" xfId="3" applyFont="1" applyBorder="1" applyAlignment="1">
      <alignment horizontal="center" vertical="center" wrapText="1"/>
    </xf>
    <xf numFmtId="0" fontId="3" fillId="0" borderId="10" xfId="0" applyFont="1" applyBorder="1" applyAlignment="1" applyProtection="1">
      <alignment horizontal="left"/>
      <protection locked="0"/>
    </xf>
    <xf numFmtId="0" fontId="24" fillId="0" borderId="9" xfId="0" applyFont="1" applyBorder="1" applyAlignment="1" applyProtection="1">
      <alignment horizontal="center" vertical="center" textRotation="255"/>
      <protection locked="0"/>
    </xf>
    <xf numFmtId="0" fontId="24" fillId="0" borderId="23" xfId="0" applyFont="1" applyBorder="1" applyAlignment="1" applyProtection="1">
      <alignment horizontal="distributed" vertical="center" justifyLastLine="1"/>
      <protection locked="0"/>
    </xf>
    <xf numFmtId="0" fontId="24" fillId="0" borderId="34" xfId="0" applyFont="1" applyBorder="1" applyAlignment="1">
      <alignment horizontal="distributed" vertical="center" justifyLastLine="1"/>
    </xf>
    <xf numFmtId="0" fontId="24" fillId="0" borderId="28" xfId="0" applyFont="1" applyBorder="1" applyAlignment="1">
      <alignment horizontal="distributed" vertical="center" justifyLastLine="1"/>
    </xf>
    <xf numFmtId="0" fontId="24" fillId="0" borderId="16" xfId="0" applyFont="1" applyBorder="1" applyAlignment="1">
      <alignment horizontal="distributed" vertical="center" justifyLastLine="1"/>
    </xf>
    <xf numFmtId="0" fontId="24" fillId="0" borderId="24" xfId="0" applyFont="1" applyBorder="1" applyAlignment="1">
      <alignment horizontal="distributed" vertical="center" justifyLastLine="1"/>
    </xf>
    <xf numFmtId="0" fontId="24" fillId="0" borderId="30" xfId="0" applyFont="1" applyBorder="1" applyAlignment="1">
      <alignment horizontal="distributed" vertical="center" justifyLastLine="1"/>
    </xf>
    <xf numFmtId="0" fontId="24" fillId="0" borderId="23" xfId="0" applyFont="1" applyBorder="1" applyAlignment="1" applyProtection="1">
      <alignment horizontal="center" vertical="center" wrapText="1"/>
      <protection locked="0"/>
    </xf>
    <xf numFmtId="0" fontId="24" fillId="0" borderId="34" xfId="0" applyFont="1" applyBorder="1" applyAlignment="1">
      <alignment vertical="center"/>
    </xf>
    <xf numFmtId="0" fontId="24" fillId="0" borderId="16" xfId="0" applyFont="1" applyBorder="1" applyAlignment="1">
      <alignment vertical="center"/>
    </xf>
    <xf numFmtId="0" fontId="24" fillId="0" borderId="24" xfId="0" applyFont="1" applyBorder="1" applyAlignment="1">
      <alignment vertical="center"/>
    </xf>
    <xf numFmtId="0" fontId="24" fillId="0" borderId="137" xfId="0" applyFont="1" applyBorder="1" applyAlignment="1" applyProtection="1">
      <alignment horizontal="center" vertical="distributed" textRotation="255" justifyLastLine="1"/>
      <protection locked="0"/>
    </xf>
    <xf numFmtId="0" fontId="24" fillId="0" borderId="142" xfId="0" applyFont="1" applyBorder="1" applyAlignment="1" applyProtection="1">
      <alignment horizontal="center" vertical="distributed" textRotation="255" justifyLastLine="1"/>
      <protection locked="0"/>
    </xf>
    <xf numFmtId="0" fontId="24" fillId="0" borderId="75" xfId="0" applyFont="1" applyBorder="1" applyAlignment="1" applyProtection="1">
      <alignment horizontal="center" vertical="distributed" textRotation="255" justifyLastLine="1"/>
      <protection locked="0"/>
    </xf>
    <xf numFmtId="0" fontId="24" fillId="0" borderId="76" xfId="0" applyFont="1" applyBorder="1" applyAlignment="1" applyProtection="1">
      <alignment horizontal="center" vertical="distributed" textRotation="255" justifyLastLine="1"/>
      <protection locked="0"/>
    </xf>
    <xf numFmtId="0" fontId="24" fillId="0" borderId="82" xfId="0" applyFont="1" applyBorder="1" applyAlignment="1" applyProtection="1">
      <alignment horizontal="center" vertical="distributed" textRotation="255"/>
      <protection locked="0"/>
    </xf>
    <xf numFmtId="0" fontId="24" fillId="0" borderId="80" xfId="0" applyFont="1" applyBorder="1" applyAlignment="1" applyProtection="1">
      <alignment horizontal="center" vertical="distributed" textRotation="255"/>
      <protection locked="0"/>
    </xf>
    <xf numFmtId="0" fontId="24" fillId="0" borderId="136" xfId="0" applyFont="1" applyBorder="1" applyAlignment="1" applyProtection="1">
      <alignment horizontal="center" vertical="distributed" textRotation="255"/>
      <protection locked="0"/>
    </xf>
    <xf numFmtId="0" fontId="24" fillId="0" borderId="137" xfId="0" applyFont="1" applyBorder="1" applyAlignment="1" applyProtection="1">
      <alignment horizontal="center" vertical="distributed" textRotation="255"/>
      <protection locked="0"/>
    </xf>
    <xf numFmtId="0" fontId="24" fillId="0" borderId="142" xfId="0" applyFont="1" applyBorder="1" applyAlignment="1" applyProtection="1">
      <alignment horizontal="center" vertical="distributed" textRotation="255"/>
      <protection locked="0"/>
    </xf>
    <xf numFmtId="0" fontId="24" fillId="0" borderId="136" xfId="0" applyFont="1" applyBorder="1" applyAlignment="1" applyProtection="1">
      <alignment horizontal="center" vertical="center" textRotation="255"/>
      <protection locked="0"/>
    </xf>
    <xf numFmtId="0" fontId="24" fillId="0" borderId="113" xfId="0" applyFont="1" applyBorder="1" applyAlignment="1" applyProtection="1">
      <alignment horizontal="center" vertical="distributed" textRotation="255"/>
      <protection locked="0"/>
    </xf>
    <xf numFmtId="0" fontId="24" fillId="0" borderId="112" xfId="0" applyFont="1" applyBorder="1" applyAlignment="1" applyProtection="1">
      <alignment horizontal="center" vertical="distributed" textRotation="255"/>
      <protection locked="0"/>
    </xf>
    <xf numFmtId="0" fontId="24" fillId="0" borderId="186" xfId="0" applyFont="1" applyBorder="1" applyAlignment="1" applyProtection="1">
      <alignment horizontal="center" vertical="center" textRotation="255"/>
      <protection locked="0"/>
    </xf>
    <xf numFmtId="0" fontId="24" fillId="0" borderId="19" xfId="0" applyFont="1" applyBorder="1" applyAlignment="1" applyProtection="1">
      <alignment horizontal="center" vertical="center"/>
      <protection locked="0"/>
    </xf>
    <xf numFmtId="0" fontId="24" fillId="0" borderId="48" xfId="0" applyFont="1" applyBorder="1" applyAlignment="1">
      <alignment vertical="center"/>
    </xf>
    <xf numFmtId="0" fontId="24" fillId="0" borderId="23"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76" xfId="0" applyFont="1" applyBorder="1" applyAlignment="1" applyProtection="1">
      <alignment horizontal="center" vertical="center"/>
      <protection locked="0"/>
    </xf>
    <xf numFmtId="0" fontId="24" fillId="0" borderId="75" xfId="0" applyFont="1" applyBorder="1" applyAlignment="1">
      <alignment vertical="center"/>
    </xf>
    <xf numFmtId="0" fontId="43" fillId="0" borderId="23"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85" xfId="0" applyFont="1" applyBorder="1" applyAlignment="1">
      <alignment horizontal="center" vertical="center" wrapText="1"/>
    </xf>
    <xf numFmtId="0" fontId="43" fillId="0" borderId="84" xfId="0" applyFont="1" applyBorder="1" applyAlignment="1">
      <alignment horizontal="center" vertical="center" wrapText="1"/>
    </xf>
    <xf numFmtId="0" fontId="24" fillId="0" borderId="16" xfId="0" applyFont="1" applyBorder="1" applyAlignment="1">
      <alignment horizontal="center" vertical="center"/>
    </xf>
    <xf numFmtId="0" fontId="24" fillId="0" borderId="126" xfId="0" applyFont="1" applyBorder="1" applyAlignment="1">
      <alignment horizontal="center" vertical="center" textRotation="255" wrapText="1"/>
    </xf>
    <xf numFmtId="0" fontId="24" fillId="0" borderId="126" xfId="0" applyFont="1" applyBorder="1" applyAlignment="1">
      <alignment horizontal="center" vertical="center" textRotation="255"/>
    </xf>
    <xf numFmtId="0" fontId="24" fillId="0" borderId="20" xfId="0" applyFont="1" applyBorder="1" applyAlignment="1" applyProtection="1">
      <alignment horizontal="center" vertical="center" wrapText="1" justifyLastLine="1"/>
      <protection locked="0"/>
    </xf>
    <xf numFmtId="0" fontId="24" fillId="0" borderId="29" xfId="0" applyFont="1" applyBorder="1" applyAlignment="1" applyProtection="1">
      <alignment horizontal="center" vertical="center" justifyLastLine="1"/>
      <protection locked="0"/>
    </xf>
    <xf numFmtId="0" fontId="24" fillId="0" borderId="20" xfId="0" applyFont="1" applyBorder="1" applyAlignment="1" applyProtection="1">
      <alignment horizontal="center" vertical="center" justifyLastLine="1"/>
      <protection locked="0"/>
    </xf>
    <xf numFmtId="0" fontId="24" fillId="0" borderId="16" xfId="0" applyFont="1" applyBorder="1" applyAlignment="1">
      <alignment horizontal="center" vertical="center" justifyLastLine="1"/>
    </xf>
    <xf numFmtId="0" fontId="24" fillId="0" borderId="30" xfId="0" applyFont="1" applyBorder="1" applyAlignment="1">
      <alignment horizontal="center" vertical="center" justifyLastLine="1"/>
    </xf>
    <xf numFmtId="0" fontId="24" fillId="0" borderId="75" xfId="0" applyFont="1" applyBorder="1" applyAlignment="1" applyProtection="1">
      <alignment horizontal="center" vertical="center"/>
      <protection locked="0"/>
    </xf>
    <xf numFmtId="0" fontId="40" fillId="0" borderId="0" xfId="0" applyFont="1" applyAlignment="1">
      <alignment horizontal="left" vertical="center" wrapText="1"/>
    </xf>
    <xf numFmtId="0" fontId="42" fillId="0" borderId="0" xfId="0" applyFont="1"/>
    <xf numFmtId="0" fontId="10" fillId="0" borderId="0" xfId="0" applyFont="1" applyAlignment="1" applyProtection="1">
      <alignment vertical="center" wrapText="1"/>
      <protection locked="0"/>
    </xf>
    <xf numFmtId="0" fontId="41" fillId="0" borderId="0" xfId="0" applyFont="1"/>
    <xf numFmtId="0" fontId="24" fillId="0" borderId="78" xfId="0" applyFont="1" applyBorder="1" applyAlignment="1" applyProtection="1">
      <alignment horizontal="center" vertical="center" textRotation="255" wrapText="1"/>
      <protection locked="0"/>
    </xf>
    <xf numFmtId="0" fontId="24" fillId="0" borderId="126" xfId="0" applyFont="1" applyBorder="1" applyAlignment="1" applyProtection="1">
      <alignment horizontal="center" vertical="center" textRotation="255" wrapText="1"/>
      <protection locked="0"/>
    </xf>
    <xf numFmtId="0" fontId="24" fillId="0" borderId="48" xfId="0" applyFont="1" applyBorder="1" applyAlignment="1" applyProtection="1">
      <alignment horizontal="center" vertical="center" textRotation="255" wrapText="1"/>
      <protection locked="0"/>
    </xf>
    <xf numFmtId="0" fontId="24" fillId="0" borderId="15" xfId="0" applyFont="1" applyBorder="1" applyAlignment="1" applyProtection="1">
      <alignment horizontal="distributed" vertical="center" justifyLastLine="1"/>
      <protection locked="0"/>
    </xf>
    <xf numFmtId="0" fontId="24" fillId="0" borderId="10" xfId="0" applyFont="1" applyBorder="1" applyAlignment="1">
      <alignment horizontal="distributed" justifyLastLine="1"/>
    </xf>
    <xf numFmtId="0" fontId="24" fillId="0" borderId="33" xfId="0" applyFont="1" applyBorder="1" applyAlignment="1">
      <alignment horizontal="distributed" justifyLastLine="1"/>
    </xf>
    <xf numFmtId="0" fontId="24" fillId="0" borderId="16" xfId="0" applyFont="1" applyBorder="1" applyAlignment="1">
      <alignment horizontal="distributed" justifyLastLine="1"/>
    </xf>
    <xf numFmtId="0" fontId="24" fillId="0" borderId="24" xfId="0" applyFont="1" applyBorder="1" applyAlignment="1">
      <alignment horizontal="distributed" justifyLastLine="1"/>
    </xf>
    <xf numFmtId="0" fontId="24" fillId="0" borderId="30" xfId="0" applyFont="1" applyBorder="1" applyAlignment="1">
      <alignment horizontal="distributed" justifyLastLine="1"/>
    </xf>
    <xf numFmtId="0" fontId="24" fillId="0" borderId="10" xfId="0" applyFont="1" applyBorder="1" applyAlignment="1">
      <alignment horizontal="distributed"/>
    </xf>
    <xf numFmtId="0" fontId="24" fillId="0" borderId="58" xfId="0" applyFont="1" applyBorder="1" applyAlignment="1">
      <alignment horizontal="distributed"/>
    </xf>
    <xf numFmtId="0" fontId="24" fillId="0" borderId="16" xfId="0" applyFont="1" applyBorder="1" applyAlignment="1">
      <alignment horizontal="distributed"/>
    </xf>
    <xf numFmtId="0" fontId="24" fillId="0" borderId="24" xfId="0" applyFont="1" applyBorder="1" applyAlignment="1">
      <alignment horizontal="distributed"/>
    </xf>
    <xf numFmtId="0" fontId="24" fillId="0" borderId="64" xfId="0" applyFont="1" applyBorder="1" applyAlignment="1">
      <alignment horizontal="distributed"/>
    </xf>
    <xf numFmtId="0" fontId="24" fillId="0" borderId="11" xfId="0" applyFont="1" applyBorder="1" applyAlignment="1" applyProtection="1">
      <alignment horizontal="center" vertical="center" textRotation="255"/>
      <protection locked="0"/>
    </xf>
    <xf numFmtId="0" fontId="15" fillId="0" borderId="0" xfId="3" applyFont="1" applyAlignment="1">
      <alignment horizontal="center" vertical="center"/>
    </xf>
    <xf numFmtId="0" fontId="24" fillId="0" borderId="0" xfId="0" applyFont="1" applyAlignment="1">
      <alignment horizontal="distributed" vertical="center"/>
    </xf>
    <xf numFmtId="0" fontId="6" fillId="0" borderId="4"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33" fillId="0" borderId="0" xfId="0" applyFont="1" applyAlignment="1">
      <alignment horizontal="left" vertical="center" wrapText="1"/>
    </xf>
    <xf numFmtId="0" fontId="23" fillId="0" borderId="10" xfId="0" applyFont="1" applyBorder="1" applyAlignment="1">
      <alignment horizontal="left" vertical="center" wrapText="1"/>
    </xf>
    <xf numFmtId="0" fontId="24" fillId="0" borderId="10" xfId="0" applyFont="1" applyBorder="1"/>
    <xf numFmtId="0" fontId="8" fillId="0" borderId="4" xfId="0" applyFont="1" applyBorder="1" applyAlignment="1" applyProtection="1">
      <alignment vertical="center" wrapText="1"/>
      <protection locked="0"/>
    </xf>
    <xf numFmtId="0" fontId="24" fillId="0" borderId="0" xfId="3" applyFont="1" applyAlignment="1">
      <alignment horizontal="center" vertical="center"/>
    </xf>
    <xf numFmtId="0" fontId="24" fillId="0" borderId="19" xfId="2" applyFont="1" applyBorder="1" applyAlignment="1" applyProtection="1">
      <alignment horizontal="center" vertical="center" shrinkToFit="1"/>
      <protection locked="0"/>
    </xf>
    <xf numFmtId="0" fontId="24" fillId="0" borderId="48" xfId="2" applyFont="1" applyBorder="1" applyAlignment="1">
      <alignment horizontal="center" vertical="center" shrinkToFit="1"/>
    </xf>
    <xf numFmtId="0" fontId="24" fillId="0" borderId="23" xfId="2" applyFont="1" applyBorder="1" applyAlignment="1" applyProtection="1">
      <alignment horizontal="center" vertical="center" shrinkToFit="1"/>
      <protection locked="0"/>
    </xf>
    <xf numFmtId="0" fontId="24" fillId="0" borderId="16" xfId="2" applyFont="1" applyBorder="1" applyAlignment="1">
      <alignment horizontal="center" vertical="center" shrinkToFit="1"/>
    </xf>
    <xf numFmtId="0" fontId="24" fillId="0" borderId="76" xfId="2" applyFont="1" applyBorder="1" applyAlignment="1" applyProtection="1">
      <alignment horizontal="center" vertical="center" shrinkToFit="1"/>
      <protection locked="0"/>
    </xf>
    <xf numFmtId="0" fontId="24" fillId="0" borderId="75" xfId="2" applyFont="1" applyBorder="1" applyAlignment="1">
      <alignment horizontal="center" vertical="center" shrinkToFit="1"/>
    </xf>
    <xf numFmtId="0" fontId="24" fillId="0" borderId="137" xfId="2" applyFont="1" applyBorder="1" applyAlignment="1" applyProtection="1">
      <alignment horizontal="center" vertical="distributed" textRotation="255" shrinkToFit="1"/>
      <protection locked="0"/>
    </xf>
    <xf numFmtId="0" fontId="24" fillId="0" borderId="142" xfId="2" applyFont="1" applyBorder="1" applyAlignment="1" applyProtection="1">
      <alignment horizontal="center" vertical="distributed" textRotation="255" shrinkToFit="1"/>
      <protection locked="0"/>
    </xf>
    <xf numFmtId="0" fontId="24" fillId="0" borderId="137" xfId="2" applyFont="1" applyBorder="1" applyAlignment="1" applyProtection="1">
      <alignment horizontal="center" vertical="distributed" textRotation="255" justifyLastLine="1" shrinkToFit="1"/>
      <protection locked="0"/>
    </xf>
    <xf numFmtId="0" fontId="24" fillId="0" borderId="142" xfId="2" applyFont="1" applyBorder="1" applyAlignment="1" applyProtection="1">
      <alignment horizontal="center" vertical="distributed" textRotation="255" justifyLastLine="1" shrinkToFit="1"/>
      <protection locked="0"/>
    </xf>
    <xf numFmtId="0" fontId="24" fillId="0" borderId="0" xfId="2" applyFont="1" applyAlignment="1" applyProtection="1">
      <alignment horizontal="distributed" vertical="center" shrinkToFit="1"/>
      <protection locked="0"/>
    </xf>
    <xf numFmtId="0" fontId="24" fillId="0" borderId="11" xfId="2" applyFont="1" applyBorder="1" applyAlignment="1" applyProtection="1">
      <alignment horizontal="center" vertical="center" textRotation="255"/>
      <protection locked="0"/>
    </xf>
    <xf numFmtId="0" fontId="24" fillId="0" borderId="126" xfId="2" applyFont="1" applyBorder="1" applyAlignment="1" applyProtection="1">
      <alignment horizontal="center" vertical="center" textRotation="255"/>
      <protection locked="0"/>
    </xf>
    <xf numFmtId="0" fontId="24" fillId="0" borderId="20" xfId="2" applyFont="1" applyBorder="1" applyAlignment="1" applyProtection="1">
      <alignment horizontal="center" vertical="center" textRotation="255"/>
      <protection locked="0"/>
    </xf>
    <xf numFmtId="0" fontId="24" fillId="0" borderId="75" xfId="2" applyFont="1" applyBorder="1" applyAlignment="1" applyProtection="1">
      <alignment horizontal="center" vertical="distributed" textRotation="255" justifyLastLine="1" shrinkToFit="1"/>
      <protection locked="0"/>
    </xf>
    <xf numFmtId="0" fontId="24" fillId="0" borderId="76" xfId="2" applyFont="1" applyBorder="1" applyAlignment="1" applyProtection="1">
      <alignment horizontal="center" vertical="distributed" textRotation="255" justifyLastLine="1" shrinkToFit="1"/>
      <protection locked="0"/>
    </xf>
    <xf numFmtId="0" fontId="24" fillId="0" borderId="82" xfId="2" applyFont="1" applyBorder="1" applyAlignment="1" applyProtection="1">
      <alignment horizontal="center" vertical="distributed" textRotation="255" shrinkToFit="1"/>
      <protection locked="0"/>
    </xf>
    <xf numFmtId="0" fontId="24" fillId="0" borderId="80" xfId="2" applyFont="1" applyBorder="1" applyAlignment="1" applyProtection="1">
      <alignment horizontal="center" vertical="distributed" textRotation="255" shrinkToFit="1"/>
      <protection locked="0"/>
    </xf>
    <xf numFmtId="0" fontId="24" fillId="0" borderId="178" xfId="2" applyFont="1" applyBorder="1" applyAlignment="1" applyProtection="1">
      <alignment horizontal="center" vertical="center" shrinkToFit="1"/>
      <protection locked="0"/>
    </xf>
    <xf numFmtId="0" fontId="24" fillId="0" borderId="179" xfId="2" applyFont="1" applyBorder="1" applyAlignment="1">
      <alignment horizontal="center" vertical="center" shrinkToFit="1"/>
    </xf>
    <xf numFmtId="0" fontId="24" fillId="0" borderId="0" xfId="2" applyFont="1" applyAlignment="1" applyProtection="1">
      <alignment horizontal="center" vertical="distributed" textRotation="255"/>
      <protection locked="0"/>
    </xf>
    <xf numFmtId="0" fontId="24" fillId="0" borderId="23" xfId="2" applyFont="1" applyBorder="1" applyAlignment="1" applyProtection="1">
      <alignment horizontal="distributed" vertical="center" justifyLastLine="1" shrinkToFit="1"/>
      <protection locked="0"/>
    </xf>
    <xf numFmtId="0" fontId="24" fillId="0" borderId="34" xfId="2" applyFont="1" applyBorder="1" applyAlignment="1">
      <alignment horizontal="distributed" vertical="center" justifyLastLine="1" shrinkToFit="1"/>
    </xf>
    <xf numFmtId="0" fontId="24" fillId="0" borderId="28" xfId="2" applyFont="1" applyBorder="1" applyAlignment="1">
      <alignment horizontal="distributed" vertical="center" justifyLastLine="1" shrinkToFit="1"/>
    </xf>
    <xf numFmtId="0" fontId="24" fillId="0" borderId="16" xfId="2" applyFont="1" applyBorder="1" applyAlignment="1">
      <alignment horizontal="distributed" vertical="center" justifyLastLine="1" shrinkToFit="1"/>
    </xf>
    <xf numFmtId="0" fontId="24" fillId="0" borderId="24" xfId="2" applyFont="1" applyBorder="1" applyAlignment="1">
      <alignment horizontal="distributed" vertical="center" justifyLastLine="1" shrinkToFit="1"/>
    </xf>
    <xf numFmtId="0" fontId="24" fillId="0" borderId="30" xfId="2" applyFont="1" applyBorder="1" applyAlignment="1">
      <alignment horizontal="distributed" vertical="center" justifyLastLine="1" shrinkToFit="1"/>
    </xf>
    <xf numFmtId="0" fontId="24" fillId="0" borderId="70" xfId="2" applyFont="1" applyBorder="1" applyAlignment="1" applyProtection="1">
      <alignment horizontal="distributed" vertical="center" justifyLastLine="1" shrinkToFit="1"/>
      <protection locked="0"/>
    </xf>
    <xf numFmtId="0" fontId="24" fillId="0" borderId="6" xfId="2" applyFont="1" applyBorder="1" applyAlignment="1">
      <alignment horizontal="distributed" vertical="center" justifyLastLine="1" shrinkToFit="1"/>
    </xf>
    <xf numFmtId="0" fontId="24" fillId="0" borderId="48" xfId="2" applyFont="1" applyBorder="1" applyAlignment="1" applyProtection="1">
      <alignment horizontal="center" vertical="distributed" textRotation="255" shrinkToFit="1"/>
      <protection locked="0"/>
    </xf>
    <xf numFmtId="0" fontId="24" fillId="0" borderId="20" xfId="2" applyFont="1" applyBorder="1" applyAlignment="1" applyProtection="1">
      <alignment horizontal="center" vertical="distributed" textRotation="255" shrinkToFit="1"/>
      <protection locked="0"/>
    </xf>
    <xf numFmtId="0" fontId="24" fillId="0" borderId="81" xfId="2" applyFont="1" applyBorder="1" applyAlignment="1" applyProtection="1">
      <alignment horizontal="center" vertical="distributed" textRotation="255" shrinkToFit="1"/>
      <protection locked="0"/>
    </xf>
    <xf numFmtId="0" fontId="24" fillId="0" borderId="136" xfId="2" applyFont="1" applyBorder="1" applyAlignment="1" applyProtection="1">
      <alignment horizontal="center" vertical="distributed" textRotation="255" shrinkToFit="1"/>
      <protection locked="0"/>
    </xf>
    <xf numFmtId="0" fontId="24" fillId="0" borderId="75" xfId="2" applyFont="1" applyBorder="1" applyAlignment="1" applyProtection="1">
      <alignment horizontal="center" vertical="distributed" textRotation="255" shrinkToFit="1"/>
      <protection locked="0"/>
    </xf>
    <xf numFmtId="0" fontId="24" fillId="0" borderId="74" xfId="2" applyFont="1" applyBorder="1" applyAlignment="1" applyProtection="1">
      <alignment horizontal="center" vertical="distributed" textRotation="255" shrinkToFit="1"/>
      <protection locked="0"/>
    </xf>
    <xf numFmtId="0" fontId="24" fillId="0" borderId="82" xfId="2" applyFont="1" applyBorder="1" applyAlignment="1" applyProtection="1">
      <alignment horizontal="center" vertical="distributed" textRotation="255" justifyLastLine="1" shrinkToFit="1"/>
      <protection locked="0"/>
    </xf>
    <xf numFmtId="0" fontId="24" fillId="0" borderId="80" xfId="2" applyFont="1" applyBorder="1" applyAlignment="1" applyProtection="1">
      <alignment horizontal="center" vertical="distributed" textRotation="255" justifyLastLine="1" shrinkToFit="1"/>
      <protection locked="0"/>
    </xf>
    <xf numFmtId="0" fontId="24" fillId="0" borderId="15" xfId="2" applyFont="1" applyBorder="1" applyAlignment="1" applyProtection="1">
      <alignment horizontal="distributed" vertical="center" justifyLastLine="1" shrinkToFit="1"/>
      <protection locked="0"/>
    </xf>
    <xf numFmtId="0" fontId="24" fillId="0" borderId="10" xfId="2" applyFont="1" applyBorder="1" applyAlignment="1">
      <alignment horizontal="distributed" justifyLastLine="1" shrinkToFit="1"/>
    </xf>
    <xf numFmtId="0" fontId="24" fillId="0" borderId="33" xfId="2" applyFont="1" applyBorder="1" applyAlignment="1">
      <alignment horizontal="distributed" justifyLastLine="1" shrinkToFit="1"/>
    </xf>
    <xf numFmtId="0" fontId="24" fillId="0" borderId="16" xfId="2" applyFont="1" applyBorder="1" applyAlignment="1">
      <alignment horizontal="distributed" justifyLastLine="1" shrinkToFit="1"/>
    </xf>
    <xf numFmtId="0" fontId="24" fillId="0" borderId="24" xfId="2" applyFont="1" applyBorder="1" applyAlignment="1">
      <alignment horizontal="distributed" justifyLastLine="1" shrinkToFit="1"/>
    </xf>
    <xf numFmtId="0" fontId="24" fillId="0" borderId="30" xfId="2" applyFont="1" applyBorder="1" applyAlignment="1">
      <alignment horizontal="distributed" justifyLastLine="1" shrinkToFit="1"/>
    </xf>
    <xf numFmtId="0" fontId="31" fillId="0" borderId="99" xfId="2" applyFont="1" applyBorder="1" applyAlignment="1" applyProtection="1">
      <alignment horizontal="center" vertical="justify" textRotation="255" shrinkToFit="1"/>
      <protection locked="0"/>
    </xf>
    <xf numFmtId="0" fontId="31" fillId="0" borderId="134" xfId="2" applyFont="1" applyBorder="1" applyAlignment="1">
      <alignment vertical="justify" shrinkToFit="1"/>
    </xf>
    <xf numFmtId="0" fontId="31" fillId="0" borderId="59" xfId="2" applyFont="1" applyBorder="1" applyAlignment="1">
      <alignment vertical="justify" shrinkToFit="1"/>
    </xf>
    <xf numFmtId="0" fontId="31" fillId="0" borderId="64" xfId="2" applyFont="1" applyBorder="1" applyAlignment="1">
      <alignment vertical="justify" shrinkToFit="1"/>
    </xf>
    <xf numFmtId="0" fontId="24" fillId="0" borderId="5" xfId="2" applyFont="1" applyBorder="1" applyAlignment="1" applyProtection="1">
      <alignment horizontal="distributed" vertical="center" justifyLastLine="1"/>
      <protection locked="0"/>
    </xf>
    <xf numFmtId="0" fontId="24" fillId="0" borderId="10" xfId="2" applyFont="1" applyBorder="1" applyAlignment="1">
      <alignment horizontal="distributed" justifyLastLine="1"/>
    </xf>
    <xf numFmtId="0" fontId="24" fillId="0" borderId="6" xfId="2" applyFont="1" applyBorder="1" applyAlignment="1">
      <alignment horizontal="distributed" justifyLastLine="1"/>
    </xf>
    <xf numFmtId="0" fontId="24" fillId="0" borderId="24" xfId="2" applyFont="1" applyBorder="1" applyAlignment="1">
      <alignment horizontal="distributed" justifyLastLine="1"/>
    </xf>
    <xf numFmtId="0" fontId="24" fillId="0" borderId="84" xfId="2" applyFont="1" applyBorder="1" applyAlignment="1" applyProtection="1">
      <alignment horizontal="center" vertical="distributed" textRotation="255" shrinkToFit="1"/>
      <protection locked="0"/>
    </xf>
    <xf numFmtId="0" fontId="24" fillId="0" borderId="85" xfId="2" applyFont="1" applyBorder="1" applyAlignment="1" applyProtection="1">
      <alignment horizontal="center" vertical="distributed" textRotation="255" shrinkToFit="1"/>
      <protection locked="0"/>
    </xf>
    <xf numFmtId="0" fontId="24" fillId="0" borderId="28" xfId="2" applyFont="1" applyBorder="1" applyAlignment="1" applyProtection="1">
      <alignment horizontal="center" vertical="center" shrinkToFit="1"/>
      <protection locked="0"/>
    </xf>
    <xf numFmtId="0" fontId="24" fillId="0" borderId="30" xfId="2" applyFont="1" applyBorder="1" applyAlignment="1">
      <alignment horizontal="center" vertical="center" shrinkToFit="1"/>
    </xf>
    <xf numFmtId="0" fontId="24" fillId="0" borderId="30" xfId="2" applyFont="1" applyBorder="1" applyAlignment="1" applyProtection="1">
      <alignment horizontal="center" vertical="center" textRotation="255" shrinkToFit="1"/>
      <protection locked="0"/>
    </xf>
    <xf numFmtId="0" fontId="24" fillId="0" borderId="0" xfId="2" applyFont="1" applyAlignment="1" applyProtection="1">
      <alignment horizontal="center" vertical="center" textRotation="255" shrinkToFit="1"/>
      <protection locked="0"/>
    </xf>
    <xf numFmtId="0" fontId="24" fillId="0" borderId="10" xfId="2" applyFont="1" applyBorder="1" applyAlignment="1" applyProtection="1">
      <alignment horizontal="distributed" vertical="center" justifyLastLine="1" shrinkToFit="1"/>
      <protection locked="0"/>
    </xf>
    <xf numFmtId="0" fontId="15" fillId="0" borderId="99" xfId="2" applyFont="1" applyBorder="1" applyAlignment="1" applyProtection="1">
      <alignment horizontal="center" vertical="justify" textRotation="255" shrinkToFit="1"/>
      <protection locked="0"/>
    </xf>
    <xf numFmtId="0" fontId="15" fillId="0" borderId="134" xfId="2" applyFont="1" applyBorder="1" applyAlignment="1">
      <alignment vertical="justify" shrinkToFit="1"/>
    </xf>
    <xf numFmtId="0" fontId="15" fillId="0" borderId="59" xfId="2" applyFont="1" applyBorder="1" applyAlignment="1">
      <alignment vertical="justify" shrinkToFit="1"/>
    </xf>
    <xf numFmtId="0" fontId="15" fillId="0" borderId="64" xfId="2" applyFont="1" applyBorder="1" applyAlignment="1">
      <alignment vertical="justify" shrinkToFit="1"/>
    </xf>
    <xf numFmtId="0" fontId="24" fillId="0" borderId="33" xfId="2" applyFont="1" applyBorder="1" applyAlignment="1">
      <alignment horizontal="distributed" justifyLastLine="1"/>
    </xf>
    <xf numFmtId="0" fontId="24" fillId="0" borderId="30" xfId="2" applyFont="1" applyBorder="1" applyAlignment="1">
      <alignment horizontal="distributed" justifyLastLine="1"/>
    </xf>
    <xf numFmtId="0" fontId="24" fillId="0" borderId="76" xfId="2" applyFont="1" applyBorder="1" applyAlignment="1" applyProtection="1">
      <alignment horizontal="center" vertical="distributed" textRotation="255" shrinkToFit="1"/>
      <protection locked="0"/>
    </xf>
    <xf numFmtId="0" fontId="24" fillId="0" borderId="9" xfId="2" applyFont="1" applyBorder="1" applyAlignment="1" applyProtection="1">
      <alignment horizontal="center" vertical="distributed" textRotation="255"/>
      <protection locked="0"/>
    </xf>
    <xf numFmtId="0" fontId="15" fillId="0" borderId="15" xfId="2" applyFont="1" applyBorder="1" applyAlignment="1" applyProtection="1">
      <alignment horizontal="center" vertical="justify" textRotation="255" shrinkToFit="1"/>
      <protection locked="0"/>
    </xf>
    <xf numFmtId="0" fontId="15" fillId="0" borderId="20" xfId="2" applyFont="1" applyBorder="1" applyAlignment="1">
      <alignment vertical="justify" shrinkToFit="1"/>
    </xf>
    <xf numFmtId="0" fontId="15" fillId="0" borderId="0" xfId="2" applyFont="1" applyAlignment="1">
      <alignment vertical="justify" shrinkToFit="1"/>
    </xf>
    <xf numFmtId="0" fontId="15" fillId="0" borderId="24" xfId="2" applyFont="1" applyBorder="1" applyAlignment="1">
      <alignment vertical="justify" shrinkToFit="1"/>
    </xf>
    <xf numFmtId="0" fontId="31" fillId="0" borderId="15" xfId="2" applyFont="1" applyBorder="1" applyAlignment="1" applyProtection="1">
      <alignment horizontal="center" vertical="justify" textRotation="255" shrinkToFit="1"/>
      <protection locked="0"/>
    </xf>
    <xf numFmtId="0" fontId="31" fillId="0" borderId="20" xfId="2" applyFont="1" applyBorder="1" applyAlignment="1">
      <alignment vertical="justify" shrinkToFit="1"/>
    </xf>
    <xf numFmtId="0" fontId="31" fillId="0" borderId="0" xfId="2" applyFont="1" applyAlignment="1">
      <alignment vertical="justify" shrinkToFit="1"/>
    </xf>
    <xf numFmtId="0" fontId="31" fillId="0" borderId="24" xfId="2" applyFont="1" applyBorder="1" applyAlignment="1">
      <alignment vertical="justify" shrinkToFit="1"/>
    </xf>
    <xf numFmtId="0" fontId="47" fillId="0" borderId="9" xfId="0" applyFont="1" applyBorder="1" applyAlignment="1">
      <alignment horizontal="center" vertical="center" textRotation="255"/>
    </xf>
    <xf numFmtId="0" fontId="24" fillId="0" borderId="70" xfId="0" applyFont="1" applyBorder="1" applyAlignment="1">
      <alignment horizontal="distributed" vertical="center" justifyLastLine="1"/>
    </xf>
    <xf numFmtId="0" fontId="24" fillId="0" borderId="6" xfId="0" applyFont="1" applyBorder="1" applyAlignment="1">
      <alignment horizontal="distributed" vertical="center" justifyLastLine="1"/>
    </xf>
    <xf numFmtId="0" fontId="24" fillId="0" borderId="126" xfId="0" applyFont="1" applyBorder="1" applyAlignment="1">
      <alignment horizontal="center" vertical="center"/>
    </xf>
    <xf numFmtId="0" fontId="24" fillId="0" borderId="81" xfId="0" applyFont="1" applyBorder="1" applyAlignment="1">
      <alignment horizontal="center" vertical="distributed" textRotation="255"/>
    </xf>
    <xf numFmtId="0" fontId="24" fillId="0" borderId="136" xfId="0" applyFont="1" applyBorder="1" applyAlignment="1">
      <alignment horizontal="center" vertical="distributed" textRotation="255"/>
    </xf>
    <xf numFmtId="0" fontId="24" fillId="0" borderId="74" xfId="0" applyFont="1" applyBorder="1" applyAlignment="1">
      <alignment horizontal="center" vertical="distributed" textRotation="255"/>
    </xf>
    <xf numFmtId="0" fontId="24" fillId="0" borderId="20" xfId="0" applyFont="1" applyBorder="1" applyAlignment="1">
      <alignment horizontal="center" vertical="distributed" textRotation="255" justifyLastLine="1"/>
    </xf>
    <xf numFmtId="0" fontId="24" fillId="0" borderId="136" xfId="0" applyFont="1" applyBorder="1" applyAlignment="1">
      <alignment horizontal="center" vertical="distributed" textRotation="255" justifyLastLine="1"/>
    </xf>
    <xf numFmtId="0" fontId="24" fillId="0" borderId="29" xfId="0" applyFont="1" applyBorder="1" applyAlignment="1">
      <alignment horizontal="center" vertical="distributed" textRotation="255" justifyLastLine="1"/>
    </xf>
    <xf numFmtId="0" fontId="15" fillId="0" borderId="20" xfId="0" applyFont="1" applyBorder="1" applyAlignment="1">
      <alignment horizontal="center" vertical="center"/>
    </xf>
    <xf numFmtId="0" fontId="15" fillId="0" borderId="16" xfId="0" applyFont="1" applyBorder="1" applyAlignment="1">
      <alignment horizontal="center" vertical="center"/>
    </xf>
    <xf numFmtId="0" fontId="15" fillId="0" borderId="80" xfId="0" applyFont="1" applyBorder="1" applyAlignment="1">
      <alignment horizontal="center" vertical="center"/>
    </xf>
    <xf numFmtId="0" fontId="15" fillId="0" borderId="82"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horizontal="center" vertical="center"/>
    </xf>
    <xf numFmtId="0" fontId="5" fillId="0" borderId="15"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6" fillId="0" borderId="15" xfId="2" applyFont="1" applyBorder="1" applyAlignment="1" applyProtection="1">
      <alignment horizontal="center" vertical="top" textRotation="255" wrapText="1"/>
      <protection locked="0"/>
    </xf>
    <xf numFmtId="0" fontId="4" fillId="0" borderId="20" xfId="2" applyFont="1" applyBorder="1" applyAlignment="1">
      <alignment horizontal="center" vertical="top" textRotation="255"/>
    </xf>
    <xf numFmtId="0" fontId="4" fillId="0" borderId="16" xfId="2" applyFont="1" applyBorder="1" applyAlignment="1">
      <alignment horizontal="center" vertical="top" textRotation="255"/>
    </xf>
    <xf numFmtId="0" fontId="5" fillId="0" borderId="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24" fillId="0" borderId="11" xfId="0" applyFont="1" applyBorder="1" applyAlignment="1">
      <alignment horizontal="center" vertical="center" textRotation="255"/>
    </xf>
    <xf numFmtId="0" fontId="24" fillId="0" borderId="0" xfId="0" applyFont="1" applyAlignment="1">
      <alignment horizontal="distributed" vertical="distributed"/>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5" fillId="0" borderId="76" xfId="0" applyFont="1" applyBorder="1" applyAlignment="1">
      <alignment horizontal="center" vertical="center"/>
    </xf>
    <xf numFmtId="0" fontId="15" fillId="0" borderId="75" xfId="0" applyFont="1" applyBorder="1" applyAlignment="1">
      <alignment horizontal="center" vertical="center"/>
    </xf>
    <xf numFmtId="0" fontId="3" fillId="0" borderId="15" xfId="2" applyFont="1" applyBorder="1" applyAlignment="1" applyProtection="1">
      <alignment horizontal="center" vertical="top" textRotation="255" wrapText="1"/>
      <protection locked="0"/>
    </xf>
    <xf numFmtId="0" fontId="7" fillId="0" borderId="20" xfId="2" applyFont="1" applyBorder="1" applyAlignment="1">
      <alignment horizontal="center" vertical="top" textRotation="255"/>
    </xf>
    <xf numFmtId="0" fontId="7" fillId="0" borderId="16" xfId="2" applyFont="1" applyBorder="1" applyAlignment="1">
      <alignment horizontal="center" vertical="top" textRotation="255"/>
    </xf>
    <xf numFmtId="0" fontId="15" fillId="0" borderId="126" xfId="0" applyFont="1" applyBorder="1" applyAlignment="1">
      <alignment horizontal="center" vertical="center" textRotation="255"/>
    </xf>
    <xf numFmtId="0" fontId="3" fillId="0" borderId="99" xfId="2" applyFont="1" applyBorder="1" applyAlignment="1" applyProtection="1">
      <alignment horizontal="center" vertical="top" textRotation="255" wrapText="1"/>
      <protection locked="0"/>
    </xf>
    <xf numFmtId="0" fontId="7" fillId="0" borderId="134" xfId="2" applyFont="1" applyBorder="1" applyAlignment="1">
      <alignment horizontal="center" vertical="top" textRotation="255"/>
    </xf>
    <xf numFmtId="0" fontId="7" fillId="0" borderId="100" xfId="2" applyFont="1" applyBorder="1" applyAlignment="1">
      <alignment horizontal="center" vertical="top" textRotation="255"/>
    </xf>
    <xf numFmtId="0" fontId="47" fillId="0" borderId="136" xfId="0" applyFont="1" applyBorder="1" applyAlignment="1">
      <alignment horizontal="center" vertical="distributed" textRotation="255"/>
    </xf>
    <xf numFmtId="0" fontId="47" fillId="0" borderId="83" xfId="0" applyFont="1" applyBorder="1" applyAlignment="1">
      <alignment horizontal="center" vertical="distributed" textRotation="255"/>
    </xf>
    <xf numFmtId="0" fontId="55" fillId="0" borderId="20" xfId="0" applyFont="1" applyBorder="1" applyAlignment="1">
      <alignment horizontal="center" vertical="center"/>
    </xf>
    <xf numFmtId="0" fontId="55" fillId="0" borderId="16" xfId="0" applyFont="1" applyBorder="1" applyAlignment="1">
      <alignment horizontal="center" vertical="center"/>
    </xf>
    <xf numFmtId="0" fontId="55" fillId="0" borderId="80" xfId="0" applyFont="1" applyBorder="1" applyAlignment="1">
      <alignment horizontal="center" vertical="center"/>
    </xf>
    <xf numFmtId="0" fontId="55" fillId="0" borderId="82" xfId="0" applyFont="1" applyBorder="1" applyAlignment="1">
      <alignment horizontal="center" vertical="center"/>
    </xf>
    <xf numFmtId="0" fontId="55" fillId="0" borderId="28" xfId="0" applyFont="1" applyBorder="1" applyAlignment="1">
      <alignment horizontal="center" vertical="center"/>
    </xf>
    <xf numFmtId="0" fontId="55" fillId="0" borderId="30" xfId="0" applyFont="1" applyBorder="1" applyAlignment="1">
      <alignment horizontal="center" vertical="center"/>
    </xf>
    <xf numFmtId="0" fontId="55" fillId="0" borderId="9" xfId="0" applyFont="1" applyBorder="1" applyAlignment="1">
      <alignment horizontal="center" vertical="center"/>
    </xf>
    <xf numFmtId="0" fontId="55" fillId="0" borderId="6" xfId="0" applyFont="1" applyBorder="1" applyAlignment="1">
      <alignment horizontal="center" vertical="center"/>
    </xf>
    <xf numFmtId="0" fontId="55" fillId="0" borderId="76" xfId="0" applyFont="1" applyBorder="1" applyAlignment="1">
      <alignment horizontal="center" vertical="center"/>
    </xf>
    <xf numFmtId="0" fontId="55" fillId="0" borderId="75" xfId="0" applyFont="1" applyBorder="1" applyAlignment="1">
      <alignment horizontal="center" vertical="center"/>
    </xf>
    <xf numFmtId="0" fontId="47" fillId="0" borderId="136" xfId="0" applyFont="1" applyBorder="1" applyAlignment="1">
      <alignment horizontal="center" vertical="distributed" textRotation="255" justifyLastLine="1"/>
    </xf>
    <xf numFmtId="0" fontId="47" fillId="0" borderId="134" xfId="0" applyFont="1" applyBorder="1" applyAlignment="1">
      <alignment horizontal="distributed" vertical="distributed"/>
    </xf>
    <xf numFmtId="0" fontId="47" fillId="0" borderId="70" xfId="0" applyFont="1" applyBorder="1" applyAlignment="1">
      <alignment horizontal="distributed" vertical="center" justifyLastLine="1"/>
    </xf>
    <xf numFmtId="0" fontId="47" fillId="0" borderId="28" xfId="0" applyFont="1" applyBorder="1" applyAlignment="1">
      <alignment horizontal="distributed" vertical="center" justifyLastLine="1"/>
    </xf>
    <xf numFmtId="0" fontId="47" fillId="0" borderId="6" xfId="0" applyFont="1" applyBorder="1" applyAlignment="1">
      <alignment horizontal="distributed" vertical="center" justifyLastLine="1"/>
    </xf>
    <xf numFmtId="0" fontId="47" fillId="0" borderId="30" xfId="0" applyFont="1" applyBorder="1" applyAlignment="1">
      <alignment horizontal="distributed" vertical="center" justifyLastLine="1"/>
    </xf>
    <xf numFmtId="0" fontId="47" fillId="0" borderId="126" xfId="0" applyFont="1" applyBorder="1" applyAlignment="1">
      <alignment horizontal="center" vertical="center"/>
    </xf>
    <xf numFmtId="0" fontId="47" fillId="0" borderId="81" xfId="0" applyFont="1" applyBorder="1" applyAlignment="1">
      <alignment horizontal="center" vertical="distributed" textRotation="255"/>
    </xf>
    <xf numFmtId="0" fontId="47" fillId="0" borderId="74" xfId="0" applyFont="1" applyBorder="1" applyAlignment="1">
      <alignment horizontal="center" vertical="distributed" textRotation="255"/>
    </xf>
    <xf numFmtId="0" fontId="47" fillId="0" borderId="16" xfId="0" applyFont="1" applyBorder="1" applyAlignment="1">
      <alignment horizontal="distributed" vertical="center" justifyLastLine="1"/>
    </xf>
    <xf numFmtId="0" fontId="47" fillId="0" borderId="24" xfId="0" applyFont="1" applyBorder="1" applyAlignment="1">
      <alignment horizontal="distributed" vertical="center" justifyLastLine="1"/>
    </xf>
    <xf numFmtId="0" fontId="47" fillId="0" borderId="20" xfId="0" applyFont="1" applyBorder="1" applyAlignment="1">
      <alignment horizontal="center" vertical="distributed" textRotation="255" justifyLastLine="1"/>
    </xf>
    <xf numFmtId="0" fontId="47" fillId="0" borderId="29" xfId="0" applyFont="1" applyBorder="1" applyAlignment="1">
      <alignment horizontal="center" vertical="distributed" textRotation="255" justifyLastLine="1"/>
    </xf>
    <xf numFmtId="0" fontId="51" fillId="0" borderId="15" xfId="0" applyFont="1" applyBorder="1" applyAlignment="1">
      <alignment horizontal="distributed" vertical="center" justifyLastLine="1"/>
    </xf>
    <xf numFmtId="0" fontId="51" fillId="0" borderId="10" xfId="0" applyFont="1" applyBorder="1" applyAlignment="1">
      <alignment horizontal="distributed" vertical="center" justifyLastLine="1"/>
    </xf>
    <xf numFmtId="0" fontId="51" fillId="0" borderId="33" xfId="0" applyFont="1" applyBorder="1" applyAlignment="1">
      <alignment horizontal="distributed" vertical="center" justifyLastLine="1"/>
    </xf>
    <xf numFmtId="0" fontId="51" fillId="0" borderId="16" xfId="0" applyFont="1" applyBorder="1" applyAlignment="1">
      <alignment horizontal="distributed" vertical="center" justifyLastLine="1"/>
    </xf>
    <xf numFmtId="0" fontId="51" fillId="0" borderId="24" xfId="0" applyFont="1" applyBorder="1" applyAlignment="1">
      <alignment horizontal="distributed" vertical="center" justifyLastLine="1"/>
    </xf>
    <xf numFmtId="0" fontId="51" fillId="0" borderId="30" xfId="0" applyFont="1" applyBorder="1" applyAlignment="1">
      <alignment horizontal="distributed" vertical="center" justifyLastLine="1"/>
    </xf>
    <xf numFmtId="0" fontId="59" fillId="0" borderId="99" xfId="2" applyFont="1" applyBorder="1" applyAlignment="1" applyProtection="1">
      <alignment horizontal="center" vertical="top" textRotation="255" wrapText="1"/>
      <protection locked="0"/>
    </xf>
    <xf numFmtId="0" fontId="60" fillId="0" borderId="134" xfId="2" applyFont="1" applyBorder="1" applyAlignment="1">
      <alignment horizontal="center" vertical="top" textRotation="255"/>
    </xf>
    <xf numFmtId="0" fontId="60" fillId="0" borderId="100" xfId="2" applyFont="1" applyBorder="1" applyAlignment="1">
      <alignment horizontal="center" vertical="top" textRotation="255"/>
    </xf>
    <xf numFmtId="0" fontId="51" fillId="0" borderId="5" xfId="0" applyFont="1" applyBorder="1" applyAlignment="1">
      <alignment horizontal="distributed" vertical="center" justifyLastLine="1"/>
    </xf>
    <xf numFmtId="0" fontId="51" fillId="0" borderId="6" xfId="0" applyFont="1" applyBorder="1" applyAlignment="1">
      <alignment horizontal="distributed" vertical="center" justifyLastLine="1"/>
    </xf>
    <xf numFmtId="0" fontId="47" fillId="0" borderId="0" xfId="0" applyFont="1" applyAlignment="1">
      <alignment horizontal="distributed" vertical="distributed"/>
    </xf>
    <xf numFmtId="0" fontId="55" fillId="0" borderId="126" xfId="0" applyFont="1" applyBorder="1" applyAlignment="1">
      <alignment horizontal="center" vertical="center" textRotation="255"/>
    </xf>
    <xf numFmtId="0" fontId="24" fillId="0" borderId="0" xfId="0" applyFont="1"/>
    <xf numFmtId="0" fontId="5" fillId="0" borderId="0" xfId="0" applyFont="1" applyAlignment="1" applyProtection="1">
      <alignment horizontal="left" vertical="center"/>
      <protection locked="0"/>
    </xf>
    <xf numFmtId="0" fontId="1" fillId="0" borderId="0" xfId="0" applyFont="1" applyAlignment="1">
      <alignment horizontal="left" vertical="center"/>
    </xf>
    <xf numFmtId="0" fontId="24" fillId="0" borderId="9" xfId="0" applyFont="1" applyBorder="1" applyAlignment="1" applyProtection="1">
      <alignment horizontal="center" vertical="center" textRotation="255" shrinkToFit="1"/>
      <protection locked="0"/>
    </xf>
    <xf numFmtId="0" fontId="24" fillId="0" borderId="70" xfId="0" applyFont="1" applyBorder="1" applyAlignment="1" applyProtection="1">
      <alignment horizontal="distributed" vertical="center" justifyLastLine="1" shrinkToFit="1"/>
      <protection locked="0"/>
    </xf>
    <xf numFmtId="0" fontId="24" fillId="0" borderId="28" xfId="0" applyFont="1" applyBorder="1" applyAlignment="1">
      <alignment horizontal="distributed" vertical="center" justifyLastLine="1" shrinkToFit="1"/>
    </xf>
    <xf numFmtId="0" fontId="24" fillId="0" borderId="6" xfId="0" applyFont="1" applyBorder="1" applyAlignment="1">
      <alignment horizontal="distributed" vertical="center" justifyLastLine="1" shrinkToFit="1"/>
    </xf>
    <xf numFmtId="0" fontId="24" fillId="0" borderId="30" xfId="0" applyFont="1" applyBorder="1" applyAlignment="1">
      <alignment horizontal="distributed" vertical="center" justifyLastLine="1" shrinkToFit="1"/>
    </xf>
    <xf numFmtId="0" fontId="24" fillId="0" borderId="81" xfId="0" applyFont="1" applyBorder="1" applyAlignment="1" applyProtection="1">
      <alignment horizontal="center" vertical="distributed" textRotation="255" justifyLastLine="1"/>
      <protection locked="0"/>
    </xf>
    <xf numFmtId="0" fontId="24" fillId="0" borderId="82" xfId="0" applyFont="1" applyBorder="1" applyAlignment="1" applyProtection="1">
      <alignment horizontal="center" vertical="distributed" textRotation="255" shrinkToFit="1"/>
      <protection locked="0"/>
    </xf>
    <xf numFmtId="0" fontId="24" fillId="0" borderId="80" xfId="0" applyFont="1" applyBorder="1" applyAlignment="1" applyProtection="1">
      <alignment horizontal="center" vertical="distributed" textRotation="255" shrinkToFit="1"/>
      <protection locked="0"/>
    </xf>
    <xf numFmtId="0" fontId="24" fillId="0" borderId="137" xfId="0" applyFont="1" applyBorder="1" applyAlignment="1" applyProtection="1">
      <alignment horizontal="center" vertical="distributed" textRotation="255" shrinkToFit="1"/>
      <protection locked="0"/>
    </xf>
    <xf numFmtId="0" fontId="24" fillId="0" borderId="142" xfId="0" applyFont="1" applyBorder="1" applyAlignment="1" applyProtection="1">
      <alignment horizontal="center" vertical="distributed" textRotation="255" shrinkToFit="1"/>
      <protection locked="0"/>
    </xf>
    <xf numFmtId="0" fontId="24" fillId="0" borderId="11" xfId="0" applyFont="1" applyBorder="1" applyAlignment="1" applyProtection="1">
      <alignment horizontal="center" vertical="center" textRotation="255" shrinkToFit="1"/>
      <protection locked="0"/>
    </xf>
    <xf numFmtId="0" fontId="24" fillId="0" borderId="76" xfId="0" applyFont="1" applyBorder="1" applyAlignment="1" applyProtection="1">
      <alignment horizontal="center" vertical="center" shrinkToFit="1"/>
      <protection locked="0"/>
    </xf>
    <xf numFmtId="0" fontId="24" fillId="0" borderId="75" xfId="0" applyFont="1" applyBorder="1" applyAlignment="1">
      <alignment horizontal="center" vertical="center" shrinkToFit="1"/>
    </xf>
    <xf numFmtId="0" fontId="24" fillId="0" borderId="5" xfId="0" applyFont="1" applyBorder="1" applyAlignment="1" applyProtection="1">
      <alignment horizontal="distributed" vertical="center" justifyLastLine="1" shrinkToFit="1"/>
      <protection locked="0"/>
    </xf>
    <xf numFmtId="0" fontId="24" fillId="0" borderId="10" xfId="0" applyFont="1" applyBorder="1" applyAlignment="1">
      <alignment horizontal="distributed" justifyLastLine="1" shrinkToFit="1"/>
    </xf>
    <xf numFmtId="0" fontId="24" fillId="0" borderId="6" xfId="0" applyFont="1" applyBorder="1" applyAlignment="1">
      <alignment horizontal="distributed" justifyLastLine="1" shrinkToFit="1"/>
    </xf>
    <xf numFmtId="0" fontId="24" fillId="0" borderId="24" xfId="0" applyFont="1" applyBorder="1" applyAlignment="1">
      <alignment horizontal="distributed" justifyLastLine="1" shrinkToFit="1"/>
    </xf>
    <xf numFmtId="0" fontId="24" fillId="0" borderId="136" xfId="0" applyFont="1" applyBorder="1" applyAlignment="1" applyProtection="1">
      <alignment horizontal="center" vertical="distributed" textRotation="255" shrinkToFit="1"/>
      <protection locked="0"/>
    </xf>
    <xf numFmtId="0" fontId="24" fillId="0" borderId="84" xfId="0" applyFont="1" applyBorder="1" applyAlignment="1" applyProtection="1">
      <alignment horizontal="center" vertical="distributed" textRotation="255" shrinkToFit="1"/>
      <protection locked="0"/>
    </xf>
    <xf numFmtId="0" fontId="24" fillId="0" borderId="85" xfId="0" applyFont="1" applyBorder="1" applyAlignment="1" applyProtection="1">
      <alignment horizontal="center" vertical="distributed" textRotation="255" shrinkToFit="1"/>
      <protection locked="0"/>
    </xf>
    <xf numFmtId="0" fontId="24" fillId="0" borderId="0" xfId="0" applyFont="1" applyAlignment="1" applyProtection="1">
      <alignment horizontal="distributed" vertical="center" justifyLastLine="1"/>
      <protection locked="0"/>
    </xf>
    <xf numFmtId="0" fontId="24" fillId="0" borderId="126" xfId="0" applyFont="1" applyBorder="1" applyAlignment="1" applyProtection="1">
      <alignment horizontal="center" vertical="center" textRotation="255"/>
      <protection locked="0"/>
    </xf>
    <xf numFmtId="0" fontId="24" fillId="0" borderId="16" xfId="0" applyFont="1" applyBorder="1" applyAlignment="1" applyProtection="1">
      <alignment horizontal="center" vertical="center" textRotation="255"/>
      <protection locked="0"/>
    </xf>
    <xf numFmtId="0" fontId="24" fillId="0" borderId="17" xfId="0" applyFont="1" applyBorder="1" applyAlignment="1" applyProtection="1">
      <alignment horizontal="center" vertical="center" textRotation="255"/>
      <protection locked="0"/>
    </xf>
    <xf numFmtId="0" fontId="24" fillId="0" borderId="23" xfId="0" applyFont="1" applyBorder="1" applyAlignment="1" applyProtection="1">
      <alignment horizontal="center" vertical="center" textRotation="255"/>
      <protection locked="0"/>
    </xf>
    <xf numFmtId="0" fontId="24" fillId="0" borderId="29" xfId="0" applyFont="1" applyBorder="1" applyAlignment="1" applyProtection="1">
      <alignment horizontal="center" vertical="center" textRotation="255"/>
      <protection locked="0"/>
    </xf>
    <xf numFmtId="0" fontId="24" fillId="0" borderId="29" xfId="0" applyFont="1" applyBorder="1" applyAlignment="1">
      <alignment horizontal="center" vertical="center" textRotation="255"/>
    </xf>
    <xf numFmtId="0" fontId="24" fillId="0" borderId="24" xfId="0" applyFont="1" applyBorder="1" applyAlignment="1" applyProtection="1">
      <alignment horizontal="distributed" vertical="center" justifyLastLine="1"/>
      <protection locked="0"/>
    </xf>
    <xf numFmtId="0" fontId="24" fillId="0" borderId="134" xfId="0" applyFont="1" applyBorder="1" applyAlignment="1" applyProtection="1">
      <alignment horizontal="center" vertical="distributed" textRotation="255" justifyLastLine="1" shrinkToFit="1"/>
      <protection locked="0"/>
    </xf>
    <xf numFmtId="0" fontId="24" fillId="0" borderId="134" xfId="0" applyFont="1" applyBorder="1" applyAlignment="1">
      <alignment horizontal="center" vertical="distributed" textRotation="255" justifyLastLine="1" shrinkToFit="1"/>
    </xf>
    <xf numFmtId="0" fontId="24" fillId="0" borderId="33" xfId="0" applyFont="1" applyBorder="1" applyAlignment="1">
      <alignment horizontal="distributed" justifyLastLine="1" shrinkToFit="1"/>
    </xf>
    <xf numFmtId="0" fontId="24" fillId="0" borderId="30" xfId="0" applyFont="1" applyBorder="1" applyAlignment="1">
      <alignment horizontal="distributed" justifyLastLine="1" shrinkToFit="1"/>
    </xf>
    <xf numFmtId="0" fontId="24" fillId="0" borderId="48" xfId="0" applyFont="1" applyBorder="1" applyAlignment="1">
      <alignment horizontal="center" vertical="center"/>
    </xf>
    <xf numFmtId="0" fontId="24" fillId="0" borderId="75" xfId="0" applyFont="1" applyBorder="1" applyAlignment="1">
      <alignment horizontal="center" vertical="center"/>
    </xf>
    <xf numFmtId="0" fontId="24" fillId="0" borderId="70" xfId="0" applyFont="1" applyBorder="1" applyAlignment="1" applyProtection="1">
      <alignment horizontal="center" vertical="center" shrinkToFit="1"/>
      <protection locked="0"/>
    </xf>
    <xf numFmtId="0" fontId="24" fillId="0" borderId="6" xfId="0" applyFont="1" applyBorder="1" applyAlignment="1">
      <alignment horizontal="center" vertical="center" shrinkToFit="1"/>
    </xf>
    <xf numFmtId="0" fontId="24" fillId="0" borderId="59" xfId="0" applyFont="1" applyBorder="1" applyAlignment="1" applyProtection="1">
      <alignment horizontal="distributed" vertical="center" justifyLastLine="1"/>
      <protection locked="0"/>
    </xf>
    <xf numFmtId="0" fontId="24" fillId="0" borderId="134" xfId="0" applyFont="1" applyBorder="1" applyAlignment="1" applyProtection="1">
      <alignment horizontal="distributed" vertical="center" justifyLastLine="1"/>
      <protection locked="0"/>
    </xf>
    <xf numFmtId="0" fontId="25" fillId="0" borderId="4" xfId="0" applyFont="1" applyBorder="1" applyAlignment="1" applyProtection="1">
      <alignment horizontal="left" vertical="center" shrinkToFit="1"/>
      <protection locked="0"/>
    </xf>
    <xf numFmtId="0" fontId="24" fillId="0" borderId="48" xfId="0" applyFont="1" applyBorder="1" applyAlignment="1" applyProtection="1">
      <alignment horizontal="center" vertical="center" textRotation="255"/>
      <protection locked="0"/>
    </xf>
    <xf numFmtId="0" fontId="24" fillId="0" borderId="13" xfId="0" applyFont="1" applyBorder="1" applyAlignment="1" applyProtection="1">
      <alignment horizontal="center" vertical="center" textRotation="255"/>
      <protection locked="0"/>
    </xf>
    <xf numFmtId="0" fontId="24" fillId="0" borderId="19" xfId="0" applyFont="1" applyBorder="1" applyAlignment="1" applyProtection="1">
      <alignment horizontal="center" vertical="center" textRotation="255"/>
      <protection locked="0"/>
    </xf>
    <xf numFmtId="0" fontId="24" fillId="0" borderId="70" xfId="0" applyFont="1" applyBorder="1" applyAlignment="1">
      <alignment horizontal="center" vertical="center" textRotation="255" wrapText="1" shrinkToFit="1"/>
    </xf>
    <xf numFmtId="0" fontId="24" fillId="0" borderId="28" xfId="0" applyFont="1" applyBorder="1" applyAlignment="1">
      <alignment horizontal="center" vertical="center" textRotation="255" shrinkToFit="1"/>
    </xf>
    <xf numFmtId="0" fontId="24" fillId="0" borderId="9" xfId="0" applyFont="1" applyBorder="1" applyAlignment="1">
      <alignment horizontal="center" vertical="center" textRotation="255" shrinkToFit="1"/>
    </xf>
    <xf numFmtId="0" fontId="24" fillId="0" borderId="29" xfId="0" applyFont="1" applyBorder="1" applyAlignment="1">
      <alignment horizontal="center" vertical="center" textRotation="255" shrinkToFit="1"/>
    </xf>
    <xf numFmtId="0" fontId="24" fillId="0" borderId="131" xfId="0" applyFont="1" applyBorder="1" applyAlignment="1">
      <alignment horizontal="center" vertical="center" textRotation="255" shrinkToFit="1"/>
    </xf>
    <xf numFmtId="0" fontId="24" fillId="0" borderId="118" xfId="0" applyFont="1" applyBorder="1" applyAlignment="1">
      <alignment horizontal="center" vertical="center" textRotation="255" shrinkToFit="1"/>
    </xf>
    <xf numFmtId="0" fontId="22" fillId="0" borderId="92" xfId="0" applyFont="1" applyBorder="1" applyAlignment="1">
      <alignment horizontal="distributed" vertical="center"/>
    </xf>
    <xf numFmtId="0" fontId="22" fillId="0" borderId="107" xfId="0" applyFont="1" applyBorder="1" applyAlignment="1">
      <alignment horizontal="distributed" vertical="center"/>
    </xf>
    <xf numFmtId="0" fontId="24" fillId="0" borderId="20" xfId="0" applyFont="1" applyBorder="1" applyAlignment="1">
      <alignment horizontal="distributed" vertical="center" indent="1"/>
    </xf>
    <xf numFmtId="0" fontId="24" fillId="0" borderId="0" xfId="0" applyFont="1" applyAlignment="1">
      <alignment horizontal="distributed" vertical="center" indent="1"/>
    </xf>
    <xf numFmtId="0" fontId="24" fillId="0" borderId="43" xfId="0" applyFont="1" applyBorder="1" applyAlignment="1">
      <alignment horizontal="distributed" vertical="center" indent="1"/>
    </xf>
    <xf numFmtId="0" fontId="24" fillId="0" borderId="4" xfId="0" applyFont="1" applyBorder="1" applyAlignment="1">
      <alignment horizontal="distributed" vertical="center" indent="1"/>
    </xf>
    <xf numFmtId="0" fontId="24" fillId="0" borderId="19" xfId="0" applyFont="1" applyBorder="1" applyAlignment="1">
      <alignment horizontal="center" vertical="distributed" textRotation="255" justifyLastLine="1"/>
    </xf>
    <xf numFmtId="0" fontId="24" fillId="0" borderId="126" xfId="0" applyFont="1" applyBorder="1" applyAlignment="1">
      <alignment horizontal="center" vertical="distributed" textRotation="255" justifyLastLine="1"/>
    </xf>
    <xf numFmtId="0" fontId="24" fillId="0" borderId="48" xfId="0" applyFont="1" applyBorder="1" applyAlignment="1">
      <alignment horizontal="center" vertical="distributed" textRotation="255" justifyLastLine="1"/>
    </xf>
    <xf numFmtId="0" fontId="24" fillId="0" borderId="16" xfId="0" applyFont="1" applyBorder="1" applyAlignment="1">
      <alignment horizontal="distributed" vertical="center" indent="1"/>
    </xf>
    <xf numFmtId="0" fontId="24" fillId="0" borderId="24" xfId="0" applyFont="1" applyBorder="1" applyAlignment="1">
      <alignment horizontal="distributed" vertical="center" indent="1"/>
    </xf>
    <xf numFmtId="0" fontId="24" fillId="0" borderId="104" xfId="0" applyFont="1" applyBorder="1" applyAlignment="1">
      <alignment horizontal="center" vertical="distributed" textRotation="255" justifyLastLine="1"/>
    </xf>
    <xf numFmtId="0" fontId="24" fillId="0" borderId="11" xfId="0" applyFont="1" applyBorder="1" applyAlignment="1">
      <alignment horizontal="center" vertical="distributed" textRotation="255" justifyLastLine="1"/>
    </xf>
    <xf numFmtId="0" fontId="24" fillId="0" borderId="8" xfId="0" applyFont="1" applyBorder="1" applyAlignment="1">
      <alignment horizontal="center" vertical="distributed" textRotation="255" justifyLastLine="1"/>
    </xf>
    <xf numFmtId="177" fontId="24" fillId="0" borderId="150" xfId="0" applyNumberFormat="1" applyFont="1" applyBorder="1" applyAlignment="1">
      <alignment vertical="center"/>
    </xf>
    <xf numFmtId="177" fontId="24" fillId="0" borderId="156" xfId="0" applyNumberFormat="1" applyFont="1" applyBorder="1" applyAlignment="1">
      <alignment vertical="center"/>
    </xf>
    <xf numFmtId="177" fontId="24" fillId="0" borderId="151" xfId="0" applyNumberFormat="1" applyFont="1" applyBorder="1" applyAlignment="1">
      <alignment vertical="center"/>
    </xf>
    <xf numFmtId="177" fontId="24" fillId="0" borderId="157" xfId="0" applyNumberFormat="1" applyFont="1" applyBorder="1" applyAlignment="1">
      <alignment vertical="center"/>
    </xf>
    <xf numFmtId="177" fontId="24" fillId="0" borderId="174" xfId="0" applyNumberFormat="1" applyFont="1" applyBorder="1" applyAlignment="1">
      <alignment vertical="center"/>
    </xf>
    <xf numFmtId="177" fontId="24" fillId="0" borderId="175" xfId="0" applyNumberFormat="1" applyFont="1" applyBorder="1" applyAlignment="1">
      <alignment vertical="center"/>
    </xf>
    <xf numFmtId="0" fontId="24" fillId="0" borderId="6" xfId="0" applyFont="1" applyBorder="1" applyAlignment="1">
      <alignment horizontal="distributed" vertical="distributed" indent="1"/>
    </xf>
    <xf numFmtId="0" fontId="24" fillId="0" borderId="24" xfId="0" applyFont="1" applyBorder="1" applyAlignment="1">
      <alignment horizontal="distributed" vertical="distributed" indent="1"/>
    </xf>
    <xf numFmtId="0" fontId="24" fillId="0" borderId="30" xfId="0" applyFont="1" applyBorder="1" applyAlignment="1">
      <alignment horizontal="distributed" vertical="distributed" indent="1"/>
    </xf>
    <xf numFmtId="0" fontId="24" fillId="0" borderId="70" xfId="0" applyFont="1" applyBorder="1" applyAlignment="1">
      <alignment horizontal="center" vertical="distributed" textRotation="255" justifyLastLine="1"/>
    </xf>
    <xf numFmtId="0" fontId="24" fillId="0" borderId="28" xfId="0" applyFont="1" applyBorder="1" applyAlignment="1">
      <alignment horizontal="center" vertical="distributed" textRotation="255" justifyLastLine="1"/>
    </xf>
    <xf numFmtId="0" fontId="24" fillId="0" borderId="9" xfId="0" applyFont="1" applyBorder="1" applyAlignment="1">
      <alignment horizontal="center" vertical="distributed" textRotation="255" justifyLastLine="1"/>
    </xf>
    <xf numFmtId="0" fontId="24" fillId="0" borderId="6" xfId="0" applyFont="1" applyBorder="1" applyAlignment="1">
      <alignment horizontal="center" vertical="distributed" textRotation="255" justifyLastLine="1"/>
    </xf>
    <xf numFmtId="0" fontId="24" fillId="0" borderId="30" xfId="0" applyFont="1" applyBorder="1" applyAlignment="1">
      <alignment horizontal="center" vertical="distributed" textRotation="255" justifyLastLine="1"/>
    </xf>
    <xf numFmtId="0" fontId="24" fillId="0" borderId="71" xfId="0" applyFont="1" applyBorder="1" applyAlignment="1">
      <alignment horizontal="distributed" vertical="center" indent="1"/>
    </xf>
    <xf numFmtId="0" fontId="24" fillId="0" borderId="25" xfId="0" applyFont="1" applyBorder="1" applyAlignment="1">
      <alignment horizontal="distributed" vertical="center" indent="1"/>
    </xf>
    <xf numFmtId="0" fontId="24" fillId="0" borderId="70" xfId="0" applyFont="1" applyBorder="1" applyAlignment="1">
      <alignment horizontal="center" vertical="center" wrapText="1" shrinkToFit="1"/>
    </xf>
    <xf numFmtId="0" fontId="24" fillId="0" borderId="28" xfId="0" applyFont="1" applyBorder="1" applyAlignment="1">
      <alignment horizontal="center" vertical="center" wrapText="1" shrinkToFit="1"/>
    </xf>
    <xf numFmtId="0" fontId="24" fillId="0" borderId="6" xfId="0" applyFont="1" applyBorder="1" applyAlignment="1">
      <alignment horizontal="center" vertical="center" wrapText="1" shrinkToFit="1"/>
    </xf>
    <xf numFmtId="0" fontId="24" fillId="0" borderId="30" xfId="0" applyFont="1" applyBorder="1" applyAlignment="1">
      <alignment horizontal="center" vertical="center" wrapText="1" shrinkToFit="1"/>
    </xf>
    <xf numFmtId="0" fontId="24" fillId="0" borderId="92" xfId="0" applyFont="1" applyBorder="1" applyAlignment="1">
      <alignment horizontal="distributed" vertical="center" indent="1"/>
    </xf>
    <xf numFmtId="0" fontId="24" fillId="0" borderId="107" xfId="0" applyFont="1" applyBorder="1" applyAlignment="1">
      <alignment horizontal="distributed" vertical="center" indent="1"/>
    </xf>
    <xf numFmtId="0" fontId="31" fillId="0" borderId="106" xfId="0" applyFont="1" applyBorder="1" applyAlignment="1">
      <alignment horizontal="distributed" vertical="center" indent="1"/>
    </xf>
    <xf numFmtId="0" fontId="31" fillId="0" borderId="122" xfId="0" applyFont="1" applyBorder="1" applyAlignment="1">
      <alignment horizontal="distributed" vertical="center" indent="1"/>
    </xf>
    <xf numFmtId="0" fontId="31" fillId="0" borderId="110" xfId="0" applyFont="1" applyBorder="1" applyAlignment="1">
      <alignment horizontal="distributed" vertical="center" indent="1"/>
    </xf>
    <xf numFmtId="0" fontId="24" fillId="0" borderId="31" xfId="0" applyFont="1" applyBorder="1" applyAlignment="1">
      <alignment horizontal="distributed" vertical="center" indent="1"/>
    </xf>
    <xf numFmtId="0" fontId="24" fillId="0" borderId="70" xfId="0" applyFont="1" applyBorder="1" applyAlignment="1">
      <alignment horizontal="distributed" vertical="distributed" indent="1"/>
    </xf>
    <xf numFmtId="0" fontId="24" fillId="0" borderId="34" xfId="0" applyFont="1" applyBorder="1" applyAlignment="1">
      <alignment horizontal="distributed" vertical="distributed" indent="1"/>
    </xf>
    <xf numFmtId="0" fontId="24" fillId="0" borderId="28" xfId="0" applyFont="1" applyBorder="1" applyAlignment="1">
      <alignment horizontal="distributed" vertical="distributed" indent="1"/>
    </xf>
    <xf numFmtId="177" fontId="22" fillId="0" borderId="150" xfId="0" applyNumberFormat="1" applyFont="1" applyBorder="1" applyAlignment="1">
      <alignment vertical="center"/>
    </xf>
    <xf numFmtId="177" fontId="22" fillId="0" borderId="153" xfId="0" applyNumberFormat="1" applyFont="1" applyBorder="1" applyAlignment="1">
      <alignment vertical="center"/>
    </xf>
    <xf numFmtId="177" fontId="22" fillId="0" borderId="151" xfId="0" applyNumberFormat="1" applyFont="1" applyBorder="1" applyAlignment="1">
      <alignment vertical="center"/>
    </xf>
    <xf numFmtId="177" fontId="22" fillId="0" borderId="154" xfId="0" applyNumberFormat="1" applyFont="1" applyBorder="1" applyAlignment="1">
      <alignment vertical="center"/>
    </xf>
    <xf numFmtId="0" fontId="24" fillId="0" borderId="130" xfId="0" applyFont="1" applyBorder="1" applyAlignment="1">
      <alignment horizontal="distributed" vertical="center" justifyLastLine="1"/>
    </xf>
    <xf numFmtId="0" fontId="24" fillId="0" borderId="27" xfId="0" applyFont="1" applyBorder="1" applyAlignment="1">
      <alignment horizontal="distributed" vertical="center" justifyLastLine="1"/>
    </xf>
    <xf numFmtId="0" fontId="24" fillId="0" borderId="49" xfId="0" applyFont="1" applyBorder="1" applyAlignment="1">
      <alignment horizontal="distributed" vertical="center" justifyLastLine="1"/>
    </xf>
    <xf numFmtId="0" fontId="24" fillId="0" borderId="71" xfId="0" applyFont="1" applyBorder="1" applyAlignment="1">
      <alignment horizontal="distributed" vertical="center" justifyLastLine="1"/>
    </xf>
    <xf numFmtId="0" fontId="24" fillId="0" borderId="25" xfId="0" applyFont="1" applyBorder="1" applyAlignment="1">
      <alignment horizontal="distributed" vertical="center" justifyLastLine="1"/>
    </xf>
    <xf numFmtId="0" fontId="24" fillId="0" borderId="31" xfId="0" applyFont="1" applyBorder="1" applyAlignment="1">
      <alignment horizontal="distributed" vertical="center" justifyLastLine="1"/>
    </xf>
    <xf numFmtId="0" fontId="24" fillId="0" borderId="19" xfId="0" applyFont="1" applyBorder="1" applyAlignment="1">
      <alignment horizontal="center" vertical="distributed" textRotation="255" indent="1"/>
    </xf>
    <xf numFmtId="0" fontId="24" fillId="0" borderId="126" xfId="0" applyFont="1" applyBorder="1" applyAlignment="1">
      <alignment horizontal="center" vertical="distributed" textRotation="255" indent="1"/>
    </xf>
    <xf numFmtId="0" fontId="24" fillId="0" borderId="127" xfId="0" applyFont="1" applyBorder="1" applyAlignment="1">
      <alignment horizontal="center" vertical="distributed" textRotation="255" indent="1"/>
    </xf>
    <xf numFmtId="0" fontId="15" fillId="0" borderId="23" xfId="0" applyFont="1" applyBorder="1" applyAlignment="1">
      <alignment horizontal="center" vertical="center" justifyLastLine="1"/>
    </xf>
    <xf numFmtId="0" fontId="15" fillId="0" borderId="34" xfId="0" applyFont="1" applyBorder="1" applyAlignment="1">
      <alignment horizontal="center" vertical="center" justifyLastLine="1"/>
    </xf>
    <xf numFmtId="0" fontId="15" fillId="0" borderId="28" xfId="0" applyFont="1" applyBorder="1" applyAlignment="1">
      <alignment horizontal="center" vertical="center" justifyLastLine="1"/>
    </xf>
    <xf numFmtId="0" fontId="15" fillId="0" borderId="20" xfId="0" applyFont="1" applyBorder="1" applyAlignment="1">
      <alignment horizontal="center" vertical="center" justifyLastLine="1" shrinkToFit="1"/>
    </xf>
    <xf numFmtId="0" fontId="15" fillId="0" borderId="0" xfId="0" applyFont="1" applyAlignment="1">
      <alignment horizontal="center" vertical="center" justifyLastLine="1" shrinkToFit="1"/>
    </xf>
    <xf numFmtId="0" fontId="15" fillId="0" borderId="29" xfId="0" applyFont="1" applyBorder="1" applyAlignment="1">
      <alignment horizontal="center" vertical="center" justifyLastLine="1" shrinkToFit="1"/>
    </xf>
    <xf numFmtId="0" fontId="15" fillId="0" borderId="16" xfId="0" applyFont="1" applyBorder="1" applyAlignment="1">
      <alignment horizontal="distributed" vertical="center"/>
    </xf>
    <xf numFmtId="0" fontId="15" fillId="0" borderId="24" xfId="0" applyFont="1" applyBorder="1" applyAlignment="1">
      <alignment horizontal="distributed"/>
    </xf>
    <xf numFmtId="0" fontId="15" fillId="0" borderId="30" xfId="0" applyFont="1" applyBorder="1" applyAlignment="1">
      <alignment horizontal="distributed"/>
    </xf>
    <xf numFmtId="0" fontId="24" fillId="0" borderId="20" xfId="0" applyFont="1" applyBorder="1" applyAlignment="1">
      <alignment horizontal="distributed" vertical="center" justifyLastLine="1"/>
    </xf>
    <xf numFmtId="0" fontId="24" fillId="0" borderId="0" xfId="0" applyFont="1" applyAlignment="1">
      <alignment horizontal="distributed" vertical="center" justifyLastLine="1"/>
    </xf>
    <xf numFmtId="0" fontId="24" fillId="0" borderId="29" xfId="0" applyFont="1" applyBorder="1" applyAlignment="1">
      <alignment horizontal="distributed" vertical="center" justifyLastLine="1"/>
    </xf>
    <xf numFmtId="0" fontId="24" fillId="0" borderId="20" xfId="0" applyFont="1" applyBorder="1" applyAlignment="1">
      <alignment horizontal="distributed" vertical="center" wrapText="1" indent="1"/>
    </xf>
    <xf numFmtId="0" fontId="24" fillId="0" borderId="0" xfId="0" applyFont="1" applyAlignment="1">
      <alignment horizontal="distributed" vertical="center" wrapText="1" indent="1"/>
    </xf>
    <xf numFmtId="0" fontId="24" fillId="0" borderId="29" xfId="0" applyFont="1" applyBorder="1" applyAlignment="1">
      <alignment horizontal="distributed" vertical="center" wrapText="1" indent="1"/>
    </xf>
    <xf numFmtId="0" fontId="24" fillId="0" borderId="119" xfId="0" applyFont="1" applyBorder="1" applyAlignment="1">
      <alignment horizontal="distributed" vertical="center" wrapText="1" indent="1"/>
    </xf>
    <xf numFmtId="0" fontId="24" fillId="0" borderId="120" xfId="0" applyFont="1" applyBorder="1" applyAlignment="1">
      <alignment horizontal="distributed" vertical="center" wrapText="1" indent="1"/>
    </xf>
    <xf numFmtId="0" fontId="24" fillId="0" borderId="121" xfId="0" applyFont="1" applyBorder="1" applyAlignment="1">
      <alignment horizontal="distributed" vertical="center" wrapText="1" indent="1"/>
    </xf>
    <xf numFmtId="0" fontId="19" fillId="0" borderId="147" xfId="0" applyFont="1" applyBorder="1" applyAlignment="1">
      <alignment horizontal="center" vertical="center" justifyLastLine="1"/>
    </xf>
    <xf numFmtId="0" fontId="19" fillId="0" borderId="148" xfId="0" applyFont="1" applyBorder="1" applyAlignment="1">
      <alignment horizontal="center" vertical="center" justifyLastLine="1"/>
    </xf>
    <xf numFmtId="0" fontId="19" fillId="0" borderId="149" xfId="0" applyFont="1" applyBorder="1" applyAlignment="1">
      <alignment horizontal="center" vertical="center" justifyLastLine="1"/>
    </xf>
    <xf numFmtId="0" fontId="19" fillId="0" borderId="17" xfId="0" applyFont="1" applyBorder="1" applyAlignment="1">
      <alignment horizontal="center" vertical="center" justifyLastLine="1"/>
    </xf>
    <xf numFmtId="0" fontId="19" fillId="0" borderId="25" xfId="0" applyFont="1" applyBorder="1" applyAlignment="1">
      <alignment horizontal="center" vertical="center" justifyLastLine="1"/>
    </xf>
    <xf numFmtId="0" fontId="19" fillId="0" borderId="31" xfId="0" applyFont="1" applyBorder="1" applyAlignment="1">
      <alignment horizontal="center" vertical="center" justifyLastLine="1"/>
    </xf>
    <xf numFmtId="176" fontId="22" fillId="0" borderId="17" xfId="0" applyNumberFormat="1" applyFont="1" applyBorder="1" applyAlignment="1">
      <alignment horizontal="right" vertical="center"/>
    </xf>
    <xf numFmtId="176" fontId="22" fillId="0" borderId="25" xfId="0" applyNumberFormat="1" applyFont="1" applyBorder="1" applyAlignment="1">
      <alignment horizontal="right" vertical="center"/>
    </xf>
    <xf numFmtId="176" fontId="22" fillId="0" borderId="46" xfId="0" applyNumberFormat="1" applyFont="1" applyBorder="1" applyAlignment="1">
      <alignment horizontal="right" vertical="center"/>
    </xf>
    <xf numFmtId="176" fontId="24" fillId="0" borderId="25" xfId="0" applyNumberFormat="1" applyFont="1" applyBorder="1" applyAlignment="1">
      <alignment horizontal="right" vertical="center"/>
    </xf>
    <xf numFmtId="176" fontId="24" fillId="0" borderId="31" xfId="0" applyNumberFormat="1" applyFont="1" applyBorder="1" applyAlignment="1">
      <alignment horizontal="right" vertical="center"/>
    </xf>
    <xf numFmtId="176" fontId="24" fillId="0" borderId="17" xfId="0" applyNumberFormat="1" applyFont="1" applyBorder="1" applyAlignment="1">
      <alignment horizontal="right" vertical="center"/>
    </xf>
    <xf numFmtId="0" fontId="24" fillId="0" borderId="72" xfId="0" applyFont="1" applyBorder="1" applyAlignment="1">
      <alignment horizontal="distributed" vertical="center" indent="1"/>
    </xf>
    <xf numFmtId="0" fontId="24" fillId="0" borderId="26" xfId="0" applyFont="1" applyBorder="1" applyAlignment="1">
      <alignment horizontal="distributed" vertical="center" indent="1"/>
    </xf>
    <xf numFmtId="0" fontId="24" fillId="0" borderId="32" xfId="0" applyFont="1" applyBorder="1" applyAlignment="1">
      <alignment horizontal="distributed" vertical="center" indent="1"/>
    </xf>
    <xf numFmtId="176" fontId="22" fillId="0" borderId="18" xfId="0" applyNumberFormat="1" applyFont="1" applyBorder="1" applyAlignment="1">
      <alignment horizontal="right" vertical="center"/>
    </xf>
    <xf numFmtId="176" fontId="22" fillId="0" borderId="26" xfId="0" applyNumberFormat="1" applyFont="1" applyBorder="1" applyAlignment="1">
      <alignment horizontal="right" vertical="center"/>
    </xf>
    <xf numFmtId="176" fontId="22" fillId="0" borderId="47" xfId="0" applyNumberFormat="1" applyFont="1" applyBorder="1" applyAlignment="1">
      <alignment horizontal="right" vertical="center"/>
    </xf>
    <xf numFmtId="176" fontId="24" fillId="0" borderId="26" xfId="0" applyNumberFormat="1" applyFont="1" applyBorder="1" applyAlignment="1">
      <alignment horizontal="right" vertical="center"/>
    </xf>
    <xf numFmtId="176" fontId="24" fillId="0" borderId="32" xfId="0" applyNumberFormat="1" applyFont="1" applyBorder="1" applyAlignment="1">
      <alignment horizontal="right" vertical="center"/>
    </xf>
    <xf numFmtId="176" fontId="24" fillId="0" borderId="18" xfId="0" applyNumberFormat="1" applyFont="1" applyBorder="1" applyAlignment="1">
      <alignment horizontal="right" vertical="center"/>
    </xf>
    <xf numFmtId="0" fontId="24" fillId="0" borderId="17" xfId="0" applyFont="1" applyBorder="1" applyAlignment="1">
      <alignment horizontal="center" vertical="center"/>
    </xf>
    <xf numFmtId="0" fontId="24" fillId="0" borderId="25" xfId="0" applyFont="1" applyBorder="1" applyAlignment="1">
      <alignment horizontal="center" vertical="center"/>
    </xf>
    <xf numFmtId="0" fontId="24" fillId="0" borderId="31" xfId="0" applyFont="1" applyBorder="1" applyAlignment="1">
      <alignment horizontal="center" vertical="center"/>
    </xf>
    <xf numFmtId="0" fontId="24" fillId="0" borderId="21" xfId="0" applyFont="1" applyBorder="1" applyAlignment="1">
      <alignment horizontal="distributed" vertical="center" justifyLastLine="1"/>
    </xf>
    <xf numFmtId="0" fontId="24" fillId="0" borderId="66" xfId="0" applyFont="1" applyBorder="1" applyAlignment="1">
      <alignment horizontal="distributed" vertical="center" justifyLastLine="1"/>
    </xf>
    <xf numFmtId="0" fontId="24" fillId="0" borderId="17" xfId="0" applyFont="1" applyBorder="1" applyAlignment="1">
      <alignment horizontal="center" vertical="center" justifyLastLine="1"/>
    </xf>
    <xf numFmtId="0" fontId="24" fillId="0" borderId="25" xfId="0" applyFont="1" applyBorder="1" applyAlignment="1">
      <alignment horizontal="center" vertical="center" justifyLastLine="1"/>
    </xf>
    <xf numFmtId="0" fontId="24" fillId="0" borderId="60" xfId="0" applyFont="1" applyBorder="1" applyAlignment="1">
      <alignment horizontal="center" vertical="center" justifyLastLine="1"/>
    </xf>
    <xf numFmtId="0" fontId="24" fillId="0" borderId="60" xfId="0" applyFont="1" applyBorder="1" applyAlignment="1">
      <alignment horizontal="center" vertical="center"/>
    </xf>
    <xf numFmtId="176" fontId="24" fillId="0" borderId="60" xfId="0" applyNumberFormat="1" applyFont="1" applyBorder="1" applyAlignment="1">
      <alignment horizontal="right" vertical="center"/>
    </xf>
    <xf numFmtId="176" fontId="24" fillId="0" borderId="65" xfId="0" applyNumberFormat="1" applyFont="1" applyBorder="1" applyAlignment="1">
      <alignment horizontal="right" vertical="center"/>
    </xf>
    <xf numFmtId="177" fontId="24" fillId="0" borderId="161" xfId="0" applyNumberFormat="1" applyFont="1" applyBorder="1" applyAlignment="1">
      <alignment vertical="center"/>
    </xf>
    <xf numFmtId="177" fontId="24" fillId="0" borderId="162" xfId="0" applyNumberFormat="1" applyFont="1" applyBorder="1" applyAlignment="1">
      <alignment vertical="center"/>
    </xf>
    <xf numFmtId="0" fontId="24" fillId="0" borderId="5" xfId="0" applyFont="1" applyBorder="1" applyAlignment="1">
      <alignment horizontal="distributed" vertical="center" indent="1"/>
    </xf>
    <xf numFmtId="0" fontId="24" fillId="0" borderId="10" xfId="0" applyFont="1" applyBorder="1" applyAlignment="1">
      <alignment horizontal="distributed" vertical="center" indent="1"/>
    </xf>
    <xf numFmtId="0" fontId="24" fillId="0" borderId="33" xfId="0" applyFont="1" applyBorder="1" applyAlignment="1">
      <alignment horizontal="distributed" vertical="center" indent="1"/>
    </xf>
    <xf numFmtId="0" fontId="24" fillId="0" borderId="6" xfId="0" applyFont="1" applyBorder="1" applyAlignment="1">
      <alignment horizontal="distributed" vertical="center" indent="1"/>
    </xf>
    <xf numFmtId="0" fontId="24" fillId="0" borderId="30" xfId="0" applyFont="1" applyBorder="1" applyAlignment="1">
      <alignment horizontal="distributed" vertical="center" indent="1"/>
    </xf>
    <xf numFmtId="0" fontId="22" fillId="0" borderId="15" xfId="0" applyFont="1" applyBorder="1" applyAlignment="1">
      <alignment horizontal="distributed" vertical="center" justifyLastLine="1"/>
    </xf>
    <xf numFmtId="0" fontId="22" fillId="0" borderId="10" xfId="0" applyFont="1" applyBorder="1" applyAlignment="1">
      <alignment horizontal="distributed" vertical="center" justifyLastLine="1"/>
    </xf>
    <xf numFmtId="0" fontId="22" fillId="0" borderId="56" xfId="0" applyFont="1" applyBorder="1" applyAlignment="1">
      <alignment horizontal="distributed" vertical="center" justifyLastLine="1"/>
    </xf>
    <xf numFmtId="0" fontId="22" fillId="0" borderId="16" xfId="0" applyFont="1" applyBorder="1" applyAlignment="1">
      <alignment horizontal="distributed" vertical="center" justifyLastLine="1"/>
    </xf>
    <xf numFmtId="0" fontId="22" fillId="0" borderId="24" xfId="0" applyFont="1" applyBorder="1" applyAlignment="1">
      <alignment horizontal="distributed" vertical="center" justifyLastLine="1"/>
    </xf>
    <xf numFmtId="0" fontId="22" fillId="0" borderId="57" xfId="0" applyFont="1" applyBorder="1" applyAlignment="1">
      <alignment horizontal="distributed" vertical="center" justifyLastLine="1"/>
    </xf>
    <xf numFmtId="0" fontId="24" fillId="0" borderId="31" xfId="0" applyFont="1" applyBorder="1" applyAlignment="1">
      <alignment horizontal="center" vertical="center" justifyLastLine="1"/>
    </xf>
    <xf numFmtId="0" fontId="24" fillId="0" borderId="17" xfId="0" applyFont="1" applyBorder="1" applyAlignment="1" applyProtection="1">
      <alignment horizontal="distributed" vertical="center" justifyLastLine="1"/>
      <protection locked="0"/>
    </xf>
    <xf numFmtId="0" fontId="24" fillId="0" borderId="25" xfId="0" applyFont="1" applyBorder="1" applyAlignment="1" applyProtection="1">
      <alignment horizontal="distributed" vertical="center" justifyLastLine="1"/>
      <protection locked="0"/>
    </xf>
    <xf numFmtId="0" fontId="24" fillId="0" borderId="31" xfId="0" applyFont="1" applyBorder="1" applyAlignment="1" applyProtection="1">
      <alignment horizontal="distributed" vertical="center" justifyLastLine="1"/>
      <protection locked="0"/>
    </xf>
    <xf numFmtId="0" fontId="24" fillId="0" borderId="20" xfId="0" applyFont="1" applyBorder="1" applyAlignment="1" applyProtection="1">
      <alignment horizontal="center" vertical="center"/>
      <protection locked="0"/>
    </xf>
    <xf numFmtId="0" fontId="24" fillId="0" borderId="74"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2" xfId="0" applyFont="1" applyBorder="1" applyAlignment="1">
      <alignment horizontal="center" vertical="center"/>
    </xf>
    <xf numFmtId="0" fontId="24" fillId="0" borderId="142" xfId="0" applyFont="1" applyBorder="1" applyAlignment="1" applyProtection="1">
      <alignment horizontal="center" vertical="center"/>
      <protection locked="0"/>
    </xf>
    <xf numFmtId="0" fontId="24" fillId="0" borderId="137" xfId="0" applyFont="1" applyBorder="1" applyAlignment="1" applyProtection="1">
      <alignment horizontal="center" vertical="center"/>
      <protection locked="0"/>
    </xf>
    <xf numFmtId="0" fontId="24" fillId="0" borderId="74" xfId="0" applyFont="1" applyBorder="1" applyAlignment="1" applyProtection="1">
      <alignment horizontal="center" vertical="distributed" textRotation="255" justifyLastLine="1"/>
      <protection locked="0"/>
    </xf>
    <xf numFmtId="0" fontId="24" fillId="0" borderId="75" xfId="0" applyFont="1" applyBorder="1" applyAlignment="1">
      <alignment horizontal="center" vertical="distributed" textRotation="255" justifyLastLine="1"/>
    </xf>
    <xf numFmtId="0" fontId="24" fillId="0" borderId="23" xfId="0" applyFont="1" applyBorder="1" applyAlignment="1" applyProtection="1">
      <alignment horizontal="center" vertical="distributed" textRotation="255" justifyLastLine="1"/>
      <protection locked="0"/>
    </xf>
    <xf numFmtId="0" fontId="24" fillId="0" borderId="20" xfId="0" applyFont="1" applyBorder="1" applyAlignment="1" applyProtection="1">
      <alignment horizontal="center" vertical="distributed" textRotation="255" justifyLastLine="1"/>
      <protection locked="0"/>
    </xf>
    <xf numFmtId="0" fontId="24" fillId="0" borderId="16" xfId="0" applyFont="1" applyBorder="1" applyAlignment="1">
      <alignment horizontal="center" vertical="distributed" textRotation="255" justifyLastLine="1"/>
    </xf>
    <xf numFmtId="0" fontId="24" fillId="0" borderId="80" xfId="0" applyFont="1" applyBorder="1" applyAlignment="1" applyProtection="1">
      <alignment horizontal="center" vertical="distributed" textRotation="255" justifyLastLine="1"/>
      <protection locked="0"/>
    </xf>
    <xf numFmtId="0" fontId="24" fillId="0" borderId="82" xfId="0" applyFont="1" applyBorder="1" applyAlignment="1">
      <alignment horizontal="center" vertical="distributed" textRotation="255" justifyLastLine="1"/>
    </xf>
    <xf numFmtId="0" fontId="24" fillId="0" borderId="136" xfId="0" applyFont="1" applyBorder="1" applyAlignment="1" applyProtection="1">
      <alignment horizontal="center" vertical="distributed" textRotation="255" justifyLastLine="1"/>
      <protection locked="0"/>
    </xf>
    <xf numFmtId="0" fontId="24" fillId="0" borderId="137" xfId="0" applyFont="1" applyBorder="1" applyAlignment="1">
      <alignment horizontal="center" vertical="distributed" textRotation="255" justifyLastLine="1"/>
    </xf>
    <xf numFmtId="0" fontId="24" fillId="0" borderId="19" xfId="0" applyFont="1" applyBorder="1" applyAlignment="1" applyProtection="1">
      <alignment horizontal="distributed" vertical="distributed" textRotation="255" justifyLastLine="1" shrinkToFit="1"/>
      <protection locked="0"/>
    </xf>
    <xf numFmtId="0" fontId="24" fillId="0" borderId="126" xfId="0" applyFont="1" applyBorder="1" applyAlignment="1">
      <alignment horizontal="distributed" vertical="distributed" justifyLastLine="1" shrinkToFit="1"/>
    </xf>
    <xf numFmtId="0" fontId="24" fillId="0" borderId="48" xfId="0" applyFont="1" applyBorder="1" applyAlignment="1">
      <alignment horizontal="distributed" vertical="distributed" justifyLastLine="1" shrinkToFit="1"/>
    </xf>
    <xf numFmtId="0" fontId="24" fillId="0" borderId="80" xfId="0" applyFont="1" applyBorder="1" applyAlignment="1" applyProtection="1">
      <alignment horizontal="distributed" vertical="distributed" textRotation="255" justifyLastLine="1" shrinkToFit="1"/>
      <protection locked="0"/>
    </xf>
    <xf numFmtId="0" fontId="24" fillId="0" borderId="81" xfId="0" applyFont="1" applyBorder="1" applyAlignment="1">
      <alignment horizontal="distributed" vertical="distributed" justifyLastLine="1" shrinkToFit="1"/>
    </xf>
    <xf numFmtId="0" fontId="24" fillId="0" borderId="82" xfId="0" applyFont="1" applyBorder="1" applyAlignment="1">
      <alignment horizontal="distributed" vertical="distributed" justifyLastLine="1" shrinkToFit="1"/>
    </xf>
    <xf numFmtId="0" fontId="24" fillId="0" borderId="142" xfId="0" applyFont="1" applyBorder="1" applyAlignment="1" applyProtection="1">
      <alignment horizontal="distributed" vertical="distributed" textRotation="255" justifyLastLine="1" shrinkToFit="1"/>
      <protection locked="0"/>
    </xf>
    <xf numFmtId="0" fontId="24" fillId="0" borderId="136" xfId="0" applyFont="1" applyBorder="1" applyAlignment="1">
      <alignment horizontal="distributed" vertical="distributed" justifyLastLine="1" shrinkToFit="1"/>
    </xf>
    <xf numFmtId="0" fontId="24" fillId="0" borderId="137" xfId="0" applyFont="1" applyBorder="1" applyAlignment="1">
      <alignment horizontal="distributed" vertical="distributed" justifyLastLine="1" shrinkToFit="1"/>
    </xf>
    <xf numFmtId="0" fontId="24" fillId="0" borderId="76" xfId="0" applyFont="1" applyBorder="1" applyAlignment="1" applyProtection="1">
      <alignment horizontal="distributed" vertical="distributed" textRotation="255" justifyLastLine="1" shrinkToFit="1"/>
      <protection locked="0"/>
    </xf>
    <xf numFmtId="0" fontId="24" fillId="0" borderId="74" xfId="0" applyFont="1" applyBorder="1" applyAlignment="1">
      <alignment horizontal="distributed" vertical="distributed" justifyLastLine="1" shrinkToFit="1"/>
    </xf>
    <xf numFmtId="0" fontId="24" fillId="0" borderId="75" xfId="0" applyFont="1" applyBorder="1" applyAlignment="1">
      <alignment horizontal="distributed" vertical="distributed" justifyLastLine="1" shrinkToFit="1"/>
    </xf>
    <xf numFmtId="0" fontId="24" fillId="0" borderId="19" xfId="0" applyFont="1" applyBorder="1" applyAlignment="1">
      <alignment horizontal="distributed" vertical="distributed" justifyLastLine="1"/>
    </xf>
    <xf numFmtId="0" fontId="24" fillId="0" borderId="126" xfId="0" applyFont="1" applyBorder="1" applyAlignment="1">
      <alignment horizontal="distributed" vertical="distributed" justifyLastLine="1"/>
    </xf>
    <xf numFmtId="0" fontId="24" fillId="0" borderId="48" xfId="0" applyFont="1" applyBorder="1" applyAlignment="1">
      <alignment horizontal="distributed" vertical="distributed" justifyLastLine="1"/>
    </xf>
    <xf numFmtId="0" fontId="24" fillId="0" borderId="60" xfId="0" applyFont="1" applyBorder="1" applyAlignment="1">
      <alignment horizontal="distributed" vertical="center" justifyLastLine="1"/>
    </xf>
    <xf numFmtId="0" fontId="24" fillId="0" borderId="71" xfId="0" applyFont="1" applyBorder="1" applyAlignment="1" applyProtection="1">
      <alignment horizontal="distributed" vertical="center" justifyLastLine="1"/>
      <protection locked="0"/>
    </xf>
    <xf numFmtId="0" fontId="24" fillId="0" borderId="20" xfId="0" applyFont="1" applyBorder="1" applyAlignment="1">
      <alignment horizontal="center" vertical="center"/>
    </xf>
    <xf numFmtId="0" fontId="24" fillId="0" borderId="81" xfId="0" applyFont="1" applyBorder="1" applyAlignment="1" applyProtection="1">
      <alignment horizontal="center" vertical="center"/>
      <protection locked="0"/>
    </xf>
    <xf numFmtId="0" fontId="24" fillId="0" borderId="0" xfId="0" applyFont="1" applyAlignment="1" applyProtection="1">
      <alignment horizontal="distributed" vertical="center"/>
      <protection locked="0"/>
    </xf>
    <xf numFmtId="0" fontId="24" fillId="0" borderId="10" xfId="0" applyFont="1" applyBorder="1" applyAlignment="1" applyProtection="1">
      <alignment horizontal="distributed" vertical="center" justifyLastLine="1"/>
      <protection locked="0"/>
    </xf>
    <xf numFmtId="0" fontId="24" fillId="0" borderId="58" xfId="0" applyFont="1" applyBorder="1" applyAlignment="1" applyProtection="1">
      <alignment horizontal="distributed" vertical="center" justifyLastLine="1"/>
      <protection locked="0"/>
    </xf>
    <xf numFmtId="0" fontId="24" fillId="0" borderId="16" xfId="0" applyFont="1" applyBorder="1" applyAlignment="1" applyProtection="1">
      <alignment horizontal="distributed" vertical="center" justifyLastLine="1"/>
      <protection locked="0"/>
    </xf>
    <xf numFmtId="0" fontId="24" fillId="0" borderId="64" xfId="0" applyFont="1" applyBorder="1" applyAlignment="1" applyProtection="1">
      <alignment horizontal="distributed" vertical="center" justifyLastLine="1"/>
      <protection locked="0"/>
    </xf>
    <xf numFmtId="0" fontId="24" fillId="0" borderId="5" xfId="0" applyFont="1" applyBorder="1" applyAlignment="1">
      <alignment horizontal="distributed" vertical="center" justifyLastLine="1"/>
    </xf>
    <xf numFmtId="0" fontId="24" fillId="0" borderId="10" xfId="0" applyFont="1" applyBorder="1" applyAlignment="1">
      <alignment horizontal="distributed" vertical="center" justifyLastLine="1"/>
    </xf>
    <xf numFmtId="0" fontId="24" fillId="0" borderId="33" xfId="0" applyFont="1" applyBorder="1" applyAlignment="1">
      <alignment horizontal="distributed" vertical="center" justifyLastLine="1"/>
    </xf>
    <xf numFmtId="0" fontId="24" fillId="0" borderId="136" xfId="0" applyFont="1" applyBorder="1" applyAlignment="1" applyProtection="1">
      <alignment horizontal="distributed" vertical="distributed" textRotation="255" justifyLastLine="1" shrinkToFit="1"/>
      <protection locked="0"/>
    </xf>
    <xf numFmtId="0" fontId="24" fillId="0" borderId="137" xfId="0" applyFont="1" applyBorder="1" applyAlignment="1" applyProtection="1">
      <alignment horizontal="distributed" vertical="distributed" textRotation="255" justifyLastLine="1" shrinkToFit="1"/>
      <protection locked="0"/>
    </xf>
    <xf numFmtId="0" fontId="25" fillId="0" borderId="0" xfId="0" applyFont="1" applyAlignment="1" applyProtection="1">
      <alignment vertical="center" wrapText="1"/>
      <protection locked="0"/>
    </xf>
    <xf numFmtId="0" fontId="25" fillId="0" borderId="0" xfId="0" applyFont="1" applyAlignment="1" applyProtection="1">
      <alignment vertical="center"/>
      <protection locked="0"/>
    </xf>
    <xf numFmtId="0" fontId="24" fillId="0" borderId="15" xfId="0" applyFont="1" applyBorder="1" applyAlignment="1" applyProtection="1">
      <alignment horizontal="distributed" vertical="center" justifyLastLine="1" shrinkToFit="1"/>
      <protection locked="0"/>
    </xf>
    <xf numFmtId="0" fontId="24" fillId="0" borderId="16" xfId="0" applyFont="1" applyBorder="1" applyAlignment="1">
      <alignment horizontal="distributed" justifyLastLine="1" shrinkToFit="1"/>
    </xf>
    <xf numFmtId="0" fontId="24" fillId="0" borderId="15" xfId="0" applyFont="1" applyBorder="1" applyAlignment="1">
      <alignment horizontal="center" vertical="center" wrapText="1" justifyLastLine="1"/>
    </xf>
    <xf numFmtId="0" fontId="24" fillId="0" borderId="33" xfId="0" applyFont="1" applyBorder="1" applyAlignment="1">
      <alignment horizontal="center"/>
    </xf>
    <xf numFmtId="0" fontId="24" fillId="0" borderId="20" xfId="0" applyFont="1" applyBorder="1" applyAlignment="1">
      <alignment horizontal="center"/>
    </xf>
    <xf numFmtId="0" fontId="24" fillId="0" borderId="29" xfId="0" applyFont="1" applyBorder="1" applyAlignment="1">
      <alignment horizontal="center"/>
    </xf>
    <xf numFmtId="0" fontId="24" fillId="0" borderId="16" xfId="0" applyFont="1" applyBorder="1" applyAlignment="1">
      <alignment horizontal="center"/>
    </xf>
    <xf numFmtId="0" fontId="24" fillId="0" borderId="30" xfId="0" applyFont="1" applyBorder="1" applyAlignment="1">
      <alignment horizontal="center"/>
    </xf>
    <xf numFmtId="0" fontId="24" fillId="0" borderId="24" xfId="0" applyFont="1" applyBorder="1" applyAlignment="1" applyProtection="1">
      <alignment horizontal="distributed" vertical="center"/>
      <protection locked="0"/>
    </xf>
    <xf numFmtId="0" fontId="24" fillId="0" borderId="25" xfId="0" applyFont="1" applyBorder="1" applyAlignment="1" applyProtection="1">
      <alignment horizontal="distributed" vertical="center"/>
      <protection locked="0"/>
    </xf>
    <xf numFmtId="0" fontId="24" fillId="0" borderId="34" xfId="0" applyFont="1" applyBorder="1" applyAlignment="1" applyProtection="1">
      <alignment horizontal="distributed" vertical="center"/>
      <protection locked="0"/>
    </xf>
    <xf numFmtId="0" fontId="24" fillId="0" borderId="143" xfId="0" applyFont="1" applyBorder="1" applyAlignment="1" applyProtection="1">
      <alignment horizontal="center" vertical="distributed" textRotation="255" justifyLastLine="1"/>
      <protection locked="0"/>
    </xf>
    <xf numFmtId="0" fontId="24" fillId="0" borderId="144" xfId="0" applyFont="1" applyBorder="1" applyAlignment="1" applyProtection="1">
      <alignment horizontal="center" vertical="distributed" textRotation="255" justifyLastLine="1"/>
      <protection locked="0"/>
    </xf>
    <xf numFmtId="0" fontId="24" fillId="0" borderId="145" xfId="0" applyFont="1" applyBorder="1" applyAlignment="1">
      <alignment horizontal="center" vertical="distributed" textRotation="255" justifyLastLine="1"/>
    </xf>
    <xf numFmtId="0" fontId="24" fillId="0" borderId="178" xfId="0" applyFont="1" applyBorder="1" applyAlignment="1" applyProtection="1">
      <alignment horizontal="center" vertical="distributed" textRotation="255" justifyLastLine="1"/>
      <protection locked="0"/>
    </xf>
    <xf numFmtId="0" fontId="24" fillId="0" borderId="181" xfId="0" applyFont="1" applyBorder="1" applyAlignment="1" applyProtection="1">
      <alignment horizontal="center" vertical="distributed" textRotation="255" justifyLastLine="1"/>
      <protection locked="0"/>
    </xf>
    <xf numFmtId="0" fontId="24" fillId="0" borderId="179" xfId="0" applyFont="1" applyBorder="1" applyAlignment="1">
      <alignment horizontal="center" vertical="distributed" textRotation="255" justifyLastLine="1"/>
    </xf>
  </cellXfs>
  <cellStyles count="8">
    <cellStyle name="ハイパーリンク" xfId="7" builtinId="8"/>
    <cellStyle name="桁区切り" xfId="5" builtinId="6"/>
    <cellStyle name="桁区切り 2" xfId="1" xr:uid="{00000000-0005-0000-0000-000001000000}"/>
    <cellStyle name="桁区切り 2 2" xfId="6" xr:uid="{00000000-0005-0000-0000-000033000000}"/>
    <cellStyle name="標準" xfId="0" builtinId="0"/>
    <cellStyle name="標準 2" xfId="2" xr:uid="{00000000-0005-0000-0000-000003000000}"/>
    <cellStyle name="標準 2 2" xfId="3" xr:uid="{00000000-0005-0000-0000-000004000000}"/>
    <cellStyle name="標準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horzOverflow="overflow" tIns="45720" rIns="91440" anchor="ctr"/>
          <a:lstStyle/>
          <a:p>
            <a:pPr algn="ctr" rtl="0">
              <a:defRPr sz="1800" i="0" u="none" strike="noStrike" baseline="0">
                <a:solidFill>
                  <a:schemeClr val="tx1"/>
                </a:solidFill>
              </a:defRPr>
            </a:pPr>
            <a:r>
              <a:rPr lang="ja-JP" altLang="en-US" sz="1800" b="1" i="0" u="none" strike="noStrike" baseline="0">
                <a:solidFill>
                  <a:schemeClr val="tx1"/>
                </a:solidFill>
              </a:rPr>
              <a:t>　</a:t>
            </a:r>
            <a:r>
              <a:rPr lang="ja-JP" altLang="en-US" sz="1000" b="1" i="0" u="none" strike="noStrike" baseline="0">
                <a:solidFill>
                  <a:schemeClr val="tx1"/>
                </a:solidFill>
              </a:rPr>
              <a:t>幼　稚　園　園　児　数　の　推　移</a:t>
            </a:r>
            <a:r>
              <a:rPr lang="ja-JP" altLang="en-US" sz="1800" b="1" i="0" u="none" strike="noStrike" baseline="0">
                <a:solidFill>
                  <a:schemeClr val="tx1"/>
                </a:solidFill>
              </a:rPr>
              <a:t>　</a:t>
            </a:r>
          </a:p>
        </c:rich>
      </c:tx>
      <c:layout>
        <c:manualLayout>
          <c:xMode val="edge"/>
          <c:yMode val="edge"/>
          <c:x val="0.34608070744803909"/>
          <c:y val="2.3663352336156469E-2"/>
        </c:manualLayout>
      </c:layout>
      <c:overlay val="0"/>
    </c:title>
    <c:autoTitleDeleted val="0"/>
    <c:plotArea>
      <c:layout>
        <c:manualLayout>
          <c:layoutTarget val="inner"/>
          <c:xMode val="edge"/>
          <c:yMode val="edge"/>
          <c:x val="9.4570967360867147E-2"/>
          <c:y val="0.13052930056710774"/>
          <c:w val="0.82199892031629151"/>
          <c:h val="0.71517162079692775"/>
        </c:manualLayout>
      </c:layout>
      <c:barChart>
        <c:barDir val="col"/>
        <c:grouping val="clustered"/>
        <c:varyColors val="0"/>
        <c:ser>
          <c:idx val="1"/>
          <c:order val="0"/>
          <c:tx>
            <c:strRef>
              <c:f>'1～5 '!$AY$13</c:f>
              <c:strCache>
                <c:ptCount val="1"/>
                <c:pt idx="0">
                  <c:v>園児数</c:v>
                </c:pt>
              </c:strCache>
            </c:strRef>
          </c:tx>
          <c:spPr>
            <a:solidFill>
              <a:srgbClr val="CCFFCC"/>
            </a:solidFill>
            <a:ln>
              <a:solidFill>
                <a:schemeClr val="tx1"/>
              </a:solidFill>
            </a:ln>
          </c:spPr>
          <c:invertIfNegative val="0"/>
          <c:dLbls>
            <c:spPr>
              <a:solidFill>
                <a:srgbClr val="FFFFFF"/>
              </a:solidFill>
              <a:ln>
                <a:solidFill>
                  <a:schemeClr val="bg1"/>
                </a:solidFill>
              </a:ln>
            </c:spPr>
            <c:txPr>
              <a:bodyPr rot="0" horzOverflow="overflow" tIns="45720" rIns="91440" anchor="ctr"/>
              <a:lstStyle/>
              <a:p>
                <a:pPr algn="ctr" rtl="0">
                  <a:defRPr sz="10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'1～5 '!$AX$14:$AX$23</c:f>
              <c:strCache>
                <c:ptCount val="10"/>
                <c:pt idx="0">
                  <c:v>H28</c:v>
                </c:pt>
                <c:pt idx="1">
                  <c:v>H29</c:v>
                </c:pt>
                <c:pt idx="2">
                  <c:v>H30</c:v>
                </c:pt>
                <c:pt idx="3">
                  <c:v>R1</c:v>
                </c:pt>
                <c:pt idx="4">
                  <c:v>R2</c:v>
                </c:pt>
                <c:pt idx="5">
                  <c:v>R3</c:v>
                </c:pt>
                <c:pt idx="6">
                  <c:v>R4</c:v>
                </c:pt>
                <c:pt idx="7">
                  <c:v>R5</c:v>
                </c:pt>
                <c:pt idx="8">
                  <c:v>R6</c:v>
                </c:pt>
                <c:pt idx="9">
                  <c:v>R7</c:v>
                </c:pt>
              </c:strCache>
            </c:strRef>
          </c:cat>
          <c:val>
            <c:numRef>
              <c:f>'1～5 '!$AY$14:$AY$23</c:f>
              <c:numCache>
                <c:formatCode>#,##0_);[Red]\(#,##0\)</c:formatCode>
                <c:ptCount val="10"/>
                <c:pt idx="0">
                  <c:v>6013</c:v>
                </c:pt>
                <c:pt idx="1">
                  <c:v>5734</c:v>
                </c:pt>
                <c:pt idx="2">
                  <c:v>5078</c:v>
                </c:pt>
                <c:pt idx="3">
                  <c:v>4877</c:v>
                </c:pt>
                <c:pt idx="4">
                  <c:v>4632</c:v>
                </c:pt>
                <c:pt idx="5">
                  <c:v>4287</c:v>
                </c:pt>
                <c:pt idx="6">
                  <c:v>3820</c:v>
                </c:pt>
                <c:pt idx="7">
                  <c:v>3404</c:v>
                </c:pt>
                <c:pt idx="8">
                  <c:v>3000</c:v>
                </c:pt>
                <c:pt idx="9">
                  <c:v>2629</c:v>
                </c:pt>
              </c:numCache>
            </c:numRef>
          </c:val>
          <c:extLst>
            <c:ext xmlns:c16="http://schemas.microsoft.com/office/drawing/2014/chart" uri="{C3380CC4-5D6E-409C-BE32-E72D297353CC}">
              <c16:uniqueId val="{00000000-1533-47F6-A1B0-7E3416FCA73C}"/>
            </c:ext>
          </c:extLst>
        </c:ser>
        <c:dLbls>
          <c:showLegendKey val="0"/>
          <c:showVal val="0"/>
          <c:showCatName val="0"/>
          <c:showSerName val="0"/>
          <c:showPercent val="0"/>
          <c:showBubbleSize val="0"/>
        </c:dLbls>
        <c:gapWidth val="70"/>
        <c:axId val="347817528"/>
        <c:axId val="347812824"/>
      </c:barChart>
      <c:catAx>
        <c:axId val="347817528"/>
        <c:scaling>
          <c:orientation val="minMax"/>
        </c:scaling>
        <c:delete val="0"/>
        <c:axPos val="b"/>
        <c:numFmt formatCode="General"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347812824"/>
        <c:crosses val="autoZero"/>
        <c:auto val="1"/>
        <c:lblAlgn val="ctr"/>
        <c:lblOffset val="100"/>
        <c:noMultiLvlLbl val="0"/>
      </c:catAx>
      <c:valAx>
        <c:axId val="347812824"/>
        <c:scaling>
          <c:orientation val="minMax"/>
          <c:max val="7000"/>
          <c:min val="2000"/>
        </c:scaling>
        <c:delete val="0"/>
        <c:axPos val="l"/>
        <c:majorGridlines>
          <c:spPr>
            <a:ln>
              <a:solidFill>
                <a:schemeClr val="bg1"/>
              </a:solidFill>
            </a:ln>
          </c:spPr>
        </c:majorGridlines>
        <c:numFmt formatCode="#,##0_);[Red]\(#,##0\)" sourceLinked="1"/>
        <c:majorTickMark val="in"/>
        <c:minorTickMark val="none"/>
        <c:tickLblPos val="nextTo"/>
        <c:spPr>
          <a:ln>
            <a:solidFill>
              <a:sysClr val="windowText" lastClr="000000"/>
            </a:solidFill>
          </a:ln>
        </c:spPr>
        <c:txPr>
          <a:bodyPr horzOverflow="overflow" tIns="45720" rIns="91440" anchor="ctr"/>
          <a:lstStyle/>
          <a:p>
            <a:pPr algn="ctr" rtl="0">
              <a:defRPr sz="1000" baseline="0">
                <a:solidFill>
                  <a:schemeClr val="tx1"/>
                </a:solidFill>
              </a:defRPr>
            </a:pPr>
            <a:endParaRPr lang="ja-JP"/>
          </a:p>
        </c:txPr>
        <c:crossAx val="347817528"/>
        <c:crosses val="autoZero"/>
        <c:crossBetween val="between"/>
        <c:majorUnit val="1000"/>
      </c:valAx>
    </c:plotArea>
    <c:plotVisOnly val="1"/>
    <c:dispBlanksAs val="gap"/>
    <c:showDLblsOverMax val="0"/>
  </c:chart>
  <c:spPr>
    <a:ln w="22225">
      <a:solidFill>
        <a:schemeClr val="tx1"/>
      </a:solidFill>
    </a:ln>
  </c:spPr>
  <c:txPr>
    <a:bodyPr horzOverflow="overflow" tIns="45720" rIns="91440" anchor="ctr"/>
    <a:lstStyle/>
    <a:p>
      <a:pPr algn="ctr" rtl="0">
        <a:defRPr lang="ja-JP" altLang="en-US" sz="1000">
          <a:solidFill>
            <a:schemeClr val="tx1"/>
          </a:solidFill>
        </a:defRPr>
      </a:pPr>
      <a:endParaRPr lang="ja-JP"/>
    </a:p>
  </c:txPr>
  <c:printSettings>
    <c:headerFooter/>
    <c:pageMargins b="0.75000000000000411" l="0.70000000000000062" r="0.70000000000000062" t="0.75000000000000411" header="0.30000000000000032" footer="0.30000000000000032"/>
    <c:pageSetup paperSize="9"/>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tIns="45720" rIns="91440" anchor="ctr"/>
          <a:lstStyle/>
          <a:p>
            <a:pPr algn="ctr" rtl="0">
              <a:defRPr sz="1800" i="0" u="none" strike="noStrike" baseline="0">
                <a:solidFill>
                  <a:schemeClr val="tx1"/>
                </a:solidFill>
              </a:defRPr>
            </a:pPr>
            <a:r>
              <a:rPr lang="ja-JP" altLang="en-US" sz="1000" b="1" i="0" u="none" strike="noStrike" baseline="0">
                <a:solidFill>
                  <a:schemeClr val="tx1"/>
                </a:solidFill>
              </a:rPr>
              <a:t>中　学　校　生　徒　数　の　推　移</a:t>
            </a:r>
            <a:endParaRPr lang="en-US" altLang="ja-JP" sz="1000" b="1" i="0" u="none" strike="noStrike" baseline="0">
              <a:solidFill>
                <a:schemeClr val="tx1"/>
              </a:solidFill>
            </a:endParaRPr>
          </a:p>
        </c:rich>
      </c:tx>
      <c:overlay val="0"/>
    </c:title>
    <c:autoTitleDeleted val="0"/>
    <c:plotArea>
      <c:layout>
        <c:manualLayout>
          <c:layoutTarget val="inner"/>
          <c:xMode val="edge"/>
          <c:yMode val="edge"/>
          <c:x val="9.5190106146715303E-2"/>
          <c:y val="0.18942786658105631"/>
          <c:w val="0.83369901581035588"/>
          <c:h val="0.6672150315974491"/>
        </c:manualLayout>
      </c:layout>
      <c:barChart>
        <c:barDir val="col"/>
        <c:grouping val="clustered"/>
        <c:varyColors val="0"/>
        <c:ser>
          <c:idx val="0"/>
          <c:order val="0"/>
          <c:tx>
            <c:strRef>
              <c:f>'1～5 '!$AX$100</c:f>
              <c:strCache>
                <c:ptCount val="1"/>
                <c:pt idx="0">
                  <c:v>中学校生徒数</c:v>
                </c:pt>
              </c:strCache>
            </c:strRef>
          </c:tx>
          <c:spPr>
            <a:solidFill>
              <a:srgbClr val="CCFFCC"/>
            </a:solidFill>
            <a:ln>
              <a:solidFill>
                <a:schemeClr val="tx1"/>
              </a:solidFill>
            </a:ln>
          </c:spPr>
          <c:invertIfNegative val="0"/>
          <c:dLbls>
            <c:spPr>
              <a:noFill/>
              <a:ln>
                <a:noFill/>
              </a:ln>
              <a:effectLst/>
            </c:spPr>
            <c:txPr>
              <a:bodyPr rot="0" horzOverflow="overflow" tIns="45720" rIns="91440" anchor="ctr"/>
              <a:lstStyle/>
              <a:p>
                <a:pPr algn="ctr" rtl="0">
                  <a:defRPr sz="10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'1～5 '!$AW$101:$AW$110</c:f>
              <c:strCache>
                <c:ptCount val="10"/>
                <c:pt idx="0">
                  <c:v>H28</c:v>
                </c:pt>
                <c:pt idx="1">
                  <c:v>H29</c:v>
                </c:pt>
                <c:pt idx="2">
                  <c:v>H30</c:v>
                </c:pt>
                <c:pt idx="3">
                  <c:v>R1</c:v>
                </c:pt>
                <c:pt idx="4">
                  <c:v>R2</c:v>
                </c:pt>
                <c:pt idx="5">
                  <c:v>R3</c:v>
                </c:pt>
                <c:pt idx="6">
                  <c:v>R4</c:v>
                </c:pt>
                <c:pt idx="7">
                  <c:v>R5</c:v>
                </c:pt>
                <c:pt idx="8">
                  <c:v>R6</c:v>
                </c:pt>
                <c:pt idx="9">
                  <c:v>R7</c:v>
                </c:pt>
              </c:strCache>
            </c:strRef>
          </c:cat>
          <c:val>
            <c:numRef>
              <c:f>'1～5 '!$AX$101:$AX$110</c:f>
              <c:numCache>
                <c:formatCode>#,##0_);[Red]\(#,##0\)</c:formatCode>
                <c:ptCount val="10"/>
                <c:pt idx="0">
                  <c:v>35505</c:v>
                </c:pt>
                <c:pt idx="1">
                  <c:v>33921</c:v>
                </c:pt>
                <c:pt idx="2">
                  <c:v>32137</c:v>
                </c:pt>
                <c:pt idx="3">
                  <c:v>31052</c:v>
                </c:pt>
                <c:pt idx="4">
                  <c:v>30206</c:v>
                </c:pt>
                <c:pt idx="5">
                  <c:v>29940</c:v>
                </c:pt>
                <c:pt idx="6">
                  <c:v>29042</c:v>
                </c:pt>
                <c:pt idx="7">
                  <c:v>28541</c:v>
                </c:pt>
                <c:pt idx="8">
                  <c:v>27895</c:v>
                </c:pt>
                <c:pt idx="9">
                  <c:v>27113</c:v>
                </c:pt>
              </c:numCache>
            </c:numRef>
          </c:val>
          <c:extLst>
            <c:ext xmlns:c16="http://schemas.microsoft.com/office/drawing/2014/chart" uri="{C3380CC4-5D6E-409C-BE32-E72D297353CC}">
              <c16:uniqueId val="{00000000-E330-4118-817A-D8F94B1BDF76}"/>
            </c:ext>
          </c:extLst>
        </c:ser>
        <c:dLbls>
          <c:showLegendKey val="0"/>
          <c:showVal val="0"/>
          <c:showCatName val="0"/>
          <c:showSerName val="0"/>
          <c:showPercent val="0"/>
          <c:showBubbleSize val="0"/>
        </c:dLbls>
        <c:gapWidth val="60"/>
        <c:axId val="435522744"/>
        <c:axId val="435525880"/>
      </c:barChart>
      <c:catAx>
        <c:axId val="435522744"/>
        <c:scaling>
          <c:orientation val="minMax"/>
        </c:scaling>
        <c:delete val="0"/>
        <c:axPos val="b"/>
        <c:numFmt formatCode="General"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435525880"/>
        <c:crosses val="autoZero"/>
        <c:auto val="1"/>
        <c:lblAlgn val="ctr"/>
        <c:lblOffset val="100"/>
        <c:noMultiLvlLbl val="0"/>
      </c:catAx>
      <c:valAx>
        <c:axId val="435525880"/>
        <c:scaling>
          <c:orientation val="minMax"/>
          <c:max val="37500"/>
          <c:min val="25000"/>
        </c:scaling>
        <c:delete val="0"/>
        <c:axPos val="l"/>
        <c:majorGridlines>
          <c:spPr>
            <a:ln>
              <a:solidFill>
                <a:schemeClr val="bg1"/>
              </a:solidFill>
            </a:ln>
          </c:spPr>
        </c:majorGridlines>
        <c:numFmt formatCode="#,##0_);[Red]\(#,##0\)"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435522744"/>
        <c:crosses val="autoZero"/>
        <c:crossBetween val="between"/>
        <c:majorUnit val="2500"/>
      </c:valAx>
    </c:plotArea>
    <c:plotVisOnly val="1"/>
    <c:dispBlanksAs val="gap"/>
    <c:showDLblsOverMax val="0"/>
  </c:chart>
  <c:spPr>
    <a:ln w="22225">
      <a:solidFill>
        <a:sysClr val="windowText" lastClr="000000"/>
      </a:solidFill>
    </a:ln>
  </c:spPr>
  <c:txPr>
    <a:bodyPr horzOverflow="overflow" tIns="45720" rIns="91440" anchor="ctr"/>
    <a:lstStyle/>
    <a:p>
      <a:pPr algn="ctr" rtl="0">
        <a:defRPr lang="ja-JP" altLang="en-US" sz="1000">
          <a:solidFill>
            <a:schemeClr val="tx1"/>
          </a:solidFill>
        </a:defRPr>
      </a:pPr>
      <a:endParaRPr lang="ja-JP"/>
    </a:p>
  </c:txPr>
  <c:printSettings>
    <c:headerFooter/>
    <c:pageMargins b="0.750000000000004" l="0.70000000000000062" r="0.70000000000000062" t="0.750000000000004" header="0.30000000000000032" footer="0.30000000000000032"/>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tIns="45720" rIns="91440" anchor="ctr"/>
          <a:lstStyle/>
          <a:p>
            <a:pPr algn="ctr" rtl="0">
              <a:defRPr sz="1000" i="0" u="none" strike="noStrike" baseline="0">
                <a:solidFill>
                  <a:srgbClr val="000000"/>
                </a:solidFill>
                <a:latin typeface="ＭＳ ゴシック"/>
                <a:ea typeface="ＭＳ ゴシック"/>
              </a:defRPr>
            </a:pPr>
            <a:r>
              <a:rPr lang="ja-JP" altLang="en-US" sz="1000" b="1" i="0" u="none" strike="noStrike" baseline="0">
                <a:solidFill>
                  <a:srgbClr val="000000"/>
                </a:solidFill>
                <a:latin typeface="ＭＳ ゴシック"/>
                <a:ea typeface="ＭＳ ゴシック"/>
              </a:rPr>
              <a:t>児　童　数　の　推　移</a:t>
            </a:r>
          </a:p>
        </c:rich>
      </c:tx>
      <c:layout>
        <c:manualLayout>
          <c:xMode val="edge"/>
          <c:yMode val="edge"/>
          <c:x val="0.36984975051634528"/>
          <c:y val="5.7471264367816091E-2"/>
        </c:manualLayout>
      </c:layout>
      <c:overlay val="0"/>
      <c:spPr>
        <a:noFill/>
        <a:ln w="25400">
          <a:noFill/>
        </a:ln>
      </c:spPr>
    </c:title>
    <c:autoTitleDeleted val="0"/>
    <c:plotArea>
      <c:layout>
        <c:manualLayout>
          <c:layoutTarget val="inner"/>
          <c:xMode val="edge"/>
          <c:yMode val="edge"/>
          <c:x val="0.10202562914929759"/>
          <c:y val="0.1887861617713148"/>
          <c:w val="0.81146345794395525"/>
          <c:h val="0.66348424074533663"/>
        </c:manualLayout>
      </c:layout>
      <c:barChart>
        <c:barDir val="col"/>
        <c:grouping val="clustered"/>
        <c:varyColors val="0"/>
        <c:ser>
          <c:idx val="0"/>
          <c:order val="0"/>
          <c:invertIfNegative val="0"/>
          <c:cat>
            <c:strRef>
              <c:f>'1～5 '!$AW$70:$AW$79</c:f>
              <c:strCache>
                <c:ptCount val="10"/>
                <c:pt idx="0">
                  <c:v>H28</c:v>
                </c:pt>
                <c:pt idx="1">
                  <c:v>H29</c:v>
                </c:pt>
                <c:pt idx="2">
                  <c:v>H30</c:v>
                </c:pt>
                <c:pt idx="3">
                  <c:v>R1</c:v>
                </c:pt>
                <c:pt idx="4">
                  <c:v>R2</c:v>
                </c:pt>
                <c:pt idx="5">
                  <c:v>R3</c:v>
                </c:pt>
                <c:pt idx="6">
                  <c:v>R4</c:v>
                </c:pt>
                <c:pt idx="7">
                  <c:v>R5</c:v>
                </c:pt>
                <c:pt idx="8">
                  <c:v>R6</c:v>
                </c:pt>
                <c:pt idx="9">
                  <c:v>R7</c:v>
                </c:pt>
              </c:strCache>
            </c:strRef>
          </c:cat>
          <c:val>
            <c:numRef>
              <c:f>'1～5 '!$AW$70:$AW$79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66E-4D2B-96D2-7CA9A83CE8B7}"/>
            </c:ext>
          </c:extLst>
        </c:ser>
        <c:ser>
          <c:idx val="1"/>
          <c:order val="1"/>
          <c:spPr>
            <a:solidFill>
              <a:srgbClr val="CCFFCC"/>
            </a:solidFill>
            <a:ln>
              <a:solidFill>
                <a:prstClr val="black"/>
              </a:solidFill>
            </a:ln>
          </c:spPr>
          <c:invertIfNegative val="0"/>
          <c:dLbls>
            <c:spPr>
              <a:noFill/>
              <a:ln>
                <a:noFill/>
              </a:ln>
              <a:effectLst/>
            </c:spPr>
            <c:txPr>
              <a:bodyPr rot="0" horzOverflow="overflow" tIns="45720" rIns="91440" anchor="ctr"/>
              <a:lstStyle/>
              <a:p>
                <a:pPr algn="ctr" rtl="0">
                  <a:defRPr sz="1000">
                    <a:solidFill>
                      <a:srgbClr val="000000"/>
                    </a:solidFill>
                    <a:latin typeface="+mn-lt"/>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'1～5 '!$AW$70:$AW$79</c:f>
              <c:strCache>
                <c:ptCount val="10"/>
                <c:pt idx="0">
                  <c:v>H28</c:v>
                </c:pt>
                <c:pt idx="1">
                  <c:v>H29</c:v>
                </c:pt>
                <c:pt idx="2">
                  <c:v>H30</c:v>
                </c:pt>
                <c:pt idx="3">
                  <c:v>R1</c:v>
                </c:pt>
                <c:pt idx="4">
                  <c:v>R2</c:v>
                </c:pt>
                <c:pt idx="5">
                  <c:v>R3</c:v>
                </c:pt>
                <c:pt idx="6">
                  <c:v>R4</c:v>
                </c:pt>
                <c:pt idx="7">
                  <c:v>R5</c:v>
                </c:pt>
                <c:pt idx="8">
                  <c:v>R6</c:v>
                </c:pt>
                <c:pt idx="9">
                  <c:v>R7</c:v>
                </c:pt>
              </c:strCache>
            </c:strRef>
          </c:cat>
          <c:val>
            <c:numRef>
              <c:f>'1～5 '!$AX$70:$AX$79</c:f>
              <c:numCache>
                <c:formatCode>#,##0_);[Red]\(#,##0\)</c:formatCode>
                <c:ptCount val="10"/>
                <c:pt idx="0">
                  <c:v>60644</c:v>
                </c:pt>
                <c:pt idx="1">
                  <c:v>59233</c:v>
                </c:pt>
                <c:pt idx="2">
                  <c:v>58394</c:v>
                </c:pt>
                <c:pt idx="3">
                  <c:v>56886</c:v>
                </c:pt>
                <c:pt idx="4">
                  <c:v>55717</c:v>
                </c:pt>
                <c:pt idx="5">
                  <c:v>54460</c:v>
                </c:pt>
                <c:pt idx="6">
                  <c:v>53644</c:v>
                </c:pt>
                <c:pt idx="7">
                  <c:v>52437</c:v>
                </c:pt>
                <c:pt idx="8">
                  <c:v>51035</c:v>
                </c:pt>
                <c:pt idx="9">
                  <c:v>49078</c:v>
                </c:pt>
              </c:numCache>
            </c:numRef>
          </c:val>
          <c:extLst>
            <c:ext xmlns:c16="http://schemas.microsoft.com/office/drawing/2014/chart" uri="{C3380CC4-5D6E-409C-BE32-E72D297353CC}">
              <c16:uniqueId val="{00000001-666E-4D2B-96D2-7CA9A83CE8B7}"/>
            </c:ext>
          </c:extLst>
        </c:ser>
        <c:dLbls>
          <c:showLegendKey val="0"/>
          <c:showVal val="0"/>
          <c:showCatName val="0"/>
          <c:showSerName val="0"/>
          <c:showPercent val="0"/>
          <c:showBubbleSize val="0"/>
        </c:dLbls>
        <c:gapWidth val="60"/>
        <c:overlap val="100"/>
        <c:axId val="435519608"/>
        <c:axId val="435523528"/>
      </c:barChart>
      <c:catAx>
        <c:axId val="435519608"/>
        <c:scaling>
          <c:orientation val="minMax"/>
        </c:scaling>
        <c:delete val="0"/>
        <c:axPos val="b"/>
        <c:title>
          <c:tx>
            <c:rich>
              <a:bodyPr horzOverflow="overflow" tIns="45720" rIns="91440" anchor="ctr"/>
              <a:lstStyle/>
              <a:p>
                <a:pPr algn="ctr" rtl="0">
                  <a:defRPr sz="875" i="0" u="none" strike="noStrike" baseline="0">
                    <a:solidFill>
                      <a:srgbClr val="000000"/>
                    </a:solidFill>
                  </a:defRPr>
                </a:pPr>
                <a:r>
                  <a:rPr lang="ja-JP" altLang="en-US" sz="900" b="0" i="0" u="none" strike="noStrike" baseline="0">
                    <a:solidFill>
                      <a:srgbClr val="000000"/>
                    </a:solidFill>
                    <a:latin typeface="+mn-ea"/>
                    <a:ea typeface="+mn-ea"/>
                  </a:rPr>
                  <a:t>年度</a:t>
                </a:r>
                <a:endParaRPr lang="ja-JP" altLang="en-US" sz="875" b="0" i="0" u="none" strike="noStrike" baseline="0">
                  <a:solidFill>
                    <a:srgbClr val="000000"/>
                  </a:solidFill>
                  <a:latin typeface="ＭＳ 明朝"/>
                  <a:ea typeface="ＭＳ 明朝"/>
                </a:endParaRPr>
              </a:p>
            </c:rich>
          </c:tx>
          <c:layout>
            <c:manualLayout>
              <c:xMode val="edge"/>
              <c:yMode val="edge"/>
              <c:x val="0.92229942994491221"/>
              <c:y val="0.88887656648552749"/>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horzOverflow="overflow" tIns="45720" rIns="91440" anchor="ctr"/>
          <a:lstStyle/>
          <a:p>
            <a:pPr algn="ctr" rtl="0">
              <a:defRPr sz="1000">
                <a:solidFill>
                  <a:srgbClr val="000000"/>
                </a:solidFill>
                <a:latin typeface="+mn-lt"/>
                <a:ea typeface="+mn-ea"/>
              </a:defRPr>
            </a:pPr>
            <a:endParaRPr lang="ja-JP"/>
          </a:p>
        </c:txPr>
        <c:crossAx val="435523528"/>
        <c:crosses val="autoZero"/>
        <c:auto val="1"/>
        <c:lblAlgn val="ctr"/>
        <c:lblOffset val="100"/>
        <c:tickLblSkip val="1"/>
        <c:noMultiLvlLbl val="0"/>
      </c:catAx>
      <c:valAx>
        <c:axId val="435523528"/>
        <c:scaling>
          <c:orientation val="minMax"/>
          <c:max val="65000"/>
          <c:min val="45000"/>
        </c:scaling>
        <c:delete val="0"/>
        <c:axPos val="l"/>
        <c:majorGridlines>
          <c:spPr>
            <a:ln w="3175">
              <a:solidFill>
                <a:srgbClr val="FFFFFF"/>
              </a:solidFill>
              <a:prstDash val="solid"/>
            </a:ln>
          </c:spPr>
        </c:majorGridlines>
        <c:title>
          <c:tx>
            <c:rich>
              <a:bodyPr rot="0" horzOverflow="overflow" tIns="45720" rIns="91440" anchor="ctr"/>
              <a:lstStyle/>
              <a:p>
                <a:pPr algn="ctr" rtl="0">
                  <a:defRPr sz="900" i="0" u="none" strike="noStrike" baseline="0">
                    <a:solidFill>
                      <a:srgbClr val="000000"/>
                    </a:solidFill>
                  </a:defRPr>
                </a:pPr>
                <a:r>
                  <a:rPr lang="ja-JP" altLang="en-US" sz="900" b="0" i="0" u="none" strike="noStrike" baseline="0">
                    <a:solidFill>
                      <a:srgbClr val="000000"/>
                    </a:solidFill>
                    <a:latin typeface="+mn-ea"/>
                    <a:ea typeface="+mn-ea"/>
                  </a:rPr>
                  <a:t>人</a:t>
                </a:r>
                <a:endParaRPr lang="ja-JP" altLang="en-US" sz="900" b="0" i="0" u="none" strike="noStrike" baseline="0">
                  <a:solidFill>
                    <a:srgbClr val="000000"/>
                  </a:solidFill>
                  <a:latin typeface="ＭＳ 明朝"/>
                  <a:ea typeface="ＭＳ 明朝"/>
                </a:endParaRPr>
              </a:p>
            </c:rich>
          </c:tx>
          <c:layout>
            <c:manualLayout>
              <c:xMode val="edge"/>
              <c:yMode val="edge"/>
              <c:x val="4.3582976785436066E-2"/>
              <c:y val="7.72590279663318E-2"/>
            </c:manualLayout>
          </c:layout>
          <c:overlay val="0"/>
          <c:spPr>
            <a:noFill/>
            <a:ln w="25400">
              <a:noFill/>
            </a:ln>
          </c:spPr>
        </c:title>
        <c:numFmt formatCode="#,##0_);\(#,##0\)" sourceLinked="0"/>
        <c:majorTickMark val="in"/>
        <c:minorTickMark val="none"/>
        <c:tickLblPos val="nextTo"/>
        <c:spPr>
          <a:ln w="12700">
            <a:solidFill>
              <a:srgbClr val="000000"/>
            </a:solidFill>
            <a:prstDash val="solid"/>
          </a:ln>
        </c:spPr>
        <c:txPr>
          <a:bodyPr rot="0" horzOverflow="overflow" tIns="45720" rIns="91440" anchor="ctr"/>
          <a:lstStyle/>
          <a:p>
            <a:pPr algn="ctr" rtl="0">
              <a:defRPr sz="1000">
                <a:solidFill>
                  <a:srgbClr val="000000"/>
                </a:solidFill>
                <a:latin typeface="+mn-lt"/>
                <a:ea typeface="+mn-ea"/>
              </a:defRPr>
            </a:pPr>
            <a:endParaRPr lang="ja-JP"/>
          </a:p>
        </c:txPr>
        <c:crossAx val="435519608"/>
        <c:crosses val="autoZero"/>
        <c:crossBetween val="between"/>
        <c:majorUnit val="5000"/>
      </c:valAx>
      <c:spPr>
        <a:noFill/>
        <a:ln w="12700">
          <a:solidFill>
            <a:srgbClr val="FFFFFF"/>
          </a:solidFill>
          <a:prstDash val="solid"/>
        </a:ln>
      </c:spPr>
    </c:plotArea>
    <c:plotVisOnly val="1"/>
    <c:dispBlanksAs val="gap"/>
    <c:showDLblsOverMax val="0"/>
  </c:chart>
  <c:spPr>
    <a:solidFill>
      <a:srgbClr val="FFFFFF"/>
    </a:solidFill>
    <a:ln w="22225">
      <a:solidFill>
        <a:srgbClr val="000000"/>
      </a:solidFill>
      <a:prstDash val="solid"/>
    </a:ln>
  </c:spPr>
  <c:txPr>
    <a:bodyPr horzOverflow="overflow" tIns="45720" rIns="91440" anchor="ctr"/>
    <a:lstStyle/>
    <a:p>
      <a:pPr algn="ctr" rtl="0">
        <a:defRPr lang="ja-JP" altLang="en-US" sz="1200">
          <a:solidFill>
            <a:srgbClr val="000000"/>
          </a:solidFill>
          <a:latin typeface="ＭＳ 明朝"/>
          <a:ea typeface="ＭＳ 明朝"/>
        </a:defRPr>
      </a:pPr>
      <a:endParaRPr lang="ja-JP"/>
    </a:p>
  </c:txPr>
  <c:printSettings>
    <c:headerFooter alignWithMargins="0"/>
    <c:pageMargins b="0.98400000000000021" l="0.78700000000000003" r="0.78700000000000003" t="0.98400000000000021" header="0.51200000000000001" footer="0.51200000000000001"/>
    <c:pageSetup paperSize="9"/>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7713459974806E-2"/>
          <c:y val="0.19025755926850479"/>
          <c:w val="0.7756664394193038"/>
          <c:h val="0.67396112071356962"/>
        </c:manualLayout>
      </c:layout>
      <c:barChart>
        <c:barDir val="col"/>
        <c:grouping val="stacked"/>
        <c:varyColors val="0"/>
        <c:ser>
          <c:idx val="0"/>
          <c:order val="0"/>
          <c:tx>
            <c:v>全日制</c:v>
          </c:tx>
          <c:spPr>
            <a:solidFill>
              <a:srgbClr val="8EB4E3"/>
            </a:solidFill>
            <a:ln>
              <a:solidFill>
                <a:sysClr val="windowText" lastClr="000000"/>
              </a:solidFill>
            </a:ln>
          </c:spPr>
          <c:invertIfNegative val="0"/>
          <c:dPt>
            <c:idx val="0"/>
            <c:invertIfNegative val="0"/>
            <c:bubble3D val="0"/>
            <c:extLst>
              <c:ext xmlns:c16="http://schemas.microsoft.com/office/drawing/2014/chart" uri="{C3380CC4-5D6E-409C-BE32-E72D297353CC}">
                <c16:uniqueId val="{00000000-078D-416D-8CA6-E9163D228BD0}"/>
              </c:ext>
            </c:extLst>
          </c:dPt>
          <c:dPt>
            <c:idx val="1"/>
            <c:invertIfNegative val="0"/>
            <c:bubble3D val="0"/>
            <c:extLst>
              <c:ext xmlns:c16="http://schemas.microsoft.com/office/drawing/2014/chart" uri="{C3380CC4-5D6E-409C-BE32-E72D297353CC}">
                <c16:uniqueId val="{00000001-078D-416D-8CA6-E9163D228BD0}"/>
              </c:ext>
            </c:extLst>
          </c:dPt>
          <c:dPt>
            <c:idx val="2"/>
            <c:invertIfNegative val="0"/>
            <c:bubble3D val="0"/>
            <c:extLst>
              <c:ext xmlns:c16="http://schemas.microsoft.com/office/drawing/2014/chart" uri="{C3380CC4-5D6E-409C-BE32-E72D297353CC}">
                <c16:uniqueId val="{00000002-078D-416D-8CA6-E9163D228BD0}"/>
              </c:ext>
            </c:extLst>
          </c:dPt>
          <c:dPt>
            <c:idx val="3"/>
            <c:invertIfNegative val="0"/>
            <c:bubble3D val="0"/>
            <c:extLst>
              <c:ext xmlns:c16="http://schemas.microsoft.com/office/drawing/2014/chart" uri="{C3380CC4-5D6E-409C-BE32-E72D297353CC}">
                <c16:uniqueId val="{00000003-078D-416D-8CA6-E9163D228BD0}"/>
              </c:ext>
            </c:extLst>
          </c:dPt>
          <c:dPt>
            <c:idx val="4"/>
            <c:invertIfNegative val="0"/>
            <c:bubble3D val="0"/>
            <c:extLst>
              <c:ext xmlns:c16="http://schemas.microsoft.com/office/drawing/2014/chart" uri="{C3380CC4-5D6E-409C-BE32-E72D297353CC}">
                <c16:uniqueId val="{00000004-078D-416D-8CA6-E9163D228BD0}"/>
              </c:ext>
            </c:extLst>
          </c:dPt>
          <c:dPt>
            <c:idx val="5"/>
            <c:invertIfNegative val="0"/>
            <c:bubble3D val="0"/>
            <c:extLst>
              <c:ext xmlns:c16="http://schemas.microsoft.com/office/drawing/2014/chart" uri="{C3380CC4-5D6E-409C-BE32-E72D297353CC}">
                <c16:uniqueId val="{00000005-078D-416D-8CA6-E9163D228BD0}"/>
              </c:ext>
            </c:extLst>
          </c:dPt>
          <c:dPt>
            <c:idx val="6"/>
            <c:invertIfNegative val="0"/>
            <c:bubble3D val="0"/>
            <c:extLst>
              <c:ext xmlns:c16="http://schemas.microsoft.com/office/drawing/2014/chart" uri="{C3380CC4-5D6E-409C-BE32-E72D297353CC}">
                <c16:uniqueId val="{00000006-078D-416D-8CA6-E9163D228BD0}"/>
              </c:ext>
            </c:extLst>
          </c:dPt>
          <c:dPt>
            <c:idx val="7"/>
            <c:invertIfNegative val="0"/>
            <c:bubble3D val="0"/>
            <c:extLst>
              <c:ext xmlns:c16="http://schemas.microsoft.com/office/drawing/2014/chart" uri="{C3380CC4-5D6E-409C-BE32-E72D297353CC}">
                <c16:uniqueId val="{00000007-078D-416D-8CA6-E9163D228BD0}"/>
              </c:ext>
            </c:extLst>
          </c:dPt>
          <c:dPt>
            <c:idx val="8"/>
            <c:invertIfNegative val="0"/>
            <c:bubble3D val="0"/>
            <c:extLst>
              <c:ext xmlns:c16="http://schemas.microsoft.com/office/drawing/2014/chart" uri="{C3380CC4-5D6E-409C-BE32-E72D297353CC}">
                <c16:uniqueId val="{00000008-078D-416D-8CA6-E9163D228BD0}"/>
              </c:ext>
            </c:extLst>
          </c:dPt>
          <c:dPt>
            <c:idx val="9"/>
            <c:invertIfNegative val="0"/>
            <c:bubble3D val="0"/>
            <c:extLst>
              <c:ext xmlns:c16="http://schemas.microsoft.com/office/drawing/2014/chart" uri="{C3380CC4-5D6E-409C-BE32-E72D297353CC}">
                <c16:uniqueId val="{00000009-078D-416D-8CA6-E9163D228BD0}"/>
              </c:ext>
            </c:extLst>
          </c:dPt>
          <c:dLbls>
            <c:dLbl>
              <c:idx val="0"/>
              <c:layout>
                <c:manualLayout>
                  <c:x val="6.2527993019440209E-3"/>
                  <c:y val="-9.5614752701366879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078D-416D-8CA6-E9163D228BD0}"/>
                </c:ext>
              </c:extLst>
            </c:dLbl>
            <c:dLbl>
              <c:idx val="1"/>
              <c:layout>
                <c:manualLayout>
                  <c:x val="6.2500145041551507E-3"/>
                  <c:y val="-8.481865903125746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78D-416D-8CA6-E9163D228BD0}"/>
                </c:ext>
              </c:extLst>
            </c:dLbl>
            <c:dLbl>
              <c:idx val="2"/>
              <c:layout>
                <c:manualLayout>
                  <c:x val="4.7745358090185673E-3"/>
                  <c:y val="-6.8611309949892632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078D-416D-8CA6-E9163D228BD0}"/>
                </c:ext>
              </c:extLst>
            </c:dLbl>
            <c:dLbl>
              <c:idx val="3"/>
              <c:layout>
                <c:manualLayout>
                  <c:x val="3.2990571138819128E-3"/>
                  <c:y val="-6.0534052561611616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78D-416D-8CA6-E9163D228BD0}"/>
                </c:ext>
              </c:extLst>
            </c:dLbl>
            <c:dLbl>
              <c:idx val="4"/>
              <c:layout>
                <c:manualLayout>
                  <c:x val="5.7530828098300265E-3"/>
                  <c:y val="-4.4326703480246789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078D-416D-8CA6-E9163D228BD0}"/>
                </c:ext>
              </c:extLst>
            </c:dLbl>
            <c:dLbl>
              <c:idx val="5"/>
              <c:layout>
                <c:manualLayout>
                  <c:x val="5.2617207110826443E-3"/>
                  <c:y val="-3.7595442615127754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078D-416D-8CA6-E9163D228BD0}"/>
                </c:ext>
              </c:extLst>
            </c:dLbl>
            <c:dLbl>
              <c:idx val="6"/>
              <c:layout>
                <c:manualLayout>
                  <c:x val="3.7863967269343322E-3"/>
                  <c:y val="-2.6799348945018238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078D-416D-8CA6-E9163D228BD0}"/>
                </c:ext>
              </c:extLst>
            </c:dLbl>
            <c:dLbl>
              <c:idx val="7"/>
              <c:layout>
                <c:manualLayout>
                  <c:x val="3.9296591020728956E-3"/>
                  <c:y val="-1.0822510822510723E-2"/>
                </c:manualLayout>
              </c:layout>
              <c:spPr>
                <a:noFill/>
                <a:ln>
                  <a:noFill/>
                </a:ln>
                <a:effectLst/>
              </c:spPr>
              <c:txPr>
                <a:bodyPr tIns="45720" rIns="91440"/>
                <a:lstStyle/>
                <a:p>
                  <a:pPr>
                    <a:defRPr sz="800">
                      <a:solidFill>
                        <a:schemeClr val="tx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078D-416D-8CA6-E9163D228BD0}"/>
                </c:ext>
              </c:extLst>
            </c:dLbl>
            <c:dLbl>
              <c:idx val="8"/>
              <c:layout>
                <c:manualLayout>
                  <c:x val="4.7649437277457914E-3"/>
                  <c:y val="-5.1807444523979959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078D-416D-8CA6-E9163D228BD0}"/>
                </c:ext>
              </c:extLst>
            </c:dLbl>
            <c:dLbl>
              <c:idx val="9"/>
              <c:layout>
                <c:manualLayout>
                  <c:x val="3.7816006862979438E-3"/>
                  <c:y val="-1.1964413539216788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078D-416D-8CA6-E9163D228BD0}"/>
                </c:ext>
              </c:extLst>
            </c:dLbl>
            <c:spPr>
              <a:noFill/>
              <a:ln>
                <a:noFill/>
              </a:ln>
              <a:effectLst/>
            </c:spPr>
            <c:txPr>
              <a:bodyPr rot="0" horzOverflow="overflow" tIns="45720" rIns="91440" anchor="ctr"/>
              <a:lstStyle/>
              <a:p>
                <a:pPr algn="ctr" rtl="0">
                  <a:defRPr sz="8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 '!$AW$165:$AW$174</c:f>
              <c:strCache>
                <c:ptCount val="10"/>
                <c:pt idx="0">
                  <c:v>H28</c:v>
                </c:pt>
                <c:pt idx="1">
                  <c:v>H29</c:v>
                </c:pt>
                <c:pt idx="2">
                  <c:v>H30</c:v>
                </c:pt>
                <c:pt idx="3">
                  <c:v>R1</c:v>
                </c:pt>
                <c:pt idx="4">
                  <c:v>R2</c:v>
                </c:pt>
                <c:pt idx="5">
                  <c:v>R3</c:v>
                </c:pt>
                <c:pt idx="6">
                  <c:v>R4</c:v>
                </c:pt>
                <c:pt idx="7">
                  <c:v>R5</c:v>
                </c:pt>
                <c:pt idx="8">
                  <c:v>R6</c:v>
                </c:pt>
                <c:pt idx="9">
                  <c:v>R7</c:v>
                </c:pt>
              </c:strCache>
            </c:strRef>
          </c:cat>
          <c:val>
            <c:numRef>
              <c:f>'1～5 '!$AX$165:$AX$174</c:f>
              <c:numCache>
                <c:formatCode>#,##0_);[Red]\(#,##0\)</c:formatCode>
                <c:ptCount val="10"/>
                <c:pt idx="0">
                  <c:v>35293</c:v>
                </c:pt>
                <c:pt idx="1">
                  <c:v>34619</c:v>
                </c:pt>
                <c:pt idx="2">
                  <c:v>33723</c:v>
                </c:pt>
                <c:pt idx="3">
                  <c:v>32557</c:v>
                </c:pt>
                <c:pt idx="4">
                  <c:v>31062</c:v>
                </c:pt>
                <c:pt idx="5">
                  <c:v>29479</c:v>
                </c:pt>
                <c:pt idx="6">
                  <c:v>28308</c:v>
                </c:pt>
                <c:pt idx="7">
                  <c:v>27215</c:v>
                </c:pt>
                <c:pt idx="8">
                  <c:v>26734</c:v>
                </c:pt>
                <c:pt idx="9">
                  <c:v>25995</c:v>
                </c:pt>
              </c:numCache>
            </c:numRef>
          </c:val>
          <c:extLst>
            <c:ext xmlns:c16="http://schemas.microsoft.com/office/drawing/2014/chart" uri="{C3380CC4-5D6E-409C-BE32-E72D297353CC}">
              <c16:uniqueId val="{0000000A-078D-416D-8CA6-E9163D228BD0}"/>
            </c:ext>
          </c:extLst>
        </c:ser>
        <c:ser>
          <c:idx val="1"/>
          <c:order val="1"/>
          <c:tx>
            <c:v>定時制</c:v>
          </c:tx>
          <c:spPr>
            <a:solidFill>
              <a:srgbClr val="FFCC99"/>
            </a:solidFill>
            <a:ln>
              <a:solidFill>
                <a:sysClr val="windowText" lastClr="000000"/>
              </a:solidFill>
            </a:ln>
          </c:spPr>
          <c:invertIfNegative val="0"/>
          <c:dPt>
            <c:idx val="0"/>
            <c:invertIfNegative val="0"/>
            <c:bubble3D val="0"/>
            <c:extLst>
              <c:ext xmlns:c16="http://schemas.microsoft.com/office/drawing/2014/chart" uri="{C3380CC4-5D6E-409C-BE32-E72D297353CC}">
                <c16:uniqueId val="{0000000B-078D-416D-8CA6-E9163D228BD0}"/>
              </c:ext>
            </c:extLst>
          </c:dPt>
          <c:dPt>
            <c:idx val="1"/>
            <c:invertIfNegative val="0"/>
            <c:bubble3D val="0"/>
            <c:extLst>
              <c:ext xmlns:c16="http://schemas.microsoft.com/office/drawing/2014/chart" uri="{C3380CC4-5D6E-409C-BE32-E72D297353CC}">
                <c16:uniqueId val="{0000000C-078D-416D-8CA6-E9163D228BD0}"/>
              </c:ext>
            </c:extLst>
          </c:dPt>
          <c:dPt>
            <c:idx val="2"/>
            <c:invertIfNegative val="0"/>
            <c:bubble3D val="0"/>
            <c:extLst>
              <c:ext xmlns:c16="http://schemas.microsoft.com/office/drawing/2014/chart" uri="{C3380CC4-5D6E-409C-BE32-E72D297353CC}">
                <c16:uniqueId val="{0000000D-078D-416D-8CA6-E9163D228BD0}"/>
              </c:ext>
            </c:extLst>
          </c:dPt>
          <c:dPt>
            <c:idx val="3"/>
            <c:invertIfNegative val="0"/>
            <c:bubble3D val="0"/>
            <c:extLst>
              <c:ext xmlns:c16="http://schemas.microsoft.com/office/drawing/2014/chart" uri="{C3380CC4-5D6E-409C-BE32-E72D297353CC}">
                <c16:uniqueId val="{0000000E-078D-416D-8CA6-E9163D228BD0}"/>
              </c:ext>
            </c:extLst>
          </c:dPt>
          <c:dPt>
            <c:idx val="4"/>
            <c:invertIfNegative val="0"/>
            <c:bubble3D val="0"/>
            <c:extLst>
              <c:ext xmlns:c16="http://schemas.microsoft.com/office/drawing/2014/chart" uri="{C3380CC4-5D6E-409C-BE32-E72D297353CC}">
                <c16:uniqueId val="{0000000F-078D-416D-8CA6-E9163D228BD0}"/>
              </c:ext>
            </c:extLst>
          </c:dPt>
          <c:dPt>
            <c:idx val="5"/>
            <c:invertIfNegative val="0"/>
            <c:bubble3D val="0"/>
            <c:extLst>
              <c:ext xmlns:c16="http://schemas.microsoft.com/office/drawing/2014/chart" uri="{C3380CC4-5D6E-409C-BE32-E72D297353CC}">
                <c16:uniqueId val="{00000010-078D-416D-8CA6-E9163D228BD0}"/>
              </c:ext>
            </c:extLst>
          </c:dPt>
          <c:dPt>
            <c:idx val="6"/>
            <c:invertIfNegative val="0"/>
            <c:bubble3D val="0"/>
            <c:extLst>
              <c:ext xmlns:c16="http://schemas.microsoft.com/office/drawing/2014/chart" uri="{C3380CC4-5D6E-409C-BE32-E72D297353CC}">
                <c16:uniqueId val="{00000011-078D-416D-8CA6-E9163D228BD0}"/>
              </c:ext>
            </c:extLst>
          </c:dPt>
          <c:dPt>
            <c:idx val="7"/>
            <c:invertIfNegative val="0"/>
            <c:bubble3D val="0"/>
            <c:extLst>
              <c:ext xmlns:c16="http://schemas.microsoft.com/office/drawing/2014/chart" uri="{C3380CC4-5D6E-409C-BE32-E72D297353CC}">
                <c16:uniqueId val="{00000012-078D-416D-8CA6-E9163D228BD0}"/>
              </c:ext>
            </c:extLst>
          </c:dPt>
          <c:dPt>
            <c:idx val="8"/>
            <c:invertIfNegative val="0"/>
            <c:bubble3D val="0"/>
            <c:extLst>
              <c:ext xmlns:c16="http://schemas.microsoft.com/office/drawing/2014/chart" uri="{C3380CC4-5D6E-409C-BE32-E72D297353CC}">
                <c16:uniqueId val="{00000013-078D-416D-8CA6-E9163D228BD0}"/>
              </c:ext>
            </c:extLst>
          </c:dPt>
          <c:dPt>
            <c:idx val="9"/>
            <c:invertIfNegative val="0"/>
            <c:bubble3D val="0"/>
            <c:extLst>
              <c:ext xmlns:c16="http://schemas.microsoft.com/office/drawing/2014/chart" uri="{C3380CC4-5D6E-409C-BE32-E72D297353CC}">
                <c16:uniqueId val="{00000014-078D-416D-8CA6-E9163D228BD0}"/>
              </c:ext>
            </c:extLst>
          </c:dPt>
          <c:dLbls>
            <c:dLbl>
              <c:idx val="0"/>
              <c:layout>
                <c:manualLayout>
                  <c:x val="3.9257913273661304E-3"/>
                  <c:y val="-2.3945870402563318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078D-416D-8CA6-E9163D228BD0}"/>
                </c:ext>
              </c:extLst>
            </c:dLbl>
            <c:dLbl>
              <c:idx val="1"/>
              <c:layout>
                <c:manualLayout>
                  <c:x val="5.8906208784025782E-3"/>
                  <c:y val="3.0971980775129884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078D-416D-8CA6-E9163D228BD0}"/>
                </c:ext>
              </c:extLst>
            </c:dLbl>
            <c:dLbl>
              <c:idx val="2"/>
              <c:layout>
                <c:manualLayout>
                  <c:x val="1.9608257886572556E-3"/>
                  <c:y val="8.8407308337489236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078D-416D-8CA6-E9163D228BD0}"/>
                </c:ext>
              </c:extLst>
            </c:dLbl>
            <c:dLbl>
              <c:idx val="3"/>
              <c:layout>
                <c:manualLayout>
                  <c:x val="0"/>
                  <c:y val="1.9774850831326784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078D-416D-8CA6-E9163D228BD0}"/>
                </c:ext>
              </c:extLst>
            </c:dLbl>
            <c:dLbl>
              <c:idx val="4"/>
              <c:layout>
                <c:manualLayout>
                  <c:x val="-3.8674767328732271E-6"/>
                  <c:y val="1.5473551601866199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078D-416D-8CA6-E9163D228BD0}"/>
                </c:ext>
              </c:extLst>
            </c:dLbl>
            <c:dLbl>
              <c:idx val="5"/>
              <c:layout>
                <c:manualLayout>
                  <c:x val="0"/>
                  <c:y val="2.5909302329486885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0-078D-416D-8CA6-E9163D228BD0}"/>
                </c:ext>
              </c:extLst>
            </c:dLbl>
            <c:dLbl>
              <c:idx val="6"/>
              <c:layout>
                <c:manualLayout>
                  <c:x val="0"/>
                  <c:y val="3.3100267152948843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078D-416D-8CA6-E9163D228BD0}"/>
                </c:ext>
              </c:extLst>
            </c:dLbl>
            <c:dLbl>
              <c:idx val="7"/>
              <c:layout>
                <c:manualLayout>
                  <c:x val="0"/>
                  <c:y val="3.0405229548358713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078D-416D-8CA6-E9163D228BD0}"/>
                </c:ext>
              </c:extLst>
            </c:dLbl>
            <c:dLbl>
              <c:idx val="8"/>
              <c:layout>
                <c:manualLayout>
                  <c:x val="1.9608257886572556E-3"/>
                  <c:y val="4.0962892438614435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078D-416D-8CA6-E9163D228BD0}"/>
                </c:ext>
              </c:extLst>
            </c:dLbl>
            <c:dLbl>
              <c:idx val="9"/>
              <c:layout>
                <c:manualLayout>
                  <c:x val="0"/>
                  <c:y val="5.8476438990561494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078D-416D-8CA6-E9163D228BD0}"/>
                </c:ext>
              </c:extLst>
            </c:dLbl>
            <c:spPr>
              <a:noFill/>
              <a:ln>
                <a:noFill/>
              </a:ln>
              <a:effectLst/>
            </c:spPr>
            <c:txPr>
              <a:bodyPr rot="0" horzOverflow="overflow" tIns="45720" rIns="91440" anchor="ctr"/>
              <a:lstStyle/>
              <a:p>
                <a:pPr algn="ctr" rtl="0">
                  <a:defRPr sz="800">
                    <a:solidFill>
                      <a:schemeClr val="tx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 '!$AW$165:$AW$174</c:f>
              <c:strCache>
                <c:ptCount val="10"/>
                <c:pt idx="0">
                  <c:v>H28</c:v>
                </c:pt>
                <c:pt idx="1">
                  <c:v>H29</c:v>
                </c:pt>
                <c:pt idx="2">
                  <c:v>H30</c:v>
                </c:pt>
                <c:pt idx="3">
                  <c:v>R1</c:v>
                </c:pt>
                <c:pt idx="4">
                  <c:v>R2</c:v>
                </c:pt>
                <c:pt idx="5">
                  <c:v>R3</c:v>
                </c:pt>
                <c:pt idx="6">
                  <c:v>R4</c:v>
                </c:pt>
                <c:pt idx="7">
                  <c:v>R5</c:v>
                </c:pt>
                <c:pt idx="8">
                  <c:v>R6</c:v>
                </c:pt>
                <c:pt idx="9">
                  <c:v>R7</c:v>
                </c:pt>
              </c:strCache>
            </c:strRef>
          </c:cat>
          <c:val>
            <c:numRef>
              <c:f>'1～5 '!$AY$165:$AY$174</c:f>
              <c:numCache>
                <c:formatCode>#,##0_);[Red]\(#,##0\)</c:formatCode>
                <c:ptCount val="10"/>
                <c:pt idx="0">
                  <c:v>1014</c:v>
                </c:pt>
                <c:pt idx="1">
                  <c:v>959</c:v>
                </c:pt>
                <c:pt idx="2">
                  <c:v>919</c:v>
                </c:pt>
                <c:pt idx="3">
                  <c:v>865</c:v>
                </c:pt>
                <c:pt idx="4">
                  <c:v>878</c:v>
                </c:pt>
                <c:pt idx="5">
                  <c:v>845</c:v>
                </c:pt>
                <c:pt idx="6">
                  <c:v>821</c:v>
                </c:pt>
                <c:pt idx="7">
                  <c:v>830</c:v>
                </c:pt>
                <c:pt idx="8">
                  <c:v>846</c:v>
                </c:pt>
                <c:pt idx="9">
                  <c:v>838</c:v>
                </c:pt>
              </c:numCache>
            </c:numRef>
          </c:val>
          <c:extLst>
            <c:ext xmlns:c16="http://schemas.microsoft.com/office/drawing/2014/chart" uri="{C3380CC4-5D6E-409C-BE32-E72D297353CC}">
              <c16:uniqueId val="{00000015-078D-416D-8CA6-E9163D228BD0}"/>
            </c:ext>
          </c:extLst>
        </c:ser>
        <c:ser>
          <c:idx val="2"/>
          <c:order val="2"/>
          <c:tx>
            <c:v>通信制</c:v>
          </c:tx>
          <c:spPr>
            <a:noFill/>
            <a:ln>
              <a:solidFill>
                <a:sysClr val="windowText" lastClr="000000"/>
              </a:solidFill>
            </a:ln>
          </c:spPr>
          <c:invertIfNegative val="0"/>
          <c:dPt>
            <c:idx val="0"/>
            <c:invertIfNegative val="0"/>
            <c:bubble3D val="0"/>
            <c:extLst>
              <c:ext xmlns:c16="http://schemas.microsoft.com/office/drawing/2014/chart" uri="{C3380CC4-5D6E-409C-BE32-E72D297353CC}">
                <c16:uniqueId val="{00000016-078D-416D-8CA6-E9163D228BD0}"/>
              </c:ext>
            </c:extLst>
          </c:dPt>
          <c:dPt>
            <c:idx val="1"/>
            <c:invertIfNegative val="0"/>
            <c:bubble3D val="0"/>
            <c:extLst>
              <c:ext xmlns:c16="http://schemas.microsoft.com/office/drawing/2014/chart" uri="{C3380CC4-5D6E-409C-BE32-E72D297353CC}">
                <c16:uniqueId val="{00000017-078D-416D-8CA6-E9163D228BD0}"/>
              </c:ext>
            </c:extLst>
          </c:dPt>
          <c:dPt>
            <c:idx val="2"/>
            <c:invertIfNegative val="0"/>
            <c:bubble3D val="0"/>
            <c:extLst>
              <c:ext xmlns:c16="http://schemas.microsoft.com/office/drawing/2014/chart" uri="{C3380CC4-5D6E-409C-BE32-E72D297353CC}">
                <c16:uniqueId val="{00000018-078D-416D-8CA6-E9163D228BD0}"/>
              </c:ext>
            </c:extLst>
          </c:dPt>
          <c:dPt>
            <c:idx val="3"/>
            <c:invertIfNegative val="0"/>
            <c:bubble3D val="0"/>
            <c:extLst>
              <c:ext xmlns:c16="http://schemas.microsoft.com/office/drawing/2014/chart" uri="{C3380CC4-5D6E-409C-BE32-E72D297353CC}">
                <c16:uniqueId val="{00000019-078D-416D-8CA6-E9163D228BD0}"/>
              </c:ext>
            </c:extLst>
          </c:dPt>
          <c:dPt>
            <c:idx val="4"/>
            <c:invertIfNegative val="0"/>
            <c:bubble3D val="0"/>
            <c:extLst>
              <c:ext xmlns:c16="http://schemas.microsoft.com/office/drawing/2014/chart" uri="{C3380CC4-5D6E-409C-BE32-E72D297353CC}">
                <c16:uniqueId val="{0000001A-078D-416D-8CA6-E9163D228BD0}"/>
              </c:ext>
            </c:extLst>
          </c:dPt>
          <c:dPt>
            <c:idx val="5"/>
            <c:invertIfNegative val="0"/>
            <c:bubble3D val="0"/>
            <c:extLst>
              <c:ext xmlns:c16="http://schemas.microsoft.com/office/drawing/2014/chart" uri="{C3380CC4-5D6E-409C-BE32-E72D297353CC}">
                <c16:uniqueId val="{0000001B-078D-416D-8CA6-E9163D228BD0}"/>
              </c:ext>
            </c:extLst>
          </c:dPt>
          <c:dPt>
            <c:idx val="6"/>
            <c:invertIfNegative val="0"/>
            <c:bubble3D val="0"/>
            <c:extLst>
              <c:ext xmlns:c16="http://schemas.microsoft.com/office/drawing/2014/chart" uri="{C3380CC4-5D6E-409C-BE32-E72D297353CC}">
                <c16:uniqueId val="{0000001C-078D-416D-8CA6-E9163D228BD0}"/>
              </c:ext>
            </c:extLst>
          </c:dPt>
          <c:dPt>
            <c:idx val="7"/>
            <c:invertIfNegative val="0"/>
            <c:bubble3D val="0"/>
            <c:extLst>
              <c:ext xmlns:c16="http://schemas.microsoft.com/office/drawing/2014/chart" uri="{C3380CC4-5D6E-409C-BE32-E72D297353CC}">
                <c16:uniqueId val="{0000001D-078D-416D-8CA6-E9163D228BD0}"/>
              </c:ext>
            </c:extLst>
          </c:dPt>
          <c:dPt>
            <c:idx val="8"/>
            <c:invertIfNegative val="0"/>
            <c:bubble3D val="0"/>
            <c:extLst>
              <c:ext xmlns:c16="http://schemas.microsoft.com/office/drawing/2014/chart" uri="{C3380CC4-5D6E-409C-BE32-E72D297353CC}">
                <c16:uniqueId val="{0000001E-078D-416D-8CA6-E9163D228BD0}"/>
              </c:ext>
            </c:extLst>
          </c:dPt>
          <c:dPt>
            <c:idx val="9"/>
            <c:invertIfNegative val="0"/>
            <c:bubble3D val="0"/>
            <c:extLst>
              <c:ext xmlns:c16="http://schemas.microsoft.com/office/drawing/2014/chart" uri="{C3380CC4-5D6E-409C-BE32-E72D297353CC}">
                <c16:uniqueId val="{0000001F-078D-416D-8CA6-E9163D228BD0}"/>
              </c:ext>
            </c:extLst>
          </c:dPt>
          <c:dLbls>
            <c:dLbl>
              <c:idx val="0"/>
              <c:layout>
                <c:manualLayout>
                  <c:x val="4.1054107847482814E-3"/>
                  <c:y val="4.4248730272352316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6-078D-416D-8CA6-E9163D228BD0}"/>
                </c:ext>
              </c:extLst>
            </c:dLbl>
            <c:dLbl>
              <c:idx val="1"/>
              <c:layout>
                <c:manualLayout>
                  <c:x val="3.9296591020728956E-3"/>
                  <c:y val="-8.180795582370385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078D-416D-8CA6-E9163D228BD0}"/>
                </c:ext>
              </c:extLst>
            </c:dLbl>
            <c:dLbl>
              <c:idx val="2"/>
              <c:layout>
                <c:manualLayout>
                  <c:x val="0"/>
                  <c:y val="-8.0742748065582709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8-078D-416D-8CA6-E9163D228BD0}"/>
                </c:ext>
              </c:extLst>
            </c:dLbl>
            <c:dLbl>
              <c:idx val="3"/>
              <c:layout>
                <c:manualLayout>
                  <c:x val="5.2743869483455063E-5"/>
                  <c:y val="1.9867928163894485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6.3591785774788759E-2"/>
                      <c:h val="0.1188584381497767"/>
                    </c:manualLayout>
                  </c15:layout>
                </c:ext>
                <c:ext xmlns:c16="http://schemas.microsoft.com/office/drawing/2014/chart" uri="{C3380CC4-5D6E-409C-BE32-E72D297353CC}">
                  <c16:uniqueId val="{00000019-078D-416D-8CA6-E9163D228BD0}"/>
                </c:ext>
              </c:extLst>
            </c:dLbl>
            <c:dLbl>
              <c:idx val="4"/>
              <c:layout>
                <c:manualLayout>
                  <c:x val="0"/>
                  <c:y val="4.4261512765449776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A-078D-416D-8CA6-E9163D228BD0}"/>
                </c:ext>
              </c:extLst>
            </c:dLbl>
            <c:dLbl>
              <c:idx val="5"/>
              <c:layout>
                <c:manualLayout>
                  <c:x val="-1.4408583591746764E-16"/>
                  <c:y val="-8.0742748065582709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B-078D-416D-8CA6-E9163D228BD0}"/>
                </c:ext>
              </c:extLst>
            </c:dLbl>
            <c:dLbl>
              <c:idx val="6"/>
              <c:layout>
                <c:manualLayout>
                  <c:x val="-1.9685456570324726E-3"/>
                  <c:y val="-8.0861236069223693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C-078D-416D-8CA6-E9163D228BD0}"/>
                </c:ext>
              </c:extLst>
            </c:dLbl>
            <c:dLbl>
              <c:idx val="7"/>
              <c:layout>
                <c:manualLayout>
                  <c:x val="0"/>
                  <c:y val="-8.5157649064554822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D-078D-416D-8CA6-E9163D228BD0}"/>
                </c:ext>
              </c:extLst>
            </c:dLbl>
            <c:dLbl>
              <c:idx val="8"/>
              <c:layout>
                <c:manualLayout>
                  <c:x val="1.9648295510363034E-3"/>
                  <c:y val="-7.9890581859095721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E-078D-416D-8CA6-E9163D228BD0}"/>
                </c:ext>
              </c:extLst>
            </c:dLbl>
            <c:dLbl>
              <c:idx val="9"/>
              <c:layout>
                <c:manualLayout>
                  <c:x val="-3.8674767328732271E-6"/>
                  <c:y val="-1.0650847743575301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F-078D-416D-8CA6-E9163D228BD0}"/>
                </c:ext>
              </c:extLst>
            </c:dLbl>
            <c:spPr>
              <a:noFill/>
              <a:ln>
                <a:noFill/>
              </a:ln>
              <a:effectLst/>
            </c:spPr>
            <c:txPr>
              <a:bodyPr rot="0" horzOverflow="overflow" tIns="45720" rIns="91440" anchor="ctr"/>
              <a:lstStyle/>
              <a:p>
                <a:pPr algn="ctr" rtl="0">
                  <a:defRPr sz="8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 '!$AW$165:$AW$174</c:f>
              <c:strCache>
                <c:ptCount val="10"/>
                <c:pt idx="0">
                  <c:v>H28</c:v>
                </c:pt>
                <c:pt idx="1">
                  <c:v>H29</c:v>
                </c:pt>
                <c:pt idx="2">
                  <c:v>H30</c:v>
                </c:pt>
                <c:pt idx="3">
                  <c:v>R1</c:v>
                </c:pt>
                <c:pt idx="4">
                  <c:v>R2</c:v>
                </c:pt>
                <c:pt idx="5">
                  <c:v>R3</c:v>
                </c:pt>
                <c:pt idx="6">
                  <c:v>R4</c:v>
                </c:pt>
                <c:pt idx="7">
                  <c:v>R5</c:v>
                </c:pt>
                <c:pt idx="8">
                  <c:v>R6</c:v>
                </c:pt>
                <c:pt idx="9">
                  <c:v>R7</c:v>
                </c:pt>
              </c:strCache>
            </c:strRef>
          </c:cat>
          <c:val>
            <c:numRef>
              <c:f>'1～5 '!$AZ$165:$AZ$174</c:f>
              <c:numCache>
                <c:formatCode>#,##0_);[Red]\(#,##0\)</c:formatCode>
                <c:ptCount val="10"/>
                <c:pt idx="0">
                  <c:v>802</c:v>
                </c:pt>
                <c:pt idx="1">
                  <c:v>749</c:v>
                </c:pt>
                <c:pt idx="2">
                  <c:v>708</c:v>
                </c:pt>
                <c:pt idx="3">
                  <c:v>695</c:v>
                </c:pt>
                <c:pt idx="4">
                  <c:v>718</c:v>
                </c:pt>
                <c:pt idx="5">
                  <c:v>763</c:v>
                </c:pt>
                <c:pt idx="6">
                  <c:v>808</c:v>
                </c:pt>
                <c:pt idx="7">
                  <c:v>902</c:v>
                </c:pt>
                <c:pt idx="8">
                  <c:v>1051</c:v>
                </c:pt>
                <c:pt idx="9">
                  <c:v>1158</c:v>
                </c:pt>
              </c:numCache>
            </c:numRef>
          </c:val>
          <c:extLst>
            <c:ext xmlns:c16="http://schemas.microsoft.com/office/drawing/2014/chart" uri="{C3380CC4-5D6E-409C-BE32-E72D297353CC}">
              <c16:uniqueId val="{00000020-078D-416D-8CA6-E9163D228BD0}"/>
            </c:ext>
          </c:extLst>
        </c:ser>
        <c:dLbls>
          <c:showLegendKey val="0"/>
          <c:showVal val="0"/>
          <c:showCatName val="0"/>
          <c:showSerName val="0"/>
          <c:showPercent val="0"/>
          <c:showBubbleSize val="0"/>
        </c:dLbls>
        <c:gapWidth val="53"/>
        <c:overlap val="100"/>
        <c:axId val="347815568"/>
        <c:axId val="347811256"/>
      </c:barChart>
      <c:catAx>
        <c:axId val="347815568"/>
        <c:scaling>
          <c:orientation val="minMax"/>
        </c:scaling>
        <c:delete val="0"/>
        <c:axPos val="b"/>
        <c:numFmt formatCode="General" sourceLinked="1"/>
        <c:majorTickMark val="in"/>
        <c:minorTickMark val="none"/>
        <c:tickLblPos val="nextTo"/>
        <c:crossAx val="347811256"/>
        <c:crosses val="autoZero"/>
        <c:auto val="1"/>
        <c:lblAlgn val="ctr"/>
        <c:lblOffset val="100"/>
        <c:noMultiLvlLbl val="0"/>
      </c:catAx>
      <c:valAx>
        <c:axId val="347811256"/>
        <c:scaling>
          <c:orientation val="minMax"/>
          <c:max val="40000"/>
          <c:min val="20000"/>
        </c:scaling>
        <c:delete val="0"/>
        <c:axPos val="l"/>
        <c:majorGridlines>
          <c:spPr>
            <a:ln>
              <a:solidFill>
                <a:schemeClr val="bg1"/>
              </a:solidFill>
            </a:ln>
          </c:spPr>
        </c:majorGridlines>
        <c:numFmt formatCode="#,##0_);[Red]\(#,##0\)"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347815568"/>
        <c:crosses val="autoZero"/>
        <c:crossBetween val="between"/>
        <c:majorUnit val="2500"/>
      </c:valAx>
    </c:plotArea>
    <c:legend>
      <c:legendPos val="r"/>
      <c:layout>
        <c:manualLayout>
          <c:xMode val="edge"/>
          <c:yMode val="edge"/>
          <c:x val="0.85514982598881595"/>
          <c:y val="0.16132130621789242"/>
          <c:w val="0.10055535192932344"/>
          <c:h val="0.29403111196466586"/>
        </c:manualLayout>
      </c:layout>
      <c:overlay val="0"/>
      <c:spPr>
        <a:ln>
          <a:solidFill>
            <a:sysClr val="windowText" lastClr="000000"/>
          </a:solidFill>
        </a:ln>
      </c:spPr>
      <c:txPr>
        <a:bodyPr horzOverflow="overflow" tIns="45720" rIns="91440" anchor="ctr"/>
        <a:lstStyle/>
        <a:p>
          <a:pPr algn="l" rtl="0">
            <a:defRPr sz="1000">
              <a:solidFill>
                <a:schemeClr val="tx1"/>
              </a:solidFill>
            </a:defRPr>
          </a:pPr>
          <a:endParaRPr lang="ja-JP"/>
        </a:p>
      </c:txPr>
    </c:legend>
    <c:plotVisOnly val="1"/>
    <c:dispBlanksAs val="gap"/>
    <c:showDLblsOverMax val="0"/>
  </c:chart>
  <c:spPr>
    <a:ln w="22225">
      <a:solidFill>
        <a:schemeClr val="tx1"/>
      </a:solidFill>
    </a:ln>
  </c:spPr>
  <c:txPr>
    <a:bodyPr horzOverflow="overflow" tIns="45720" rIns="91440" anchor="ctr"/>
    <a:lstStyle/>
    <a:p>
      <a:pPr algn="ctr" rtl="0">
        <a:defRPr lang="ja-JP" altLang="en-US" sz="1000">
          <a:solidFill>
            <a:schemeClr val="tx1"/>
          </a:solidFill>
        </a:defRPr>
      </a:pPr>
      <a:endParaRPr lang="ja-JP"/>
    </a:p>
  </c:txPr>
  <c:printSettings>
    <c:headerFooter/>
    <c:pageMargins b="0.750000000000004" l="0.70000000000000062" r="0.70000000000000062" t="0.750000000000004" header="0.30000000000000032" footer="0.30000000000000032"/>
    <c:pageSetup paperSize="9"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34149345077232E-2"/>
          <c:y val="0.21437091811511241"/>
          <c:w val="0.7835591878029381"/>
          <c:h val="0.65765142004059118"/>
        </c:manualLayout>
      </c:layout>
      <c:barChart>
        <c:barDir val="col"/>
        <c:grouping val="stacked"/>
        <c:varyColors val="0"/>
        <c:ser>
          <c:idx val="0"/>
          <c:order val="0"/>
          <c:tx>
            <c:v>その他</c:v>
          </c:tx>
          <c:spPr>
            <a:solidFill>
              <a:srgbClr val="8EB4E3"/>
            </a:solidFill>
            <a:ln>
              <a:solidFill>
                <a:sysClr val="windowText" lastClr="000000"/>
              </a:solidFill>
            </a:ln>
          </c:spPr>
          <c:invertIfNegative val="0"/>
          <c:dPt>
            <c:idx val="0"/>
            <c:invertIfNegative val="0"/>
            <c:bubble3D val="0"/>
            <c:extLst>
              <c:ext xmlns:c16="http://schemas.microsoft.com/office/drawing/2014/chart" uri="{C3380CC4-5D6E-409C-BE32-E72D297353CC}">
                <c16:uniqueId val="{00000000-3747-45D9-BCAA-305E0D138FCE}"/>
              </c:ext>
            </c:extLst>
          </c:dPt>
          <c:dPt>
            <c:idx val="1"/>
            <c:invertIfNegative val="0"/>
            <c:bubble3D val="0"/>
            <c:extLst>
              <c:ext xmlns:c16="http://schemas.microsoft.com/office/drawing/2014/chart" uri="{C3380CC4-5D6E-409C-BE32-E72D297353CC}">
                <c16:uniqueId val="{00000001-3747-45D9-BCAA-305E0D138FCE}"/>
              </c:ext>
            </c:extLst>
          </c:dPt>
          <c:dPt>
            <c:idx val="2"/>
            <c:invertIfNegative val="0"/>
            <c:bubble3D val="0"/>
            <c:extLst>
              <c:ext xmlns:c16="http://schemas.microsoft.com/office/drawing/2014/chart" uri="{C3380CC4-5D6E-409C-BE32-E72D297353CC}">
                <c16:uniqueId val="{00000002-3747-45D9-BCAA-305E0D138FCE}"/>
              </c:ext>
            </c:extLst>
          </c:dPt>
          <c:dPt>
            <c:idx val="3"/>
            <c:invertIfNegative val="0"/>
            <c:bubble3D val="0"/>
            <c:extLst>
              <c:ext xmlns:c16="http://schemas.microsoft.com/office/drawing/2014/chart" uri="{C3380CC4-5D6E-409C-BE32-E72D297353CC}">
                <c16:uniqueId val="{00000003-3747-45D9-BCAA-305E0D138FCE}"/>
              </c:ext>
            </c:extLst>
          </c:dPt>
          <c:dPt>
            <c:idx val="4"/>
            <c:invertIfNegative val="0"/>
            <c:bubble3D val="0"/>
            <c:extLst>
              <c:ext xmlns:c16="http://schemas.microsoft.com/office/drawing/2014/chart" uri="{C3380CC4-5D6E-409C-BE32-E72D297353CC}">
                <c16:uniqueId val="{00000004-3747-45D9-BCAA-305E0D138FCE}"/>
              </c:ext>
            </c:extLst>
          </c:dPt>
          <c:dPt>
            <c:idx val="5"/>
            <c:invertIfNegative val="0"/>
            <c:bubble3D val="0"/>
            <c:extLst>
              <c:ext xmlns:c16="http://schemas.microsoft.com/office/drawing/2014/chart" uri="{C3380CC4-5D6E-409C-BE32-E72D297353CC}">
                <c16:uniqueId val="{00000005-3747-45D9-BCAA-305E0D138FCE}"/>
              </c:ext>
            </c:extLst>
          </c:dPt>
          <c:dPt>
            <c:idx val="6"/>
            <c:invertIfNegative val="0"/>
            <c:bubble3D val="0"/>
            <c:extLst>
              <c:ext xmlns:c16="http://schemas.microsoft.com/office/drawing/2014/chart" uri="{C3380CC4-5D6E-409C-BE32-E72D297353CC}">
                <c16:uniqueId val="{00000006-3747-45D9-BCAA-305E0D138FCE}"/>
              </c:ext>
            </c:extLst>
          </c:dPt>
          <c:dPt>
            <c:idx val="7"/>
            <c:invertIfNegative val="0"/>
            <c:bubble3D val="0"/>
            <c:extLst>
              <c:ext xmlns:c16="http://schemas.microsoft.com/office/drawing/2014/chart" uri="{C3380CC4-5D6E-409C-BE32-E72D297353CC}">
                <c16:uniqueId val="{00000007-3747-45D9-BCAA-305E0D138FCE}"/>
              </c:ext>
            </c:extLst>
          </c:dPt>
          <c:dPt>
            <c:idx val="8"/>
            <c:invertIfNegative val="0"/>
            <c:bubble3D val="0"/>
            <c:extLst>
              <c:ext xmlns:c16="http://schemas.microsoft.com/office/drawing/2014/chart" uri="{C3380CC4-5D6E-409C-BE32-E72D297353CC}">
                <c16:uniqueId val="{00000008-3747-45D9-BCAA-305E0D138FCE}"/>
              </c:ext>
            </c:extLst>
          </c:dPt>
          <c:dPt>
            <c:idx val="9"/>
            <c:invertIfNegative val="0"/>
            <c:bubble3D val="0"/>
            <c:extLst>
              <c:ext xmlns:c16="http://schemas.microsoft.com/office/drawing/2014/chart" uri="{C3380CC4-5D6E-409C-BE32-E72D297353CC}">
                <c16:uniqueId val="{00000009-3747-45D9-BCAA-305E0D138FCE}"/>
              </c:ext>
            </c:extLst>
          </c:dPt>
          <c:dLbls>
            <c:dLbl>
              <c:idx val="0"/>
              <c:layout>
                <c:manualLayout>
                  <c:x val="3.1068478928862478E-3"/>
                  <c:y val="8.4095453832194415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3747-45D9-BCAA-305E0D138FCE}"/>
                </c:ext>
              </c:extLst>
            </c:dLbl>
            <c:dLbl>
              <c:idx val="1"/>
              <c:layout>
                <c:manualLayout>
                  <c:x val="5.9502030235399645E-3"/>
                  <c:y val="-2.4822261295008027E-2"/>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747-45D9-BCAA-305E0D138FCE}"/>
                </c:ext>
              </c:extLst>
            </c:dLbl>
            <c:dLbl>
              <c:idx val="2"/>
              <c:layout>
                <c:manualLayout>
                  <c:x val="5.2896956857743501E-3"/>
                  <c:y val="-5.401094855328549E-2"/>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3747-45D9-BCAA-305E0D138FCE}"/>
                </c:ext>
              </c:extLst>
            </c:dLbl>
            <c:dLbl>
              <c:idx val="3"/>
              <c:layout>
                <c:manualLayout>
                  <c:x val="6.1295989939940268E-3"/>
                  <c:y val="-8.2144049827190101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3747-45D9-BCAA-305E0D138FCE}"/>
                </c:ext>
              </c:extLst>
            </c:dLbl>
            <c:dLbl>
              <c:idx val="4"/>
              <c:layout>
                <c:manualLayout>
                  <c:x val="2.4651562377966956E-3"/>
                  <c:y val="8.3978771943236281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3747-45D9-BCAA-305E0D138FCE}"/>
                </c:ext>
              </c:extLst>
            </c:dLbl>
            <c:dLbl>
              <c:idx val="5"/>
              <c:layout>
                <c:manualLayout>
                  <c:x val="4.8085062405972927E-3"/>
                  <c:y val="7.1308728207644546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3747-45D9-BCAA-305E0D138FCE}"/>
                </c:ext>
              </c:extLst>
            </c:dLbl>
            <c:dLbl>
              <c:idx val="6"/>
              <c:layout>
                <c:manualLayout>
                  <c:x val="3.1442417759096615E-3"/>
                  <c:y val="9.683792080920902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3747-45D9-BCAA-305E0D138FCE}"/>
                </c:ext>
              </c:extLst>
            </c:dLbl>
            <c:dLbl>
              <c:idx val="7"/>
              <c:layout>
                <c:manualLayout>
                  <c:x val="3.8591092379753147E-3"/>
                  <c:y val="1.4797677628058373E-2"/>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3747-45D9-BCAA-305E0D138FCE}"/>
                </c:ext>
              </c:extLst>
            </c:dLbl>
            <c:dLbl>
              <c:idx val="8"/>
              <c:layout>
                <c:manualLayout>
                  <c:x val="3.2329141905052672E-4"/>
                  <c:y val="8.4055218698071525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3747-45D9-BCAA-305E0D138FCE}"/>
                </c:ext>
              </c:extLst>
            </c:dLbl>
            <c:dLbl>
              <c:idx val="9"/>
              <c:layout>
                <c:manualLayout>
                  <c:x val="5.1704537834483949E-3"/>
                  <c:y val="3.2916363226696815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3747-45D9-BCAA-305E0D138FCE}"/>
                </c:ext>
              </c:extLst>
            </c:dLbl>
            <c:spPr>
              <a:noFill/>
              <a:ln>
                <a:noFill/>
              </a:ln>
              <a:effectLst/>
            </c:spPr>
            <c:txPr>
              <a:bodyPr rot="0" horzOverflow="overflow" tIns="45720" rIns="91440" anchor="ctr"/>
              <a:lstStyle/>
              <a:p>
                <a:pPr algn="ctr" rtl="0">
                  <a:defRPr sz="9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 '!$AW$191:$AW$200</c:f>
              <c:strCache>
                <c:ptCount val="10"/>
                <c:pt idx="0">
                  <c:v>H28</c:v>
                </c:pt>
                <c:pt idx="1">
                  <c:v>H29</c:v>
                </c:pt>
                <c:pt idx="2">
                  <c:v>H30</c:v>
                </c:pt>
                <c:pt idx="3">
                  <c:v>R1</c:v>
                </c:pt>
                <c:pt idx="4">
                  <c:v>R2</c:v>
                </c:pt>
                <c:pt idx="5">
                  <c:v>R3</c:v>
                </c:pt>
                <c:pt idx="6">
                  <c:v>R4</c:v>
                </c:pt>
                <c:pt idx="7">
                  <c:v>R5</c:v>
                </c:pt>
                <c:pt idx="8">
                  <c:v>R6</c:v>
                </c:pt>
                <c:pt idx="9">
                  <c:v>R7</c:v>
                </c:pt>
              </c:strCache>
            </c:strRef>
          </c:cat>
          <c:val>
            <c:numRef>
              <c:f>'1～5 '!$AX$191:$AX$200</c:f>
              <c:numCache>
                <c:formatCode>#,##0_);[Red]\(#,##0\)</c:formatCode>
                <c:ptCount val="10"/>
                <c:pt idx="0">
                  <c:v>1612</c:v>
                </c:pt>
                <c:pt idx="1">
                  <c:v>1572</c:v>
                </c:pt>
                <c:pt idx="2">
                  <c:v>1585</c:v>
                </c:pt>
                <c:pt idx="3">
                  <c:v>1613</c:v>
                </c:pt>
                <c:pt idx="4">
                  <c:v>1622</c:v>
                </c:pt>
                <c:pt idx="5">
                  <c:v>1596</c:v>
                </c:pt>
                <c:pt idx="6">
                  <c:v>1591</c:v>
                </c:pt>
                <c:pt idx="7">
                  <c:v>1627</c:v>
                </c:pt>
                <c:pt idx="8">
                  <c:v>1651</c:v>
                </c:pt>
                <c:pt idx="9">
                  <c:v>1680</c:v>
                </c:pt>
              </c:numCache>
            </c:numRef>
          </c:val>
          <c:extLst>
            <c:ext xmlns:c16="http://schemas.microsoft.com/office/drawing/2014/chart" uri="{C3380CC4-5D6E-409C-BE32-E72D297353CC}">
              <c16:uniqueId val="{0000000A-3747-45D9-BCAA-305E0D138FCE}"/>
            </c:ext>
          </c:extLst>
        </c:ser>
        <c:ser>
          <c:idx val="1"/>
          <c:order val="1"/>
          <c:tx>
            <c:v>聴覚</c:v>
          </c:tx>
          <c:spPr>
            <a:solidFill>
              <a:srgbClr val="FFCC99"/>
            </a:solidFill>
            <a:ln>
              <a:solidFill>
                <a:sysClr val="windowText" lastClr="000000"/>
              </a:solidFill>
            </a:ln>
          </c:spPr>
          <c:invertIfNegative val="0"/>
          <c:dPt>
            <c:idx val="5"/>
            <c:invertIfNegative val="0"/>
            <c:bubble3D val="0"/>
            <c:extLst>
              <c:ext xmlns:c16="http://schemas.microsoft.com/office/drawing/2014/chart" uri="{C3380CC4-5D6E-409C-BE32-E72D297353CC}">
                <c16:uniqueId val="{0000000B-3747-45D9-BCAA-305E0D138FCE}"/>
              </c:ext>
            </c:extLst>
          </c:dPt>
          <c:dLbls>
            <c:dLbl>
              <c:idx val="5"/>
              <c:layout>
                <c:manualLayout>
                  <c:x val="0"/>
                  <c:y val="-5.1633404454621149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3747-45D9-BCAA-305E0D138FCE}"/>
                </c:ext>
              </c:extLst>
            </c:dLbl>
            <c:spPr>
              <a:noFill/>
              <a:ln>
                <a:noFill/>
              </a:ln>
              <a:effectLst/>
            </c:spPr>
            <c:txPr>
              <a:bodyPr rot="0" horzOverflow="overflow" tIns="45720" rIns="91440" anchor="ctr"/>
              <a:lstStyle/>
              <a:p>
                <a:pPr algn="ctr" rtl="0">
                  <a:defRPr sz="9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'1～5 '!$AW$191:$AW$200</c:f>
              <c:strCache>
                <c:ptCount val="10"/>
                <c:pt idx="0">
                  <c:v>H28</c:v>
                </c:pt>
                <c:pt idx="1">
                  <c:v>H29</c:v>
                </c:pt>
                <c:pt idx="2">
                  <c:v>H30</c:v>
                </c:pt>
                <c:pt idx="3">
                  <c:v>R1</c:v>
                </c:pt>
                <c:pt idx="4">
                  <c:v>R2</c:v>
                </c:pt>
                <c:pt idx="5">
                  <c:v>R3</c:v>
                </c:pt>
                <c:pt idx="6">
                  <c:v>R4</c:v>
                </c:pt>
                <c:pt idx="7">
                  <c:v>R5</c:v>
                </c:pt>
                <c:pt idx="8">
                  <c:v>R6</c:v>
                </c:pt>
                <c:pt idx="9">
                  <c:v>R7</c:v>
                </c:pt>
              </c:strCache>
            </c:strRef>
          </c:cat>
          <c:val>
            <c:numRef>
              <c:f>'1～5 '!$AY$191:$AY$200</c:f>
              <c:numCache>
                <c:formatCode>General</c:formatCode>
                <c:ptCount val="10"/>
                <c:pt idx="0">
                  <c:v>54</c:v>
                </c:pt>
                <c:pt idx="1">
                  <c:v>56</c:v>
                </c:pt>
                <c:pt idx="2">
                  <c:v>55</c:v>
                </c:pt>
                <c:pt idx="3">
                  <c:v>48</c:v>
                </c:pt>
                <c:pt idx="4">
                  <c:v>51</c:v>
                </c:pt>
                <c:pt idx="5">
                  <c:v>52</c:v>
                </c:pt>
                <c:pt idx="6">
                  <c:v>49</c:v>
                </c:pt>
                <c:pt idx="7">
                  <c:v>42</c:v>
                </c:pt>
                <c:pt idx="8">
                  <c:v>45</c:v>
                </c:pt>
                <c:pt idx="9">
                  <c:v>41</c:v>
                </c:pt>
              </c:numCache>
            </c:numRef>
          </c:val>
          <c:extLst>
            <c:ext xmlns:c16="http://schemas.microsoft.com/office/drawing/2014/chart" uri="{C3380CC4-5D6E-409C-BE32-E72D297353CC}">
              <c16:uniqueId val="{0000000C-3747-45D9-BCAA-305E0D138FCE}"/>
            </c:ext>
          </c:extLst>
        </c:ser>
        <c:ser>
          <c:idx val="2"/>
          <c:order val="2"/>
          <c:tx>
            <c:v>視覚</c:v>
          </c:tx>
          <c:spPr>
            <a:solidFill>
              <a:sysClr val="window" lastClr="FFFFFF"/>
            </a:solidFill>
            <a:ln>
              <a:solidFill>
                <a:sysClr val="windowText" lastClr="000000"/>
              </a:solidFill>
            </a:ln>
          </c:spPr>
          <c:invertIfNegative val="0"/>
          <c:dPt>
            <c:idx val="0"/>
            <c:invertIfNegative val="0"/>
            <c:bubble3D val="0"/>
            <c:extLst>
              <c:ext xmlns:c16="http://schemas.microsoft.com/office/drawing/2014/chart" uri="{C3380CC4-5D6E-409C-BE32-E72D297353CC}">
                <c16:uniqueId val="{0000000D-3747-45D9-BCAA-305E0D138FCE}"/>
              </c:ext>
            </c:extLst>
          </c:dPt>
          <c:dPt>
            <c:idx val="1"/>
            <c:invertIfNegative val="0"/>
            <c:bubble3D val="0"/>
            <c:extLst>
              <c:ext xmlns:c16="http://schemas.microsoft.com/office/drawing/2014/chart" uri="{C3380CC4-5D6E-409C-BE32-E72D297353CC}">
                <c16:uniqueId val="{0000000E-3747-45D9-BCAA-305E0D138FCE}"/>
              </c:ext>
            </c:extLst>
          </c:dPt>
          <c:dPt>
            <c:idx val="2"/>
            <c:invertIfNegative val="0"/>
            <c:bubble3D val="0"/>
            <c:extLst>
              <c:ext xmlns:c16="http://schemas.microsoft.com/office/drawing/2014/chart" uri="{C3380CC4-5D6E-409C-BE32-E72D297353CC}">
                <c16:uniqueId val="{0000000F-3747-45D9-BCAA-305E0D138FCE}"/>
              </c:ext>
            </c:extLst>
          </c:dPt>
          <c:dPt>
            <c:idx val="3"/>
            <c:invertIfNegative val="0"/>
            <c:bubble3D val="0"/>
            <c:extLst>
              <c:ext xmlns:c16="http://schemas.microsoft.com/office/drawing/2014/chart" uri="{C3380CC4-5D6E-409C-BE32-E72D297353CC}">
                <c16:uniqueId val="{00000010-3747-45D9-BCAA-305E0D138FCE}"/>
              </c:ext>
            </c:extLst>
          </c:dPt>
          <c:dPt>
            <c:idx val="4"/>
            <c:invertIfNegative val="0"/>
            <c:bubble3D val="0"/>
            <c:extLst>
              <c:ext xmlns:c16="http://schemas.microsoft.com/office/drawing/2014/chart" uri="{C3380CC4-5D6E-409C-BE32-E72D297353CC}">
                <c16:uniqueId val="{00000011-3747-45D9-BCAA-305E0D138FCE}"/>
              </c:ext>
            </c:extLst>
          </c:dPt>
          <c:dPt>
            <c:idx val="5"/>
            <c:invertIfNegative val="0"/>
            <c:bubble3D val="0"/>
            <c:extLst>
              <c:ext xmlns:c16="http://schemas.microsoft.com/office/drawing/2014/chart" uri="{C3380CC4-5D6E-409C-BE32-E72D297353CC}">
                <c16:uniqueId val="{00000012-3747-45D9-BCAA-305E0D138FCE}"/>
              </c:ext>
            </c:extLst>
          </c:dPt>
          <c:dPt>
            <c:idx val="6"/>
            <c:invertIfNegative val="0"/>
            <c:bubble3D val="0"/>
            <c:extLst>
              <c:ext xmlns:c16="http://schemas.microsoft.com/office/drawing/2014/chart" uri="{C3380CC4-5D6E-409C-BE32-E72D297353CC}">
                <c16:uniqueId val="{00000013-3747-45D9-BCAA-305E0D138FCE}"/>
              </c:ext>
            </c:extLst>
          </c:dPt>
          <c:dPt>
            <c:idx val="7"/>
            <c:invertIfNegative val="0"/>
            <c:bubble3D val="0"/>
            <c:extLst>
              <c:ext xmlns:c16="http://schemas.microsoft.com/office/drawing/2014/chart" uri="{C3380CC4-5D6E-409C-BE32-E72D297353CC}">
                <c16:uniqueId val="{00000014-3747-45D9-BCAA-305E0D138FCE}"/>
              </c:ext>
            </c:extLst>
          </c:dPt>
          <c:dPt>
            <c:idx val="8"/>
            <c:invertIfNegative val="0"/>
            <c:bubble3D val="0"/>
            <c:extLst>
              <c:ext xmlns:c16="http://schemas.microsoft.com/office/drawing/2014/chart" uri="{C3380CC4-5D6E-409C-BE32-E72D297353CC}">
                <c16:uniqueId val="{00000015-3747-45D9-BCAA-305E0D138FCE}"/>
              </c:ext>
            </c:extLst>
          </c:dPt>
          <c:dPt>
            <c:idx val="9"/>
            <c:invertIfNegative val="0"/>
            <c:bubble3D val="0"/>
            <c:extLst>
              <c:ext xmlns:c16="http://schemas.microsoft.com/office/drawing/2014/chart" uri="{C3380CC4-5D6E-409C-BE32-E72D297353CC}">
                <c16:uniqueId val="{00000016-3747-45D9-BCAA-305E0D138FCE}"/>
              </c:ext>
            </c:extLst>
          </c:dPt>
          <c:dLbls>
            <c:dLbl>
              <c:idx val="0"/>
              <c:layout>
                <c:manualLayout>
                  <c:x val="0"/>
                  <c:y val="-4.6701804485845128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3747-45D9-BCAA-305E0D138FCE}"/>
                </c:ext>
              </c:extLst>
            </c:dLbl>
            <c:dLbl>
              <c:idx val="1"/>
              <c:layout>
                <c:manualLayout>
                  <c:x val="-6.4785184866052205E-5"/>
                  <c:y val="5.4723277477102417E-4"/>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3747-45D9-BCAA-305E0D138FCE}"/>
                </c:ext>
              </c:extLst>
            </c:dLbl>
            <c:dLbl>
              <c:idx val="2"/>
              <c:layout>
                <c:manualLayout>
                  <c:x val="2.0416174883346851E-3"/>
                  <c:y val="-4.5608152060782683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3747-45D9-BCAA-305E0D138FCE}"/>
                </c:ext>
              </c:extLst>
            </c:dLbl>
            <c:dLbl>
              <c:idx val="3"/>
              <c:layout>
                <c:manualLayout>
                  <c:x val="-1.9613339304228993E-3"/>
                  <c:y val="5.4786255166380067E-4"/>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0-3747-45D9-BCAA-305E0D138FCE}"/>
                </c:ext>
              </c:extLst>
            </c:dLbl>
            <c:dLbl>
              <c:idx val="4"/>
              <c:layout>
                <c:manualLayout>
                  <c:x val="2.1064026732006999E-3"/>
                  <c:y val="5.4723277477102417E-4"/>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3747-45D9-BCAA-305E0D138FCE}"/>
                </c:ext>
              </c:extLst>
            </c:dLbl>
            <c:dLbl>
              <c:idx val="5"/>
              <c:layout>
                <c:manualLayout>
                  <c:x val="-2.0416174883346478E-3"/>
                  <c:y val="-4.6701804485845128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3747-45D9-BCAA-305E0D138FCE}"/>
                </c:ext>
              </c:extLst>
            </c:dLbl>
            <c:dLbl>
              <c:idx val="6"/>
              <c:layout>
                <c:manualLayout>
                  <c:x val="-6.4945942148523391E-5"/>
                  <c:y val="-4.5608152060782683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3747-45D9-BCAA-305E0D138FCE}"/>
                </c:ext>
              </c:extLst>
            </c:dLbl>
            <c:dLbl>
              <c:idx val="7"/>
              <c:layout>
                <c:manualLayout>
                  <c:x val="7.4858443134480747E-17"/>
                  <c:y val="5.4763933701082435E-4"/>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3747-45D9-BCAA-305E0D138FCE}"/>
                </c:ext>
              </c:extLst>
            </c:dLbl>
            <c:dLbl>
              <c:idx val="8"/>
              <c:layout>
                <c:manualLayout>
                  <c:x val="0"/>
                  <c:y val="-4.6157011084512903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3747-45D9-BCAA-305E0D138FCE}"/>
                </c:ext>
              </c:extLst>
            </c:dLbl>
            <c:dLbl>
              <c:idx val="9"/>
              <c:layout>
                <c:manualLayout>
                  <c:x val="-1.4501810173697864E-4"/>
                  <c:y val="6.0256835711627996E-4"/>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6-3747-45D9-BCAA-305E0D138FCE}"/>
                </c:ext>
              </c:extLst>
            </c:dLbl>
            <c:spPr>
              <a:noFill/>
              <a:ln>
                <a:noFill/>
              </a:ln>
              <a:effectLst/>
            </c:spPr>
            <c:txPr>
              <a:bodyPr rot="0" horzOverflow="overflow" tIns="45720" rIns="91440" anchor="ctr"/>
              <a:lstStyle/>
              <a:p>
                <a:pPr algn="ctr" rtl="0">
                  <a:defRPr sz="9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 '!$AW$191:$AW$200</c:f>
              <c:strCache>
                <c:ptCount val="10"/>
                <c:pt idx="0">
                  <c:v>H28</c:v>
                </c:pt>
                <c:pt idx="1">
                  <c:v>H29</c:v>
                </c:pt>
                <c:pt idx="2">
                  <c:v>H30</c:v>
                </c:pt>
                <c:pt idx="3">
                  <c:v>R1</c:v>
                </c:pt>
                <c:pt idx="4">
                  <c:v>R2</c:v>
                </c:pt>
                <c:pt idx="5">
                  <c:v>R3</c:v>
                </c:pt>
                <c:pt idx="6">
                  <c:v>R4</c:v>
                </c:pt>
                <c:pt idx="7">
                  <c:v>R5</c:v>
                </c:pt>
                <c:pt idx="8">
                  <c:v>R6</c:v>
                </c:pt>
                <c:pt idx="9">
                  <c:v>R7</c:v>
                </c:pt>
              </c:strCache>
            </c:strRef>
          </c:cat>
          <c:val>
            <c:numRef>
              <c:f>'1～5 '!$AZ$191:$AZ$200</c:f>
              <c:numCache>
                <c:formatCode>General</c:formatCode>
                <c:ptCount val="10"/>
                <c:pt idx="0">
                  <c:v>30</c:v>
                </c:pt>
                <c:pt idx="1">
                  <c:v>31</c:v>
                </c:pt>
                <c:pt idx="2">
                  <c:v>32</c:v>
                </c:pt>
                <c:pt idx="3">
                  <c:v>36</c:v>
                </c:pt>
                <c:pt idx="4">
                  <c:v>31</c:v>
                </c:pt>
                <c:pt idx="5">
                  <c:v>31</c:v>
                </c:pt>
                <c:pt idx="6">
                  <c:v>27</c:v>
                </c:pt>
                <c:pt idx="7">
                  <c:v>27</c:v>
                </c:pt>
                <c:pt idx="8">
                  <c:v>25</c:v>
                </c:pt>
                <c:pt idx="9">
                  <c:v>24</c:v>
                </c:pt>
              </c:numCache>
            </c:numRef>
          </c:val>
          <c:extLst>
            <c:ext xmlns:c16="http://schemas.microsoft.com/office/drawing/2014/chart" uri="{C3380CC4-5D6E-409C-BE32-E72D297353CC}">
              <c16:uniqueId val="{00000017-3747-45D9-BCAA-305E0D138FCE}"/>
            </c:ext>
          </c:extLst>
        </c:ser>
        <c:dLbls>
          <c:showLegendKey val="0"/>
          <c:showVal val="0"/>
          <c:showCatName val="0"/>
          <c:showSerName val="0"/>
          <c:showPercent val="0"/>
          <c:showBubbleSize val="0"/>
        </c:dLbls>
        <c:gapWidth val="51"/>
        <c:overlap val="100"/>
        <c:axId val="347813216"/>
        <c:axId val="347813608"/>
      </c:barChart>
      <c:catAx>
        <c:axId val="347813216"/>
        <c:scaling>
          <c:orientation val="minMax"/>
        </c:scaling>
        <c:delete val="0"/>
        <c:axPos val="b"/>
        <c:numFmt formatCode="General"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347813608"/>
        <c:crosses val="autoZero"/>
        <c:auto val="1"/>
        <c:lblAlgn val="ctr"/>
        <c:lblOffset val="100"/>
        <c:noMultiLvlLbl val="0"/>
      </c:catAx>
      <c:valAx>
        <c:axId val="347813608"/>
        <c:scaling>
          <c:orientation val="minMax"/>
          <c:max val="1800"/>
          <c:min val="1400"/>
        </c:scaling>
        <c:delete val="0"/>
        <c:axPos val="l"/>
        <c:majorGridlines>
          <c:spPr>
            <a:ln>
              <a:solidFill>
                <a:schemeClr val="bg1"/>
              </a:solidFill>
            </a:ln>
          </c:spPr>
        </c:majorGridlines>
        <c:numFmt formatCode="#,##0_);[Red]\(#,##0\)"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347813216"/>
        <c:crosses val="autoZero"/>
        <c:crossBetween val="between"/>
        <c:majorUnit val="50"/>
      </c:valAx>
    </c:plotArea>
    <c:legend>
      <c:legendPos val="r"/>
      <c:layout>
        <c:manualLayout>
          <c:xMode val="edge"/>
          <c:yMode val="edge"/>
          <c:x val="0.8900379395703496"/>
          <c:y val="0.17241701109200597"/>
          <c:w val="9.0605918597855439E-2"/>
          <c:h val="0.28261912038280967"/>
        </c:manualLayout>
      </c:layout>
      <c:overlay val="0"/>
      <c:spPr>
        <a:ln>
          <a:solidFill>
            <a:sysClr val="windowText" lastClr="000000"/>
          </a:solidFill>
        </a:ln>
      </c:spPr>
      <c:txPr>
        <a:bodyPr horzOverflow="overflow" tIns="45720" rIns="91440" anchor="ctr"/>
        <a:lstStyle/>
        <a:p>
          <a:pPr algn="l" rtl="0">
            <a:defRPr sz="1000">
              <a:solidFill>
                <a:schemeClr val="tx1"/>
              </a:solidFill>
            </a:defRPr>
          </a:pPr>
          <a:endParaRPr lang="ja-JP"/>
        </a:p>
      </c:txPr>
    </c:legend>
    <c:plotVisOnly val="1"/>
    <c:dispBlanksAs val="gap"/>
    <c:showDLblsOverMax val="0"/>
  </c:chart>
  <c:spPr>
    <a:ln w="22225">
      <a:solidFill>
        <a:sysClr val="windowText" lastClr="000000"/>
      </a:solidFill>
    </a:ln>
  </c:spPr>
  <c:txPr>
    <a:bodyPr horzOverflow="overflow" tIns="45720" rIns="91440" anchor="ctr"/>
    <a:lstStyle/>
    <a:p>
      <a:pPr algn="ctr" rtl="0">
        <a:defRPr lang="ja-JP" altLang="en-US" sz="1000">
          <a:solidFill>
            <a:schemeClr val="tx1"/>
          </a:solidFill>
        </a:defRPr>
      </a:pPr>
      <a:endParaRPr lang="ja-JP"/>
    </a:p>
  </c:txPr>
  <c:printSettings>
    <c:headerFooter/>
    <c:pageMargins b="0.750000000000004" l="0.70000000000000062" r="0.70000000000000062" t="0.750000000000004" header="0.30000000000000032" footer="0.30000000000000032"/>
    <c:pageSetup paperSize="9"/>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38735</xdr:colOff>
      <xdr:row>26</xdr:row>
      <xdr:rowOff>85725</xdr:rowOff>
    </xdr:from>
    <xdr:to>
      <xdr:col>43</xdr:col>
      <xdr:colOff>28575</xdr:colOff>
      <xdr:row>38</xdr:row>
      <xdr:rowOff>106045</xdr:rowOff>
    </xdr:to>
    <xdr:graphicFrame macro="">
      <xdr:nvGraphicFramePr>
        <xdr:cNvPr id="2" name="グラフ 1">
          <a:extLst>
            <a:ext uri="{FF2B5EF4-FFF2-40B4-BE49-F238E27FC236}">
              <a16:creationId xmlns:a16="http://schemas.microsoft.com/office/drawing/2014/main" id="{EA15416F-7AC2-40A1-B41B-B632F76368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166370</xdr:colOff>
      <xdr:row>26</xdr:row>
      <xdr:rowOff>125095</xdr:rowOff>
    </xdr:from>
    <xdr:to>
      <xdr:col>1</xdr:col>
      <xdr:colOff>461010</xdr:colOff>
      <xdr:row>27</xdr:row>
      <xdr:rowOff>143510</xdr:rowOff>
    </xdr:to>
    <xdr:sp macro="" textlink="">
      <xdr:nvSpPr>
        <xdr:cNvPr id="3" name="テキスト ボックス 5">
          <a:extLst>
            <a:ext uri="{FF2B5EF4-FFF2-40B4-BE49-F238E27FC236}">
              <a16:creationId xmlns:a16="http://schemas.microsoft.com/office/drawing/2014/main" id="{C4B74CF7-F729-4CD1-801E-1497A03F3137}"/>
            </a:ext>
          </a:extLst>
        </xdr:cNvPr>
        <xdr:cNvSpPr txBox="1"/>
      </xdr:nvSpPr>
      <xdr:spPr>
        <a:xfrm>
          <a:off x="690245" y="6421120"/>
          <a:ext cx="294640" cy="2184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900"/>
            <a:t>人</a:t>
          </a:r>
          <a:endParaRPr kumimoji="1" lang="en-US" altLang="ja-JP" sz="900"/>
        </a:p>
        <a:p>
          <a:endParaRPr kumimoji="1" lang="ja-JP" altLang="en-US" sz="900"/>
        </a:p>
      </xdr:txBody>
    </xdr:sp>
    <xdr:clientData/>
  </xdr:twoCellAnchor>
  <xdr:twoCellAnchor editAs="oneCell">
    <xdr:from>
      <xdr:col>1</xdr:col>
      <xdr:colOff>631825</xdr:colOff>
      <xdr:row>87</xdr:row>
      <xdr:rowOff>67945</xdr:rowOff>
    </xdr:from>
    <xdr:to>
      <xdr:col>39</xdr:col>
      <xdr:colOff>82550</xdr:colOff>
      <xdr:row>87</xdr:row>
      <xdr:rowOff>244475</xdr:rowOff>
    </xdr:to>
    <xdr:sp macro="" textlink="">
      <xdr:nvSpPr>
        <xdr:cNvPr id="5" name="Freeform 49">
          <a:extLst>
            <a:ext uri="{FF2B5EF4-FFF2-40B4-BE49-F238E27FC236}">
              <a16:creationId xmlns:a16="http://schemas.microsoft.com/office/drawing/2014/main" id="{2F7A3A29-C614-4C54-9E55-51AC2C8632DF}"/>
            </a:ext>
          </a:extLst>
        </xdr:cNvPr>
        <xdr:cNvSpPr/>
      </xdr:nvSpPr>
      <xdr:spPr>
        <a:xfrm rot="10800000">
          <a:off x="1155700" y="21518245"/>
          <a:ext cx="5108575" cy="176530"/>
        </a:xfrm>
        <a:custGeom>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a:srgbClr val="FFFFFF"/>
        </a:solidFill>
        <a:ln w="9525" cap="flat" cmpd="sng">
          <a:solidFill>
            <a:srgbClr val="000000"/>
          </a:solidFill>
          <a:prstDash val="solid"/>
          <a:round/>
          <a:headEnd/>
          <a:tailEnd/>
        </a:ln>
      </xdr:spPr>
    </xdr:sp>
    <xdr:clientData/>
  </xdr:twoCellAnchor>
  <xdr:twoCellAnchor>
    <xdr:from>
      <xdr:col>1</xdr:col>
      <xdr:colOff>0</xdr:colOff>
      <xdr:row>111</xdr:row>
      <xdr:rowOff>47625</xdr:rowOff>
    </xdr:from>
    <xdr:to>
      <xdr:col>42</xdr:col>
      <xdr:colOff>110490</xdr:colOff>
      <xdr:row>122</xdr:row>
      <xdr:rowOff>99060</xdr:rowOff>
    </xdr:to>
    <xdr:graphicFrame macro="">
      <xdr:nvGraphicFramePr>
        <xdr:cNvPr id="6" name="グラフ 21">
          <a:extLst>
            <a:ext uri="{FF2B5EF4-FFF2-40B4-BE49-F238E27FC236}">
              <a16:creationId xmlns:a16="http://schemas.microsoft.com/office/drawing/2014/main" id="{E4B1E850-77D0-48D3-A99F-EED61BC13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596900</xdr:colOff>
      <xdr:row>120</xdr:row>
      <xdr:rowOff>38100</xdr:rowOff>
    </xdr:from>
    <xdr:to>
      <xdr:col>40</xdr:col>
      <xdr:colOff>1905</xdr:colOff>
      <xdr:row>120</xdr:row>
      <xdr:rowOff>182100</xdr:rowOff>
    </xdr:to>
    <xdr:sp macro="" textlink="">
      <xdr:nvSpPr>
        <xdr:cNvPr id="7" name="Freeform 49">
          <a:extLst>
            <a:ext uri="{FF2B5EF4-FFF2-40B4-BE49-F238E27FC236}">
              <a16:creationId xmlns:a16="http://schemas.microsoft.com/office/drawing/2014/main" id="{032410A0-9179-4FFC-9739-1C3468B51DDA}"/>
            </a:ext>
          </a:extLst>
        </xdr:cNvPr>
        <xdr:cNvSpPr/>
      </xdr:nvSpPr>
      <xdr:spPr>
        <a:xfrm>
          <a:off x="1120775" y="29546550"/>
          <a:ext cx="5196205" cy="144000"/>
        </a:xfrm>
        <a:custGeom>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a:srgbClr val="FFFFFF"/>
        </a:solidFill>
        <a:ln w="9525" cap="flat" cmpd="sng">
          <a:solidFill>
            <a:srgbClr val="000000"/>
          </a:solidFill>
          <a:prstDash val="solid"/>
          <a:round/>
          <a:headEnd/>
          <a:tailEnd/>
        </a:ln>
      </xdr:spPr>
    </xdr:sp>
    <xdr:clientData/>
  </xdr:twoCellAnchor>
  <xdr:twoCellAnchor>
    <xdr:from>
      <xdr:col>1</xdr:col>
      <xdr:colOff>9525</xdr:colOff>
      <xdr:row>120</xdr:row>
      <xdr:rowOff>142875</xdr:rowOff>
    </xdr:from>
    <xdr:to>
      <xdr:col>1</xdr:col>
      <xdr:colOff>522605</xdr:colOff>
      <xdr:row>121</xdr:row>
      <xdr:rowOff>76200</xdr:rowOff>
    </xdr:to>
    <xdr:sp macro="" textlink="">
      <xdr:nvSpPr>
        <xdr:cNvPr id="8" name="Text Box 1">
          <a:extLst>
            <a:ext uri="{FF2B5EF4-FFF2-40B4-BE49-F238E27FC236}">
              <a16:creationId xmlns:a16="http://schemas.microsoft.com/office/drawing/2014/main" id="{BF5E44E9-6ECF-4B3F-B6A8-89D8B6FB68F7}"/>
            </a:ext>
          </a:extLst>
        </xdr:cNvPr>
        <xdr:cNvSpPr txBox="1">
          <a:spLocks noChangeArrowheads="1"/>
        </xdr:cNvSpPr>
      </xdr:nvSpPr>
      <xdr:spPr>
        <a:xfrm>
          <a:off x="533400" y="29651325"/>
          <a:ext cx="513080" cy="180975"/>
        </a:xfrm>
        <a:prstGeom prst="rect">
          <a:avLst/>
        </a:prstGeom>
        <a:solidFill>
          <a:srgbClr val="FFFFFF"/>
        </a:solidFill>
        <a:ln w="9525">
          <a:noFill/>
          <a:miter lim="800000"/>
          <a:headEnd/>
          <a:tailEnd/>
        </a:ln>
      </xdr:spPr>
      <xdr:txBody>
        <a:bodyPr vertOverflow="overflow" horzOverflow="overflow" wrap="square" lIns="0" tIns="18288" rIns="27432" bIns="0" anchor="t" upright="1"/>
        <a:lstStyle>
          <a:lvl1pPr marL="0" indent="0"/>
          <a:lvl2pPr marL="457200" indent="0"/>
          <a:lvl3pPr marL="914400" indent="0"/>
          <a:lvl4pPr marL="1371600" indent="0"/>
          <a:lvl5pPr marL="1828800" indent="0"/>
          <a:lvl6pPr marL="2286000" indent="0"/>
          <a:lvl7pPr marL="2743200" indent="0"/>
          <a:lvl8pPr marL="3200400" indent="0"/>
          <a:lvl9pPr marL="3657600" indent="0"/>
        </a:lstStyle>
        <a:p>
          <a:pPr algn="r" rtl="0">
            <a:defRPr sz="1000"/>
          </a:pPr>
          <a:r>
            <a:rPr lang="en-US" altLang="ja-JP" sz="1000" b="0" i="0" u="none" strike="noStrike" baseline="0">
              <a:solidFill>
                <a:srgbClr val="000000"/>
              </a:solidFill>
              <a:latin typeface="+mn-ea"/>
              <a:ea typeface="+mn-ea"/>
            </a:rPr>
            <a:t>0</a:t>
          </a:r>
        </a:p>
      </xdr:txBody>
    </xdr:sp>
    <xdr:clientData/>
  </xdr:twoCellAnchor>
  <xdr:twoCellAnchor>
    <xdr:from>
      <xdr:col>1</xdr:col>
      <xdr:colOff>142875</xdr:colOff>
      <xdr:row>111</xdr:row>
      <xdr:rowOff>123825</xdr:rowOff>
    </xdr:from>
    <xdr:to>
      <xdr:col>1</xdr:col>
      <xdr:colOff>685800</xdr:colOff>
      <xdr:row>111</xdr:row>
      <xdr:rowOff>342900</xdr:rowOff>
    </xdr:to>
    <xdr:sp macro="" textlink="">
      <xdr:nvSpPr>
        <xdr:cNvPr id="9" name="テキスト ボックス 24">
          <a:extLst>
            <a:ext uri="{FF2B5EF4-FFF2-40B4-BE49-F238E27FC236}">
              <a16:creationId xmlns:a16="http://schemas.microsoft.com/office/drawing/2014/main" id="{C7F2326E-E5B7-4421-9EF5-24FE9940EC88}"/>
            </a:ext>
          </a:extLst>
        </xdr:cNvPr>
        <xdr:cNvSpPr txBox="1"/>
      </xdr:nvSpPr>
      <xdr:spPr>
        <a:xfrm>
          <a:off x="666750" y="27660600"/>
          <a:ext cx="542925" cy="2190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000"/>
            <a:t>人</a:t>
          </a:r>
          <a:endParaRPr kumimoji="1" lang="en-US" altLang="ja-JP" sz="1000"/>
        </a:p>
        <a:p>
          <a:endParaRPr kumimoji="1" lang="ja-JP" altLang="en-US" sz="900"/>
        </a:p>
      </xdr:txBody>
    </xdr:sp>
    <xdr:clientData/>
  </xdr:twoCellAnchor>
  <xdr:twoCellAnchor>
    <xdr:from>
      <xdr:col>38</xdr:col>
      <xdr:colOff>97790</xdr:colOff>
      <xdr:row>121</xdr:row>
      <xdr:rowOff>38735</xdr:rowOff>
    </xdr:from>
    <xdr:to>
      <xdr:col>42</xdr:col>
      <xdr:colOff>59690</xdr:colOff>
      <xdr:row>122</xdr:row>
      <xdr:rowOff>38735</xdr:rowOff>
    </xdr:to>
    <xdr:sp macro="" textlink="">
      <xdr:nvSpPr>
        <xdr:cNvPr id="10" name="テキスト ボックス 33">
          <a:extLst>
            <a:ext uri="{FF2B5EF4-FFF2-40B4-BE49-F238E27FC236}">
              <a16:creationId xmlns:a16="http://schemas.microsoft.com/office/drawing/2014/main" id="{469742A4-16BF-4C54-A480-D87E34352961}"/>
            </a:ext>
          </a:extLst>
        </xdr:cNvPr>
        <xdr:cNvSpPr txBox="1"/>
      </xdr:nvSpPr>
      <xdr:spPr>
        <a:xfrm>
          <a:off x="6146165" y="29794835"/>
          <a:ext cx="495300" cy="247650"/>
        </a:xfrm>
        <a:prstGeom prst="rect">
          <a:avLst/>
        </a:prstGeom>
        <a:noFill/>
        <a:ln w="9525" cmpd="sng">
          <a:noFill/>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lvl1pPr marL="0" indent="0"/>
          <a:lvl2pPr marL="457200" indent="0"/>
          <a:lvl3pPr marL="914400" indent="0"/>
          <a:lvl4pPr marL="1371600" indent="0"/>
          <a:lvl5pPr marL="1828800" indent="0"/>
          <a:lvl6pPr marL="2286000" indent="0"/>
          <a:lvl7pPr marL="2743200" indent="0"/>
          <a:lvl8pPr marL="3200400" indent="0"/>
          <a:lvl9pPr marL="3657600" indent="0"/>
        </a:lstStyle>
        <a:p>
          <a:r>
            <a:rPr kumimoji="1" lang="ja-JP" altLang="en-US" sz="1000">
              <a:latin typeface="+mn-ea"/>
              <a:ea typeface="+mn-ea"/>
            </a:rPr>
            <a:t>年度</a:t>
          </a:r>
          <a:endParaRPr kumimoji="1" lang="en-US" altLang="ja-JP" sz="1000">
            <a:latin typeface="+mn-ea"/>
            <a:ea typeface="+mn-ea"/>
          </a:endParaRPr>
        </a:p>
        <a:p>
          <a:endParaRPr kumimoji="1" lang="ja-JP" altLang="en-US" sz="900"/>
        </a:p>
      </xdr:txBody>
    </xdr:sp>
    <xdr:clientData/>
  </xdr:twoCellAnchor>
  <xdr:twoCellAnchor>
    <xdr:from>
      <xdr:col>1</xdr:col>
      <xdr:colOff>0</xdr:colOff>
      <xdr:row>80</xdr:row>
      <xdr:rowOff>47625</xdr:rowOff>
    </xdr:from>
    <xdr:to>
      <xdr:col>42</xdr:col>
      <xdr:colOff>38100</xdr:colOff>
      <xdr:row>89</xdr:row>
      <xdr:rowOff>266065</xdr:rowOff>
    </xdr:to>
    <xdr:graphicFrame macro="">
      <xdr:nvGraphicFramePr>
        <xdr:cNvPr id="11" name="Chart 24">
          <a:extLst>
            <a:ext uri="{FF2B5EF4-FFF2-40B4-BE49-F238E27FC236}">
              <a16:creationId xmlns:a16="http://schemas.microsoft.com/office/drawing/2014/main" id="{3E5E36C5-79FB-4455-A31E-BC86FDA343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636019</xdr:colOff>
      <xdr:row>87</xdr:row>
      <xdr:rowOff>47625</xdr:rowOff>
    </xdr:from>
    <xdr:to>
      <xdr:col>38</xdr:col>
      <xdr:colOff>57150</xdr:colOff>
      <xdr:row>87</xdr:row>
      <xdr:rowOff>189865</xdr:rowOff>
    </xdr:to>
    <xdr:sp macro="" textlink="">
      <xdr:nvSpPr>
        <xdr:cNvPr id="12" name="Freeform 49">
          <a:extLst>
            <a:ext uri="{FF2B5EF4-FFF2-40B4-BE49-F238E27FC236}">
              <a16:creationId xmlns:a16="http://schemas.microsoft.com/office/drawing/2014/main" id="{84FBDD63-D46B-4720-BE19-47FF0AF2F020}"/>
            </a:ext>
          </a:extLst>
        </xdr:cNvPr>
        <xdr:cNvSpPr/>
      </xdr:nvSpPr>
      <xdr:spPr>
        <a:xfrm rot="10800000">
          <a:off x="1159894" y="21497925"/>
          <a:ext cx="4945631" cy="142240"/>
        </a:xfrm>
        <a:custGeom>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a:srgbClr val="FFFFFF"/>
        </a:solidFill>
        <a:ln w="9525" cap="flat" cmpd="sng">
          <a:solidFill>
            <a:srgbClr val="000000"/>
          </a:solidFill>
          <a:prstDash val="solid"/>
          <a:round/>
          <a:headEnd/>
          <a:tailEnd/>
        </a:ln>
      </xdr:spPr>
    </xdr:sp>
    <xdr:clientData/>
  </xdr:twoCellAnchor>
  <xdr:twoCellAnchor>
    <xdr:from>
      <xdr:col>0</xdr:col>
      <xdr:colOff>497840</xdr:colOff>
      <xdr:row>166</xdr:row>
      <xdr:rowOff>33655</xdr:rowOff>
    </xdr:from>
    <xdr:to>
      <xdr:col>45</xdr:col>
      <xdr:colOff>38100</xdr:colOff>
      <xdr:row>179</xdr:row>
      <xdr:rowOff>57150</xdr:rowOff>
    </xdr:to>
    <xdr:graphicFrame macro="">
      <xdr:nvGraphicFramePr>
        <xdr:cNvPr id="14" name="グラフ 13">
          <a:extLst>
            <a:ext uri="{FF2B5EF4-FFF2-40B4-BE49-F238E27FC236}">
              <a16:creationId xmlns:a16="http://schemas.microsoft.com/office/drawing/2014/main" id="{556B2B75-97C1-426E-ADB8-807FD2B91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51435</xdr:colOff>
      <xdr:row>166</xdr:row>
      <xdr:rowOff>151130</xdr:rowOff>
    </xdr:from>
    <xdr:to>
      <xdr:col>28</xdr:col>
      <xdr:colOff>89535</xdr:colOff>
      <xdr:row>168</xdr:row>
      <xdr:rowOff>17780</xdr:rowOff>
    </xdr:to>
    <xdr:sp macro="" textlink="">
      <xdr:nvSpPr>
        <xdr:cNvPr id="15" name="テキスト ボックス 14">
          <a:extLst>
            <a:ext uri="{FF2B5EF4-FFF2-40B4-BE49-F238E27FC236}">
              <a16:creationId xmlns:a16="http://schemas.microsoft.com/office/drawing/2014/main" id="{D6F402D3-93DC-4D68-A6ED-A0A1B601142B}"/>
            </a:ext>
          </a:extLst>
        </xdr:cNvPr>
        <xdr:cNvSpPr txBox="1"/>
      </xdr:nvSpPr>
      <xdr:spPr>
        <a:xfrm>
          <a:off x="2499360" y="41022905"/>
          <a:ext cx="23050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algn="ctr" defTabSz="914400" rtl="0" eaLnBrk="1" fontAlgn="auto" latinLnBrk="0" hangingPunct="1">
            <a:lnSpc>
              <a:spcPct val="100000"/>
            </a:lnSpc>
            <a:defRPr/>
          </a:pPr>
          <a:r>
            <a:rPr lang="ja-JP" altLang="ja-JP" sz="1050" b="1" i="0" baseline="0">
              <a:solidFill>
                <a:schemeClr val="dk1"/>
              </a:solidFill>
              <a:latin typeface="+mn-lt"/>
              <a:ea typeface="+mn-ea"/>
            </a:rPr>
            <a:t>高 </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等 </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学 </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校 </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生</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 徒</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 数 </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の 推</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 移</a:t>
          </a:r>
          <a:endParaRPr lang="ja-JP" altLang="ja-JP" sz="1050"/>
        </a:p>
        <a:p>
          <a:endParaRPr kumimoji="1" lang="ja-JP" altLang="en-US" sz="1100"/>
        </a:p>
      </xdr:txBody>
    </xdr:sp>
    <xdr:clientData/>
  </xdr:twoCellAnchor>
  <xdr:twoCellAnchor>
    <xdr:from>
      <xdr:col>1</xdr:col>
      <xdr:colOff>161925</xdr:colOff>
      <xdr:row>166</xdr:row>
      <xdr:rowOff>127000</xdr:rowOff>
    </xdr:from>
    <xdr:to>
      <xdr:col>1</xdr:col>
      <xdr:colOff>457200</xdr:colOff>
      <xdr:row>167</xdr:row>
      <xdr:rowOff>139700</xdr:rowOff>
    </xdr:to>
    <xdr:sp macro="" textlink="">
      <xdr:nvSpPr>
        <xdr:cNvPr id="16" name="テキスト ボックス 15">
          <a:extLst>
            <a:ext uri="{FF2B5EF4-FFF2-40B4-BE49-F238E27FC236}">
              <a16:creationId xmlns:a16="http://schemas.microsoft.com/office/drawing/2014/main" id="{99717E7B-FFFC-4C91-969F-946B568508B1}"/>
            </a:ext>
          </a:extLst>
        </xdr:cNvPr>
        <xdr:cNvSpPr txBox="1"/>
      </xdr:nvSpPr>
      <xdr:spPr>
        <a:xfrm>
          <a:off x="685800" y="40998775"/>
          <a:ext cx="295275" cy="21272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000"/>
            <a:t>人</a:t>
          </a:r>
          <a:endParaRPr kumimoji="1" lang="en-US" altLang="ja-JP" sz="1000"/>
        </a:p>
        <a:p>
          <a:endParaRPr kumimoji="1" lang="ja-JP" altLang="en-US" sz="900"/>
        </a:p>
      </xdr:txBody>
    </xdr:sp>
    <xdr:clientData/>
  </xdr:twoCellAnchor>
  <xdr:twoCellAnchor>
    <xdr:from>
      <xdr:col>39</xdr:col>
      <xdr:colOff>105410</xdr:colOff>
      <xdr:row>177</xdr:row>
      <xdr:rowOff>266065</xdr:rowOff>
    </xdr:from>
    <xdr:to>
      <xdr:col>43</xdr:col>
      <xdr:colOff>69850</xdr:colOff>
      <xdr:row>179</xdr:row>
      <xdr:rowOff>208915</xdr:rowOff>
    </xdr:to>
    <xdr:sp macro="" textlink="">
      <xdr:nvSpPr>
        <xdr:cNvPr id="17" name="テキスト ボックス 33">
          <a:extLst>
            <a:ext uri="{FF2B5EF4-FFF2-40B4-BE49-F238E27FC236}">
              <a16:creationId xmlns:a16="http://schemas.microsoft.com/office/drawing/2014/main" id="{E4C52A54-F983-4440-BF7C-84219B317FF3}"/>
            </a:ext>
          </a:extLst>
        </xdr:cNvPr>
        <xdr:cNvSpPr txBox="1"/>
      </xdr:nvSpPr>
      <xdr:spPr>
        <a:xfrm>
          <a:off x="6287135" y="43576240"/>
          <a:ext cx="497840" cy="542925"/>
        </a:xfrm>
        <a:prstGeom prst="rect">
          <a:avLst/>
        </a:prstGeom>
        <a:noFill/>
        <a:ln w="9525" cmpd="sng">
          <a:noFill/>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lvl1pPr marL="0" indent="0"/>
          <a:lvl2pPr marL="457200" indent="0"/>
          <a:lvl3pPr marL="914400" indent="0"/>
          <a:lvl4pPr marL="1371600" indent="0"/>
          <a:lvl5pPr marL="1828800" indent="0"/>
          <a:lvl6pPr marL="2286000" indent="0"/>
          <a:lvl7pPr marL="2743200" indent="0"/>
          <a:lvl8pPr marL="3200400" indent="0"/>
          <a:lvl9pPr marL="3657600" indent="0"/>
        </a:lstStyle>
        <a:p>
          <a:r>
            <a:rPr kumimoji="1" lang="ja-JP" altLang="en-US" sz="1000">
              <a:latin typeface="+mn-ea"/>
              <a:ea typeface="+mn-ea"/>
            </a:rPr>
            <a:t>年度</a:t>
          </a:r>
          <a:endParaRPr kumimoji="1" lang="en-US" altLang="ja-JP" sz="1000">
            <a:latin typeface="+mn-ea"/>
            <a:ea typeface="+mn-ea"/>
          </a:endParaRPr>
        </a:p>
        <a:p>
          <a:endParaRPr kumimoji="1" lang="ja-JP" altLang="en-US" sz="900"/>
        </a:p>
      </xdr:txBody>
    </xdr:sp>
    <xdr:clientData/>
  </xdr:twoCellAnchor>
  <xdr:twoCellAnchor>
    <xdr:from>
      <xdr:col>1</xdr:col>
      <xdr:colOff>19050</xdr:colOff>
      <xdr:row>177</xdr:row>
      <xdr:rowOff>95250</xdr:rowOff>
    </xdr:from>
    <xdr:to>
      <xdr:col>1</xdr:col>
      <xdr:colOff>571500</xdr:colOff>
      <xdr:row>177</xdr:row>
      <xdr:rowOff>352426</xdr:rowOff>
    </xdr:to>
    <xdr:sp macro="" textlink="">
      <xdr:nvSpPr>
        <xdr:cNvPr id="18" name="Text Box 1">
          <a:extLst>
            <a:ext uri="{FF2B5EF4-FFF2-40B4-BE49-F238E27FC236}">
              <a16:creationId xmlns:a16="http://schemas.microsoft.com/office/drawing/2014/main" id="{49775917-9909-44E1-8EF3-2B54A605DBFA}"/>
            </a:ext>
          </a:extLst>
        </xdr:cNvPr>
        <xdr:cNvSpPr txBox="1">
          <a:spLocks noChangeArrowheads="1"/>
        </xdr:cNvSpPr>
      </xdr:nvSpPr>
      <xdr:spPr>
        <a:xfrm>
          <a:off x="542925" y="43405425"/>
          <a:ext cx="552450" cy="257176"/>
        </a:xfrm>
        <a:prstGeom prst="rect">
          <a:avLst/>
        </a:prstGeom>
        <a:solidFill>
          <a:srgbClr val="FFFFFF"/>
        </a:solidFill>
        <a:ln w="9525">
          <a:noFill/>
          <a:miter lim="800000"/>
          <a:headEnd/>
          <a:tailEnd/>
        </a:ln>
      </xdr:spPr>
      <xdr:txBody>
        <a:bodyPr vertOverflow="overflow" horzOverflow="overflow" wrap="square" lIns="0" tIns="18288" rIns="27432" bIns="0" anchor="t" upright="1"/>
        <a:lstStyle>
          <a:lvl1pPr marL="0" indent="0"/>
          <a:lvl2pPr marL="457200" indent="0"/>
          <a:lvl3pPr marL="914400" indent="0"/>
          <a:lvl4pPr marL="1371600" indent="0"/>
          <a:lvl5pPr marL="1828800" indent="0"/>
          <a:lvl6pPr marL="2286000" indent="0"/>
          <a:lvl7pPr marL="2743200" indent="0"/>
          <a:lvl8pPr marL="3200400" indent="0"/>
          <a:lvl9pPr marL="3657600" indent="0"/>
        </a:lstStyle>
        <a:p>
          <a:pPr algn="r" rtl="0">
            <a:defRPr sz="1000"/>
          </a:pPr>
          <a:r>
            <a:rPr lang="en-US" altLang="ja-JP" sz="1000" b="0" i="0" u="none" strike="noStrike" baseline="0">
              <a:solidFill>
                <a:srgbClr val="000000"/>
              </a:solidFill>
              <a:latin typeface="+mn-ea"/>
              <a:ea typeface="+mn-ea"/>
            </a:rPr>
            <a:t>0  </a:t>
          </a:r>
        </a:p>
      </xdr:txBody>
    </xdr:sp>
    <xdr:clientData/>
  </xdr:twoCellAnchor>
  <xdr:twoCellAnchor>
    <xdr:from>
      <xdr:col>1</xdr:col>
      <xdr:colOff>635</xdr:colOff>
      <xdr:row>193</xdr:row>
      <xdr:rowOff>105410</xdr:rowOff>
    </xdr:from>
    <xdr:to>
      <xdr:col>45</xdr:col>
      <xdr:colOff>19050</xdr:colOff>
      <xdr:row>205</xdr:row>
      <xdr:rowOff>190500</xdr:rowOff>
    </xdr:to>
    <xdr:graphicFrame macro="">
      <xdr:nvGraphicFramePr>
        <xdr:cNvPr id="19" name="グラフ 18">
          <a:extLst>
            <a:ext uri="{FF2B5EF4-FFF2-40B4-BE49-F238E27FC236}">
              <a16:creationId xmlns:a16="http://schemas.microsoft.com/office/drawing/2014/main" id="{54105B42-46FF-4764-9A13-A2E444501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107950</xdr:colOff>
      <xdr:row>193</xdr:row>
      <xdr:rowOff>190500</xdr:rowOff>
    </xdr:from>
    <xdr:to>
      <xdr:col>33</xdr:col>
      <xdr:colOff>57150</xdr:colOff>
      <xdr:row>195</xdr:row>
      <xdr:rowOff>76200</xdr:rowOff>
    </xdr:to>
    <xdr:sp macro="" textlink="">
      <xdr:nvSpPr>
        <xdr:cNvPr id="20" name="テキスト ボックス 19">
          <a:extLst>
            <a:ext uri="{FF2B5EF4-FFF2-40B4-BE49-F238E27FC236}">
              <a16:creationId xmlns:a16="http://schemas.microsoft.com/office/drawing/2014/main" id="{6DA6EDDF-7E87-4A0D-A556-9E2D993CC8FA}"/>
            </a:ext>
          </a:extLst>
        </xdr:cNvPr>
        <xdr:cNvSpPr txBox="1"/>
      </xdr:nvSpPr>
      <xdr:spPr>
        <a:xfrm>
          <a:off x="1765300" y="47996475"/>
          <a:ext cx="3673475" cy="2857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algn="ctr" defTabSz="914400" rtl="0" eaLnBrk="1" fontAlgn="auto" latinLnBrk="0" hangingPunct="1">
            <a:lnSpc>
              <a:spcPct val="100000"/>
            </a:lnSpc>
            <a:defRPr/>
          </a:pPr>
          <a:r>
            <a:rPr lang="ja-JP" altLang="ja-JP" sz="1100" b="1" i="0" baseline="0">
              <a:solidFill>
                <a:schemeClr val="dk1"/>
              </a:solidFill>
              <a:latin typeface="+mn-lt"/>
              <a:ea typeface="+mn-ea"/>
            </a:rPr>
            <a:t>特 別 支 援 学 校 幼 児 ・ 児 童 ・ 生 徒 数 の 推 移</a:t>
          </a:r>
          <a:endParaRPr lang="ja-JP" altLang="ja-JP"/>
        </a:p>
        <a:p>
          <a:endParaRPr kumimoji="1" lang="ja-JP" altLang="en-US" sz="1100"/>
        </a:p>
      </xdr:txBody>
    </xdr:sp>
    <xdr:clientData/>
  </xdr:twoCellAnchor>
  <xdr:twoCellAnchor>
    <xdr:from>
      <xdr:col>1</xdr:col>
      <xdr:colOff>85725</xdr:colOff>
      <xdr:row>203</xdr:row>
      <xdr:rowOff>304800</xdr:rowOff>
    </xdr:from>
    <xdr:to>
      <xdr:col>1</xdr:col>
      <xdr:colOff>532765</xdr:colOff>
      <xdr:row>204</xdr:row>
      <xdr:rowOff>106680</xdr:rowOff>
    </xdr:to>
    <xdr:sp macro="" textlink="">
      <xdr:nvSpPr>
        <xdr:cNvPr id="21" name="Text Box 1">
          <a:extLst>
            <a:ext uri="{FF2B5EF4-FFF2-40B4-BE49-F238E27FC236}">
              <a16:creationId xmlns:a16="http://schemas.microsoft.com/office/drawing/2014/main" id="{AF578E6A-8F67-4F68-BF8B-BDA1998F3ACA}"/>
            </a:ext>
          </a:extLst>
        </xdr:cNvPr>
        <xdr:cNvSpPr txBox="1">
          <a:spLocks noChangeArrowheads="1"/>
        </xdr:cNvSpPr>
      </xdr:nvSpPr>
      <xdr:spPr>
        <a:xfrm>
          <a:off x="609600" y="49996725"/>
          <a:ext cx="447040" cy="182880"/>
        </a:xfrm>
        <a:prstGeom prst="rect">
          <a:avLst/>
        </a:prstGeom>
        <a:solidFill>
          <a:srgbClr val="FFFFFF"/>
        </a:solidFill>
        <a:ln w="9525">
          <a:noFill/>
          <a:miter lim="800000"/>
          <a:headEnd/>
          <a:tailEnd/>
        </a:ln>
      </xdr:spPr>
      <xdr:txBody>
        <a:bodyPr vertOverflow="overflow" horzOverflow="overflow" wrap="square" lIns="0" tIns="18288" rIns="27432" bIns="0" anchor="t" upright="1"/>
        <a:lstStyle>
          <a:lvl1pPr marL="0" indent="0"/>
          <a:lvl2pPr marL="457200" indent="0"/>
          <a:lvl3pPr marL="914400" indent="0"/>
          <a:lvl4pPr marL="1371600" indent="0"/>
          <a:lvl5pPr marL="1828800" indent="0"/>
          <a:lvl6pPr marL="2286000" indent="0"/>
          <a:lvl7pPr marL="2743200" indent="0"/>
          <a:lvl8pPr marL="3200400" indent="0"/>
          <a:lvl9pPr marL="3657600" indent="0"/>
        </a:lstStyle>
        <a:p>
          <a:pPr algn="r" rtl="0">
            <a:defRPr sz="1000"/>
          </a:pPr>
          <a:r>
            <a:rPr lang="en-US" altLang="ja-JP" sz="1000" b="0" i="0" u="none" strike="noStrike" baseline="0">
              <a:solidFill>
                <a:srgbClr val="000000"/>
              </a:solidFill>
              <a:latin typeface="+mn-ea"/>
              <a:ea typeface="+mn-ea"/>
            </a:rPr>
            <a:t>0</a:t>
          </a:r>
        </a:p>
      </xdr:txBody>
    </xdr:sp>
    <xdr:clientData/>
  </xdr:twoCellAnchor>
  <xdr:twoCellAnchor>
    <xdr:from>
      <xdr:col>39</xdr:col>
      <xdr:colOff>69850</xdr:colOff>
      <xdr:row>204</xdr:row>
      <xdr:rowOff>23495</xdr:rowOff>
    </xdr:from>
    <xdr:to>
      <xdr:col>43</xdr:col>
      <xdr:colOff>33020</xdr:colOff>
      <xdr:row>205</xdr:row>
      <xdr:rowOff>23495</xdr:rowOff>
    </xdr:to>
    <xdr:sp macro="" textlink="">
      <xdr:nvSpPr>
        <xdr:cNvPr id="22" name="テキスト ボックス 33">
          <a:extLst>
            <a:ext uri="{FF2B5EF4-FFF2-40B4-BE49-F238E27FC236}">
              <a16:creationId xmlns:a16="http://schemas.microsoft.com/office/drawing/2014/main" id="{031EE277-D775-40B9-9513-D1CBD66C2E19}"/>
            </a:ext>
          </a:extLst>
        </xdr:cNvPr>
        <xdr:cNvSpPr txBox="1"/>
      </xdr:nvSpPr>
      <xdr:spPr>
        <a:xfrm>
          <a:off x="6251575" y="50096420"/>
          <a:ext cx="496570" cy="200025"/>
        </a:xfrm>
        <a:prstGeom prst="rect">
          <a:avLst/>
        </a:prstGeom>
        <a:noFill/>
        <a:ln w="9525" cmpd="sng">
          <a:noFill/>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lvl1pPr marL="0" indent="0"/>
          <a:lvl2pPr marL="457200" indent="0"/>
          <a:lvl3pPr marL="914400" indent="0"/>
          <a:lvl4pPr marL="1371600" indent="0"/>
          <a:lvl5pPr marL="1828800" indent="0"/>
          <a:lvl6pPr marL="2286000" indent="0"/>
          <a:lvl7pPr marL="2743200" indent="0"/>
          <a:lvl8pPr marL="3200400" indent="0"/>
          <a:lvl9pPr marL="3657600" indent="0"/>
        </a:lstStyle>
        <a:p>
          <a:r>
            <a:rPr kumimoji="1" lang="ja-JP" altLang="en-US" sz="1000">
              <a:latin typeface="+mn-ea"/>
              <a:ea typeface="+mn-ea"/>
            </a:rPr>
            <a:t>年度</a:t>
          </a:r>
          <a:endParaRPr kumimoji="1" lang="en-US" altLang="ja-JP" sz="1000">
            <a:latin typeface="+mn-ea"/>
            <a:ea typeface="+mn-ea"/>
          </a:endParaRPr>
        </a:p>
        <a:p>
          <a:endParaRPr kumimoji="1" lang="ja-JP" altLang="en-US" sz="900"/>
        </a:p>
      </xdr:txBody>
    </xdr:sp>
    <xdr:clientData/>
  </xdr:twoCellAnchor>
  <xdr:twoCellAnchor>
    <xdr:from>
      <xdr:col>1</xdr:col>
      <xdr:colOff>158750</xdr:colOff>
      <xdr:row>194</xdr:row>
      <xdr:rowOff>92075</xdr:rowOff>
    </xdr:from>
    <xdr:to>
      <xdr:col>1</xdr:col>
      <xdr:colOff>454660</xdr:colOff>
      <xdr:row>195</xdr:row>
      <xdr:rowOff>110490</xdr:rowOff>
    </xdr:to>
    <xdr:sp macro="" textlink="">
      <xdr:nvSpPr>
        <xdr:cNvPr id="23" name="テキスト ボックス 22">
          <a:extLst>
            <a:ext uri="{FF2B5EF4-FFF2-40B4-BE49-F238E27FC236}">
              <a16:creationId xmlns:a16="http://schemas.microsoft.com/office/drawing/2014/main" id="{050825E7-44D9-4121-9FAC-C5728E4D6ED9}"/>
            </a:ext>
          </a:extLst>
        </xdr:cNvPr>
        <xdr:cNvSpPr txBox="1"/>
      </xdr:nvSpPr>
      <xdr:spPr>
        <a:xfrm>
          <a:off x="682625" y="48098075"/>
          <a:ext cx="295910" cy="2184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000"/>
            <a:t>人</a:t>
          </a:r>
          <a:endParaRPr kumimoji="1" lang="en-US" altLang="ja-JP" sz="1000"/>
        </a:p>
        <a:p>
          <a:endParaRPr kumimoji="1" lang="ja-JP" altLang="en-US" sz="900"/>
        </a:p>
      </xdr:txBody>
    </xdr:sp>
    <xdr:clientData/>
  </xdr:twoCellAnchor>
  <xdr:twoCellAnchor>
    <xdr:from>
      <xdr:col>1</xdr:col>
      <xdr:colOff>125730</xdr:colOff>
      <xdr:row>36</xdr:row>
      <xdr:rowOff>63500</xdr:rowOff>
    </xdr:from>
    <xdr:to>
      <xdr:col>1</xdr:col>
      <xdr:colOff>572135</xdr:colOff>
      <xdr:row>37</xdr:row>
      <xdr:rowOff>13335</xdr:rowOff>
    </xdr:to>
    <xdr:sp macro="" textlink="">
      <xdr:nvSpPr>
        <xdr:cNvPr id="24" name="テキスト ボックス 4">
          <a:extLst>
            <a:ext uri="{FF2B5EF4-FFF2-40B4-BE49-F238E27FC236}">
              <a16:creationId xmlns:a16="http://schemas.microsoft.com/office/drawing/2014/main" id="{F5FF6183-264C-4CED-A3ED-56233379BD8F}"/>
            </a:ext>
          </a:extLst>
        </xdr:cNvPr>
        <xdr:cNvSpPr txBox="1"/>
      </xdr:nvSpPr>
      <xdr:spPr>
        <a:xfrm>
          <a:off x="649605" y="8550275"/>
          <a:ext cx="446405" cy="187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900">
              <a:solidFill>
                <a:sysClr val="windowText" lastClr="000000"/>
              </a:solidFill>
            </a:rPr>
            <a:t>　</a:t>
          </a:r>
          <a:r>
            <a:rPr kumimoji="1" lang="ja-JP" altLang="en-US" sz="900" baseline="0">
              <a:solidFill>
                <a:sysClr val="windowText" lastClr="000000"/>
              </a:solidFill>
            </a:rPr>
            <a:t>  </a:t>
          </a:r>
          <a:r>
            <a:rPr kumimoji="1" lang="ja-JP" altLang="en-US" sz="900">
              <a:solidFill>
                <a:sysClr val="windowText" lastClr="000000"/>
              </a:solidFill>
            </a:rPr>
            <a:t>　</a:t>
          </a:r>
          <a:r>
            <a:rPr kumimoji="1" lang="en-US" altLang="ja-JP" sz="900">
              <a:solidFill>
                <a:sysClr val="windowText" lastClr="000000"/>
              </a:solidFill>
            </a:rPr>
            <a:t>0</a:t>
          </a:r>
        </a:p>
        <a:p>
          <a:endParaRPr kumimoji="1" lang="ja-JP" altLang="en-US" sz="900"/>
        </a:p>
      </xdr:txBody>
    </xdr:sp>
    <xdr:clientData/>
  </xdr:twoCellAnchor>
  <xdr:twoCellAnchor editAs="oneCell">
    <xdr:from>
      <xdr:col>1</xdr:col>
      <xdr:colOff>676271</xdr:colOff>
      <xdr:row>36</xdr:row>
      <xdr:rowOff>28574</xdr:rowOff>
    </xdr:from>
    <xdr:to>
      <xdr:col>39</xdr:col>
      <xdr:colOff>9524</xdr:colOff>
      <xdr:row>36</xdr:row>
      <xdr:rowOff>104771</xdr:rowOff>
    </xdr:to>
    <xdr:sp macro="" textlink="">
      <xdr:nvSpPr>
        <xdr:cNvPr id="25" name="Freeform 49">
          <a:extLst>
            <a:ext uri="{FF2B5EF4-FFF2-40B4-BE49-F238E27FC236}">
              <a16:creationId xmlns:a16="http://schemas.microsoft.com/office/drawing/2014/main" id="{4E3AA78C-8299-497F-8673-B040887BDC79}"/>
            </a:ext>
          </a:extLst>
        </xdr:cNvPr>
        <xdr:cNvSpPr/>
      </xdr:nvSpPr>
      <xdr:spPr>
        <a:xfrm rot="10800000">
          <a:off x="1200146" y="8515349"/>
          <a:ext cx="4991103" cy="76197"/>
        </a:xfrm>
        <a:custGeom>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a:srgbClr val="FFFFFF"/>
        </a:solidFill>
        <a:ln w="9525" cap="flat" cmpd="sng">
          <a:solidFill>
            <a:srgbClr val="000000"/>
          </a:solidFill>
          <a:prstDash val="solid"/>
          <a:round/>
          <a:headEnd/>
          <a:tailEnd/>
        </a:ln>
      </xdr:spPr>
    </xdr:sp>
    <xdr:clientData/>
  </xdr:twoCellAnchor>
</xdr:wsDr>
</file>

<file path=xl/drawings/drawing2.xml><?xml version="1.0" encoding="utf-8"?>
<c:userShapes xmlns:c="http://schemas.openxmlformats.org/drawingml/2006/chart">
  <cdr:relSizeAnchor xmlns:cdr="http://schemas.openxmlformats.org/drawingml/2006/chartDrawing">
    <cdr:from>
      <cdr:x>0.90909</cdr:x>
      <cdr:y>0.87025</cdr:y>
    </cdr:from>
    <cdr:to>
      <cdr:x>0.99384</cdr:x>
      <cdr:y>0.95775</cdr:y>
    </cdr:to>
    <cdr:sp macro="" textlink="">
      <cdr:nvSpPr>
        <cdr:cNvPr id="13313" name="テキスト ボックス 33"/>
        <cdr:cNvSpPr txBox="1"/>
      </cdr:nvSpPr>
      <cdr:spPr>
        <a:xfrm xmlns:a="http://schemas.openxmlformats.org/drawingml/2006/main">
          <a:off x="5619143" y="2097703"/>
          <a:ext cx="523847" cy="2109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t"/>
        <a:lstStyle xmlns:a="http://schemas.openxmlformats.org/drawingml/2006/main">
          <a:lvl1pPr marL="0" indent="0"/>
          <a:lvl2pPr marL="457200" indent="0"/>
          <a:lvl3pPr marL="914400" indent="0"/>
          <a:lvl4pPr marL="1371600" indent="0"/>
          <a:lvl5pPr marL="1828800" indent="0"/>
          <a:lvl6pPr marL="2286000" indent="0"/>
          <a:lvl7pPr marL="2743200" indent="0"/>
          <a:lvl8pPr marL="3200400" indent="0"/>
          <a:lvl9pPr marL="3657600" indent="0"/>
        </a:lstStyle>
        <a:p xmlns:a="http://schemas.openxmlformats.org/drawingml/2006/main">
          <a:r>
            <a:rPr kumimoji="1" lang="ja-JP" altLang="en-US" sz="900"/>
            <a:t>年度</a:t>
          </a:r>
          <a:endParaRPr kumimoji="1" lang="en-US" altLang="ja-JP" sz="900"/>
        </a:p>
        <a:p xmlns:a="http://schemas.openxmlformats.org/drawingml/2006/main">
          <a:endParaRPr kumimoji="1" lang="ja-JP" altLang="en-US" sz="900"/>
        </a:p>
      </cdr:txBody>
    </cdr:sp>
  </cdr:relSizeAnchor>
</c:userShapes>
</file>

<file path=xl/drawings/drawing3.xml><?xml version="1.0" encoding="utf-8"?>
<c:userShapes xmlns:c="http://schemas.openxmlformats.org/drawingml/2006/chart">
  <cdr:relSizeAnchor xmlns:cdr="http://schemas.openxmlformats.org/drawingml/2006/chartDrawing">
    <cdr:from>
      <cdr:x>0.01275</cdr:x>
      <cdr:y>0.824</cdr:y>
    </cdr:from>
    <cdr:to>
      <cdr:x>0.09025</cdr:x>
      <cdr:y>0.9135</cdr:y>
    </cdr:to>
    <cdr:sp macro="" textlink="">
      <cdr:nvSpPr>
        <cdr:cNvPr id="17409" name="Text Box 1"/>
        <cdr:cNvSpPr txBox="1">
          <a:spLocks xmlns:a="http://schemas.openxmlformats.org/drawingml/2006/main" noChangeArrowheads="1"/>
        </cdr:cNvSpPr>
      </cdr:nvSpPr>
      <cdr:spPr>
        <a:xfrm xmlns:a="http://schemas.openxmlformats.org/drawingml/2006/main">
          <a:off x="79780" y="1820351"/>
          <a:ext cx="484939" cy="19772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horzOverflow="overflow" wrap="square" lIns="0" tIns="18288" rIns="27432" bIns="0" anchor="t" upright="1"/>
        <a:lstStyle xmlns:a="http://schemas.openxmlformats.org/drawingml/2006/main"/>
        <a:p xmlns:a="http://schemas.openxmlformats.org/drawingml/2006/main">
          <a:pPr algn="r" rtl="0">
            <a:defRPr sz="1000"/>
          </a:pPr>
          <a:r>
            <a:rPr lang="en-US" altLang="ja-JP" sz="1000" b="0" i="0" u="none" strike="noStrike" baseline="0">
              <a:solidFill>
                <a:srgbClr val="000000"/>
              </a:solidFill>
              <a:latin typeface="+mn-ea"/>
              <a:ea typeface="+mn-ea"/>
            </a:rPr>
            <a:t>0</a:t>
          </a:r>
        </a:p>
      </cdr:txBody>
    </cdr:sp>
  </cdr:relSizeAnchor>
</c:userShapes>
</file>

<file path=xl/drawings/drawing4.xml><?xml version="1.0" encoding="utf-8"?>
<c:userShapes xmlns:c="http://schemas.openxmlformats.org/drawingml/2006/chart">
  <cdr:relSizeAnchor xmlns:cdr="http://schemas.openxmlformats.org/drawingml/2006/chartDrawing">
    <cdr:from>
      <cdr:x>0.09958</cdr:x>
      <cdr:y>0.79844</cdr:y>
    </cdr:from>
    <cdr:to>
      <cdr:x>0.87458</cdr:x>
      <cdr:y>0.83774</cdr:y>
    </cdr:to>
    <cdr:sp macro="" textlink="">
      <cdr:nvSpPr>
        <cdr:cNvPr id="15361" name="Freeform 49"/>
        <cdr:cNvSpPr/>
      </cdr:nvSpPr>
      <cdr:spPr>
        <a:xfrm xmlns:a="http://schemas.openxmlformats.org/drawingml/2006/main">
          <a:off x="643652" y="1980895"/>
          <a:ext cx="5009340" cy="97501"/>
        </a:xfrm>
        <a:custGeom xmlns:a="http://schemas.openxmlformats.org/drawingml/2006/main">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xmlns:a="http://schemas.openxmlformats.org/drawingml/2006/main">
          <a:srgbClr val="FFFFFF"/>
        </a:solidFill>
        <a:ln xmlns:a="http://schemas.openxmlformats.org/drawingml/2006/main" w="9525" cap="flat" cmpd="sng">
          <a:solidFill>
            <a:srgbClr val="000000"/>
          </a:solidFill>
          <a:prstDash val="solid"/>
          <a:round/>
          <a:headEnd/>
          <a:tailEnd/>
        </a:ln>
      </cdr:spPr>
      <cdr:txBody>
        <a:bodyPr xmlns:a="http://schemas.openxmlformats.org/drawingml/2006/main" vertOverflow="overflow" horzOverflow="overflow"/>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0.09202</cdr:x>
      <cdr:y>0.789</cdr:y>
    </cdr:from>
    <cdr:to>
      <cdr:x>0.87499</cdr:x>
      <cdr:y>0.85437</cdr:y>
    </cdr:to>
    <cdr:sp macro="" textlink="">
      <cdr:nvSpPr>
        <cdr:cNvPr id="16385" name="Freeform 49"/>
        <cdr:cNvSpPr/>
      </cdr:nvSpPr>
      <cdr:spPr>
        <a:xfrm xmlns:a="http://schemas.openxmlformats.org/drawingml/2006/main">
          <a:off x="595951" y="1960972"/>
          <a:ext cx="5070790" cy="162468"/>
        </a:xfrm>
        <a:custGeom xmlns:a="http://schemas.openxmlformats.org/drawingml/2006/main">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xmlns:a="http://schemas.openxmlformats.org/drawingml/2006/main">
          <a:srgbClr val="FFFFFF"/>
        </a:solidFill>
        <a:ln xmlns:a="http://schemas.openxmlformats.org/drawingml/2006/main" w="9525" cap="flat" cmpd="sng">
          <a:solidFill>
            <a:srgbClr val="000000"/>
          </a:solidFill>
          <a:prstDash val="solid"/>
          <a:round/>
          <a:headEnd/>
          <a:tailEnd/>
        </a:ln>
      </cdr:spPr>
      <cdr:txBody>
        <a:bodyPr xmlns:a="http://schemas.openxmlformats.org/drawingml/2006/main" vertOverflow="overflow" horzOverflow="overflow"/>
        <a:lstStyle xmlns:a="http://schemas.openxmlformats.org/drawingml/2006/main"/>
        <a:p xmlns:a="http://schemas.openxmlformats.org/drawingml/2006/main">
          <a:endParaRPr lang="ja-JP" altLang="en-US"/>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107950</xdr:colOff>
      <xdr:row>6</xdr:row>
      <xdr:rowOff>47625</xdr:rowOff>
    </xdr:from>
    <xdr:to>
      <xdr:col>3</xdr:col>
      <xdr:colOff>85725</xdr:colOff>
      <xdr:row>9</xdr:row>
      <xdr:rowOff>285750</xdr:rowOff>
    </xdr:to>
    <xdr:sp macro="" textlink="">
      <xdr:nvSpPr>
        <xdr:cNvPr id="2" name="左中かっこ 1">
          <a:extLst>
            <a:ext uri="{FF2B5EF4-FFF2-40B4-BE49-F238E27FC236}">
              <a16:creationId xmlns:a16="http://schemas.microsoft.com/office/drawing/2014/main" id="{C5E96842-D13E-4989-82B5-1CA93C63EE59}"/>
            </a:ext>
          </a:extLst>
        </xdr:cNvPr>
        <xdr:cNvSpPr/>
      </xdr:nvSpPr>
      <xdr:spPr>
        <a:xfrm>
          <a:off x="1212850" y="1600200"/>
          <a:ext cx="101600" cy="12382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13</xdr:row>
      <xdr:rowOff>29210</xdr:rowOff>
    </xdr:from>
    <xdr:to>
      <xdr:col>3</xdr:col>
      <xdr:colOff>85725</xdr:colOff>
      <xdr:row>15</xdr:row>
      <xdr:rowOff>285750</xdr:rowOff>
    </xdr:to>
    <xdr:sp macro="" textlink="">
      <xdr:nvSpPr>
        <xdr:cNvPr id="3" name="左中かっこ 2">
          <a:extLst>
            <a:ext uri="{FF2B5EF4-FFF2-40B4-BE49-F238E27FC236}">
              <a16:creationId xmlns:a16="http://schemas.microsoft.com/office/drawing/2014/main" id="{F13EBFCF-496C-468C-95B2-B60019457B7B}"/>
            </a:ext>
          </a:extLst>
        </xdr:cNvPr>
        <xdr:cNvSpPr/>
      </xdr:nvSpPr>
      <xdr:spPr>
        <a:xfrm>
          <a:off x="1212850" y="3915410"/>
          <a:ext cx="101600" cy="92329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16</xdr:row>
      <xdr:rowOff>38100</xdr:rowOff>
    </xdr:from>
    <xdr:to>
      <xdr:col>3</xdr:col>
      <xdr:colOff>76200</xdr:colOff>
      <xdr:row>20</xdr:row>
      <xdr:rowOff>285750</xdr:rowOff>
    </xdr:to>
    <xdr:sp macro="" textlink="">
      <xdr:nvSpPr>
        <xdr:cNvPr id="4" name="左中かっこ 3">
          <a:extLst>
            <a:ext uri="{FF2B5EF4-FFF2-40B4-BE49-F238E27FC236}">
              <a16:creationId xmlns:a16="http://schemas.microsoft.com/office/drawing/2014/main" id="{DDA2C5CC-8B79-46C3-8BC1-9ABFA1E84167}"/>
            </a:ext>
          </a:extLst>
        </xdr:cNvPr>
        <xdr:cNvSpPr/>
      </xdr:nvSpPr>
      <xdr:spPr>
        <a:xfrm>
          <a:off x="1212850" y="4924425"/>
          <a:ext cx="92075" cy="15811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22</xdr:row>
      <xdr:rowOff>38100</xdr:rowOff>
    </xdr:from>
    <xdr:to>
      <xdr:col>3</xdr:col>
      <xdr:colOff>76200</xdr:colOff>
      <xdr:row>24</xdr:row>
      <xdr:rowOff>295275</xdr:rowOff>
    </xdr:to>
    <xdr:sp macro="" textlink="">
      <xdr:nvSpPr>
        <xdr:cNvPr id="5" name="左中かっこ 4">
          <a:extLst>
            <a:ext uri="{FF2B5EF4-FFF2-40B4-BE49-F238E27FC236}">
              <a16:creationId xmlns:a16="http://schemas.microsoft.com/office/drawing/2014/main" id="{2D881CFF-C1CE-43F1-824F-8EEE0B1207E2}"/>
            </a:ext>
          </a:extLst>
        </xdr:cNvPr>
        <xdr:cNvSpPr/>
      </xdr:nvSpPr>
      <xdr:spPr>
        <a:xfrm>
          <a:off x="1212850" y="6924675"/>
          <a:ext cx="92075" cy="9239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3</xdr:col>
      <xdr:colOff>0</xdr:colOff>
      <xdr:row>25</xdr:row>
      <xdr:rowOff>94615</xdr:rowOff>
    </xdr:from>
    <xdr:to>
      <xdr:col>3</xdr:col>
      <xdr:colOff>76200</xdr:colOff>
      <xdr:row>26</xdr:row>
      <xdr:rowOff>276860</xdr:rowOff>
    </xdr:to>
    <xdr:sp macro="" textlink="">
      <xdr:nvSpPr>
        <xdr:cNvPr id="6" name="左中かっこ 5">
          <a:extLst>
            <a:ext uri="{FF2B5EF4-FFF2-40B4-BE49-F238E27FC236}">
              <a16:creationId xmlns:a16="http://schemas.microsoft.com/office/drawing/2014/main" id="{BD8A698A-2DF3-469C-951F-953D4DC57235}"/>
            </a:ext>
          </a:extLst>
        </xdr:cNvPr>
        <xdr:cNvSpPr/>
      </xdr:nvSpPr>
      <xdr:spPr>
        <a:xfrm>
          <a:off x="1228725" y="8019415"/>
          <a:ext cx="76200" cy="51562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27</xdr:row>
      <xdr:rowOff>29210</xdr:rowOff>
    </xdr:from>
    <xdr:to>
      <xdr:col>3</xdr:col>
      <xdr:colOff>76200</xdr:colOff>
      <xdr:row>29</xdr:row>
      <xdr:rowOff>285750</xdr:rowOff>
    </xdr:to>
    <xdr:sp macro="" textlink="">
      <xdr:nvSpPr>
        <xdr:cNvPr id="7" name="左中かっこ 6">
          <a:extLst>
            <a:ext uri="{FF2B5EF4-FFF2-40B4-BE49-F238E27FC236}">
              <a16:creationId xmlns:a16="http://schemas.microsoft.com/office/drawing/2014/main" id="{A1B019AD-86A2-47BE-913C-C59DE5644A1A}"/>
            </a:ext>
          </a:extLst>
        </xdr:cNvPr>
        <xdr:cNvSpPr/>
      </xdr:nvSpPr>
      <xdr:spPr>
        <a:xfrm>
          <a:off x="1212850" y="8620760"/>
          <a:ext cx="92075" cy="92329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30</xdr:row>
      <xdr:rowOff>38100</xdr:rowOff>
    </xdr:from>
    <xdr:to>
      <xdr:col>3</xdr:col>
      <xdr:colOff>76200</xdr:colOff>
      <xdr:row>32</xdr:row>
      <xdr:rowOff>295275</xdr:rowOff>
    </xdr:to>
    <xdr:sp macro="" textlink="">
      <xdr:nvSpPr>
        <xdr:cNvPr id="8" name="左中かっこ 7">
          <a:extLst>
            <a:ext uri="{FF2B5EF4-FFF2-40B4-BE49-F238E27FC236}">
              <a16:creationId xmlns:a16="http://schemas.microsoft.com/office/drawing/2014/main" id="{A19C89DB-7BDB-4F28-B4F6-458B6B127C01}"/>
            </a:ext>
          </a:extLst>
        </xdr:cNvPr>
        <xdr:cNvSpPr/>
      </xdr:nvSpPr>
      <xdr:spPr>
        <a:xfrm>
          <a:off x="1212850" y="9629775"/>
          <a:ext cx="92075" cy="9239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33</xdr:row>
      <xdr:rowOff>29210</xdr:rowOff>
    </xdr:from>
    <xdr:to>
      <xdr:col>3</xdr:col>
      <xdr:colOff>76200</xdr:colOff>
      <xdr:row>35</xdr:row>
      <xdr:rowOff>285750</xdr:rowOff>
    </xdr:to>
    <xdr:sp macro="" textlink="">
      <xdr:nvSpPr>
        <xdr:cNvPr id="9" name="左中かっこ 8">
          <a:extLst>
            <a:ext uri="{FF2B5EF4-FFF2-40B4-BE49-F238E27FC236}">
              <a16:creationId xmlns:a16="http://schemas.microsoft.com/office/drawing/2014/main" id="{9F8B797A-E722-4580-AFBE-A4D8E007236E}"/>
            </a:ext>
          </a:extLst>
        </xdr:cNvPr>
        <xdr:cNvSpPr/>
      </xdr:nvSpPr>
      <xdr:spPr>
        <a:xfrm>
          <a:off x="1212850" y="10621010"/>
          <a:ext cx="92075" cy="92329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36</xdr:row>
      <xdr:rowOff>38100</xdr:rowOff>
    </xdr:from>
    <xdr:to>
      <xdr:col>3</xdr:col>
      <xdr:colOff>76200</xdr:colOff>
      <xdr:row>39</xdr:row>
      <xdr:rowOff>295275</xdr:rowOff>
    </xdr:to>
    <xdr:sp macro="" textlink="">
      <xdr:nvSpPr>
        <xdr:cNvPr id="11" name="左中かっこ 10">
          <a:extLst>
            <a:ext uri="{FF2B5EF4-FFF2-40B4-BE49-F238E27FC236}">
              <a16:creationId xmlns:a16="http://schemas.microsoft.com/office/drawing/2014/main" id="{E8F78EA1-327B-4714-BDC1-92644525DF1C}"/>
            </a:ext>
          </a:extLst>
        </xdr:cNvPr>
        <xdr:cNvSpPr/>
      </xdr:nvSpPr>
      <xdr:spPr>
        <a:xfrm>
          <a:off x="1212850" y="11630025"/>
          <a:ext cx="92075" cy="125730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10</xdr:row>
      <xdr:rowOff>155575</xdr:rowOff>
    </xdr:from>
    <xdr:to>
      <xdr:col>3</xdr:col>
      <xdr:colOff>86360</xdr:colOff>
      <xdr:row>12</xdr:row>
      <xdr:rowOff>259715</xdr:rowOff>
    </xdr:to>
    <xdr:sp macro="" textlink="">
      <xdr:nvSpPr>
        <xdr:cNvPr id="12" name="左中かっこ 11">
          <a:extLst>
            <a:ext uri="{FF2B5EF4-FFF2-40B4-BE49-F238E27FC236}">
              <a16:creationId xmlns:a16="http://schemas.microsoft.com/office/drawing/2014/main" id="{FB20D208-6D51-4B68-A82F-992E475D248E}"/>
            </a:ext>
          </a:extLst>
        </xdr:cNvPr>
        <xdr:cNvSpPr/>
      </xdr:nvSpPr>
      <xdr:spPr>
        <a:xfrm>
          <a:off x="1212850" y="3041650"/>
          <a:ext cx="102235" cy="77089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115356</xdr:colOff>
      <xdr:row>158</xdr:row>
      <xdr:rowOff>63500</xdr:rowOff>
    </xdr:from>
    <xdr:to>
      <xdr:col>9</xdr:col>
      <xdr:colOff>391584</xdr:colOff>
      <xdr:row>161</xdr:row>
      <xdr:rowOff>182562</xdr:rowOff>
    </xdr:to>
    <xdr:sp macro="" textlink="">
      <xdr:nvSpPr>
        <xdr:cNvPr id="10241" name="右中かっこ 1">
          <a:extLst>
            <a:ext uri="{FF2B5EF4-FFF2-40B4-BE49-F238E27FC236}">
              <a16:creationId xmlns:a16="http://schemas.microsoft.com/office/drawing/2014/main" id="{00000000-0008-0000-2D00-000001280000}"/>
            </a:ext>
          </a:extLst>
        </xdr:cNvPr>
        <xdr:cNvSpPr/>
      </xdr:nvSpPr>
      <xdr:spPr>
        <a:xfrm>
          <a:off x="3311523" y="40280167"/>
          <a:ext cx="276228" cy="912812"/>
        </a:xfrm>
        <a:prstGeom prst="rightBrace">
          <a:avLst>
            <a:gd name="adj1" fmla="val 27490"/>
            <a:gd name="adj2" fmla="val 36770"/>
          </a:avLst>
        </a:prstGeom>
        <a:noFill/>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9</xdr:col>
      <xdr:colOff>63500</xdr:colOff>
      <xdr:row>100</xdr:row>
      <xdr:rowOff>52916</xdr:rowOff>
    </xdr:from>
    <xdr:to>
      <xdr:col>9</xdr:col>
      <xdr:colOff>370416</xdr:colOff>
      <xdr:row>102</xdr:row>
      <xdr:rowOff>212617</xdr:rowOff>
    </xdr:to>
    <xdr:sp macro="" textlink="">
      <xdr:nvSpPr>
        <xdr:cNvPr id="10242" name="右中かっこ 3">
          <a:extLst>
            <a:ext uri="{FF2B5EF4-FFF2-40B4-BE49-F238E27FC236}">
              <a16:creationId xmlns:a16="http://schemas.microsoft.com/office/drawing/2014/main" id="{00000000-0008-0000-2D00-000002280000}"/>
            </a:ext>
          </a:extLst>
        </xdr:cNvPr>
        <xdr:cNvSpPr/>
      </xdr:nvSpPr>
      <xdr:spPr>
        <a:xfrm>
          <a:off x="3259667" y="25135416"/>
          <a:ext cx="306916" cy="667701"/>
        </a:xfrm>
        <a:prstGeom prst="rightBrace">
          <a:avLst>
            <a:gd name="adj1" fmla="val 25574"/>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a:noFill/>
        </a:ln>
      </a:spPr>
      <a:body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3456-7E89-447F-8C3C-F4D32F955B33}">
  <sheetPr>
    <tabColor rgb="FF00B0F0"/>
  </sheetPr>
  <dimension ref="A1:BP490"/>
  <sheetViews>
    <sheetView showGridLines="0" tabSelected="1" view="pageBreakPreview" zoomScaleNormal="100" zoomScaleSheetLayoutView="100" workbookViewId="0"/>
  </sheetViews>
  <sheetFormatPr defaultColWidth="9" defaultRowHeight="11.25" x14ac:dyDescent="0.15"/>
  <cols>
    <col min="1" max="1" width="6.875" style="613" customWidth="1"/>
    <col min="2" max="2" width="10" style="613" customWidth="1"/>
    <col min="3" max="6" width="1.625" style="613" customWidth="1"/>
    <col min="7" max="45" width="1.75" style="613" customWidth="1"/>
    <col min="46" max="46" width="1.5" style="613" customWidth="1"/>
    <col min="47" max="47" width="2.125" style="613" customWidth="1"/>
    <col min="48" max="55" width="9" style="613" customWidth="1"/>
    <col min="56" max="60" width="7.75" style="613" customWidth="1"/>
    <col min="61" max="61" width="9" style="613" customWidth="1"/>
    <col min="62" max="16384" width="9" style="613"/>
  </cols>
  <sheetData>
    <row r="1" spans="1:60" ht="19.5" customHeight="1" x14ac:dyDescent="0.15"/>
    <row r="2" spans="1:60" ht="27" customHeight="1" x14ac:dyDescent="0.2">
      <c r="A2" s="614" t="s">
        <v>422</v>
      </c>
    </row>
    <row r="3" spans="1:60" ht="15.75" customHeight="1" x14ac:dyDescent="0.2">
      <c r="A3" s="615"/>
    </row>
    <row r="4" spans="1:60" ht="24.95" customHeight="1" x14ac:dyDescent="0.15">
      <c r="A4" s="616" t="s">
        <v>1067</v>
      </c>
      <c r="B4" s="617"/>
      <c r="C4" s="618"/>
      <c r="D4" s="618"/>
      <c r="E4" s="618"/>
      <c r="F4" s="618"/>
      <c r="G4" s="618"/>
      <c r="H4" s="618"/>
      <c r="I4" s="618"/>
      <c r="J4" s="618"/>
      <c r="K4" s="618"/>
      <c r="L4" s="618"/>
      <c r="M4" s="618"/>
      <c r="N4" s="618"/>
      <c r="O4" s="618"/>
      <c r="P4" s="618"/>
      <c r="Q4" s="618"/>
      <c r="R4" s="618"/>
      <c r="S4" s="618"/>
      <c r="T4" s="618"/>
      <c r="U4" s="618"/>
      <c r="V4" s="618"/>
      <c r="W4" s="618"/>
      <c r="X4" s="618"/>
      <c r="Y4" s="618"/>
      <c r="Z4" s="618"/>
      <c r="AA4" s="618"/>
      <c r="AB4" s="618"/>
      <c r="AC4" s="618"/>
      <c r="AD4" s="618"/>
      <c r="AE4" s="618"/>
      <c r="AF4" s="618"/>
      <c r="AG4" s="618"/>
      <c r="AH4" s="618"/>
      <c r="AI4" s="618"/>
      <c r="AJ4" s="618"/>
      <c r="AK4" s="618"/>
      <c r="AL4" s="618"/>
      <c r="AM4" s="618"/>
      <c r="AN4" s="618"/>
      <c r="AO4" s="618"/>
      <c r="AP4" s="618"/>
      <c r="AQ4" s="618"/>
      <c r="AR4" s="618"/>
    </row>
    <row r="5" spans="1:60" ht="53.25" customHeight="1" x14ac:dyDescent="0.15">
      <c r="A5" s="619"/>
      <c r="B5" s="1345" t="s">
        <v>1432</v>
      </c>
      <c r="C5" s="1345"/>
      <c r="D5" s="1345"/>
      <c r="E5" s="1345"/>
      <c r="F5" s="1345"/>
      <c r="G5" s="1345"/>
      <c r="H5" s="1345"/>
      <c r="I5" s="1345"/>
      <c r="J5" s="1345"/>
      <c r="K5" s="1345"/>
      <c r="L5" s="1345"/>
      <c r="M5" s="1345"/>
      <c r="N5" s="1345"/>
      <c r="O5" s="1345"/>
      <c r="P5" s="1345"/>
      <c r="Q5" s="1345"/>
      <c r="R5" s="1345"/>
      <c r="S5" s="1345"/>
      <c r="T5" s="1345"/>
      <c r="U5" s="1345"/>
      <c r="V5" s="1345"/>
      <c r="W5" s="1345"/>
      <c r="X5" s="1345"/>
      <c r="Y5" s="1345"/>
      <c r="Z5" s="1345"/>
      <c r="AA5" s="1345"/>
      <c r="AB5" s="1345"/>
      <c r="AC5" s="1345"/>
      <c r="AD5" s="1345"/>
      <c r="AE5" s="1345"/>
      <c r="AF5" s="1345"/>
      <c r="AG5" s="1345"/>
      <c r="AH5" s="1345"/>
      <c r="AI5" s="1345"/>
      <c r="AJ5" s="1345"/>
      <c r="AK5" s="1345"/>
      <c r="AL5" s="1345"/>
      <c r="AM5" s="1345"/>
      <c r="AN5" s="1345"/>
      <c r="AO5" s="1345"/>
      <c r="AP5" s="1345"/>
      <c r="AQ5" s="1345"/>
      <c r="AR5" s="1345"/>
      <c r="AS5" s="1345"/>
      <c r="AT5" s="1345"/>
      <c r="AU5" s="1345"/>
    </row>
    <row r="6" spans="1:60" ht="24.95" customHeight="1" x14ac:dyDescent="0.15">
      <c r="A6" s="616" t="s">
        <v>1052</v>
      </c>
      <c r="B6" s="621"/>
      <c r="C6" s="621"/>
      <c r="D6" s="621"/>
      <c r="E6" s="621"/>
      <c r="F6" s="621"/>
      <c r="G6" s="621"/>
      <c r="H6" s="621"/>
      <c r="I6" s="621"/>
      <c r="J6" s="621"/>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623"/>
      <c r="AT6" s="623"/>
    </row>
    <row r="7" spans="1:60" ht="20.100000000000001" customHeight="1" x14ac:dyDescent="0.15">
      <c r="A7" s="624" t="s">
        <v>1054</v>
      </c>
      <c r="B7" s="625"/>
      <c r="C7" s="625"/>
      <c r="D7" s="625"/>
      <c r="E7" s="625"/>
      <c r="F7" s="625"/>
      <c r="G7" s="625"/>
      <c r="H7" s="625"/>
      <c r="I7" s="625"/>
      <c r="J7" s="625"/>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T7" s="1346"/>
      <c r="AU7" s="1346"/>
      <c r="BG7" s="1346"/>
      <c r="BH7" s="1347"/>
    </row>
    <row r="8" spans="1:60" s="628" customFormat="1" ht="30" customHeight="1" x14ac:dyDescent="0.15">
      <c r="A8" s="613"/>
      <c r="B8" s="1345" t="s">
        <v>1397</v>
      </c>
      <c r="C8" s="1345"/>
      <c r="D8" s="1345"/>
      <c r="E8" s="1345"/>
      <c r="F8" s="1345"/>
      <c r="G8" s="1345"/>
      <c r="H8" s="1345"/>
      <c r="I8" s="1345"/>
      <c r="J8" s="1345"/>
      <c r="K8" s="1345"/>
      <c r="L8" s="1345"/>
      <c r="M8" s="1345"/>
      <c r="N8" s="1345"/>
      <c r="O8" s="1345"/>
      <c r="P8" s="1345"/>
      <c r="Q8" s="1345"/>
      <c r="R8" s="1345"/>
      <c r="S8" s="1345"/>
      <c r="T8" s="1345"/>
      <c r="U8" s="1345"/>
      <c r="V8" s="1345"/>
      <c r="W8" s="1345"/>
      <c r="X8" s="1345"/>
      <c r="Y8" s="1345"/>
      <c r="Z8" s="1345"/>
      <c r="AA8" s="1345"/>
      <c r="AB8" s="1345"/>
      <c r="AC8" s="1345"/>
      <c r="AD8" s="1345"/>
      <c r="AE8" s="1345"/>
      <c r="AF8" s="1345"/>
      <c r="AG8" s="1345"/>
      <c r="AH8" s="1345"/>
      <c r="AI8" s="1345"/>
      <c r="AJ8" s="1345"/>
      <c r="AK8" s="1345"/>
      <c r="AL8" s="1345"/>
      <c r="AM8" s="1345"/>
      <c r="AN8" s="1345"/>
      <c r="AO8" s="1345"/>
      <c r="AP8" s="1345"/>
      <c r="AQ8" s="1345"/>
      <c r="AR8" s="1345"/>
      <c r="AS8" s="1345"/>
      <c r="AT8" s="1345"/>
      <c r="AU8" s="1345"/>
    </row>
    <row r="9" spans="1:60" ht="15" customHeight="1" x14ac:dyDescent="0.15">
      <c r="B9" s="1348" t="s">
        <v>1398</v>
      </c>
      <c r="C9" s="1348"/>
      <c r="D9" s="1348"/>
      <c r="E9" s="1348"/>
      <c r="F9" s="1348"/>
      <c r="G9" s="1348"/>
      <c r="H9" s="1348"/>
      <c r="I9" s="1348"/>
      <c r="J9" s="1348"/>
      <c r="K9" s="1348"/>
      <c r="L9" s="1348"/>
      <c r="M9" s="1348"/>
      <c r="N9" s="1348"/>
      <c r="O9" s="1348"/>
      <c r="P9" s="1348"/>
      <c r="Q9" s="1348"/>
      <c r="R9" s="1348"/>
      <c r="S9" s="1348"/>
      <c r="T9" s="1348"/>
      <c r="U9" s="1348"/>
      <c r="V9" s="1348"/>
      <c r="W9" s="1348"/>
      <c r="X9" s="1348"/>
      <c r="Y9" s="1348"/>
      <c r="Z9" s="1348"/>
      <c r="AA9" s="1348"/>
      <c r="AB9" s="1348"/>
      <c r="AC9" s="1348"/>
      <c r="AD9" s="1348"/>
      <c r="AE9" s="1348"/>
      <c r="AF9" s="1348"/>
      <c r="AG9" s="1348"/>
      <c r="AH9" s="1348"/>
      <c r="AI9" s="1348"/>
      <c r="AJ9" s="1348"/>
      <c r="AK9" s="1348"/>
      <c r="AL9" s="1348"/>
      <c r="AM9" s="1348"/>
      <c r="AN9" s="1348"/>
      <c r="AO9" s="1348"/>
      <c r="AP9" s="1348"/>
      <c r="AQ9" s="1348"/>
      <c r="AR9" s="1348"/>
      <c r="AS9" s="1348"/>
      <c r="AT9" s="1348"/>
      <c r="AU9" s="1348"/>
    </row>
    <row r="10" spans="1:60" ht="10.5" customHeight="1" x14ac:dyDescent="0.15">
      <c r="B10" s="630"/>
      <c r="C10" s="631"/>
      <c r="D10" s="631"/>
      <c r="E10" s="631"/>
      <c r="F10" s="631"/>
      <c r="G10" s="631"/>
      <c r="H10" s="631"/>
      <c r="I10" s="631"/>
      <c r="J10" s="631"/>
      <c r="K10" s="631"/>
      <c r="L10" s="631"/>
      <c r="M10" s="631"/>
      <c r="N10" s="631"/>
      <c r="O10" s="631"/>
      <c r="P10" s="631"/>
      <c r="Q10" s="631"/>
      <c r="R10" s="631"/>
      <c r="S10" s="631"/>
      <c r="T10" s="631"/>
      <c r="U10" s="631"/>
      <c r="V10" s="631"/>
      <c r="W10" s="631"/>
      <c r="X10" s="631"/>
      <c r="Y10" s="631"/>
      <c r="Z10" s="631"/>
      <c r="AA10" s="632"/>
      <c r="AB10" s="632"/>
      <c r="AC10" s="632"/>
      <c r="AD10" s="632"/>
      <c r="AE10" s="632"/>
      <c r="AF10" s="632"/>
      <c r="AG10" s="632"/>
      <c r="AH10" s="632"/>
      <c r="AI10" s="632"/>
      <c r="AJ10" s="632"/>
      <c r="AK10" s="632"/>
      <c r="AL10" s="632"/>
      <c r="AM10" s="632"/>
      <c r="AN10" s="632"/>
      <c r="AO10" s="632"/>
      <c r="AP10" s="632"/>
      <c r="AQ10" s="632"/>
      <c r="AR10" s="632"/>
      <c r="AS10" s="632"/>
      <c r="AT10" s="632"/>
      <c r="AU10" s="632"/>
    </row>
    <row r="11" spans="1:60" ht="15.75" customHeight="1" thickBot="1" x14ac:dyDescent="0.2">
      <c r="A11" s="633"/>
      <c r="B11" s="1349" t="s">
        <v>589</v>
      </c>
      <c r="C11" s="1350"/>
      <c r="D11" s="1350"/>
      <c r="E11" s="1350"/>
      <c r="F11" s="1350"/>
      <c r="G11" s="1350"/>
      <c r="H11" s="1350"/>
      <c r="I11" s="1350"/>
      <c r="J11" s="1350"/>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c r="AJ11" s="628"/>
      <c r="AK11" s="628"/>
      <c r="AL11" s="634" t="s">
        <v>76</v>
      </c>
      <c r="AM11" s="628"/>
      <c r="AN11" s="628"/>
      <c r="AO11" s="628"/>
      <c r="AP11" s="628"/>
      <c r="AQ11" s="628"/>
      <c r="AR11" s="628"/>
      <c r="AS11" s="628"/>
      <c r="AT11" s="628"/>
      <c r="AU11" s="628"/>
    </row>
    <row r="12" spans="1:60" ht="15" customHeight="1" x14ac:dyDescent="0.15">
      <c r="B12" s="1336" t="s">
        <v>907</v>
      </c>
      <c r="C12" s="1338" t="s">
        <v>411</v>
      </c>
      <c r="D12" s="1338"/>
      <c r="E12" s="1338"/>
      <c r="F12" s="1338"/>
      <c r="G12" s="1338"/>
      <c r="H12" s="1338"/>
      <c r="I12" s="1338" t="s">
        <v>166</v>
      </c>
      <c r="J12" s="1338"/>
      <c r="K12" s="1338"/>
      <c r="L12" s="1338"/>
      <c r="M12" s="1338"/>
      <c r="N12" s="1338"/>
      <c r="O12" s="1338" t="s">
        <v>1020</v>
      </c>
      <c r="P12" s="1338"/>
      <c r="Q12" s="1338"/>
      <c r="R12" s="1338"/>
      <c r="S12" s="1338"/>
      <c r="T12" s="1338"/>
      <c r="U12" s="1338" t="s">
        <v>1013</v>
      </c>
      <c r="V12" s="1338"/>
      <c r="W12" s="1338"/>
      <c r="X12" s="1338"/>
      <c r="Y12" s="1338"/>
      <c r="Z12" s="1340"/>
      <c r="AA12" s="1342" t="s">
        <v>534</v>
      </c>
      <c r="AB12" s="1343"/>
      <c r="AC12" s="1343"/>
      <c r="AD12" s="1343"/>
      <c r="AE12" s="1343"/>
      <c r="AF12" s="1343"/>
      <c r="AG12" s="1343"/>
      <c r="AH12" s="1343"/>
      <c r="AI12" s="1343"/>
      <c r="AJ12" s="1343"/>
      <c r="AK12" s="1343"/>
      <c r="AL12" s="1344"/>
      <c r="AQ12" s="1357"/>
      <c r="AR12" s="1357"/>
      <c r="AS12" s="1357"/>
    </row>
    <row r="13" spans="1:60" ht="17.25" customHeight="1" x14ac:dyDescent="0.15">
      <c r="B13" s="1337"/>
      <c r="C13" s="1339"/>
      <c r="D13" s="1339"/>
      <c r="E13" s="1339"/>
      <c r="F13" s="1339"/>
      <c r="G13" s="1339"/>
      <c r="H13" s="1339"/>
      <c r="I13" s="1339"/>
      <c r="J13" s="1339"/>
      <c r="K13" s="1339"/>
      <c r="L13" s="1339"/>
      <c r="M13" s="1339"/>
      <c r="N13" s="1339"/>
      <c r="O13" s="1339"/>
      <c r="P13" s="1339"/>
      <c r="Q13" s="1339"/>
      <c r="R13" s="1339"/>
      <c r="S13" s="1339"/>
      <c r="T13" s="1339"/>
      <c r="U13" s="1339"/>
      <c r="V13" s="1339"/>
      <c r="W13" s="1339"/>
      <c r="X13" s="1339"/>
      <c r="Y13" s="1339"/>
      <c r="Z13" s="1341"/>
      <c r="AA13" s="1358" t="s">
        <v>935</v>
      </c>
      <c r="AB13" s="1359"/>
      <c r="AC13" s="1359"/>
      <c r="AD13" s="1359"/>
      <c r="AE13" s="1359"/>
      <c r="AF13" s="1359"/>
      <c r="AG13" s="1359" t="s">
        <v>279</v>
      </c>
      <c r="AH13" s="1359"/>
      <c r="AI13" s="1359"/>
      <c r="AJ13" s="1359"/>
      <c r="AK13" s="1359"/>
      <c r="AL13" s="1360"/>
      <c r="AX13" s="623" t="s">
        <v>696</v>
      </c>
      <c r="AY13" s="623" t="s">
        <v>8</v>
      </c>
    </row>
    <row r="14" spans="1:60" ht="18.75" customHeight="1" x14ac:dyDescent="0.15">
      <c r="B14" s="635" t="s">
        <v>1265</v>
      </c>
      <c r="C14" s="1361">
        <v>85</v>
      </c>
      <c r="D14" s="1362"/>
      <c r="E14" s="1362"/>
      <c r="F14" s="1362"/>
      <c r="G14" s="1362"/>
      <c r="H14" s="1355"/>
      <c r="I14" s="1361">
        <v>1</v>
      </c>
      <c r="J14" s="1362"/>
      <c r="K14" s="1362"/>
      <c r="L14" s="1362"/>
      <c r="M14" s="1362"/>
      <c r="N14" s="1355"/>
      <c r="O14" s="1361">
        <v>2</v>
      </c>
      <c r="P14" s="1362"/>
      <c r="Q14" s="1362"/>
      <c r="R14" s="1362"/>
      <c r="S14" s="1362"/>
      <c r="T14" s="1355"/>
      <c r="U14" s="1361">
        <v>82</v>
      </c>
      <c r="V14" s="1362"/>
      <c r="W14" s="1362"/>
      <c r="X14" s="1362"/>
      <c r="Y14" s="1362"/>
      <c r="Z14" s="1363"/>
      <c r="AA14" s="1364">
        <v>81</v>
      </c>
      <c r="AB14" s="1362"/>
      <c r="AC14" s="1362"/>
      <c r="AD14" s="1362"/>
      <c r="AE14" s="1362"/>
      <c r="AF14" s="1355"/>
      <c r="AG14" s="1361">
        <v>1</v>
      </c>
      <c r="AH14" s="1362"/>
      <c r="AI14" s="1362"/>
      <c r="AJ14" s="1362"/>
      <c r="AK14" s="1362"/>
      <c r="AL14" s="1365"/>
      <c r="AV14" s="632"/>
      <c r="AX14" s="623" t="s">
        <v>1187</v>
      </c>
      <c r="AY14" s="235">
        <v>6013</v>
      </c>
      <c r="AZ14" s="632"/>
      <c r="BA14" s="632"/>
      <c r="BB14" s="632"/>
      <c r="BC14" s="632"/>
      <c r="BD14" s="632"/>
      <c r="BE14" s="632"/>
      <c r="BF14" s="632"/>
      <c r="BG14" s="632"/>
      <c r="BH14" s="632"/>
    </row>
    <row r="15" spans="1:60" ht="18.75" customHeight="1" x14ac:dyDescent="0.15">
      <c r="B15" s="635" t="s">
        <v>1278</v>
      </c>
      <c r="C15" s="1353">
        <v>81</v>
      </c>
      <c r="D15" s="1353"/>
      <c r="E15" s="1353"/>
      <c r="F15" s="1353"/>
      <c r="G15" s="1353"/>
      <c r="H15" s="1353"/>
      <c r="I15" s="1353">
        <v>1</v>
      </c>
      <c r="J15" s="1353"/>
      <c r="K15" s="1353"/>
      <c r="L15" s="1353"/>
      <c r="M15" s="1353"/>
      <c r="N15" s="1353"/>
      <c r="O15" s="1353">
        <v>2</v>
      </c>
      <c r="P15" s="1353"/>
      <c r="Q15" s="1353"/>
      <c r="R15" s="1353"/>
      <c r="S15" s="1353"/>
      <c r="T15" s="1353"/>
      <c r="U15" s="1353">
        <v>78</v>
      </c>
      <c r="V15" s="1353"/>
      <c r="W15" s="1353"/>
      <c r="X15" s="1353"/>
      <c r="Y15" s="1353"/>
      <c r="Z15" s="1354"/>
      <c r="AA15" s="1355">
        <v>77</v>
      </c>
      <c r="AB15" s="1353"/>
      <c r="AC15" s="1353"/>
      <c r="AD15" s="1353"/>
      <c r="AE15" s="1353"/>
      <c r="AF15" s="1353"/>
      <c r="AG15" s="1353">
        <v>1</v>
      </c>
      <c r="AH15" s="1353"/>
      <c r="AI15" s="1353"/>
      <c r="AJ15" s="1353"/>
      <c r="AK15" s="1353"/>
      <c r="AL15" s="1356"/>
      <c r="AV15" s="632"/>
      <c r="AX15" s="623" t="s">
        <v>1188</v>
      </c>
      <c r="AY15" s="235">
        <v>5734</v>
      </c>
      <c r="AZ15" s="632"/>
      <c r="BA15" s="632"/>
      <c r="BB15" s="632"/>
      <c r="BC15" s="632"/>
      <c r="BD15" s="632"/>
      <c r="BE15" s="632"/>
      <c r="BF15" s="632"/>
      <c r="BG15" s="632"/>
      <c r="BH15" s="632"/>
    </row>
    <row r="16" spans="1:60" ht="18.75" customHeight="1" thickBot="1" x14ac:dyDescent="0.2">
      <c r="B16" s="636" t="s">
        <v>1345</v>
      </c>
      <c r="C16" s="1351">
        <v>80</v>
      </c>
      <c r="D16" s="1351"/>
      <c r="E16" s="1351"/>
      <c r="F16" s="1351"/>
      <c r="G16" s="1351"/>
      <c r="H16" s="1351"/>
      <c r="I16" s="1351">
        <v>1</v>
      </c>
      <c r="J16" s="1351"/>
      <c r="K16" s="1351"/>
      <c r="L16" s="1351"/>
      <c r="M16" s="1351"/>
      <c r="N16" s="1351"/>
      <c r="O16" s="1351">
        <v>1</v>
      </c>
      <c r="P16" s="1351"/>
      <c r="Q16" s="1351"/>
      <c r="R16" s="1351"/>
      <c r="S16" s="1351"/>
      <c r="T16" s="1351"/>
      <c r="U16" s="1351">
        <v>78</v>
      </c>
      <c r="V16" s="1351"/>
      <c r="W16" s="1351"/>
      <c r="X16" s="1351"/>
      <c r="Y16" s="1351"/>
      <c r="Z16" s="1382"/>
      <c r="AA16" s="1383">
        <v>77</v>
      </c>
      <c r="AB16" s="1351"/>
      <c r="AC16" s="1351"/>
      <c r="AD16" s="1351"/>
      <c r="AE16" s="1351"/>
      <c r="AF16" s="1351"/>
      <c r="AG16" s="1351">
        <v>1</v>
      </c>
      <c r="AH16" s="1351"/>
      <c r="AI16" s="1351"/>
      <c r="AJ16" s="1351"/>
      <c r="AK16" s="1351"/>
      <c r="AL16" s="1352"/>
      <c r="AV16" s="632"/>
      <c r="AX16" s="623" t="s">
        <v>1189</v>
      </c>
      <c r="AY16" s="235">
        <v>5078</v>
      </c>
      <c r="AZ16" s="632"/>
      <c r="BA16" s="632"/>
      <c r="BB16" s="632"/>
      <c r="BC16" s="632"/>
      <c r="BD16" s="632"/>
      <c r="BE16" s="632"/>
      <c r="BF16" s="632"/>
      <c r="BG16" s="632"/>
      <c r="BH16" s="632"/>
    </row>
    <row r="17" spans="2:60" ht="9.9499999999999993" customHeight="1" x14ac:dyDescent="0.15">
      <c r="B17" s="630"/>
      <c r="C17" s="631"/>
      <c r="D17" s="631"/>
      <c r="E17" s="631"/>
      <c r="F17" s="631"/>
      <c r="G17" s="631"/>
      <c r="H17" s="631"/>
      <c r="I17" s="631"/>
      <c r="J17" s="631"/>
      <c r="K17" s="631"/>
      <c r="L17" s="631"/>
      <c r="M17" s="631"/>
      <c r="N17" s="631"/>
      <c r="O17" s="631"/>
      <c r="P17" s="631"/>
      <c r="Q17" s="631"/>
      <c r="R17" s="631"/>
      <c r="S17" s="631"/>
      <c r="T17" s="631"/>
      <c r="U17" s="631"/>
      <c r="V17" s="631"/>
      <c r="W17" s="631"/>
      <c r="X17" s="631"/>
      <c r="Y17" s="631"/>
      <c r="Z17" s="631"/>
      <c r="AA17" s="632"/>
      <c r="AB17" s="632"/>
      <c r="AC17" s="632"/>
      <c r="AD17" s="632"/>
      <c r="AE17" s="632"/>
      <c r="AF17" s="632"/>
      <c r="AG17" s="632"/>
      <c r="AH17" s="632"/>
      <c r="AI17" s="632"/>
      <c r="AJ17" s="632"/>
      <c r="AK17" s="632"/>
      <c r="AL17" s="632"/>
      <c r="AM17" s="632"/>
      <c r="AN17" s="632"/>
      <c r="AO17" s="632"/>
      <c r="AP17" s="632"/>
      <c r="AQ17" s="632"/>
      <c r="AR17" s="632"/>
      <c r="AS17" s="632"/>
      <c r="AT17" s="632"/>
      <c r="AU17" s="632"/>
      <c r="AV17" s="632"/>
      <c r="AX17" s="623" t="s">
        <v>753</v>
      </c>
      <c r="AY17" s="235">
        <v>4877</v>
      </c>
      <c r="AZ17" s="632"/>
      <c r="BA17" s="632"/>
      <c r="BB17" s="632"/>
      <c r="BC17" s="632"/>
      <c r="BD17" s="632"/>
      <c r="BE17" s="632"/>
      <c r="BF17" s="632"/>
      <c r="BG17" s="632"/>
      <c r="BH17" s="632"/>
    </row>
    <row r="18" spans="2:60" s="628" customFormat="1" ht="15" customHeight="1" thickBot="1" x14ac:dyDescent="0.2">
      <c r="B18" s="1366" t="s">
        <v>1399</v>
      </c>
      <c r="C18" s="1367"/>
      <c r="D18" s="1367"/>
      <c r="E18" s="1367"/>
      <c r="F18" s="1367"/>
      <c r="G18" s="1367"/>
      <c r="H18" s="1367"/>
      <c r="I18" s="1367"/>
      <c r="J18" s="1367"/>
      <c r="K18" s="1368"/>
      <c r="L18" s="1368"/>
      <c r="M18" s="1368"/>
      <c r="Z18" s="634"/>
      <c r="AA18" s="638"/>
      <c r="AB18" s="638"/>
      <c r="AC18" s="634" t="s">
        <v>525</v>
      </c>
      <c r="AE18" s="638"/>
      <c r="AF18" s="638"/>
      <c r="AG18" s="638"/>
      <c r="AI18" s="634"/>
      <c r="AJ18" s="638"/>
      <c r="AK18" s="638"/>
      <c r="AL18" s="638"/>
      <c r="AM18" s="638"/>
      <c r="AN18" s="638"/>
      <c r="AO18" s="638"/>
      <c r="AP18" s="638"/>
      <c r="AQ18" s="638"/>
      <c r="AR18" s="638"/>
      <c r="AS18" s="638"/>
      <c r="AT18" s="638"/>
      <c r="AU18" s="638"/>
      <c r="AV18" s="638"/>
      <c r="AW18" s="613"/>
      <c r="AX18" s="623" t="s">
        <v>1238</v>
      </c>
      <c r="AY18" s="235">
        <v>4632</v>
      </c>
      <c r="AZ18" s="638"/>
      <c r="BA18" s="638"/>
      <c r="BB18" s="638"/>
      <c r="BC18" s="638"/>
      <c r="BD18" s="638"/>
      <c r="BE18" s="638"/>
      <c r="BF18" s="638"/>
      <c r="BG18" s="638"/>
      <c r="BH18" s="638"/>
    </row>
    <row r="19" spans="2:60" ht="12" customHeight="1" x14ac:dyDescent="0.15">
      <c r="B19" s="1369" t="s">
        <v>907</v>
      </c>
      <c r="C19" s="1371" t="s">
        <v>411</v>
      </c>
      <c r="D19" s="1372"/>
      <c r="E19" s="1372"/>
      <c r="F19" s="1372"/>
      <c r="G19" s="1372"/>
      <c r="H19" s="1373"/>
      <c r="I19" s="1371" t="s">
        <v>1027</v>
      </c>
      <c r="J19" s="1372"/>
      <c r="K19" s="1372"/>
      <c r="L19" s="1372"/>
      <c r="M19" s="1372"/>
      <c r="N19" s="1372"/>
      <c r="O19" s="1373"/>
      <c r="P19" s="1371" t="s">
        <v>465</v>
      </c>
      <c r="Q19" s="1372"/>
      <c r="R19" s="1372"/>
      <c r="S19" s="1372"/>
      <c r="T19" s="1372"/>
      <c r="U19" s="1372"/>
      <c r="V19" s="1373"/>
      <c r="W19" s="1371" t="s">
        <v>848</v>
      </c>
      <c r="X19" s="1372"/>
      <c r="Y19" s="1372"/>
      <c r="Z19" s="1372"/>
      <c r="AA19" s="1372"/>
      <c r="AB19" s="1372"/>
      <c r="AC19" s="1380"/>
      <c r="AD19" s="632"/>
      <c r="AE19" s="632"/>
      <c r="AF19" s="632"/>
      <c r="AG19" s="632"/>
      <c r="AH19" s="632"/>
      <c r="AI19" s="632"/>
      <c r="AJ19" s="632"/>
      <c r="AK19" s="632"/>
      <c r="AL19" s="632"/>
      <c r="AM19" s="632"/>
      <c r="AN19" s="632"/>
      <c r="AO19" s="632"/>
      <c r="AP19" s="632"/>
      <c r="AQ19" s="632"/>
      <c r="AR19" s="632"/>
      <c r="AV19" s="632"/>
      <c r="AW19" s="632"/>
      <c r="AX19" s="623" t="s">
        <v>1239</v>
      </c>
      <c r="AY19" s="235">
        <v>4287</v>
      </c>
      <c r="AZ19" s="632"/>
      <c r="BA19" s="632"/>
      <c r="BB19" s="632"/>
      <c r="BC19" s="632"/>
      <c r="BD19" s="632"/>
      <c r="BE19" s="632"/>
      <c r="BF19" s="632"/>
      <c r="BG19" s="632"/>
      <c r="BH19" s="632"/>
    </row>
    <row r="20" spans="2:60" ht="12" customHeight="1" x14ac:dyDescent="0.15">
      <c r="B20" s="1370"/>
      <c r="C20" s="1374"/>
      <c r="D20" s="1375"/>
      <c r="E20" s="1375"/>
      <c r="F20" s="1375"/>
      <c r="G20" s="1375"/>
      <c r="H20" s="1376"/>
      <c r="I20" s="1377"/>
      <c r="J20" s="1378"/>
      <c r="K20" s="1378"/>
      <c r="L20" s="1378"/>
      <c r="M20" s="1378"/>
      <c r="N20" s="1378"/>
      <c r="O20" s="1379"/>
      <c r="P20" s="1377"/>
      <c r="Q20" s="1378"/>
      <c r="R20" s="1378"/>
      <c r="S20" s="1378"/>
      <c r="T20" s="1378"/>
      <c r="U20" s="1378"/>
      <c r="V20" s="1379"/>
      <c r="W20" s="1377"/>
      <c r="X20" s="1378"/>
      <c r="Y20" s="1378"/>
      <c r="Z20" s="1378"/>
      <c r="AA20" s="1378"/>
      <c r="AB20" s="1378"/>
      <c r="AC20" s="1381"/>
      <c r="AD20" s="632"/>
      <c r="AE20" s="632"/>
      <c r="AF20" s="632"/>
      <c r="AG20" s="632"/>
      <c r="AH20" s="632"/>
      <c r="AI20" s="632"/>
      <c r="AJ20" s="632"/>
      <c r="AK20" s="632"/>
      <c r="AL20" s="632"/>
      <c r="AM20" s="632"/>
      <c r="AN20" s="632"/>
      <c r="AO20" s="632"/>
      <c r="AP20" s="632"/>
      <c r="AQ20" s="632"/>
      <c r="AR20" s="632"/>
      <c r="AV20" s="632"/>
      <c r="AW20" s="632"/>
      <c r="AX20" s="623" t="s">
        <v>1266</v>
      </c>
      <c r="AY20" s="235">
        <v>3820</v>
      </c>
      <c r="AZ20" s="632"/>
      <c r="BA20" s="632"/>
      <c r="BB20" s="632"/>
      <c r="BC20" s="632"/>
      <c r="BD20" s="632"/>
      <c r="BE20" s="632"/>
      <c r="BF20" s="632"/>
      <c r="BG20" s="632"/>
      <c r="BH20" s="632"/>
    </row>
    <row r="21" spans="2:60" ht="19.5" customHeight="1" x14ac:dyDescent="0.15">
      <c r="B21" s="640" t="s">
        <v>1265</v>
      </c>
      <c r="C21" s="1392">
        <v>3404</v>
      </c>
      <c r="D21" s="1393"/>
      <c r="E21" s="1393"/>
      <c r="F21" s="1393"/>
      <c r="G21" s="1393"/>
      <c r="H21" s="1394"/>
      <c r="I21" s="1395" t="s">
        <v>1279</v>
      </c>
      <c r="J21" s="1396"/>
      <c r="K21" s="1396"/>
      <c r="L21" s="1396"/>
      <c r="M21" s="1396"/>
      <c r="N21" s="1396"/>
      <c r="O21" s="1397"/>
      <c r="P21" s="1395" t="s">
        <v>1280</v>
      </c>
      <c r="Q21" s="1396"/>
      <c r="R21" s="1396"/>
      <c r="S21" s="1396"/>
      <c r="T21" s="1396"/>
      <c r="U21" s="1396"/>
      <c r="V21" s="1397"/>
      <c r="W21" s="1395" t="s">
        <v>1281</v>
      </c>
      <c r="X21" s="1396"/>
      <c r="Y21" s="1396"/>
      <c r="Z21" s="1396"/>
      <c r="AA21" s="1396"/>
      <c r="AB21" s="1396"/>
      <c r="AC21" s="1398"/>
      <c r="AD21" s="641"/>
      <c r="AE21" s="641"/>
      <c r="AF21" s="641"/>
      <c r="AG21" s="641"/>
      <c r="AH21" s="641"/>
      <c r="AI21" s="641"/>
      <c r="AJ21" s="641"/>
      <c r="AK21" s="641"/>
      <c r="AL21" s="641"/>
      <c r="AM21" s="641"/>
      <c r="AN21" s="641"/>
      <c r="AO21" s="641"/>
      <c r="AP21" s="641"/>
      <c r="AQ21" s="641"/>
      <c r="AR21" s="641"/>
      <c r="AV21" s="641"/>
      <c r="AW21" s="641"/>
      <c r="AX21" s="623" t="s">
        <v>1282</v>
      </c>
      <c r="AY21" s="235">
        <v>3404</v>
      </c>
      <c r="AZ21" s="641"/>
      <c r="BA21" s="641"/>
      <c r="BB21" s="641"/>
      <c r="BC21" s="641"/>
      <c r="BD21" s="641"/>
      <c r="BE21" s="641"/>
      <c r="BF21" s="641"/>
      <c r="BG21" s="641"/>
      <c r="BH21" s="641"/>
    </row>
    <row r="22" spans="2:60" ht="19.5" customHeight="1" x14ac:dyDescent="0.15">
      <c r="B22" s="640" t="s">
        <v>1278</v>
      </c>
      <c r="C22" s="1392">
        <v>3000</v>
      </c>
      <c r="D22" s="1393"/>
      <c r="E22" s="1393"/>
      <c r="F22" s="1393"/>
      <c r="G22" s="1393"/>
      <c r="H22" s="1394"/>
      <c r="I22" s="1395" t="s">
        <v>1359</v>
      </c>
      <c r="J22" s="1396"/>
      <c r="K22" s="1396"/>
      <c r="L22" s="1396"/>
      <c r="M22" s="1396"/>
      <c r="N22" s="1396"/>
      <c r="O22" s="1397"/>
      <c r="P22" s="1395" t="s">
        <v>1360</v>
      </c>
      <c r="Q22" s="1396"/>
      <c r="R22" s="1396"/>
      <c r="S22" s="1396"/>
      <c r="T22" s="1396"/>
      <c r="U22" s="1396"/>
      <c r="V22" s="1397"/>
      <c r="W22" s="1395" t="s">
        <v>1361</v>
      </c>
      <c r="X22" s="1396"/>
      <c r="Y22" s="1396"/>
      <c r="Z22" s="1396"/>
      <c r="AA22" s="1396"/>
      <c r="AB22" s="1396"/>
      <c r="AC22" s="1398"/>
      <c r="AD22" s="632"/>
      <c r="AE22" s="632"/>
      <c r="AF22" s="632"/>
      <c r="AG22" s="632"/>
      <c r="AH22" s="632"/>
      <c r="AI22" s="632"/>
      <c r="AJ22" s="632"/>
      <c r="AK22" s="632"/>
      <c r="AL22" s="632"/>
      <c r="AM22" s="632"/>
      <c r="AN22" s="632"/>
      <c r="AO22" s="632"/>
      <c r="AP22" s="632"/>
      <c r="AQ22" s="632"/>
      <c r="AR22" s="632"/>
      <c r="AV22" s="632"/>
      <c r="AW22" s="632"/>
      <c r="AX22" s="623" t="s">
        <v>1283</v>
      </c>
      <c r="AY22" s="235">
        <v>3000</v>
      </c>
      <c r="AZ22" s="632"/>
      <c r="BA22" s="632"/>
      <c r="BB22" s="632"/>
      <c r="BC22" s="632"/>
      <c r="BD22" s="632"/>
      <c r="BE22" s="632"/>
      <c r="BF22" s="632"/>
      <c r="BG22" s="632"/>
      <c r="BH22" s="632"/>
    </row>
    <row r="23" spans="2:60" ht="19.5" customHeight="1" thickBot="1" x14ac:dyDescent="0.2">
      <c r="B23" s="642" t="s">
        <v>1345</v>
      </c>
      <c r="C23" s="1384">
        <v>2629</v>
      </c>
      <c r="D23" s="1385"/>
      <c r="E23" s="1385"/>
      <c r="F23" s="1385"/>
      <c r="G23" s="1385"/>
      <c r="H23" s="1386"/>
      <c r="I23" s="1387" t="s">
        <v>1400</v>
      </c>
      <c r="J23" s="1388"/>
      <c r="K23" s="1388"/>
      <c r="L23" s="1388"/>
      <c r="M23" s="1388"/>
      <c r="N23" s="1388"/>
      <c r="O23" s="1388"/>
      <c r="P23" s="1387" t="s">
        <v>1401</v>
      </c>
      <c r="Q23" s="1388"/>
      <c r="R23" s="1388"/>
      <c r="S23" s="1388"/>
      <c r="T23" s="1388"/>
      <c r="U23" s="1388"/>
      <c r="V23" s="1388"/>
      <c r="W23" s="1387" t="s">
        <v>1402</v>
      </c>
      <c r="X23" s="1388"/>
      <c r="Y23" s="1388"/>
      <c r="Z23" s="1388"/>
      <c r="AA23" s="1388"/>
      <c r="AB23" s="1388"/>
      <c r="AC23" s="1389"/>
      <c r="AD23" s="632"/>
      <c r="AE23" s="632"/>
      <c r="AF23" s="632"/>
      <c r="AG23" s="632"/>
      <c r="AH23" s="632"/>
      <c r="AI23" s="632"/>
      <c r="AJ23" s="632"/>
      <c r="AK23" s="632"/>
      <c r="AL23" s="632"/>
      <c r="AM23" s="632"/>
      <c r="AN23" s="632"/>
      <c r="AO23" s="632"/>
      <c r="AP23" s="632"/>
      <c r="AQ23" s="632"/>
      <c r="AR23" s="632"/>
      <c r="AV23" s="632"/>
      <c r="AW23" s="632"/>
      <c r="AX23" s="623" t="s">
        <v>1362</v>
      </c>
      <c r="AY23" s="235">
        <v>2629</v>
      </c>
      <c r="AZ23" s="632"/>
      <c r="BA23" s="632"/>
      <c r="BB23" s="632"/>
      <c r="BC23" s="632"/>
      <c r="BD23" s="632"/>
      <c r="BE23" s="632"/>
      <c r="BF23" s="632"/>
      <c r="BG23" s="632"/>
      <c r="BH23" s="632"/>
    </row>
    <row r="24" spans="2:60" s="643" customFormat="1" ht="15.95" customHeight="1" x14ac:dyDescent="0.15">
      <c r="B24" s="1390" t="s">
        <v>74</v>
      </c>
      <c r="C24" s="1390"/>
      <c r="D24" s="1390"/>
      <c r="E24" s="1390"/>
      <c r="F24" s="1390"/>
      <c r="G24" s="1390"/>
      <c r="H24" s="1390"/>
      <c r="I24" s="1390"/>
      <c r="J24" s="1390"/>
      <c r="K24" s="1390"/>
      <c r="L24" s="1390"/>
      <c r="M24" s="1390"/>
      <c r="N24" s="1390"/>
      <c r="O24" s="1390"/>
      <c r="P24" s="1390"/>
      <c r="Q24" s="1390"/>
      <c r="R24" s="1390"/>
      <c r="S24" s="1390"/>
      <c r="T24" s="1390"/>
      <c r="U24" s="1390"/>
      <c r="V24" s="1390"/>
      <c r="W24" s="1390"/>
      <c r="X24" s="1390"/>
      <c r="Y24" s="1390"/>
      <c r="Z24" s="1390"/>
      <c r="AA24" s="1390"/>
      <c r="AB24" s="1390"/>
      <c r="AC24" s="1390"/>
      <c r="AD24" s="1390"/>
      <c r="AE24" s="1390"/>
      <c r="AF24" s="1390"/>
      <c r="AG24" s="1390"/>
      <c r="AH24" s="1390"/>
      <c r="AI24" s="1390"/>
      <c r="AJ24" s="1390"/>
      <c r="AK24" s="1390"/>
      <c r="AL24" s="1390"/>
      <c r="AM24" s="1390"/>
      <c r="AN24" s="1390"/>
      <c r="AO24" s="1390"/>
      <c r="AP24" s="1390"/>
      <c r="AQ24" s="1390"/>
      <c r="AR24" s="1390"/>
      <c r="AS24" s="1390"/>
      <c r="AT24" s="1390"/>
      <c r="AU24" s="1390"/>
      <c r="AV24" s="632"/>
      <c r="AW24" s="632"/>
      <c r="AX24" s="632"/>
      <c r="AY24" s="632"/>
      <c r="AZ24" s="632"/>
      <c r="BA24" s="632"/>
      <c r="BB24" s="632"/>
      <c r="BC24" s="632"/>
      <c r="BD24" s="632"/>
      <c r="BE24" s="632"/>
      <c r="BF24" s="632"/>
      <c r="BG24" s="632"/>
    </row>
    <row r="25" spans="2:60" ht="16.5" customHeight="1" x14ac:dyDescent="0.15">
      <c r="B25" s="1391" t="s">
        <v>1177</v>
      </c>
      <c r="C25" s="1391"/>
      <c r="D25" s="1391"/>
      <c r="E25" s="1391"/>
      <c r="F25" s="1391"/>
      <c r="G25" s="1391"/>
      <c r="H25" s="1391"/>
      <c r="I25" s="1391"/>
      <c r="J25" s="1391"/>
      <c r="K25" s="1391"/>
      <c r="L25" s="1391"/>
      <c r="M25" s="1391"/>
      <c r="N25" s="1391"/>
      <c r="O25" s="1391"/>
      <c r="P25" s="1391"/>
      <c r="Q25" s="1391"/>
      <c r="R25" s="1391"/>
      <c r="S25" s="1391"/>
      <c r="T25" s="1391"/>
      <c r="U25" s="1391"/>
      <c r="V25" s="1391"/>
      <c r="W25" s="1391"/>
      <c r="X25" s="1391"/>
      <c r="Y25" s="1391"/>
      <c r="Z25" s="1391"/>
      <c r="AA25" s="1391"/>
      <c r="AB25" s="1391"/>
      <c r="AC25" s="1391"/>
      <c r="AD25" s="1391"/>
      <c r="AE25" s="1391"/>
      <c r="AF25" s="1391"/>
      <c r="AG25" s="1391"/>
      <c r="AH25" s="1391"/>
      <c r="AI25" s="1391"/>
      <c r="AJ25" s="1391"/>
      <c r="AK25" s="1391"/>
      <c r="AL25" s="1391"/>
      <c r="AM25" s="1391"/>
      <c r="AN25" s="1391"/>
      <c r="AO25" s="1391"/>
      <c r="AP25" s="1391"/>
      <c r="AQ25" s="1391"/>
      <c r="AR25" s="1391"/>
      <c r="AS25" s="1391"/>
      <c r="AT25" s="1391"/>
      <c r="AU25" s="1391"/>
      <c r="AV25" s="632"/>
      <c r="AW25" s="632"/>
      <c r="AX25" s="632"/>
      <c r="AY25" s="632"/>
      <c r="AZ25" s="632"/>
      <c r="BA25" s="632"/>
      <c r="BB25" s="632"/>
      <c r="BC25" s="632"/>
      <c r="BD25" s="632"/>
      <c r="BE25" s="632"/>
      <c r="BF25" s="632"/>
      <c r="BG25" s="632"/>
    </row>
    <row r="26" spans="2:60" ht="12" customHeight="1" x14ac:dyDescent="0.15">
      <c r="B26" s="644"/>
      <c r="C26" s="632"/>
      <c r="D26" s="632"/>
      <c r="E26" s="632"/>
      <c r="F26" s="632"/>
      <c r="G26" s="632"/>
      <c r="H26" s="632"/>
      <c r="I26" s="632"/>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632"/>
      <c r="AM26" s="632"/>
      <c r="AN26" s="632"/>
      <c r="AO26" s="632"/>
      <c r="AP26" s="632"/>
      <c r="AQ26" s="632"/>
      <c r="AR26" s="632"/>
      <c r="AS26" s="632"/>
      <c r="AT26" s="632"/>
      <c r="AU26" s="632"/>
      <c r="AV26" s="632"/>
      <c r="AW26" s="632"/>
      <c r="AX26" s="632"/>
      <c r="AY26" s="632"/>
      <c r="AZ26" s="632"/>
      <c r="BA26" s="632"/>
      <c r="BB26" s="632"/>
      <c r="BC26" s="632"/>
      <c r="BD26" s="632"/>
      <c r="BE26" s="632"/>
      <c r="BF26" s="632"/>
      <c r="BG26" s="632"/>
      <c r="BH26" s="632"/>
    </row>
    <row r="27" spans="2:60" ht="15.75" customHeight="1" x14ac:dyDescent="0.15">
      <c r="B27" s="644"/>
      <c r="C27" s="632"/>
      <c r="D27" s="632"/>
      <c r="E27" s="632"/>
      <c r="F27" s="632"/>
      <c r="G27" s="632"/>
      <c r="H27" s="632"/>
      <c r="I27" s="632"/>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632"/>
      <c r="AM27" s="632"/>
      <c r="AN27" s="632"/>
      <c r="AO27" s="632"/>
      <c r="AP27" s="632"/>
      <c r="AQ27" s="632"/>
      <c r="AR27" s="632"/>
      <c r="AS27" s="632"/>
      <c r="AT27" s="632"/>
      <c r="AU27" s="632"/>
      <c r="AV27" s="632"/>
      <c r="AW27" s="632"/>
      <c r="AX27" s="632"/>
      <c r="AY27" s="632"/>
      <c r="AZ27" s="632"/>
      <c r="BA27" s="632"/>
      <c r="BB27" s="632"/>
      <c r="BC27" s="632"/>
      <c r="BD27" s="632"/>
      <c r="BE27" s="632"/>
      <c r="BF27" s="632"/>
      <c r="BG27" s="632"/>
      <c r="BH27" s="632"/>
    </row>
    <row r="28" spans="2:60" ht="14.25" customHeight="1" x14ac:dyDescent="0.15">
      <c r="B28" s="644"/>
      <c r="C28" s="632"/>
      <c r="D28" s="632"/>
      <c r="E28" s="632"/>
      <c r="F28" s="632"/>
      <c r="G28" s="632"/>
      <c r="H28" s="632"/>
      <c r="I28" s="632"/>
      <c r="J28" s="632"/>
      <c r="K28" s="632"/>
      <c r="L28" s="632"/>
      <c r="M28" s="632"/>
      <c r="N28" s="632"/>
      <c r="O28" s="632"/>
      <c r="P28" s="632"/>
      <c r="Q28" s="632"/>
      <c r="R28" s="632"/>
      <c r="S28" s="632"/>
      <c r="T28" s="632"/>
      <c r="U28" s="632"/>
      <c r="V28" s="632"/>
      <c r="W28" s="632"/>
      <c r="X28" s="632"/>
      <c r="Y28" s="632"/>
      <c r="Z28" s="632"/>
      <c r="AA28" s="632"/>
      <c r="AB28" s="632"/>
      <c r="AC28" s="632"/>
      <c r="AD28" s="632"/>
      <c r="AE28" s="632"/>
      <c r="AF28" s="632"/>
      <c r="AG28" s="632"/>
      <c r="AH28" s="632"/>
      <c r="AI28" s="632"/>
      <c r="AJ28" s="632"/>
      <c r="AK28" s="632"/>
      <c r="AL28" s="632"/>
      <c r="AM28" s="632"/>
      <c r="AN28" s="632"/>
      <c r="AO28" s="632"/>
      <c r="AP28" s="632"/>
      <c r="AQ28" s="632"/>
      <c r="AR28" s="632"/>
      <c r="AS28" s="632"/>
      <c r="AT28" s="632"/>
      <c r="AU28" s="632"/>
      <c r="AV28" s="632"/>
      <c r="AW28" s="632"/>
      <c r="AX28" s="632"/>
      <c r="AY28" s="632"/>
      <c r="AZ28" s="632"/>
      <c r="BA28" s="632"/>
      <c r="BB28" s="632"/>
      <c r="BC28" s="632"/>
      <c r="BD28" s="632"/>
      <c r="BE28" s="632"/>
      <c r="BF28" s="632"/>
      <c r="BG28" s="632"/>
      <c r="BH28" s="632"/>
    </row>
    <row r="29" spans="2:60" ht="15" customHeight="1" x14ac:dyDescent="0.15">
      <c r="B29" s="644"/>
      <c r="C29" s="632"/>
      <c r="D29" s="632"/>
      <c r="E29" s="632"/>
      <c r="F29" s="632"/>
      <c r="G29" s="632"/>
      <c r="H29" s="632"/>
      <c r="I29" s="632"/>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2"/>
      <c r="AL29" s="632"/>
      <c r="AM29" s="632"/>
      <c r="AN29" s="632"/>
      <c r="AO29" s="632"/>
      <c r="AP29" s="632"/>
      <c r="AQ29" s="632"/>
      <c r="AR29" s="632"/>
      <c r="AS29" s="632"/>
      <c r="AT29" s="632"/>
      <c r="AU29" s="632"/>
      <c r="AV29" s="632"/>
      <c r="AW29" s="632"/>
      <c r="AX29" s="632"/>
      <c r="AY29" s="632"/>
      <c r="AZ29" s="632"/>
      <c r="BA29" s="632"/>
      <c r="BB29" s="632"/>
      <c r="BC29" s="632"/>
      <c r="BD29" s="632"/>
      <c r="BE29" s="632"/>
      <c r="BF29" s="632"/>
      <c r="BG29" s="632"/>
      <c r="BH29" s="632"/>
    </row>
    <row r="30" spans="2:60" ht="30.75" customHeight="1" x14ac:dyDescent="0.15">
      <c r="B30" s="644"/>
      <c r="C30" s="632"/>
      <c r="D30" s="632"/>
      <c r="E30" s="632"/>
      <c r="F30" s="632"/>
      <c r="G30" s="632"/>
      <c r="H30" s="632"/>
      <c r="I30" s="632"/>
      <c r="J30" s="632"/>
      <c r="K30" s="632"/>
      <c r="L30" s="632"/>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2"/>
      <c r="AL30" s="632"/>
      <c r="AM30" s="632"/>
      <c r="AN30" s="632"/>
      <c r="AO30" s="632"/>
      <c r="AP30" s="632"/>
      <c r="AQ30" s="632"/>
      <c r="AR30" s="632"/>
      <c r="AS30" s="632"/>
      <c r="AT30" s="632"/>
      <c r="AU30" s="632"/>
      <c r="AV30" s="632"/>
      <c r="AW30" s="632"/>
      <c r="AX30" s="632"/>
      <c r="AY30" s="632"/>
      <c r="AZ30" s="632"/>
      <c r="BA30" s="632"/>
      <c r="BB30" s="632"/>
      <c r="BC30" s="632"/>
      <c r="BD30" s="632"/>
      <c r="BE30" s="632"/>
      <c r="BF30" s="632"/>
      <c r="BG30" s="632"/>
      <c r="BH30" s="632"/>
    </row>
    <row r="31" spans="2:60" ht="15.75" customHeight="1" x14ac:dyDescent="0.15">
      <c r="B31" s="644"/>
      <c r="C31" s="632"/>
      <c r="D31" s="632"/>
      <c r="E31" s="632"/>
      <c r="F31" s="632"/>
      <c r="G31" s="632"/>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632"/>
      <c r="AM31" s="632"/>
      <c r="AN31" s="632"/>
      <c r="AO31" s="632"/>
      <c r="AP31" s="632"/>
      <c r="AQ31" s="632"/>
      <c r="AR31" s="632"/>
      <c r="AS31" s="632"/>
      <c r="AT31" s="632"/>
      <c r="AU31" s="632"/>
      <c r="AV31" s="632"/>
      <c r="AW31" s="632"/>
      <c r="AX31" s="632"/>
      <c r="AY31" s="632"/>
      <c r="AZ31" s="632"/>
      <c r="BA31" s="632"/>
      <c r="BB31" s="632"/>
      <c r="BC31" s="632"/>
      <c r="BD31" s="632"/>
      <c r="BE31" s="632"/>
      <c r="BF31" s="632"/>
      <c r="BG31" s="632"/>
      <c r="BH31" s="632"/>
    </row>
    <row r="32" spans="2:60" ht="11.25" customHeight="1" x14ac:dyDescent="0.15">
      <c r="B32" s="644"/>
      <c r="C32" s="632"/>
      <c r="D32" s="632"/>
      <c r="E32" s="632"/>
      <c r="F32" s="632"/>
      <c r="G32" s="632"/>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632"/>
      <c r="AM32" s="632"/>
      <c r="AN32" s="632"/>
      <c r="AO32" s="632"/>
      <c r="AP32" s="632"/>
      <c r="AQ32" s="632"/>
      <c r="AR32" s="632"/>
      <c r="AS32" s="632"/>
      <c r="AT32" s="632"/>
      <c r="AU32" s="632"/>
      <c r="AV32" s="632"/>
      <c r="AW32" s="632"/>
      <c r="AX32" s="632"/>
      <c r="AY32" s="632"/>
      <c r="AZ32" s="632"/>
      <c r="BA32" s="632"/>
      <c r="BB32" s="632"/>
      <c r="BC32" s="632"/>
      <c r="BD32" s="632"/>
      <c r="BE32" s="632"/>
      <c r="BF32" s="632"/>
      <c r="BG32" s="632"/>
      <c r="BH32" s="632"/>
    </row>
    <row r="33" spans="1:68" ht="20.100000000000001" customHeight="1" x14ac:dyDescent="0.15">
      <c r="B33" s="645"/>
      <c r="C33" s="632"/>
      <c r="D33" s="632"/>
      <c r="E33" s="632"/>
      <c r="F33" s="632"/>
      <c r="G33" s="632"/>
      <c r="H33" s="632"/>
      <c r="I33" s="632"/>
      <c r="J33" s="632"/>
      <c r="K33" s="632"/>
      <c r="L33" s="632"/>
      <c r="M33" s="632"/>
      <c r="N33" s="632"/>
      <c r="O33" s="632"/>
      <c r="P33" s="632"/>
      <c r="Q33" s="632"/>
      <c r="R33" s="632"/>
      <c r="S33" s="632"/>
      <c r="T33" s="632"/>
      <c r="U33" s="632"/>
      <c r="V33" s="632"/>
      <c r="W33" s="632"/>
      <c r="X33" s="632"/>
      <c r="Y33" s="632"/>
      <c r="Z33" s="632"/>
      <c r="AA33" s="632"/>
      <c r="AB33" s="632"/>
      <c r="AC33" s="632"/>
      <c r="AD33" s="632"/>
      <c r="AE33" s="632"/>
      <c r="AF33" s="632"/>
      <c r="AG33" s="632"/>
      <c r="AH33" s="632"/>
      <c r="AI33" s="632"/>
      <c r="AJ33" s="632"/>
      <c r="AK33" s="632"/>
      <c r="AL33" s="632"/>
      <c r="AM33" s="632"/>
      <c r="AN33" s="632"/>
      <c r="AO33" s="632"/>
      <c r="AP33" s="632"/>
      <c r="AQ33" s="632"/>
      <c r="AR33" s="632"/>
      <c r="AS33" s="632"/>
      <c r="AT33" s="632"/>
      <c r="AU33" s="632"/>
      <c r="AV33" s="632"/>
      <c r="AW33" s="632"/>
      <c r="AX33" s="632"/>
      <c r="AY33" s="632"/>
      <c r="AZ33" s="632"/>
      <c r="BA33" s="632"/>
      <c r="BB33" s="632"/>
      <c r="BC33" s="632"/>
      <c r="BD33" s="632"/>
      <c r="BE33" s="632"/>
      <c r="BF33" s="632"/>
      <c r="BG33" s="632"/>
      <c r="BH33" s="632"/>
    </row>
    <row r="34" spans="1:68" ht="15.75" customHeight="1" x14ac:dyDescent="0.15">
      <c r="B34" s="644"/>
      <c r="C34" s="632"/>
      <c r="D34" s="632"/>
      <c r="E34" s="632"/>
      <c r="F34" s="632"/>
      <c r="G34" s="632"/>
      <c r="H34" s="632"/>
      <c r="I34" s="632"/>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632"/>
      <c r="AM34" s="632"/>
      <c r="AN34" s="632"/>
      <c r="AO34" s="632"/>
      <c r="AP34" s="632"/>
      <c r="AQ34" s="632"/>
      <c r="AR34" s="632"/>
      <c r="AS34" s="632"/>
      <c r="AT34" s="632"/>
      <c r="AU34" s="632"/>
      <c r="AV34" s="632"/>
      <c r="AW34" s="632"/>
      <c r="AX34" s="632"/>
      <c r="AY34" s="632"/>
      <c r="AZ34" s="632"/>
      <c r="BA34" s="632"/>
      <c r="BB34" s="632"/>
      <c r="BC34" s="632"/>
      <c r="BD34" s="632"/>
      <c r="BE34" s="632"/>
      <c r="BF34" s="632"/>
      <c r="BG34" s="632"/>
      <c r="BH34" s="632"/>
    </row>
    <row r="35" spans="1:68" ht="15.75" customHeight="1" x14ac:dyDescent="0.15">
      <c r="B35" s="644"/>
      <c r="C35" s="632"/>
      <c r="D35" s="632"/>
      <c r="E35" s="632"/>
      <c r="F35" s="632"/>
      <c r="G35" s="632"/>
      <c r="H35" s="632"/>
      <c r="I35" s="632"/>
      <c r="J35" s="632"/>
      <c r="K35" s="632"/>
      <c r="L35" s="632"/>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632"/>
      <c r="AM35" s="632"/>
      <c r="AN35" s="632"/>
      <c r="AO35" s="632"/>
      <c r="AP35" s="632"/>
      <c r="AQ35" s="632"/>
      <c r="AR35" s="632"/>
      <c r="AS35" s="632"/>
      <c r="AT35" s="632"/>
      <c r="AU35" s="632"/>
      <c r="AV35" s="646"/>
      <c r="AW35" s="646"/>
      <c r="AX35" s="646"/>
      <c r="AY35" s="646"/>
      <c r="AZ35" s="646"/>
      <c r="BA35" s="646"/>
      <c r="BB35" s="646"/>
      <c r="BC35" s="646"/>
      <c r="BD35" s="632"/>
      <c r="BE35" s="632"/>
      <c r="BF35" s="632"/>
      <c r="BG35" s="632"/>
      <c r="BH35" s="632"/>
      <c r="BI35" s="632"/>
      <c r="BJ35" s="632"/>
      <c r="BK35" s="632"/>
      <c r="BL35" s="632"/>
      <c r="BM35" s="632"/>
      <c r="BN35" s="632"/>
      <c r="BO35" s="632"/>
      <c r="BP35" s="632"/>
    </row>
    <row r="36" spans="1:68" ht="18.75" customHeight="1" x14ac:dyDescent="0.15">
      <c r="B36" s="644"/>
      <c r="C36" s="632"/>
      <c r="D36" s="632"/>
      <c r="E36" s="632"/>
      <c r="F36" s="632"/>
      <c r="G36" s="632"/>
      <c r="H36" s="632"/>
      <c r="I36" s="632"/>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632"/>
      <c r="AM36" s="632"/>
      <c r="AN36" s="632"/>
      <c r="AO36" s="632"/>
      <c r="AP36" s="632"/>
      <c r="AQ36" s="632"/>
      <c r="AR36" s="632"/>
      <c r="AS36" s="632"/>
      <c r="AT36" s="632"/>
      <c r="AU36" s="632"/>
      <c r="AV36" s="630"/>
      <c r="AW36" s="630"/>
      <c r="AX36" s="630"/>
      <c r="AY36" s="630"/>
      <c r="AZ36" s="630"/>
      <c r="BA36" s="630"/>
      <c r="BB36" s="630"/>
      <c r="BC36" s="630"/>
      <c r="BD36" s="632"/>
      <c r="BE36" s="632"/>
      <c r="BF36" s="632"/>
      <c r="BG36" s="632"/>
      <c r="BH36" s="632"/>
      <c r="BI36" s="632"/>
      <c r="BJ36" s="632"/>
      <c r="BK36" s="632"/>
      <c r="BL36" s="632"/>
      <c r="BM36" s="632"/>
      <c r="BN36" s="632"/>
      <c r="BO36" s="632"/>
      <c r="BP36" s="632"/>
    </row>
    <row r="37" spans="1:68" ht="18.75" customHeight="1" x14ac:dyDescent="0.15">
      <c r="B37" s="644"/>
      <c r="C37" s="632"/>
      <c r="D37" s="632"/>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632"/>
      <c r="AM37" s="632"/>
      <c r="AN37" s="632"/>
      <c r="AO37" s="632"/>
      <c r="AP37" s="632"/>
      <c r="AQ37" s="632"/>
      <c r="AR37" s="632"/>
      <c r="AS37" s="632"/>
      <c r="AT37" s="632"/>
      <c r="AU37" s="632"/>
      <c r="AV37" s="630"/>
      <c r="AW37" s="630"/>
      <c r="AX37" s="630"/>
      <c r="AY37" s="630"/>
      <c r="AZ37" s="630"/>
      <c r="BA37" s="630"/>
      <c r="BB37" s="630"/>
      <c r="BC37" s="630"/>
      <c r="BD37" s="632"/>
      <c r="BE37" s="632"/>
      <c r="BF37" s="632"/>
      <c r="BG37" s="632"/>
      <c r="BH37" s="632"/>
      <c r="BI37" s="632"/>
      <c r="BJ37" s="632"/>
      <c r="BK37" s="632"/>
      <c r="BL37" s="632"/>
      <c r="BM37" s="632"/>
      <c r="BN37" s="632"/>
      <c r="BO37" s="632"/>
      <c r="BP37" s="632"/>
    </row>
    <row r="38" spans="1:68" ht="18.75" customHeight="1" x14ac:dyDescent="0.15">
      <c r="B38" s="644"/>
      <c r="C38" s="632"/>
      <c r="D38" s="632"/>
      <c r="E38" s="632"/>
      <c r="F38" s="632"/>
      <c r="G38" s="632"/>
      <c r="H38" s="632"/>
      <c r="I38" s="632"/>
      <c r="J38" s="632"/>
      <c r="K38" s="632"/>
      <c r="L38" s="632"/>
      <c r="M38" s="632"/>
      <c r="N38" s="632"/>
      <c r="O38" s="632"/>
      <c r="P38" s="632"/>
      <c r="Q38" s="632"/>
      <c r="R38" s="632"/>
      <c r="S38" s="632"/>
      <c r="T38" s="632"/>
      <c r="U38" s="632"/>
      <c r="V38" s="632"/>
      <c r="W38" s="632"/>
      <c r="X38" s="632"/>
      <c r="Y38" s="632"/>
      <c r="Z38" s="632"/>
      <c r="AA38" s="632"/>
      <c r="AB38" s="632"/>
      <c r="AC38" s="632"/>
      <c r="AD38" s="632"/>
      <c r="AE38" s="632"/>
      <c r="AF38" s="632"/>
      <c r="AG38" s="632"/>
      <c r="AH38" s="632"/>
      <c r="AI38" s="632"/>
      <c r="AJ38" s="632"/>
      <c r="AK38" s="632"/>
      <c r="AL38" s="632"/>
      <c r="AM38" s="632"/>
      <c r="AN38" s="632"/>
      <c r="AO38" s="632"/>
      <c r="AP38" s="632"/>
      <c r="AQ38" s="632"/>
      <c r="AR38" s="632"/>
      <c r="AS38" s="632"/>
      <c r="AT38" s="632"/>
      <c r="AU38" s="632"/>
      <c r="AV38" s="632"/>
      <c r="AW38" s="632"/>
      <c r="AX38" s="632"/>
      <c r="AY38" s="632"/>
      <c r="AZ38" s="632"/>
      <c r="BA38" s="632"/>
      <c r="BB38" s="632"/>
      <c r="BC38" s="632"/>
      <c r="BD38" s="632"/>
      <c r="BE38" s="632"/>
      <c r="BF38" s="632"/>
      <c r="BG38" s="632"/>
      <c r="BH38" s="632"/>
      <c r="BI38" s="632"/>
      <c r="BJ38" s="632"/>
      <c r="BK38" s="632"/>
      <c r="BL38" s="632"/>
      <c r="BM38" s="632"/>
      <c r="BN38" s="632"/>
      <c r="BO38" s="632"/>
      <c r="BP38" s="632"/>
    </row>
    <row r="39" spans="1:68" ht="15.75" customHeight="1" x14ac:dyDescent="0.15">
      <c r="B39" s="644"/>
      <c r="C39" s="632"/>
      <c r="D39" s="632"/>
      <c r="E39" s="632"/>
      <c r="F39" s="632"/>
      <c r="G39" s="632"/>
      <c r="H39" s="632"/>
      <c r="I39" s="632"/>
      <c r="J39" s="632"/>
      <c r="K39" s="632"/>
      <c r="L39" s="632"/>
      <c r="M39" s="632"/>
      <c r="N39" s="632"/>
      <c r="O39" s="632"/>
      <c r="P39" s="632"/>
      <c r="Q39" s="632"/>
      <c r="R39" s="632"/>
      <c r="S39" s="632"/>
      <c r="T39" s="632"/>
      <c r="U39" s="632"/>
      <c r="V39" s="632"/>
      <c r="W39" s="632"/>
      <c r="X39" s="632"/>
      <c r="Y39" s="632"/>
      <c r="Z39" s="632"/>
      <c r="AA39" s="632"/>
      <c r="AB39" s="632"/>
      <c r="AC39" s="632"/>
      <c r="AD39" s="632"/>
      <c r="AE39" s="632"/>
      <c r="AF39" s="632"/>
      <c r="AG39" s="632"/>
      <c r="AH39" s="632"/>
      <c r="AI39" s="632"/>
      <c r="AJ39" s="632"/>
      <c r="AK39" s="632"/>
      <c r="AL39" s="632"/>
      <c r="AM39" s="632"/>
      <c r="AN39" s="632"/>
      <c r="AO39" s="632"/>
      <c r="AP39" s="632"/>
      <c r="AQ39" s="632"/>
      <c r="AR39" s="632"/>
      <c r="AS39" s="632"/>
      <c r="AT39" s="632"/>
      <c r="AU39" s="632"/>
      <c r="AV39" s="632"/>
      <c r="AW39" s="632"/>
      <c r="AX39" s="632"/>
      <c r="AY39" s="632"/>
      <c r="AZ39" s="632"/>
      <c r="BA39" s="632"/>
      <c r="BB39" s="632"/>
      <c r="BC39" s="632"/>
      <c r="BD39" s="632"/>
      <c r="BE39" s="632"/>
      <c r="BF39" s="632"/>
      <c r="BG39" s="632"/>
      <c r="BH39" s="632"/>
      <c r="BI39" s="632"/>
      <c r="BJ39" s="632"/>
      <c r="BK39" s="632"/>
      <c r="BL39" s="632"/>
      <c r="BM39" s="632"/>
      <c r="BN39" s="632"/>
      <c r="BO39" s="632"/>
      <c r="BP39" s="632"/>
    </row>
    <row r="40" spans="1:68" ht="15.75" customHeight="1" x14ac:dyDescent="0.15">
      <c r="B40" s="647"/>
      <c r="C40" s="647"/>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647"/>
      <c r="AG40" s="647"/>
      <c r="AH40" s="647"/>
      <c r="AI40" s="647"/>
      <c r="AJ40" s="647"/>
      <c r="AK40" s="647"/>
      <c r="AL40" s="647"/>
      <c r="AM40" s="647"/>
      <c r="AN40" s="647"/>
      <c r="AO40" s="647"/>
      <c r="AP40" s="648"/>
      <c r="AQ40" s="648"/>
      <c r="AR40" s="648"/>
      <c r="AS40" s="648"/>
      <c r="AT40" s="648"/>
      <c r="AU40" s="632"/>
      <c r="AV40" s="632"/>
      <c r="AW40" s="632"/>
      <c r="AX40" s="632"/>
      <c r="AY40" s="632"/>
      <c r="AZ40" s="632"/>
      <c r="BA40" s="632"/>
      <c r="BB40" s="632"/>
      <c r="BC40" s="632"/>
      <c r="BD40" s="632"/>
      <c r="BE40" s="632"/>
      <c r="BF40" s="632"/>
      <c r="BG40" s="632"/>
      <c r="BH40" s="632"/>
    </row>
    <row r="41" spans="1:68" ht="15.75" customHeight="1" x14ac:dyDescent="0.15">
      <c r="A41" s="624" t="s">
        <v>1031</v>
      </c>
      <c r="B41" s="625"/>
      <c r="C41" s="625"/>
      <c r="D41" s="625"/>
      <c r="E41" s="625"/>
      <c r="F41" s="625"/>
      <c r="G41" s="625"/>
      <c r="H41" s="625"/>
      <c r="I41" s="625"/>
      <c r="J41" s="625"/>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T41" s="1346"/>
      <c r="AU41" s="1346"/>
      <c r="AV41" s="632"/>
      <c r="AW41" s="632"/>
      <c r="AX41" s="632"/>
      <c r="AY41" s="632"/>
      <c r="AZ41" s="632"/>
      <c r="BA41" s="632"/>
      <c r="BB41" s="632"/>
      <c r="BC41" s="632"/>
      <c r="BD41" s="632"/>
      <c r="BE41" s="632"/>
      <c r="BF41" s="632"/>
      <c r="BG41" s="632"/>
      <c r="BH41" s="632"/>
    </row>
    <row r="42" spans="1:68" ht="30.75" customHeight="1" x14ac:dyDescent="0.15">
      <c r="B42" s="1345" t="s">
        <v>1403</v>
      </c>
      <c r="C42" s="1345"/>
      <c r="D42" s="1345"/>
      <c r="E42" s="1345"/>
      <c r="F42" s="1345"/>
      <c r="G42" s="1345"/>
      <c r="H42" s="1345"/>
      <c r="I42" s="1345"/>
      <c r="J42" s="1345"/>
      <c r="K42" s="1345"/>
      <c r="L42" s="1345"/>
      <c r="M42" s="1345"/>
      <c r="N42" s="1345"/>
      <c r="O42" s="1345"/>
      <c r="P42" s="1345"/>
      <c r="Q42" s="1345"/>
      <c r="R42" s="1345"/>
      <c r="S42" s="1345"/>
      <c r="T42" s="1345"/>
      <c r="U42" s="1345"/>
      <c r="V42" s="1345"/>
      <c r="W42" s="1345"/>
      <c r="X42" s="1345"/>
      <c r="Y42" s="1345"/>
      <c r="Z42" s="1345"/>
      <c r="AA42" s="1345"/>
      <c r="AB42" s="1345"/>
      <c r="AC42" s="1345"/>
      <c r="AD42" s="1345"/>
      <c r="AE42" s="1345"/>
      <c r="AF42" s="1345"/>
      <c r="AG42" s="1345"/>
      <c r="AH42" s="1345"/>
      <c r="AI42" s="1345"/>
      <c r="AJ42" s="1345"/>
      <c r="AK42" s="1345"/>
      <c r="AL42" s="1345"/>
      <c r="AM42" s="1345"/>
      <c r="AN42" s="1345"/>
      <c r="AO42" s="1345"/>
      <c r="AP42" s="1345"/>
      <c r="AQ42" s="1345"/>
      <c r="AR42" s="1345"/>
      <c r="AS42" s="1345"/>
      <c r="AT42" s="1345"/>
      <c r="AU42" s="1345"/>
      <c r="AV42" s="632"/>
      <c r="AW42" s="632"/>
      <c r="AX42" s="632"/>
      <c r="AY42" s="632"/>
      <c r="AZ42" s="632"/>
      <c r="BA42" s="632"/>
      <c r="BB42" s="632"/>
      <c r="BC42" s="632"/>
      <c r="BD42" s="632"/>
      <c r="BE42" s="632"/>
      <c r="BF42" s="632"/>
      <c r="BG42" s="632"/>
      <c r="BH42" s="632"/>
    </row>
    <row r="43" spans="1:68" ht="16.5" customHeight="1" x14ac:dyDescent="0.15">
      <c r="B43" s="1345" t="s">
        <v>1404</v>
      </c>
      <c r="C43" s="1345"/>
      <c r="D43" s="1345"/>
      <c r="E43" s="1345"/>
      <c r="F43" s="1345"/>
      <c r="G43" s="1345"/>
      <c r="H43" s="1345"/>
      <c r="I43" s="1345"/>
      <c r="J43" s="1345"/>
      <c r="K43" s="1345"/>
      <c r="L43" s="1345"/>
      <c r="M43" s="1345"/>
      <c r="N43" s="1345"/>
      <c r="O43" s="1345"/>
      <c r="P43" s="1345"/>
      <c r="Q43" s="1345"/>
      <c r="R43" s="1345"/>
      <c r="S43" s="1345"/>
      <c r="T43" s="1345"/>
      <c r="U43" s="1345"/>
      <c r="V43" s="1345"/>
      <c r="W43" s="1345"/>
      <c r="X43" s="1345"/>
      <c r="Y43" s="1345"/>
      <c r="Z43" s="1345"/>
      <c r="AA43" s="1345"/>
      <c r="AB43" s="1345"/>
      <c r="AC43" s="1345"/>
      <c r="AD43" s="1345"/>
      <c r="AE43" s="1345"/>
      <c r="AF43" s="1345"/>
      <c r="AG43" s="1345"/>
      <c r="AH43" s="1345"/>
      <c r="AI43" s="1345"/>
      <c r="AJ43" s="1345"/>
      <c r="AK43" s="1345"/>
      <c r="AL43" s="1345"/>
      <c r="AM43" s="1345"/>
      <c r="AN43" s="1345"/>
      <c r="AO43" s="1345"/>
      <c r="AP43" s="1345"/>
      <c r="AQ43" s="1345"/>
      <c r="AR43" s="1345"/>
      <c r="AS43" s="1345"/>
      <c r="AT43" s="1345"/>
      <c r="AU43" s="1345"/>
      <c r="AV43" s="632"/>
      <c r="AW43" s="632"/>
      <c r="AX43" s="632"/>
      <c r="AY43" s="632"/>
      <c r="AZ43" s="632"/>
      <c r="BA43" s="632"/>
      <c r="BB43" s="632"/>
      <c r="BC43" s="632"/>
      <c r="BD43" s="632"/>
      <c r="BE43" s="632"/>
      <c r="BF43" s="632"/>
      <c r="BG43" s="632"/>
      <c r="BH43" s="632"/>
    </row>
    <row r="44" spans="1:68" ht="8.25" customHeight="1" x14ac:dyDescent="0.15">
      <c r="B44" s="620"/>
      <c r="C44" s="620"/>
      <c r="D44" s="620"/>
      <c r="E44" s="620"/>
      <c r="F44" s="620"/>
      <c r="G44" s="620"/>
      <c r="H44" s="620"/>
      <c r="I44" s="620"/>
      <c r="J44" s="620"/>
      <c r="K44" s="620"/>
      <c r="L44" s="620"/>
      <c r="M44" s="620"/>
      <c r="N44" s="620"/>
      <c r="O44" s="620"/>
      <c r="P44" s="620"/>
      <c r="Q44" s="620"/>
      <c r="R44" s="620"/>
      <c r="S44" s="620"/>
      <c r="T44" s="620"/>
      <c r="U44" s="620"/>
      <c r="V44" s="620"/>
      <c r="W44" s="620"/>
      <c r="X44" s="620"/>
      <c r="Y44" s="620"/>
      <c r="Z44" s="620"/>
      <c r="AA44" s="620"/>
      <c r="AB44" s="620"/>
      <c r="AC44" s="620"/>
      <c r="AD44" s="620"/>
      <c r="AE44" s="620"/>
      <c r="AF44" s="620"/>
      <c r="AG44" s="620"/>
      <c r="AH44" s="620"/>
      <c r="AI44" s="620"/>
      <c r="AJ44" s="620"/>
      <c r="AK44" s="620"/>
      <c r="AL44" s="620"/>
      <c r="AM44" s="620"/>
      <c r="AN44" s="620"/>
      <c r="AO44" s="620"/>
      <c r="AP44" s="620"/>
      <c r="AQ44" s="620"/>
      <c r="AR44" s="620"/>
      <c r="AS44" s="620"/>
      <c r="AT44" s="620"/>
      <c r="AU44" s="620"/>
      <c r="AV44" s="632"/>
      <c r="AW44" s="632"/>
      <c r="AX44" s="632"/>
      <c r="AY44" s="632"/>
      <c r="AZ44" s="632"/>
      <c r="BA44" s="632"/>
      <c r="BB44" s="632"/>
      <c r="BC44" s="632"/>
      <c r="BD44" s="632"/>
      <c r="BE44" s="632"/>
      <c r="BF44" s="632"/>
      <c r="BG44" s="632"/>
      <c r="BH44" s="632"/>
    </row>
    <row r="45" spans="1:68" ht="18.75" customHeight="1" thickBot="1" x14ac:dyDescent="0.2">
      <c r="A45" s="633"/>
      <c r="B45" s="1366" t="s">
        <v>1294</v>
      </c>
      <c r="C45" s="1349"/>
      <c r="D45" s="1349"/>
      <c r="E45" s="1349"/>
      <c r="F45" s="1349"/>
      <c r="G45" s="1349"/>
      <c r="H45" s="1349"/>
      <c r="I45" s="1349"/>
      <c r="J45" s="1349"/>
      <c r="K45" s="1349"/>
      <c r="L45" s="1349"/>
      <c r="M45" s="1349"/>
      <c r="N45" s="1349"/>
      <c r="O45" s="1349"/>
      <c r="P45" s="1349"/>
      <c r="Q45" s="1349"/>
      <c r="R45" s="1349"/>
      <c r="S45" s="628"/>
      <c r="T45" s="628"/>
      <c r="U45" s="628"/>
      <c r="V45" s="628"/>
      <c r="W45" s="628"/>
      <c r="X45" s="628"/>
      <c r="Y45" s="628"/>
      <c r="Z45" s="634"/>
      <c r="AA45" s="628"/>
      <c r="AB45" s="628"/>
      <c r="AC45" s="628"/>
      <c r="AD45" s="628"/>
      <c r="AE45" s="628"/>
      <c r="AF45" s="628"/>
      <c r="AG45" s="628"/>
      <c r="AH45" s="628"/>
      <c r="AI45" s="628"/>
      <c r="AJ45" s="628"/>
      <c r="AK45" s="628"/>
      <c r="AM45" s="628"/>
      <c r="AN45" s="628"/>
      <c r="AO45" s="628"/>
      <c r="AP45" s="628"/>
      <c r="AQ45" s="628"/>
      <c r="AR45" s="628"/>
      <c r="AS45" s="628"/>
      <c r="AT45" s="628"/>
      <c r="AU45" s="634" t="s">
        <v>76</v>
      </c>
      <c r="AV45" s="632"/>
      <c r="AW45" s="632"/>
      <c r="AX45" s="632"/>
      <c r="AY45" s="632"/>
      <c r="AZ45" s="632"/>
      <c r="BA45" s="632"/>
      <c r="BB45" s="632"/>
      <c r="BC45" s="632"/>
      <c r="BD45" s="632"/>
      <c r="BE45" s="632"/>
      <c r="BF45" s="632"/>
      <c r="BG45" s="632"/>
      <c r="BH45" s="632"/>
    </row>
    <row r="46" spans="1:68" ht="15.75" customHeight="1" x14ac:dyDescent="0.15">
      <c r="B46" s="1401" t="s">
        <v>907</v>
      </c>
      <c r="C46" s="1338" t="s">
        <v>411</v>
      </c>
      <c r="D46" s="1338"/>
      <c r="E46" s="1338"/>
      <c r="F46" s="1338"/>
      <c r="G46" s="1338"/>
      <c r="H46" s="1338"/>
      <c r="I46" s="1338"/>
      <c r="J46" s="1338"/>
      <c r="K46" s="1338"/>
      <c r="L46" s="1338"/>
      <c r="M46" s="1338"/>
      <c r="N46" s="1338"/>
      <c r="O46" s="1338"/>
      <c r="P46" s="1338"/>
      <c r="Q46" s="1403"/>
      <c r="R46" s="1404" t="s">
        <v>1037</v>
      </c>
      <c r="S46" s="1338"/>
      <c r="T46" s="1338"/>
      <c r="U46" s="1338"/>
      <c r="V46" s="1338"/>
      <c r="W46" s="1405" t="s">
        <v>1029</v>
      </c>
      <c r="X46" s="1406"/>
      <c r="Y46" s="1406"/>
      <c r="Z46" s="1406"/>
      <c r="AA46" s="1406"/>
      <c r="AB46" s="1406"/>
      <c r="AC46" s="1406"/>
      <c r="AD46" s="1406"/>
      <c r="AE46" s="1406"/>
      <c r="AF46" s="1406"/>
      <c r="AG46" s="1406"/>
      <c r="AH46" s="1406"/>
      <c r="AI46" s="1406"/>
      <c r="AJ46" s="1406"/>
      <c r="AK46" s="1407"/>
      <c r="AL46" s="1408" t="s">
        <v>1226</v>
      </c>
      <c r="AM46" s="1409"/>
      <c r="AN46" s="1409"/>
      <c r="AO46" s="1409"/>
      <c r="AP46" s="1409"/>
      <c r="AQ46" s="1409"/>
      <c r="AR46" s="1409"/>
      <c r="AS46" s="1409"/>
      <c r="AT46" s="1409"/>
      <c r="AU46" s="1410"/>
      <c r="AV46" s="632"/>
      <c r="AW46" s="632"/>
      <c r="AX46" s="632"/>
      <c r="AY46" s="632"/>
      <c r="AZ46" s="632"/>
      <c r="BA46" s="632"/>
      <c r="BB46" s="632"/>
      <c r="BC46" s="632"/>
      <c r="BD46" s="632"/>
      <c r="BE46" s="632"/>
      <c r="BF46" s="632"/>
      <c r="BG46" s="632"/>
      <c r="BH46" s="632"/>
    </row>
    <row r="47" spans="1:68" ht="15.75" customHeight="1" x14ac:dyDescent="0.15">
      <c r="B47" s="1402"/>
      <c r="C47" s="1359" t="s">
        <v>411</v>
      </c>
      <c r="D47" s="1359"/>
      <c r="E47" s="1359"/>
      <c r="F47" s="1359"/>
      <c r="G47" s="1359"/>
      <c r="H47" s="1359" t="s">
        <v>1033</v>
      </c>
      <c r="I47" s="1359"/>
      <c r="J47" s="1359"/>
      <c r="K47" s="1359"/>
      <c r="L47" s="1359"/>
      <c r="M47" s="1359" t="s">
        <v>970</v>
      </c>
      <c r="N47" s="1359"/>
      <c r="O47" s="1359"/>
      <c r="P47" s="1359"/>
      <c r="Q47" s="1399"/>
      <c r="R47" s="1400" t="s">
        <v>1033</v>
      </c>
      <c r="S47" s="1359"/>
      <c r="T47" s="1359"/>
      <c r="U47" s="1359"/>
      <c r="V47" s="1359"/>
      <c r="W47" s="1359" t="s">
        <v>411</v>
      </c>
      <c r="X47" s="1359"/>
      <c r="Y47" s="1359"/>
      <c r="Z47" s="1359"/>
      <c r="AA47" s="1359"/>
      <c r="AB47" s="1359" t="s">
        <v>1033</v>
      </c>
      <c r="AC47" s="1359"/>
      <c r="AD47" s="1359"/>
      <c r="AE47" s="1359"/>
      <c r="AF47" s="1359"/>
      <c r="AG47" s="1359" t="s">
        <v>970</v>
      </c>
      <c r="AH47" s="1359"/>
      <c r="AI47" s="1359"/>
      <c r="AJ47" s="1359"/>
      <c r="AK47" s="1399"/>
      <c r="AL47" s="1411" t="s">
        <v>935</v>
      </c>
      <c r="AM47" s="1339"/>
      <c r="AN47" s="1339"/>
      <c r="AO47" s="1339"/>
      <c r="AP47" s="1339"/>
      <c r="AQ47" s="1412" t="s">
        <v>92</v>
      </c>
      <c r="AR47" s="1412"/>
      <c r="AS47" s="1412"/>
      <c r="AT47" s="1412"/>
      <c r="AU47" s="1413"/>
      <c r="AV47" s="632"/>
      <c r="AW47" s="632"/>
      <c r="AX47" s="632"/>
      <c r="AY47" s="632"/>
      <c r="AZ47" s="632"/>
      <c r="BA47" s="632"/>
      <c r="BB47" s="632"/>
      <c r="BC47" s="632"/>
      <c r="BD47" s="632"/>
      <c r="BE47" s="632"/>
      <c r="BF47" s="632"/>
      <c r="BG47" s="632"/>
      <c r="BH47" s="632"/>
    </row>
    <row r="48" spans="1:68" ht="19.5" customHeight="1" x14ac:dyDescent="0.15">
      <c r="B48" s="640" t="s">
        <v>1265</v>
      </c>
      <c r="C48" s="1416">
        <v>247</v>
      </c>
      <c r="D48" s="1416"/>
      <c r="E48" s="1416"/>
      <c r="F48" s="1416"/>
      <c r="G48" s="1416"/>
      <c r="H48" s="1416">
        <v>240</v>
      </c>
      <c r="I48" s="1416"/>
      <c r="J48" s="1416"/>
      <c r="K48" s="1416"/>
      <c r="L48" s="1416"/>
      <c r="M48" s="1416">
        <v>7</v>
      </c>
      <c r="N48" s="1416"/>
      <c r="O48" s="1416"/>
      <c r="P48" s="1416"/>
      <c r="Q48" s="1417"/>
      <c r="R48" s="1418">
        <v>1</v>
      </c>
      <c r="S48" s="1416"/>
      <c r="T48" s="1416"/>
      <c r="U48" s="1416"/>
      <c r="V48" s="1416"/>
      <c r="W48" s="1416">
        <v>246</v>
      </c>
      <c r="X48" s="1416"/>
      <c r="Y48" s="1416"/>
      <c r="Z48" s="1416"/>
      <c r="AA48" s="1416"/>
      <c r="AB48" s="1416">
        <v>239</v>
      </c>
      <c r="AC48" s="1416"/>
      <c r="AD48" s="1416"/>
      <c r="AE48" s="1416"/>
      <c r="AF48" s="1416"/>
      <c r="AG48" s="1416">
        <v>7</v>
      </c>
      <c r="AH48" s="1416"/>
      <c r="AI48" s="1416"/>
      <c r="AJ48" s="1416"/>
      <c r="AK48" s="1419"/>
      <c r="AL48" s="1420">
        <v>21</v>
      </c>
      <c r="AM48" s="1414"/>
      <c r="AN48" s="1414"/>
      <c r="AO48" s="1414"/>
      <c r="AP48" s="1414"/>
      <c r="AQ48" s="1414">
        <v>225</v>
      </c>
      <c r="AR48" s="1414"/>
      <c r="AS48" s="1414"/>
      <c r="AT48" s="1414"/>
      <c r="AU48" s="1415"/>
      <c r="AV48" s="632"/>
      <c r="AW48" s="632"/>
      <c r="AX48" s="632"/>
      <c r="AY48" s="632"/>
      <c r="AZ48" s="632"/>
      <c r="BA48" s="632"/>
      <c r="BB48" s="632"/>
      <c r="BC48" s="632"/>
      <c r="BD48" s="632"/>
      <c r="BE48" s="632"/>
      <c r="BF48" s="632"/>
      <c r="BG48" s="632"/>
      <c r="BH48" s="632"/>
    </row>
    <row r="49" spans="1:60" ht="19.5" customHeight="1" x14ac:dyDescent="0.15">
      <c r="B49" s="640" t="s">
        <v>1278</v>
      </c>
      <c r="C49" s="1416">
        <v>255</v>
      </c>
      <c r="D49" s="1416"/>
      <c r="E49" s="1416"/>
      <c r="F49" s="1416"/>
      <c r="G49" s="1416"/>
      <c r="H49" s="1416">
        <v>249</v>
      </c>
      <c r="I49" s="1416"/>
      <c r="J49" s="1416"/>
      <c r="K49" s="1416"/>
      <c r="L49" s="1416"/>
      <c r="M49" s="1416">
        <v>6</v>
      </c>
      <c r="N49" s="1416"/>
      <c r="O49" s="1416"/>
      <c r="P49" s="1416"/>
      <c r="Q49" s="1417"/>
      <c r="R49" s="1418">
        <v>1</v>
      </c>
      <c r="S49" s="1416"/>
      <c r="T49" s="1416"/>
      <c r="U49" s="1416"/>
      <c r="V49" s="1416"/>
      <c r="W49" s="1416">
        <v>254</v>
      </c>
      <c r="X49" s="1416"/>
      <c r="Y49" s="1416"/>
      <c r="Z49" s="1416"/>
      <c r="AA49" s="1416"/>
      <c r="AB49" s="1416">
        <v>248</v>
      </c>
      <c r="AC49" s="1416"/>
      <c r="AD49" s="1416"/>
      <c r="AE49" s="1416"/>
      <c r="AF49" s="1416"/>
      <c r="AG49" s="1416">
        <v>6</v>
      </c>
      <c r="AH49" s="1416"/>
      <c r="AI49" s="1416"/>
      <c r="AJ49" s="1416"/>
      <c r="AK49" s="1419"/>
      <c r="AL49" s="1420">
        <v>22</v>
      </c>
      <c r="AM49" s="1414"/>
      <c r="AN49" s="1414"/>
      <c r="AO49" s="1414"/>
      <c r="AP49" s="1414"/>
      <c r="AQ49" s="1414">
        <v>232</v>
      </c>
      <c r="AR49" s="1414"/>
      <c r="AS49" s="1414"/>
      <c r="AT49" s="1414"/>
      <c r="AU49" s="1415"/>
      <c r="AV49" s="632"/>
      <c r="AW49" s="632"/>
      <c r="AX49" s="632"/>
      <c r="AY49" s="632"/>
      <c r="AZ49" s="632"/>
      <c r="BA49" s="632"/>
      <c r="BB49" s="632"/>
      <c r="BC49" s="632"/>
      <c r="BD49" s="632"/>
      <c r="BE49" s="632"/>
      <c r="BF49" s="632"/>
      <c r="BG49" s="632"/>
      <c r="BH49" s="632"/>
    </row>
    <row r="50" spans="1:60" ht="19.5" customHeight="1" thickBot="1" x14ac:dyDescent="0.2">
      <c r="B50" s="642" t="s">
        <v>1345</v>
      </c>
      <c r="C50" s="1388">
        <v>259</v>
      </c>
      <c r="D50" s="1388"/>
      <c r="E50" s="1388"/>
      <c r="F50" s="1388"/>
      <c r="G50" s="1388"/>
      <c r="H50" s="1388">
        <v>253</v>
      </c>
      <c r="I50" s="1388"/>
      <c r="J50" s="1388"/>
      <c r="K50" s="1388"/>
      <c r="L50" s="1388"/>
      <c r="M50" s="1388">
        <v>6</v>
      </c>
      <c r="N50" s="1388"/>
      <c r="O50" s="1388"/>
      <c r="P50" s="1388"/>
      <c r="Q50" s="1433"/>
      <c r="R50" s="1434">
        <v>1</v>
      </c>
      <c r="S50" s="1388"/>
      <c r="T50" s="1388"/>
      <c r="U50" s="1388"/>
      <c r="V50" s="1388"/>
      <c r="W50" s="1388">
        <v>258</v>
      </c>
      <c r="X50" s="1388"/>
      <c r="Y50" s="1388"/>
      <c r="Z50" s="1388"/>
      <c r="AA50" s="1388"/>
      <c r="AB50" s="1388">
        <v>252</v>
      </c>
      <c r="AC50" s="1388"/>
      <c r="AD50" s="1388"/>
      <c r="AE50" s="1388"/>
      <c r="AF50" s="1388"/>
      <c r="AG50" s="1388">
        <v>6</v>
      </c>
      <c r="AH50" s="1388"/>
      <c r="AI50" s="1388"/>
      <c r="AJ50" s="1388"/>
      <c r="AK50" s="1433"/>
      <c r="AL50" s="1441">
        <v>22</v>
      </c>
      <c r="AM50" s="1442"/>
      <c r="AN50" s="1442"/>
      <c r="AO50" s="1442"/>
      <c r="AP50" s="1442"/>
      <c r="AQ50" s="1442">
        <v>236</v>
      </c>
      <c r="AR50" s="1442"/>
      <c r="AS50" s="1442"/>
      <c r="AT50" s="1442"/>
      <c r="AU50" s="1443"/>
      <c r="AV50" s="632"/>
      <c r="AW50" s="632"/>
      <c r="AX50" s="632"/>
      <c r="AY50" s="632"/>
      <c r="AZ50" s="632"/>
      <c r="BA50" s="632"/>
      <c r="BB50" s="632"/>
      <c r="BC50" s="632"/>
      <c r="BD50" s="632"/>
      <c r="BE50" s="632"/>
      <c r="BF50" s="632"/>
      <c r="BG50" s="632"/>
      <c r="BH50" s="632"/>
    </row>
    <row r="51" spans="1:60" ht="15.75" customHeight="1" x14ac:dyDescent="0.15">
      <c r="B51" s="630"/>
      <c r="C51" s="631"/>
      <c r="D51" s="631"/>
      <c r="E51" s="631"/>
      <c r="F51" s="631"/>
      <c r="G51" s="631"/>
      <c r="H51" s="631"/>
      <c r="I51" s="631"/>
      <c r="J51" s="631"/>
      <c r="K51" s="631"/>
      <c r="L51" s="631"/>
      <c r="M51" s="631"/>
      <c r="N51" s="631"/>
      <c r="O51" s="631"/>
      <c r="P51" s="631"/>
      <c r="Q51" s="631"/>
      <c r="R51" s="631"/>
      <c r="S51" s="631"/>
      <c r="T51" s="631"/>
      <c r="U51" s="631"/>
      <c r="V51" s="631"/>
      <c r="W51" s="631"/>
      <c r="X51" s="631"/>
      <c r="Y51" s="631"/>
      <c r="Z51" s="631"/>
      <c r="AA51" s="632"/>
      <c r="AB51" s="632"/>
      <c r="AC51" s="632"/>
      <c r="AD51" s="632"/>
      <c r="AE51" s="632"/>
      <c r="AF51" s="632"/>
      <c r="AG51" s="632"/>
      <c r="AH51" s="632"/>
      <c r="AI51" s="632"/>
      <c r="AJ51" s="632"/>
      <c r="AK51" s="632"/>
      <c r="AL51" s="632"/>
      <c r="AM51" s="632"/>
      <c r="AN51" s="632"/>
      <c r="AO51" s="632"/>
      <c r="AP51" s="632"/>
      <c r="AQ51" s="632"/>
      <c r="AR51" s="632"/>
      <c r="AS51" s="632"/>
      <c r="AT51" s="632"/>
      <c r="AU51" s="632"/>
      <c r="AV51" s="632"/>
      <c r="AW51" s="632"/>
      <c r="AX51" s="632"/>
      <c r="AY51" s="632"/>
      <c r="AZ51" s="632"/>
      <c r="BA51" s="632"/>
      <c r="BB51" s="632"/>
      <c r="BC51" s="632"/>
      <c r="BD51" s="632"/>
      <c r="BE51" s="632"/>
      <c r="BF51" s="632"/>
      <c r="BG51" s="632"/>
      <c r="BH51" s="632"/>
    </row>
    <row r="52" spans="1:60" ht="42" customHeight="1" x14ac:dyDescent="0.15">
      <c r="B52" s="630"/>
      <c r="C52" s="631"/>
      <c r="D52" s="631"/>
      <c r="E52" s="631"/>
      <c r="F52" s="631"/>
      <c r="G52" s="631"/>
      <c r="H52" s="631"/>
      <c r="I52" s="631"/>
      <c r="J52" s="631"/>
      <c r="K52" s="631"/>
      <c r="L52" s="631"/>
      <c r="M52" s="631"/>
      <c r="N52" s="631"/>
      <c r="O52" s="631"/>
      <c r="P52" s="631"/>
      <c r="Q52" s="631"/>
      <c r="R52" s="631"/>
      <c r="S52" s="631"/>
      <c r="T52" s="631"/>
      <c r="U52" s="631"/>
      <c r="V52" s="631"/>
      <c r="W52" s="631"/>
      <c r="X52" s="631"/>
      <c r="Y52" s="631"/>
      <c r="Z52" s="631"/>
      <c r="AA52" s="632"/>
      <c r="AB52" s="632"/>
      <c r="AC52" s="632"/>
      <c r="AD52" s="632"/>
      <c r="AE52" s="632"/>
      <c r="AF52" s="632"/>
      <c r="AG52" s="632"/>
      <c r="AH52" s="632"/>
      <c r="AI52" s="632"/>
      <c r="AJ52" s="632"/>
      <c r="AK52" s="632"/>
      <c r="AL52" s="632"/>
      <c r="AM52" s="632"/>
      <c r="AN52" s="632"/>
      <c r="AO52" s="632"/>
      <c r="AP52" s="632"/>
      <c r="AQ52" s="632"/>
      <c r="AR52" s="632"/>
      <c r="AS52" s="632"/>
      <c r="AT52" s="632"/>
      <c r="AU52" s="632"/>
      <c r="AV52" s="632"/>
      <c r="AW52" s="632"/>
      <c r="AX52" s="632"/>
      <c r="AY52" s="632"/>
      <c r="AZ52" s="632"/>
      <c r="BA52" s="632"/>
      <c r="BB52" s="632"/>
      <c r="BC52" s="632"/>
      <c r="BD52" s="632"/>
      <c r="BE52" s="632"/>
      <c r="BF52" s="632"/>
      <c r="BG52" s="632"/>
      <c r="BH52" s="632"/>
    </row>
    <row r="53" spans="1:60" ht="12" customHeight="1" thickBot="1" x14ac:dyDescent="0.2">
      <c r="A53" s="628"/>
      <c r="B53" s="1366" t="s">
        <v>1405</v>
      </c>
      <c r="C53" s="1366"/>
      <c r="D53" s="1366"/>
      <c r="E53" s="1366"/>
      <c r="F53" s="1366"/>
      <c r="G53" s="1366"/>
      <c r="H53" s="1366"/>
      <c r="I53" s="1366"/>
      <c r="J53" s="1366"/>
      <c r="K53" s="1366"/>
      <c r="L53" s="1366"/>
      <c r="M53" s="1366"/>
      <c r="N53" s="1366"/>
      <c r="O53" s="1366"/>
      <c r="P53" s="1366"/>
      <c r="Q53" s="1366"/>
      <c r="R53" s="1366"/>
      <c r="S53" s="1366"/>
      <c r="T53" s="628"/>
      <c r="U53" s="628"/>
      <c r="V53" s="628"/>
      <c r="W53" s="628"/>
      <c r="X53" s="628"/>
      <c r="Y53" s="628"/>
      <c r="Z53" s="634"/>
      <c r="AA53" s="638"/>
      <c r="AB53" s="638"/>
      <c r="AC53" s="634"/>
      <c r="AD53" s="628"/>
      <c r="AE53" s="638"/>
      <c r="AF53" s="638"/>
      <c r="AG53" s="638"/>
      <c r="AH53" s="634"/>
      <c r="AI53" s="638"/>
      <c r="AJ53" s="634" t="s">
        <v>525</v>
      </c>
      <c r="AK53" s="638"/>
      <c r="AL53" s="638"/>
      <c r="AM53" s="638"/>
      <c r="AN53" s="638"/>
      <c r="AO53" s="634"/>
      <c r="AP53" s="638"/>
      <c r="AQ53" s="638"/>
      <c r="AR53" s="638"/>
      <c r="AS53" s="638"/>
      <c r="AT53" s="638"/>
      <c r="AU53" s="638"/>
      <c r="BB53" s="1346"/>
      <c r="BC53" s="1346"/>
    </row>
    <row r="54" spans="1:60" ht="12" customHeight="1" x14ac:dyDescent="0.15">
      <c r="B54" s="1401" t="s">
        <v>907</v>
      </c>
      <c r="C54" s="1421" t="s">
        <v>411</v>
      </c>
      <c r="D54" s="1422"/>
      <c r="E54" s="1422"/>
      <c r="F54" s="1422"/>
      <c r="G54" s="1422"/>
      <c r="H54" s="1423"/>
      <c r="I54" s="1427" t="s">
        <v>1028</v>
      </c>
      <c r="J54" s="1428"/>
      <c r="K54" s="1428"/>
      <c r="L54" s="1428"/>
      <c r="M54" s="1428"/>
      <c r="N54" s="1428"/>
      <c r="O54" s="1429"/>
      <c r="P54" s="1427" t="s">
        <v>1027</v>
      </c>
      <c r="Q54" s="1428"/>
      <c r="R54" s="1428"/>
      <c r="S54" s="1428"/>
      <c r="T54" s="1428"/>
      <c r="U54" s="1428"/>
      <c r="V54" s="1429"/>
      <c r="W54" s="1427" t="s">
        <v>465</v>
      </c>
      <c r="X54" s="1428"/>
      <c r="Y54" s="1428"/>
      <c r="Z54" s="1428"/>
      <c r="AA54" s="1428"/>
      <c r="AB54" s="1428"/>
      <c r="AC54" s="1429"/>
      <c r="AD54" s="1427" t="s">
        <v>848</v>
      </c>
      <c r="AE54" s="1428"/>
      <c r="AF54" s="1428"/>
      <c r="AG54" s="1428"/>
      <c r="AH54" s="1428"/>
      <c r="AI54" s="1428"/>
      <c r="AJ54" s="1435"/>
      <c r="AK54" s="632"/>
      <c r="AL54" s="632"/>
      <c r="AM54" s="632"/>
      <c r="AN54" s="632"/>
      <c r="AO54" s="632"/>
      <c r="AP54" s="632"/>
      <c r="AV54" s="632"/>
      <c r="AW54" s="632"/>
      <c r="AX54" s="632"/>
    </row>
    <row r="55" spans="1:60" ht="21" customHeight="1" x14ac:dyDescent="0.15">
      <c r="B55" s="1402"/>
      <c r="C55" s="1424"/>
      <c r="D55" s="1425"/>
      <c r="E55" s="1425"/>
      <c r="F55" s="1425"/>
      <c r="G55" s="1425"/>
      <c r="H55" s="1426"/>
      <c r="I55" s="1430"/>
      <c r="J55" s="1431"/>
      <c r="K55" s="1431"/>
      <c r="L55" s="1431"/>
      <c r="M55" s="1431"/>
      <c r="N55" s="1431"/>
      <c r="O55" s="1432"/>
      <c r="P55" s="1430"/>
      <c r="Q55" s="1431"/>
      <c r="R55" s="1431"/>
      <c r="S55" s="1431"/>
      <c r="T55" s="1431"/>
      <c r="U55" s="1431"/>
      <c r="V55" s="1432"/>
      <c r="W55" s="1430"/>
      <c r="X55" s="1431"/>
      <c r="Y55" s="1431"/>
      <c r="Z55" s="1431"/>
      <c r="AA55" s="1431"/>
      <c r="AB55" s="1431"/>
      <c r="AC55" s="1432"/>
      <c r="AD55" s="1430"/>
      <c r="AE55" s="1431"/>
      <c r="AF55" s="1431"/>
      <c r="AG55" s="1431"/>
      <c r="AH55" s="1431"/>
      <c r="AI55" s="1431"/>
      <c r="AJ55" s="1436"/>
      <c r="AK55" s="632"/>
      <c r="AL55" s="632"/>
      <c r="AM55" s="632"/>
      <c r="AN55" s="632"/>
      <c r="AO55" s="632"/>
      <c r="AP55" s="632"/>
      <c r="AQ55" s="632"/>
      <c r="AR55" s="632"/>
      <c r="AS55" s="632"/>
      <c r="AT55" s="632"/>
      <c r="AU55" s="632"/>
    </row>
    <row r="56" spans="1:60" ht="20.25" customHeight="1" x14ac:dyDescent="0.15">
      <c r="B56" s="640" t="s">
        <v>1265</v>
      </c>
      <c r="C56" s="1392">
        <v>18008</v>
      </c>
      <c r="D56" s="1393"/>
      <c r="E56" s="1393"/>
      <c r="F56" s="1393"/>
      <c r="G56" s="1393"/>
      <c r="H56" s="1394"/>
      <c r="I56" s="1437" t="s">
        <v>1355</v>
      </c>
      <c r="J56" s="1438"/>
      <c r="K56" s="1438"/>
      <c r="L56" s="1438"/>
      <c r="M56" s="1438"/>
      <c r="N56" s="1438"/>
      <c r="O56" s="1439"/>
      <c r="P56" s="1437" t="s">
        <v>1284</v>
      </c>
      <c r="Q56" s="1438"/>
      <c r="R56" s="1438"/>
      <c r="S56" s="1438"/>
      <c r="T56" s="1438"/>
      <c r="U56" s="1438"/>
      <c r="V56" s="1439"/>
      <c r="W56" s="1437" t="s">
        <v>1285</v>
      </c>
      <c r="X56" s="1438"/>
      <c r="Y56" s="1438"/>
      <c r="Z56" s="1438"/>
      <c r="AA56" s="1438"/>
      <c r="AB56" s="1438"/>
      <c r="AC56" s="1439"/>
      <c r="AD56" s="1437" t="s">
        <v>1468</v>
      </c>
      <c r="AE56" s="1438"/>
      <c r="AF56" s="1438"/>
      <c r="AG56" s="1438"/>
      <c r="AH56" s="1438"/>
      <c r="AI56" s="1438"/>
      <c r="AJ56" s="1440"/>
      <c r="AK56" s="632"/>
      <c r="AL56" s="632"/>
      <c r="AM56" s="632"/>
      <c r="AN56" s="632"/>
      <c r="AO56" s="632"/>
      <c r="AP56" s="632"/>
      <c r="AQ56" s="632"/>
      <c r="AR56" s="632"/>
      <c r="AS56" s="632"/>
    </row>
    <row r="57" spans="1:60" ht="20.25" customHeight="1" x14ac:dyDescent="0.15">
      <c r="B57" s="640" t="s">
        <v>1278</v>
      </c>
      <c r="C57" s="1392">
        <v>17742</v>
      </c>
      <c r="D57" s="1393"/>
      <c r="E57" s="1393"/>
      <c r="F57" s="1393"/>
      <c r="G57" s="1393"/>
      <c r="H57" s="1394"/>
      <c r="I57" s="1437" t="s">
        <v>1356</v>
      </c>
      <c r="J57" s="1438"/>
      <c r="K57" s="1438"/>
      <c r="L57" s="1438"/>
      <c r="M57" s="1438"/>
      <c r="N57" s="1438"/>
      <c r="O57" s="1439"/>
      <c r="P57" s="1437" t="s">
        <v>1357</v>
      </c>
      <c r="Q57" s="1438"/>
      <c r="R57" s="1438"/>
      <c r="S57" s="1438"/>
      <c r="T57" s="1438"/>
      <c r="U57" s="1438"/>
      <c r="V57" s="1439"/>
      <c r="W57" s="1437" t="s">
        <v>1358</v>
      </c>
      <c r="X57" s="1438"/>
      <c r="Y57" s="1438"/>
      <c r="Z57" s="1438"/>
      <c r="AA57" s="1438"/>
      <c r="AB57" s="1438"/>
      <c r="AC57" s="1439"/>
      <c r="AD57" s="1437" t="s">
        <v>1466</v>
      </c>
      <c r="AE57" s="1438"/>
      <c r="AF57" s="1438"/>
      <c r="AG57" s="1438"/>
      <c r="AH57" s="1438"/>
      <c r="AI57" s="1438"/>
      <c r="AJ57" s="1440"/>
      <c r="AK57" s="632"/>
      <c r="AL57" s="632"/>
      <c r="AM57" s="632"/>
      <c r="AN57" s="632"/>
      <c r="AO57" s="632"/>
      <c r="AP57" s="632"/>
      <c r="AQ57" s="632"/>
      <c r="AR57" s="632"/>
      <c r="AS57" s="632"/>
    </row>
    <row r="58" spans="1:60" ht="21.75" customHeight="1" thickBot="1" x14ac:dyDescent="0.2">
      <c r="B58" s="642" t="s">
        <v>1345</v>
      </c>
      <c r="C58" s="1384">
        <v>17303</v>
      </c>
      <c r="D58" s="1385"/>
      <c r="E58" s="1385"/>
      <c r="F58" s="1385"/>
      <c r="G58" s="1385"/>
      <c r="H58" s="1386"/>
      <c r="I58" s="1444" t="s">
        <v>1406</v>
      </c>
      <c r="J58" s="1445"/>
      <c r="K58" s="1445"/>
      <c r="L58" s="1445"/>
      <c r="M58" s="1445"/>
      <c r="N58" s="1445"/>
      <c r="O58" s="1446"/>
      <c r="P58" s="1444" t="s">
        <v>1407</v>
      </c>
      <c r="Q58" s="1447"/>
      <c r="R58" s="1447"/>
      <c r="S58" s="1447"/>
      <c r="T58" s="1447"/>
      <c r="U58" s="1447"/>
      <c r="V58" s="1448"/>
      <c r="W58" s="1444" t="s">
        <v>1408</v>
      </c>
      <c r="X58" s="1447"/>
      <c r="Y58" s="1447"/>
      <c r="Z58" s="1447"/>
      <c r="AA58" s="1447"/>
      <c r="AB58" s="1447"/>
      <c r="AC58" s="1448"/>
      <c r="AD58" s="1444" t="s">
        <v>1467</v>
      </c>
      <c r="AE58" s="1447"/>
      <c r="AF58" s="1447"/>
      <c r="AG58" s="1447"/>
      <c r="AH58" s="1447"/>
      <c r="AI58" s="1447"/>
      <c r="AJ58" s="1449"/>
      <c r="AK58" s="632"/>
      <c r="AL58" s="632"/>
      <c r="AM58" s="632"/>
      <c r="AN58" s="632"/>
      <c r="AO58" s="632"/>
      <c r="AP58" s="632"/>
      <c r="AQ58" s="632"/>
      <c r="AR58" s="632"/>
      <c r="AS58" s="632"/>
      <c r="AV58" s="632"/>
      <c r="AW58" s="632"/>
      <c r="AX58" s="632"/>
      <c r="AY58" s="632"/>
      <c r="AZ58" s="632"/>
      <c r="BA58" s="632"/>
      <c r="BB58" s="632"/>
      <c r="BC58" s="632"/>
      <c r="BD58" s="632"/>
      <c r="BE58" s="632"/>
    </row>
    <row r="59" spans="1:60" ht="18" customHeight="1" x14ac:dyDescent="0.15">
      <c r="B59" s="1390" t="s">
        <v>1068</v>
      </c>
      <c r="C59" s="1390"/>
      <c r="D59" s="1390"/>
      <c r="E59" s="1390"/>
      <c r="F59" s="1390"/>
      <c r="G59" s="1390"/>
      <c r="H59" s="1390"/>
      <c r="I59" s="1390"/>
      <c r="J59" s="1390"/>
      <c r="K59" s="1390"/>
      <c r="L59" s="1390"/>
      <c r="M59" s="1390"/>
      <c r="N59" s="1390"/>
      <c r="O59" s="1390"/>
      <c r="P59" s="1390"/>
      <c r="Q59" s="1390"/>
      <c r="R59" s="1390"/>
      <c r="S59" s="1390"/>
      <c r="T59" s="1390"/>
      <c r="U59" s="1390"/>
      <c r="V59" s="1390"/>
      <c r="W59" s="1390"/>
      <c r="X59" s="1390"/>
      <c r="Y59" s="1390"/>
      <c r="Z59" s="1390"/>
      <c r="AA59" s="1390"/>
      <c r="AB59" s="1390"/>
      <c r="AC59" s="1390"/>
      <c r="AD59" s="1390"/>
      <c r="AE59" s="1390"/>
      <c r="AF59" s="1390"/>
      <c r="AG59" s="1390"/>
      <c r="AH59" s="1390"/>
      <c r="AI59" s="1390"/>
      <c r="AJ59" s="1390"/>
      <c r="AK59" s="1390"/>
      <c r="AL59" s="1390"/>
      <c r="AM59" s="1390"/>
      <c r="AN59" s="1390"/>
      <c r="AO59" s="1390"/>
      <c r="AP59" s="1390"/>
      <c r="AQ59" s="1390"/>
      <c r="AR59" s="1390"/>
      <c r="AS59" s="1390"/>
      <c r="AT59" s="1390"/>
      <c r="AU59" s="1390"/>
      <c r="AV59" s="632"/>
      <c r="AW59" s="632"/>
      <c r="AY59" s="632"/>
      <c r="AZ59" s="632"/>
      <c r="BA59" s="632"/>
      <c r="BB59" s="632"/>
      <c r="BC59" s="632"/>
      <c r="BD59" s="632"/>
      <c r="BE59" s="632"/>
    </row>
    <row r="60" spans="1:60" ht="18" customHeight="1" x14ac:dyDescent="0.15">
      <c r="B60" s="1391" t="s">
        <v>1177</v>
      </c>
      <c r="C60" s="1391"/>
      <c r="D60" s="1391"/>
      <c r="E60" s="1391"/>
      <c r="F60" s="1391"/>
      <c r="G60" s="1391"/>
      <c r="H60" s="1391"/>
      <c r="I60" s="1391"/>
      <c r="J60" s="1391"/>
      <c r="K60" s="1391"/>
      <c r="L60" s="1391"/>
      <c r="M60" s="1391"/>
      <c r="N60" s="1391"/>
      <c r="O60" s="1391"/>
      <c r="P60" s="1391"/>
      <c r="Q60" s="1391"/>
      <c r="R60" s="1391"/>
      <c r="S60" s="1391"/>
      <c r="T60" s="1391"/>
      <c r="U60" s="1391"/>
      <c r="V60" s="1391"/>
      <c r="W60" s="1391"/>
      <c r="X60" s="1391"/>
      <c r="Y60" s="1391"/>
      <c r="Z60" s="1391"/>
      <c r="AA60" s="1391"/>
      <c r="AB60" s="1391"/>
      <c r="AC60" s="1391"/>
      <c r="AD60" s="1391"/>
      <c r="AE60" s="1391"/>
      <c r="AF60" s="1391"/>
      <c r="AG60" s="1391"/>
      <c r="AH60" s="1391"/>
      <c r="AI60" s="1391"/>
      <c r="AJ60" s="1391"/>
      <c r="AK60" s="1391"/>
      <c r="AL60" s="1391"/>
      <c r="AM60" s="1391"/>
      <c r="AN60" s="1391"/>
      <c r="AO60" s="1391"/>
      <c r="AP60" s="1391"/>
      <c r="AQ60" s="1391"/>
      <c r="AR60" s="1391"/>
      <c r="AS60" s="1391"/>
      <c r="AT60" s="1391"/>
      <c r="AU60" s="1391"/>
      <c r="AV60" s="632"/>
      <c r="AW60" s="632"/>
      <c r="AX60" s="632"/>
      <c r="AY60" s="632"/>
      <c r="AZ60" s="632"/>
      <c r="BA60" s="632"/>
      <c r="BB60" s="632"/>
      <c r="BC60" s="632"/>
      <c r="BD60" s="632"/>
      <c r="BE60" s="632"/>
      <c r="BF60" s="632"/>
      <c r="BG60" s="632"/>
      <c r="BH60" s="632"/>
    </row>
    <row r="61" spans="1:60" s="628" customFormat="1" ht="15.95" customHeight="1" x14ac:dyDescent="0.15">
      <c r="A61" s="613"/>
      <c r="B61" s="1348"/>
      <c r="C61" s="1348"/>
      <c r="D61" s="1348"/>
      <c r="E61" s="1348"/>
      <c r="F61" s="1348"/>
      <c r="G61" s="1348"/>
      <c r="H61" s="1348"/>
      <c r="I61" s="1348"/>
      <c r="J61" s="1348"/>
      <c r="K61" s="1348"/>
      <c r="L61" s="1348"/>
      <c r="M61" s="1348"/>
      <c r="N61" s="1348"/>
      <c r="O61" s="1348"/>
      <c r="P61" s="1348"/>
      <c r="Q61" s="1348"/>
      <c r="R61" s="1348"/>
      <c r="S61" s="1348"/>
      <c r="T61" s="1348"/>
      <c r="U61" s="1348"/>
      <c r="V61" s="1348"/>
      <c r="W61" s="1348"/>
      <c r="X61" s="1348"/>
      <c r="Y61" s="1348"/>
      <c r="Z61" s="1348"/>
      <c r="AA61" s="1348"/>
      <c r="AB61" s="1348"/>
      <c r="AC61" s="1348"/>
      <c r="AD61" s="1348"/>
      <c r="AE61" s="1348"/>
      <c r="AF61" s="1348"/>
      <c r="AG61" s="1348"/>
      <c r="AH61" s="1348"/>
      <c r="AI61" s="1348"/>
      <c r="AJ61" s="1348"/>
      <c r="AK61" s="1348"/>
      <c r="AL61" s="1348"/>
      <c r="AM61" s="1348"/>
      <c r="AN61" s="1348"/>
      <c r="AO61" s="1348"/>
      <c r="AP61" s="1348"/>
      <c r="AQ61" s="1348"/>
      <c r="AR61" s="1348"/>
      <c r="AS61" s="1348"/>
      <c r="AT61" s="1348"/>
      <c r="AU61" s="1348"/>
      <c r="AV61" s="638"/>
      <c r="AW61" s="638"/>
      <c r="AX61" s="638"/>
      <c r="AY61" s="638"/>
      <c r="AZ61" s="638"/>
      <c r="BA61" s="638"/>
      <c r="BB61" s="638"/>
      <c r="BC61" s="638"/>
      <c r="BD61" s="638"/>
      <c r="BE61" s="638"/>
      <c r="BF61" s="638"/>
      <c r="BG61" s="638"/>
      <c r="BH61" s="638"/>
    </row>
    <row r="62" spans="1:60" ht="31.5" customHeight="1" x14ac:dyDescent="0.15">
      <c r="A62" s="624" t="s">
        <v>897</v>
      </c>
      <c r="B62" s="626"/>
      <c r="C62" s="626"/>
      <c r="D62" s="626"/>
      <c r="E62" s="626"/>
      <c r="F62" s="626"/>
      <c r="G62" s="626"/>
      <c r="H62" s="626"/>
      <c r="I62" s="626"/>
      <c r="J62" s="626"/>
      <c r="K62" s="626"/>
      <c r="L62" s="626"/>
      <c r="M62" s="626"/>
      <c r="N62" s="626"/>
      <c r="O62" s="626"/>
      <c r="P62" s="626"/>
      <c r="Q62" s="626"/>
      <c r="R62" s="626"/>
      <c r="S62" s="626"/>
      <c r="T62" s="626"/>
      <c r="U62" s="626"/>
      <c r="V62" s="626"/>
      <c r="W62" s="626"/>
      <c r="X62" s="626"/>
      <c r="Y62" s="626"/>
      <c r="Z62" s="626"/>
      <c r="AA62" s="626"/>
      <c r="AB62" s="626"/>
      <c r="AC62" s="626"/>
      <c r="AD62" s="626"/>
      <c r="AE62" s="626"/>
      <c r="AF62" s="626"/>
      <c r="AG62" s="626"/>
      <c r="AH62" s="626"/>
      <c r="AI62" s="626"/>
      <c r="AJ62" s="626"/>
      <c r="AK62" s="626"/>
      <c r="AL62" s="626"/>
      <c r="AM62" s="626"/>
      <c r="AN62" s="626"/>
      <c r="AO62" s="626"/>
      <c r="AP62" s="626"/>
      <c r="AQ62" s="626"/>
      <c r="AR62" s="626"/>
      <c r="AT62" s="627"/>
      <c r="AU62" s="627"/>
      <c r="AV62" s="632"/>
      <c r="AW62" s="632"/>
      <c r="AX62" s="632"/>
      <c r="AY62" s="632"/>
      <c r="AZ62" s="632"/>
      <c r="BA62" s="632"/>
      <c r="BB62" s="632"/>
      <c r="BC62" s="632"/>
      <c r="BD62" s="632"/>
      <c r="BE62" s="632"/>
      <c r="BF62" s="632"/>
      <c r="BG62" s="632"/>
      <c r="BH62" s="632"/>
    </row>
    <row r="63" spans="1:60" ht="38.25" customHeight="1" x14ac:dyDescent="0.15">
      <c r="B63" s="1345" t="s">
        <v>1460</v>
      </c>
      <c r="C63" s="1345"/>
      <c r="D63" s="1345"/>
      <c r="E63" s="1345"/>
      <c r="F63" s="1345"/>
      <c r="G63" s="1345"/>
      <c r="H63" s="1345"/>
      <c r="I63" s="1345"/>
      <c r="J63" s="1345"/>
      <c r="K63" s="1345"/>
      <c r="L63" s="1345"/>
      <c r="M63" s="1345"/>
      <c r="N63" s="1345"/>
      <c r="O63" s="1345"/>
      <c r="P63" s="1345"/>
      <c r="Q63" s="1345"/>
      <c r="R63" s="1345"/>
      <c r="S63" s="1345"/>
      <c r="T63" s="1345"/>
      <c r="U63" s="1345"/>
      <c r="V63" s="1345"/>
      <c r="W63" s="1345"/>
      <c r="X63" s="1345"/>
      <c r="Y63" s="1345"/>
      <c r="Z63" s="1345"/>
      <c r="AA63" s="1345"/>
      <c r="AB63" s="1345"/>
      <c r="AC63" s="1345"/>
      <c r="AD63" s="1345"/>
      <c r="AE63" s="1345"/>
      <c r="AF63" s="1345"/>
      <c r="AG63" s="1345"/>
      <c r="AH63" s="1345"/>
      <c r="AI63" s="1345"/>
      <c r="AJ63" s="1345"/>
      <c r="AK63" s="1345"/>
      <c r="AL63" s="1345"/>
      <c r="AM63" s="1345"/>
      <c r="AN63" s="1345"/>
      <c r="AO63" s="1345"/>
      <c r="AP63" s="1345"/>
      <c r="AQ63" s="1345"/>
      <c r="AR63" s="1345"/>
      <c r="AS63" s="1345"/>
      <c r="AT63" s="1345"/>
      <c r="AU63" s="1345"/>
      <c r="AV63" s="632"/>
      <c r="AW63" s="632"/>
      <c r="AX63" s="632"/>
      <c r="AY63" s="632"/>
      <c r="AZ63" s="632"/>
      <c r="BA63" s="632"/>
      <c r="BB63" s="632"/>
      <c r="BC63" s="632"/>
      <c r="BD63" s="632"/>
      <c r="BE63" s="632"/>
      <c r="BF63" s="632"/>
      <c r="BG63" s="632"/>
      <c r="BH63" s="632"/>
    </row>
    <row r="64" spans="1:60" ht="38.25" customHeight="1" x14ac:dyDescent="0.15">
      <c r="B64" s="1345" t="s">
        <v>1461</v>
      </c>
      <c r="C64" s="1345"/>
      <c r="D64" s="1345"/>
      <c r="E64" s="1345"/>
      <c r="F64" s="1345"/>
      <c r="G64" s="1345"/>
      <c r="H64" s="1345"/>
      <c r="I64" s="1345"/>
      <c r="J64" s="1345"/>
      <c r="K64" s="1345"/>
      <c r="L64" s="1345"/>
      <c r="M64" s="1345"/>
      <c r="N64" s="1345"/>
      <c r="O64" s="1345"/>
      <c r="P64" s="1345"/>
      <c r="Q64" s="1345"/>
      <c r="R64" s="1345"/>
      <c r="S64" s="1345"/>
      <c r="T64" s="1345"/>
      <c r="U64" s="1345"/>
      <c r="V64" s="1345"/>
      <c r="W64" s="1345"/>
      <c r="X64" s="1345"/>
      <c r="Y64" s="1345"/>
      <c r="Z64" s="1345"/>
      <c r="AA64" s="1345"/>
      <c r="AB64" s="1345"/>
      <c r="AC64" s="1345"/>
      <c r="AD64" s="1345"/>
      <c r="AE64" s="1345"/>
      <c r="AF64" s="1345"/>
      <c r="AG64" s="1345"/>
      <c r="AH64" s="1345"/>
      <c r="AI64" s="1345"/>
      <c r="AJ64" s="1345"/>
      <c r="AK64" s="1345"/>
      <c r="AL64" s="1345"/>
      <c r="AM64" s="1345"/>
      <c r="AN64" s="1345"/>
      <c r="AO64" s="1345"/>
      <c r="AP64" s="1345"/>
      <c r="AQ64" s="1345"/>
      <c r="AR64" s="1345"/>
      <c r="AS64" s="1345"/>
      <c r="AT64" s="1345"/>
      <c r="AU64" s="1345"/>
      <c r="AV64" s="641"/>
      <c r="AW64" s="641"/>
      <c r="AX64" s="641"/>
      <c r="AY64" s="641"/>
      <c r="AZ64" s="641"/>
      <c r="BA64" s="641"/>
      <c r="BB64" s="641"/>
      <c r="BC64" s="641"/>
      <c r="BD64" s="641"/>
      <c r="BE64" s="641"/>
      <c r="BF64" s="641"/>
      <c r="BG64" s="641"/>
      <c r="BH64" s="641"/>
    </row>
    <row r="65" spans="1:60" ht="35.25" customHeight="1" x14ac:dyDescent="0.15">
      <c r="B65" s="1345" t="s">
        <v>1462</v>
      </c>
      <c r="C65" s="1345"/>
      <c r="D65" s="1345"/>
      <c r="E65" s="1345"/>
      <c r="F65" s="1345"/>
      <c r="G65" s="1345"/>
      <c r="H65" s="1345"/>
      <c r="I65" s="1345"/>
      <c r="J65" s="1345"/>
      <c r="K65" s="1345"/>
      <c r="L65" s="1345"/>
      <c r="M65" s="1345"/>
      <c r="N65" s="1345"/>
      <c r="O65" s="1345"/>
      <c r="P65" s="1345"/>
      <c r="Q65" s="1345"/>
      <c r="R65" s="1345"/>
      <c r="S65" s="1345"/>
      <c r="T65" s="1345"/>
      <c r="U65" s="1345"/>
      <c r="V65" s="1345"/>
      <c r="W65" s="1345"/>
      <c r="X65" s="1345"/>
      <c r="Y65" s="1345"/>
      <c r="Z65" s="1345"/>
      <c r="AA65" s="1345"/>
      <c r="AB65" s="1345"/>
      <c r="AC65" s="1345"/>
      <c r="AD65" s="1345"/>
      <c r="AE65" s="1345"/>
      <c r="AF65" s="1345"/>
      <c r="AG65" s="1345"/>
      <c r="AH65" s="1345"/>
      <c r="AI65" s="1345"/>
      <c r="AJ65" s="1345"/>
      <c r="AK65" s="1345"/>
      <c r="AL65" s="1345"/>
      <c r="AM65" s="1345"/>
      <c r="AN65" s="1345"/>
      <c r="AO65" s="1345"/>
      <c r="AP65" s="1345"/>
      <c r="AQ65" s="1345"/>
      <c r="AR65" s="1345"/>
      <c r="AS65" s="1345"/>
      <c r="AT65" s="1345"/>
      <c r="AU65" s="1345"/>
      <c r="AV65" s="632"/>
      <c r="AW65" s="632"/>
      <c r="AX65" s="632"/>
      <c r="AY65" s="632"/>
      <c r="AZ65" s="632"/>
      <c r="BA65" s="632"/>
      <c r="BB65" s="632"/>
      <c r="BC65" s="632"/>
      <c r="BD65" s="632"/>
      <c r="BE65" s="632"/>
      <c r="BF65" s="632"/>
      <c r="BG65" s="632"/>
      <c r="BH65" s="632"/>
    </row>
    <row r="66" spans="1:60" ht="11.25" customHeight="1" x14ac:dyDescent="0.15">
      <c r="B66" s="649"/>
      <c r="C66" s="649"/>
      <c r="D66" s="649"/>
      <c r="E66" s="649"/>
      <c r="F66" s="649"/>
      <c r="G66" s="649"/>
      <c r="H66" s="649"/>
      <c r="I66" s="649"/>
      <c r="J66" s="649"/>
      <c r="K66" s="649"/>
      <c r="L66" s="649"/>
      <c r="M66" s="649"/>
      <c r="N66" s="649"/>
      <c r="O66" s="649"/>
      <c r="P66" s="649"/>
      <c r="Q66" s="649"/>
      <c r="R66" s="649"/>
      <c r="S66" s="649"/>
      <c r="T66" s="649"/>
      <c r="U66" s="649"/>
      <c r="V66" s="649"/>
      <c r="W66" s="649"/>
      <c r="X66" s="649"/>
      <c r="Y66" s="649"/>
      <c r="Z66" s="649"/>
      <c r="AA66" s="649"/>
      <c r="AB66" s="649"/>
      <c r="AC66" s="649"/>
      <c r="AD66" s="649"/>
      <c r="AE66" s="649"/>
      <c r="AF66" s="649"/>
      <c r="AG66" s="649"/>
      <c r="AH66" s="649"/>
      <c r="AI66" s="649"/>
      <c r="AJ66" s="649"/>
      <c r="AK66" s="649"/>
      <c r="AL66" s="649"/>
      <c r="AM66" s="649"/>
      <c r="AN66" s="649"/>
      <c r="AO66" s="649"/>
      <c r="AP66" s="649"/>
      <c r="AQ66" s="649"/>
      <c r="AR66" s="649"/>
      <c r="AS66" s="649"/>
      <c r="AT66" s="649"/>
      <c r="AU66" s="649"/>
      <c r="AV66" s="632"/>
      <c r="AW66" s="632"/>
      <c r="AX66" s="632"/>
      <c r="AY66" s="632"/>
      <c r="AZ66" s="632"/>
      <c r="BA66" s="632"/>
      <c r="BB66" s="632"/>
      <c r="BC66" s="632"/>
      <c r="BD66" s="632"/>
      <c r="BE66" s="632"/>
      <c r="BF66" s="632"/>
      <c r="BG66" s="632"/>
      <c r="BH66" s="632"/>
    </row>
    <row r="67" spans="1:60" ht="21.75" customHeight="1" thickBot="1" x14ac:dyDescent="0.2">
      <c r="B67" s="650" t="s">
        <v>1295</v>
      </c>
      <c r="C67" s="631"/>
      <c r="D67" s="631"/>
      <c r="E67" s="631"/>
      <c r="F67" s="631"/>
      <c r="G67" s="631"/>
      <c r="H67" s="631"/>
      <c r="I67" s="631"/>
      <c r="J67" s="631"/>
      <c r="K67" s="651"/>
      <c r="L67" s="651"/>
      <c r="M67" s="651"/>
      <c r="N67" s="651"/>
      <c r="O67" s="631"/>
      <c r="P67" s="631"/>
      <c r="Q67" s="631"/>
      <c r="R67" s="631"/>
      <c r="S67" s="631"/>
      <c r="T67" s="631"/>
      <c r="U67" s="631"/>
      <c r="V67" s="631"/>
      <c r="W67" s="631"/>
      <c r="X67" s="631"/>
      <c r="Y67" s="631"/>
      <c r="Z67" s="631"/>
      <c r="AA67" s="651"/>
      <c r="AB67" s="651"/>
      <c r="AC67" s="651"/>
      <c r="AD67" s="651"/>
      <c r="AE67" s="631"/>
      <c r="AF67" s="631"/>
      <c r="AG67" s="631"/>
      <c r="AH67" s="631"/>
      <c r="AI67" s="632"/>
      <c r="AJ67" s="632"/>
      <c r="AK67" s="632"/>
      <c r="AL67" s="632"/>
      <c r="AM67" s="632"/>
      <c r="AN67" s="632"/>
      <c r="AO67" s="632"/>
      <c r="AP67" s="634" t="s">
        <v>548</v>
      </c>
      <c r="AQ67" s="632"/>
      <c r="AR67" s="632"/>
      <c r="AS67" s="632"/>
      <c r="AT67" s="632"/>
      <c r="AU67" s="632"/>
      <c r="AV67" s="632"/>
      <c r="AW67" s="632"/>
      <c r="AX67" s="632"/>
      <c r="AY67" s="632"/>
      <c r="AZ67" s="632"/>
      <c r="BA67" s="632"/>
      <c r="BB67" s="632"/>
      <c r="BC67" s="632"/>
      <c r="BD67" s="632"/>
      <c r="BE67" s="632"/>
      <c r="BF67" s="632"/>
      <c r="BG67" s="632"/>
      <c r="BH67" s="632"/>
    </row>
    <row r="68" spans="1:60" ht="15.75" customHeight="1" x14ac:dyDescent="0.15">
      <c r="B68" s="1401" t="s">
        <v>907</v>
      </c>
      <c r="C68" s="1403" t="s">
        <v>411</v>
      </c>
      <c r="D68" s="1450"/>
      <c r="E68" s="1450"/>
      <c r="F68" s="1450"/>
      <c r="G68" s="1450"/>
      <c r="H68" s="1450"/>
      <c r="I68" s="1450"/>
      <c r="J68" s="1450"/>
      <c r="K68" s="1450"/>
      <c r="L68" s="1450"/>
      <c r="M68" s="1450"/>
      <c r="N68" s="1450"/>
      <c r="O68" s="1450"/>
      <c r="P68" s="1450"/>
      <c r="Q68" s="1451"/>
      <c r="R68" s="1452" t="s">
        <v>1036</v>
      </c>
      <c r="S68" s="1406"/>
      <c r="T68" s="1406"/>
      <c r="U68" s="1406"/>
      <c r="V68" s="1453"/>
      <c r="W68" s="1405" t="s">
        <v>933</v>
      </c>
      <c r="X68" s="1406"/>
      <c r="Y68" s="1406"/>
      <c r="Z68" s="1406"/>
      <c r="AA68" s="1406"/>
      <c r="AB68" s="1406"/>
      <c r="AC68" s="1406"/>
      <c r="AD68" s="1406"/>
      <c r="AE68" s="1406"/>
      <c r="AF68" s="1406"/>
      <c r="AG68" s="1406"/>
      <c r="AH68" s="1406"/>
      <c r="AI68" s="1406"/>
      <c r="AJ68" s="1406"/>
      <c r="AK68" s="1407"/>
      <c r="AL68" s="1452" t="s">
        <v>1066</v>
      </c>
      <c r="AM68" s="1406"/>
      <c r="AN68" s="1406"/>
      <c r="AO68" s="1406"/>
      <c r="AP68" s="1454"/>
      <c r="AQ68" s="632"/>
      <c r="AR68" s="632"/>
      <c r="AS68" s="632"/>
      <c r="AT68" s="632"/>
      <c r="AU68" s="632"/>
      <c r="AV68" s="632"/>
      <c r="AW68" s="632"/>
      <c r="AX68" s="632"/>
      <c r="AY68" s="632"/>
      <c r="AZ68" s="632"/>
      <c r="BA68" s="632"/>
      <c r="BB68" s="632"/>
      <c r="BC68" s="632"/>
      <c r="BD68" s="632"/>
      <c r="BE68" s="632"/>
      <c r="BF68" s="632"/>
      <c r="BG68" s="632"/>
      <c r="BH68" s="632"/>
    </row>
    <row r="69" spans="1:60" ht="20.25" customHeight="1" x14ac:dyDescent="0.15">
      <c r="B69" s="1402"/>
      <c r="C69" s="1359" t="s">
        <v>411</v>
      </c>
      <c r="D69" s="1359"/>
      <c r="E69" s="1359"/>
      <c r="F69" s="1359"/>
      <c r="G69" s="1359"/>
      <c r="H69" s="1359" t="s">
        <v>1034</v>
      </c>
      <c r="I69" s="1359"/>
      <c r="J69" s="1359"/>
      <c r="K69" s="1359"/>
      <c r="L69" s="1359"/>
      <c r="M69" s="1359" t="s">
        <v>664</v>
      </c>
      <c r="N69" s="1359"/>
      <c r="O69" s="1359"/>
      <c r="P69" s="1359"/>
      <c r="Q69" s="1399"/>
      <c r="R69" s="1400" t="s">
        <v>1034</v>
      </c>
      <c r="S69" s="1359"/>
      <c r="T69" s="1359"/>
      <c r="U69" s="1359"/>
      <c r="V69" s="1359"/>
      <c r="W69" s="1359" t="s">
        <v>411</v>
      </c>
      <c r="X69" s="1359"/>
      <c r="Y69" s="1359"/>
      <c r="Z69" s="1359"/>
      <c r="AA69" s="1359"/>
      <c r="AB69" s="1359" t="s">
        <v>1034</v>
      </c>
      <c r="AC69" s="1359"/>
      <c r="AD69" s="1359"/>
      <c r="AE69" s="1359"/>
      <c r="AF69" s="1359"/>
      <c r="AG69" s="1359" t="s">
        <v>664</v>
      </c>
      <c r="AH69" s="1359"/>
      <c r="AI69" s="1359"/>
      <c r="AJ69" s="1359"/>
      <c r="AK69" s="1399"/>
      <c r="AL69" s="1400" t="s">
        <v>679</v>
      </c>
      <c r="AM69" s="1359"/>
      <c r="AN69" s="1359"/>
      <c r="AO69" s="1359"/>
      <c r="AP69" s="1360"/>
      <c r="AQ69" s="632"/>
      <c r="AR69" s="632"/>
      <c r="AS69" s="632"/>
      <c r="AT69" s="632"/>
      <c r="AU69" s="632"/>
      <c r="AW69" s="623" t="s">
        <v>696</v>
      </c>
      <c r="AX69" s="623" t="s">
        <v>329</v>
      </c>
      <c r="AY69" s="632"/>
      <c r="AZ69" s="632"/>
      <c r="BA69" s="632"/>
      <c r="BB69" s="632"/>
      <c r="BC69" s="632"/>
      <c r="BD69" s="632"/>
      <c r="BE69" s="632"/>
      <c r="BF69" s="632"/>
      <c r="BG69" s="632"/>
      <c r="BH69" s="632"/>
    </row>
    <row r="70" spans="1:60" ht="19.5" customHeight="1" x14ac:dyDescent="0.15">
      <c r="B70" s="640" t="s">
        <v>1265</v>
      </c>
      <c r="C70" s="1455">
        <v>249</v>
      </c>
      <c r="D70" s="1455"/>
      <c r="E70" s="1455"/>
      <c r="F70" s="1455"/>
      <c r="G70" s="1455"/>
      <c r="H70" s="1455">
        <v>249</v>
      </c>
      <c r="I70" s="1455"/>
      <c r="J70" s="1455"/>
      <c r="K70" s="1455"/>
      <c r="L70" s="1455"/>
      <c r="M70" s="1353" t="s">
        <v>950</v>
      </c>
      <c r="N70" s="1353"/>
      <c r="O70" s="1353"/>
      <c r="P70" s="1353"/>
      <c r="Q70" s="1361"/>
      <c r="R70" s="1456">
        <v>1</v>
      </c>
      <c r="S70" s="1353"/>
      <c r="T70" s="1353"/>
      <c r="U70" s="1353"/>
      <c r="V70" s="1353"/>
      <c r="W70" s="1455">
        <v>248</v>
      </c>
      <c r="X70" s="1455"/>
      <c r="Y70" s="1455"/>
      <c r="Z70" s="1455"/>
      <c r="AA70" s="1455"/>
      <c r="AB70" s="1455">
        <v>248</v>
      </c>
      <c r="AC70" s="1455"/>
      <c r="AD70" s="1455"/>
      <c r="AE70" s="1455"/>
      <c r="AF70" s="1455"/>
      <c r="AG70" s="1353" t="s">
        <v>950</v>
      </c>
      <c r="AH70" s="1353"/>
      <c r="AI70" s="1353"/>
      <c r="AJ70" s="1353"/>
      <c r="AK70" s="1361"/>
      <c r="AL70" s="1456" t="s">
        <v>361</v>
      </c>
      <c r="AM70" s="1353"/>
      <c r="AN70" s="1353"/>
      <c r="AO70" s="1353"/>
      <c r="AP70" s="1356"/>
      <c r="AQ70" s="632"/>
      <c r="AR70" s="632"/>
      <c r="AS70" s="632"/>
      <c r="AT70" s="632"/>
      <c r="AU70" s="632"/>
      <c r="AW70" s="623" t="s">
        <v>1187</v>
      </c>
      <c r="AX70" s="235">
        <v>60644</v>
      </c>
      <c r="AY70" s="632"/>
      <c r="AZ70" s="632"/>
      <c r="BA70" s="632"/>
      <c r="BB70" s="632"/>
      <c r="BC70" s="632"/>
      <c r="BD70" s="632"/>
      <c r="BE70" s="632"/>
      <c r="BF70" s="632"/>
      <c r="BG70" s="632"/>
      <c r="BH70" s="632"/>
    </row>
    <row r="71" spans="1:60" ht="19.5" customHeight="1" x14ac:dyDescent="0.15">
      <c r="B71" s="640" t="s">
        <v>1278</v>
      </c>
      <c r="C71" s="1414">
        <v>249</v>
      </c>
      <c r="D71" s="1414"/>
      <c r="E71" s="1414"/>
      <c r="F71" s="1414"/>
      <c r="G71" s="1414"/>
      <c r="H71" s="1414">
        <v>249</v>
      </c>
      <c r="I71" s="1414"/>
      <c r="J71" s="1414"/>
      <c r="K71" s="1414"/>
      <c r="L71" s="1414"/>
      <c r="M71" s="1455" t="s">
        <v>950</v>
      </c>
      <c r="N71" s="1455"/>
      <c r="O71" s="1455"/>
      <c r="P71" s="1455"/>
      <c r="Q71" s="1457"/>
      <c r="R71" s="1458">
        <v>1</v>
      </c>
      <c r="S71" s="1455"/>
      <c r="T71" s="1455"/>
      <c r="U71" s="1455"/>
      <c r="V71" s="1455"/>
      <c r="W71" s="1414">
        <v>248</v>
      </c>
      <c r="X71" s="1414"/>
      <c r="Y71" s="1414"/>
      <c r="Z71" s="1414"/>
      <c r="AA71" s="1414"/>
      <c r="AB71" s="1414">
        <v>248</v>
      </c>
      <c r="AC71" s="1414"/>
      <c r="AD71" s="1414"/>
      <c r="AE71" s="1414"/>
      <c r="AF71" s="1414"/>
      <c r="AG71" s="1455" t="s">
        <v>950</v>
      </c>
      <c r="AH71" s="1455"/>
      <c r="AI71" s="1455"/>
      <c r="AJ71" s="1455"/>
      <c r="AK71" s="1457"/>
      <c r="AL71" s="1458" t="s">
        <v>361</v>
      </c>
      <c r="AM71" s="1455"/>
      <c r="AN71" s="1455"/>
      <c r="AO71" s="1455"/>
      <c r="AP71" s="1459"/>
      <c r="AQ71" s="632"/>
      <c r="AR71" s="632"/>
      <c r="AS71" s="632"/>
      <c r="AT71" s="632"/>
      <c r="AU71" s="632"/>
      <c r="AW71" s="623" t="s">
        <v>1188</v>
      </c>
      <c r="AX71" s="235">
        <v>59233</v>
      </c>
      <c r="AY71" s="632"/>
      <c r="AZ71" s="632"/>
      <c r="BA71" s="632"/>
      <c r="BB71" s="632"/>
      <c r="BC71" s="632"/>
      <c r="BD71" s="632"/>
      <c r="BE71" s="632"/>
      <c r="BF71" s="632"/>
      <c r="BG71" s="632"/>
      <c r="BH71" s="632"/>
    </row>
    <row r="72" spans="1:60" ht="19.5" customHeight="1" thickBot="1" x14ac:dyDescent="0.2">
      <c r="B72" s="642" t="s">
        <v>1345</v>
      </c>
      <c r="C72" s="1460">
        <v>242</v>
      </c>
      <c r="D72" s="1460"/>
      <c r="E72" s="1460"/>
      <c r="F72" s="1460"/>
      <c r="G72" s="1460"/>
      <c r="H72" s="1460">
        <v>242</v>
      </c>
      <c r="I72" s="1460"/>
      <c r="J72" s="1460"/>
      <c r="K72" s="1460"/>
      <c r="L72" s="1460"/>
      <c r="M72" s="1460" t="s">
        <v>950</v>
      </c>
      <c r="N72" s="1460"/>
      <c r="O72" s="1460"/>
      <c r="P72" s="1460"/>
      <c r="Q72" s="1461"/>
      <c r="R72" s="1462">
        <v>1</v>
      </c>
      <c r="S72" s="1460"/>
      <c r="T72" s="1460"/>
      <c r="U72" s="1460"/>
      <c r="V72" s="1460"/>
      <c r="W72" s="1460">
        <v>241</v>
      </c>
      <c r="X72" s="1460"/>
      <c r="Y72" s="1460"/>
      <c r="Z72" s="1460"/>
      <c r="AA72" s="1460"/>
      <c r="AB72" s="1460">
        <v>241</v>
      </c>
      <c r="AC72" s="1460"/>
      <c r="AD72" s="1460"/>
      <c r="AE72" s="1460"/>
      <c r="AF72" s="1460"/>
      <c r="AG72" s="1460" t="s">
        <v>950</v>
      </c>
      <c r="AH72" s="1460"/>
      <c r="AI72" s="1460"/>
      <c r="AJ72" s="1460"/>
      <c r="AK72" s="1461"/>
      <c r="AL72" s="1462" t="s">
        <v>361</v>
      </c>
      <c r="AM72" s="1460"/>
      <c r="AN72" s="1460"/>
      <c r="AO72" s="1460"/>
      <c r="AP72" s="1463"/>
      <c r="AQ72" s="632"/>
      <c r="AR72" s="632"/>
      <c r="AS72" s="632"/>
      <c r="AT72" s="632"/>
      <c r="AU72" s="632"/>
      <c r="AW72" s="623" t="s">
        <v>1189</v>
      </c>
      <c r="AX72" s="235">
        <v>58394</v>
      </c>
      <c r="AY72" s="632"/>
      <c r="AZ72" s="632"/>
      <c r="BA72" s="632"/>
      <c r="BB72" s="632"/>
      <c r="BC72" s="632"/>
      <c r="BD72" s="632"/>
      <c r="BE72" s="632"/>
      <c r="BF72" s="632"/>
      <c r="BG72" s="632"/>
      <c r="BH72" s="632"/>
    </row>
    <row r="73" spans="1:60" ht="15.75" customHeight="1" x14ac:dyDescent="0.15">
      <c r="B73" s="639"/>
      <c r="C73" s="652"/>
      <c r="D73" s="652"/>
      <c r="E73" s="652"/>
      <c r="F73" s="652"/>
      <c r="G73" s="652"/>
      <c r="H73" s="652"/>
      <c r="I73" s="652"/>
      <c r="J73" s="652"/>
      <c r="K73" s="652"/>
      <c r="L73" s="652"/>
      <c r="M73" s="652"/>
      <c r="N73" s="652"/>
      <c r="O73" s="652"/>
      <c r="P73" s="652"/>
      <c r="Q73" s="652"/>
      <c r="R73" s="652"/>
      <c r="S73" s="652"/>
      <c r="T73" s="652"/>
      <c r="U73" s="652"/>
      <c r="V73" s="652"/>
      <c r="W73" s="652"/>
      <c r="X73" s="652"/>
      <c r="Y73" s="652"/>
      <c r="Z73" s="652"/>
      <c r="AA73" s="652"/>
      <c r="AB73" s="652"/>
      <c r="AC73" s="652"/>
      <c r="AD73" s="652"/>
      <c r="AE73" s="652"/>
      <c r="AF73" s="652"/>
      <c r="AG73" s="652"/>
      <c r="AH73" s="652"/>
      <c r="AI73" s="652"/>
      <c r="AJ73" s="652"/>
      <c r="AK73" s="652"/>
      <c r="AL73" s="652"/>
      <c r="AM73" s="652"/>
      <c r="AN73" s="652"/>
      <c r="AO73" s="652"/>
      <c r="AP73" s="652"/>
      <c r="AQ73" s="632"/>
      <c r="AR73" s="632"/>
      <c r="AS73" s="632"/>
      <c r="AT73" s="632"/>
      <c r="AU73" s="632"/>
      <c r="AW73" s="623" t="s">
        <v>753</v>
      </c>
      <c r="AX73" s="235">
        <v>56886</v>
      </c>
      <c r="AY73" s="632"/>
      <c r="AZ73" s="632"/>
      <c r="BA73" s="632"/>
      <c r="BB73" s="632"/>
      <c r="BC73" s="632"/>
      <c r="BD73" s="632"/>
      <c r="BE73" s="632"/>
      <c r="BF73" s="632"/>
      <c r="BG73" s="632"/>
      <c r="BH73" s="632"/>
    </row>
    <row r="74" spans="1:60" ht="15.75" customHeight="1" thickBot="1" x14ac:dyDescent="0.2">
      <c r="A74" s="628"/>
      <c r="B74" s="1366" t="s">
        <v>1346</v>
      </c>
      <c r="C74" s="1366"/>
      <c r="D74" s="1366"/>
      <c r="E74" s="1366"/>
      <c r="F74" s="1366"/>
      <c r="G74" s="1366"/>
      <c r="H74" s="1366"/>
      <c r="I74" s="1366"/>
      <c r="J74" s="1366"/>
      <c r="K74" s="628"/>
      <c r="L74" s="628"/>
      <c r="M74" s="628"/>
      <c r="N74" s="628"/>
      <c r="O74" s="628"/>
      <c r="P74" s="628"/>
      <c r="Q74" s="628"/>
      <c r="R74" s="628"/>
      <c r="S74" s="628"/>
      <c r="T74" s="628"/>
      <c r="U74" s="628"/>
      <c r="V74" s="628"/>
      <c r="W74" s="628"/>
      <c r="X74" s="628"/>
      <c r="Y74" s="628"/>
      <c r="Z74" s="634"/>
      <c r="AA74" s="653"/>
      <c r="AB74" s="653"/>
      <c r="AC74" s="653"/>
      <c r="AD74" s="653"/>
      <c r="AE74" s="653"/>
      <c r="AF74" s="653"/>
      <c r="AG74" s="653"/>
      <c r="AH74" s="634"/>
      <c r="AI74" s="638"/>
      <c r="AJ74" s="638"/>
      <c r="AK74" s="638"/>
      <c r="AL74" s="638"/>
      <c r="AM74" s="638"/>
      <c r="AN74" s="638"/>
      <c r="AO74" s="638"/>
      <c r="AP74" s="634" t="s">
        <v>991</v>
      </c>
      <c r="AQ74" s="638"/>
      <c r="AR74" s="638"/>
      <c r="AS74" s="638"/>
      <c r="AT74" s="638"/>
      <c r="AU74" s="638"/>
      <c r="AW74" s="623" t="s">
        <v>1238</v>
      </c>
      <c r="AX74" s="235">
        <v>55717</v>
      </c>
      <c r="AY74" s="632"/>
      <c r="AZ74" s="632"/>
      <c r="BA74" s="632"/>
      <c r="BB74" s="632"/>
      <c r="BC74" s="632"/>
      <c r="BD74" s="632"/>
      <c r="BE74" s="632"/>
      <c r="BF74" s="632"/>
      <c r="BG74" s="632"/>
      <c r="BH74" s="632"/>
    </row>
    <row r="75" spans="1:60" ht="15.75" customHeight="1" x14ac:dyDescent="0.15">
      <c r="B75" s="1401" t="s">
        <v>907</v>
      </c>
      <c r="C75" s="1464" t="s">
        <v>411</v>
      </c>
      <c r="D75" s="1465"/>
      <c r="E75" s="1465"/>
      <c r="F75" s="1466"/>
      <c r="G75" s="1427" t="s">
        <v>449</v>
      </c>
      <c r="H75" s="1428"/>
      <c r="I75" s="1428"/>
      <c r="J75" s="1429"/>
      <c r="K75" s="1427" t="s">
        <v>256</v>
      </c>
      <c r="L75" s="1428"/>
      <c r="M75" s="1428"/>
      <c r="N75" s="1429"/>
      <c r="O75" s="1427" t="s">
        <v>550</v>
      </c>
      <c r="P75" s="1428"/>
      <c r="Q75" s="1428"/>
      <c r="R75" s="1429"/>
      <c r="S75" s="1427" t="s">
        <v>552</v>
      </c>
      <c r="T75" s="1428"/>
      <c r="U75" s="1428"/>
      <c r="V75" s="1429"/>
      <c r="W75" s="1427" t="s">
        <v>458</v>
      </c>
      <c r="X75" s="1428"/>
      <c r="Y75" s="1428"/>
      <c r="Z75" s="1429"/>
      <c r="AA75" s="1427" t="s">
        <v>406</v>
      </c>
      <c r="AB75" s="1428"/>
      <c r="AC75" s="1428"/>
      <c r="AD75" s="1470"/>
      <c r="AE75" s="1452" t="s">
        <v>522</v>
      </c>
      <c r="AF75" s="1406"/>
      <c r="AG75" s="1406"/>
      <c r="AH75" s="1406"/>
      <c r="AI75" s="1406"/>
      <c r="AJ75" s="1406"/>
      <c r="AK75" s="1406"/>
      <c r="AL75" s="1406"/>
      <c r="AM75" s="1406"/>
      <c r="AN75" s="1406"/>
      <c r="AO75" s="1406"/>
      <c r="AP75" s="1454"/>
      <c r="AQ75" s="632"/>
      <c r="AR75" s="632"/>
      <c r="AS75" s="632"/>
      <c r="AT75" s="632"/>
      <c r="AU75" s="632"/>
      <c r="AW75" s="623" t="s">
        <v>1239</v>
      </c>
      <c r="AX75" s="235">
        <v>54460</v>
      </c>
      <c r="AY75" s="632"/>
      <c r="AZ75" s="632"/>
      <c r="BA75" s="632"/>
      <c r="BB75" s="632"/>
      <c r="BC75" s="632"/>
      <c r="BD75" s="632"/>
      <c r="BE75" s="632"/>
      <c r="BF75" s="632"/>
      <c r="BG75" s="632"/>
      <c r="BH75" s="632"/>
    </row>
    <row r="76" spans="1:60" ht="21" customHeight="1" x14ac:dyDescent="0.15">
      <c r="B76" s="1402"/>
      <c r="C76" s="1467"/>
      <c r="D76" s="1468"/>
      <c r="E76" s="1468"/>
      <c r="F76" s="1469"/>
      <c r="G76" s="1430"/>
      <c r="H76" s="1431"/>
      <c r="I76" s="1431"/>
      <c r="J76" s="1432"/>
      <c r="K76" s="1430"/>
      <c r="L76" s="1431"/>
      <c r="M76" s="1431"/>
      <c r="N76" s="1432"/>
      <c r="O76" s="1430"/>
      <c r="P76" s="1431"/>
      <c r="Q76" s="1431"/>
      <c r="R76" s="1432"/>
      <c r="S76" s="1430"/>
      <c r="T76" s="1431"/>
      <c r="U76" s="1431"/>
      <c r="V76" s="1432"/>
      <c r="W76" s="1430"/>
      <c r="X76" s="1431"/>
      <c r="Y76" s="1431"/>
      <c r="Z76" s="1432"/>
      <c r="AA76" s="1430"/>
      <c r="AB76" s="1431"/>
      <c r="AC76" s="1431"/>
      <c r="AD76" s="1471"/>
      <c r="AE76" s="1472" t="s">
        <v>952</v>
      </c>
      <c r="AF76" s="1473"/>
      <c r="AG76" s="1473"/>
      <c r="AH76" s="1474"/>
      <c r="AI76" s="1475" t="s">
        <v>299</v>
      </c>
      <c r="AJ76" s="1473"/>
      <c r="AK76" s="1473"/>
      <c r="AL76" s="1474"/>
      <c r="AM76" s="1475" t="s">
        <v>621</v>
      </c>
      <c r="AN76" s="1473"/>
      <c r="AO76" s="1473"/>
      <c r="AP76" s="1476"/>
      <c r="AQ76" s="632"/>
      <c r="AR76" s="632"/>
      <c r="AS76" s="632"/>
      <c r="AT76" s="632"/>
      <c r="AU76" s="632"/>
      <c r="AW76" s="623" t="s">
        <v>1266</v>
      </c>
      <c r="AX76" s="235">
        <v>53644</v>
      </c>
      <c r="AY76" s="632"/>
      <c r="AZ76" s="632"/>
      <c r="BA76" s="632"/>
      <c r="BB76" s="632"/>
      <c r="BC76" s="632"/>
      <c r="BD76" s="632"/>
      <c r="BE76" s="632"/>
      <c r="BF76" s="632"/>
      <c r="BG76" s="632"/>
      <c r="BH76" s="632"/>
    </row>
    <row r="77" spans="1:60" ht="19.5" customHeight="1" x14ac:dyDescent="0.15">
      <c r="B77" s="640" t="s">
        <v>1265</v>
      </c>
      <c r="C77" s="1477">
        <v>52437</v>
      </c>
      <c r="D77" s="1478"/>
      <c r="E77" s="1478"/>
      <c r="F77" s="1479"/>
      <c r="G77" s="1477">
        <v>8373</v>
      </c>
      <c r="H77" s="1478"/>
      <c r="I77" s="1478"/>
      <c r="J77" s="1479"/>
      <c r="K77" s="1480">
        <v>8576</v>
      </c>
      <c r="L77" s="1481"/>
      <c r="M77" s="1481"/>
      <c r="N77" s="1481"/>
      <c r="O77" s="1482">
        <v>8625</v>
      </c>
      <c r="P77" s="1482"/>
      <c r="Q77" s="1482"/>
      <c r="R77" s="1482"/>
      <c r="S77" s="1481">
        <v>8808</v>
      </c>
      <c r="T77" s="1481"/>
      <c r="U77" s="1481"/>
      <c r="V77" s="1481"/>
      <c r="W77" s="1482">
        <v>8840</v>
      </c>
      <c r="X77" s="1482"/>
      <c r="Y77" s="1482"/>
      <c r="Z77" s="1482"/>
      <c r="AA77" s="1480">
        <v>9215</v>
      </c>
      <c r="AB77" s="1481"/>
      <c r="AC77" s="1481"/>
      <c r="AD77" s="1481"/>
      <c r="AE77" s="1493">
        <v>473</v>
      </c>
      <c r="AF77" s="1494"/>
      <c r="AG77" s="1494"/>
      <c r="AH77" s="1494"/>
      <c r="AI77" s="1480">
        <v>51964</v>
      </c>
      <c r="AJ77" s="1481"/>
      <c r="AK77" s="1481"/>
      <c r="AL77" s="1481"/>
      <c r="AM77" s="1361" t="s">
        <v>990</v>
      </c>
      <c r="AN77" s="1362"/>
      <c r="AO77" s="1362"/>
      <c r="AP77" s="1365"/>
      <c r="AQ77" s="641"/>
      <c r="AR77" s="641"/>
      <c r="AS77" s="641"/>
      <c r="AT77" s="641"/>
      <c r="AU77" s="641"/>
      <c r="AW77" s="623" t="s">
        <v>1282</v>
      </c>
      <c r="AX77" s="235">
        <v>52437</v>
      </c>
      <c r="AY77" s="632"/>
      <c r="AZ77" s="632"/>
      <c r="BA77" s="632"/>
      <c r="BB77" s="632"/>
      <c r="BC77" s="632"/>
      <c r="BD77" s="632"/>
      <c r="BE77" s="632"/>
      <c r="BF77" s="632"/>
      <c r="BG77" s="632"/>
      <c r="BH77" s="632"/>
    </row>
    <row r="78" spans="1:60" ht="19.5" customHeight="1" x14ac:dyDescent="0.15">
      <c r="B78" s="640" t="s">
        <v>1278</v>
      </c>
      <c r="C78" s="1477">
        <v>51035</v>
      </c>
      <c r="D78" s="1478"/>
      <c r="E78" s="1478"/>
      <c r="F78" s="1479"/>
      <c r="G78" s="1477">
        <v>7887</v>
      </c>
      <c r="H78" s="1478"/>
      <c r="I78" s="1478"/>
      <c r="J78" s="1479"/>
      <c r="K78" s="1480">
        <v>8366</v>
      </c>
      <c r="L78" s="1481"/>
      <c r="M78" s="1481"/>
      <c r="N78" s="1481"/>
      <c r="O78" s="1482">
        <v>8579</v>
      </c>
      <c r="P78" s="1482"/>
      <c r="Q78" s="1482"/>
      <c r="R78" s="1482"/>
      <c r="S78" s="1481">
        <v>8605</v>
      </c>
      <c r="T78" s="1481"/>
      <c r="U78" s="1481"/>
      <c r="V78" s="1481"/>
      <c r="W78" s="1482">
        <v>8775</v>
      </c>
      <c r="X78" s="1482"/>
      <c r="Y78" s="1482"/>
      <c r="Z78" s="1482"/>
      <c r="AA78" s="1480">
        <v>8823</v>
      </c>
      <c r="AB78" s="1481"/>
      <c r="AC78" s="1481"/>
      <c r="AD78" s="1481"/>
      <c r="AE78" s="1493">
        <v>461</v>
      </c>
      <c r="AF78" s="1494"/>
      <c r="AG78" s="1494"/>
      <c r="AH78" s="1494"/>
      <c r="AI78" s="1480">
        <v>50574</v>
      </c>
      <c r="AJ78" s="1481"/>
      <c r="AK78" s="1481"/>
      <c r="AL78" s="1481"/>
      <c r="AM78" s="1495" t="s">
        <v>990</v>
      </c>
      <c r="AN78" s="1496"/>
      <c r="AO78" s="1496"/>
      <c r="AP78" s="1497"/>
      <c r="AQ78" s="632"/>
      <c r="AR78" s="632"/>
      <c r="AS78" s="632"/>
      <c r="AT78" s="632"/>
      <c r="AU78" s="632"/>
      <c r="AV78" s="632"/>
      <c r="AW78" s="623" t="s">
        <v>1283</v>
      </c>
      <c r="AX78" s="235">
        <v>51035</v>
      </c>
    </row>
    <row r="79" spans="1:60" ht="19.5" customHeight="1" thickBot="1" x14ac:dyDescent="0.2">
      <c r="B79" s="642" t="s">
        <v>1345</v>
      </c>
      <c r="C79" s="1484">
        <v>49078</v>
      </c>
      <c r="D79" s="1485"/>
      <c r="E79" s="1485"/>
      <c r="F79" s="1490"/>
      <c r="G79" s="1484">
        <v>7437</v>
      </c>
      <c r="H79" s="1485"/>
      <c r="I79" s="1485"/>
      <c r="J79" s="1490"/>
      <c r="K79" s="1484">
        <v>7779</v>
      </c>
      <c r="L79" s="1485"/>
      <c r="M79" s="1485"/>
      <c r="N79" s="1490"/>
      <c r="O79" s="1483">
        <v>8230</v>
      </c>
      <c r="P79" s="1483"/>
      <c r="Q79" s="1483"/>
      <c r="R79" s="1483"/>
      <c r="S79" s="1484">
        <v>8454</v>
      </c>
      <c r="T79" s="1485"/>
      <c r="U79" s="1485"/>
      <c r="V79" s="1490"/>
      <c r="W79" s="1483">
        <v>8503</v>
      </c>
      <c r="X79" s="1483"/>
      <c r="Y79" s="1483"/>
      <c r="Z79" s="1483"/>
      <c r="AA79" s="1484">
        <v>8675</v>
      </c>
      <c r="AB79" s="1485"/>
      <c r="AC79" s="1485"/>
      <c r="AD79" s="1486"/>
      <c r="AE79" s="1487">
        <v>439</v>
      </c>
      <c r="AF79" s="1488"/>
      <c r="AG79" s="1488"/>
      <c r="AH79" s="1489"/>
      <c r="AI79" s="1484">
        <v>48639</v>
      </c>
      <c r="AJ79" s="1485"/>
      <c r="AK79" s="1485"/>
      <c r="AL79" s="1490"/>
      <c r="AM79" s="1461" t="s">
        <v>990</v>
      </c>
      <c r="AN79" s="1491"/>
      <c r="AO79" s="1491"/>
      <c r="AP79" s="1492"/>
      <c r="AQ79" s="632"/>
      <c r="AR79" s="632"/>
      <c r="AS79" s="632"/>
      <c r="AT79" s="632"/>
      <c r="AU79" s="632"/>
      <c r="AV79" s="632"/>
      <c r="AW79" s="623" t="s">
        <v>1362</v>
      </c>
      <c r="AX79" s="235">
        <v>49078</v>
      </c>
    </row>
    <row r="80" spans="1:60" s="617" customFormat="1" ht="20.25" customHeight="1" x14ac:dyDescent="0.15">
      <c r="A80" s="613"/>
      <c r="B80" s="639"/>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654"/>
      <c r="AN80" s="654"/>
      <c r="AO80" s="654"/>
      <c r="AP80" s="654"/>
      <c r="AQ80" s="632"/>
      <c r="AR80" s="632"/>
      <c r="AS80" s="632"/>
      <c r="AT80" s="632"/>
      <c r="AU80" s="632"/>
      <c r="AV80" s="655"/>
      <c r="AW80" s="623"/>
      <c r="AX80" s="235"/>
      <c r="AY80" s="655"/>
      <c r="AZ80" s="655"/>
      <c r="BA80" s="655"/>
      <c r="BB80" s="655"/>
      <c r="BC80" s="655"/>
    </row>
    <row r="81" spans="1:61" ht="21" customHeight="1" x14ac:dyDescent="0.15">
      <c r="B81" s="630"/>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651"/>
      <c r="AN81" s="651"/>
      <c r="AO81" s="651"/>
      <c r="AP81" s="651"/>
      <c r="AQ81" s="632"/>
      <c r="AR81" s="632"/>
      <c r="AS81" s="632"/>
      <c r="AT81" s="632"/>
      <c r="AU81" s="632"/>
      <c r="AW81" s="632"/>
      <c r="AX81" s="632"/>
      <c r="AY81" s="632"/>
      <c r="AZ81" s="632"/>
      <c r="BA81" s="632"/>
      <c r="BB81" s="632"/>
      <c r="BC81" s="632"/>
      <c r="BD81" s="632"/>
      <c r="BE81" s="632"/>
      <c r="BF81" s="632"/>
      <c r="BG81" s="632"/>
      <c r="BH81" s="632"/>
    </row>
    <row r="82" spans="1:61" ht="15.75" customHeight="1" x14ac:dyDescent="0.15">
      <c r="B82" s="630"/>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651"/>
      <c r="AN82" s="651"/>
      <c r="AO82" s="651"/>
      <c r="AP82" s="651"/>
      <c r="AQ82" s="632"/>
      <c r="AR82" s="632"/>
      <c r="AS82" s="632"/>
      <c r="AT82" s="632"/>
      <c r="AU82" s="632"/>
      <c r="AV82" s="632"/>
      <c r="AW82" s="632"/>
      <c r="AX82" s="632"/>
      <c r="AY82" s="632"/>
      <c r="AZ82" s="632"/>
      <c r="BA82" s="632"/>
      <c r="BB82" s="632"/>
      <c r="BC82" s="632"/>
      <c r="BD82" s="632"/>
      <c r="BE82" s="632"/>
      <c r="BF82" s="632"/>
      <c r="BG82" s="632"/>
      <c r="BH82" s="632"/>
    </row>
    <row r="83" spans="1:61" ht="31.5" customHeight="1" x14ac:dyDescent="0.15">
      <c r="B83" s="630"/>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651"/>
      <c r="AN83" s="651"/>
      <c r="AO83" s="651"/>
      <c r="AP83" s="651"/>
      <c r="AQ83" s="632"/>
      <c r="AR83" s="632"/>
      <c r="AS83" s="632"/>
      <c r="AT83" s="632"/>
      <c r="AU83" s="632"/>
      <c r="AV83" s="632"/>
      <c r="AW83" s="632"/>
      <c r="AX83" s="632"/>
      <c r="AY83" s="632"/>
      <c r="AZ83" s="632"/>
      <c r="BA83" s="632"/>
      <c r="BB83" s="632"/>
      <c r="BC83" s="632"/>
      <c r="BD83" s="632"/>
      <c r="BE83" s="632"/>
      <c r="BF83" s="632"/>
      <c r="BG83" s="632"/>
      <c r="BH83" s="632"/>
    </row>
    <row r="84" spans="1:61" ht="32.1" customHeight="1" x14ac:dyDescent="0.15">
      <c r="B84" s="630"/>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651"/>
      <c r="AN84" s="651"/>
      <c r="AO84" s="651"/>
      <c r="AP84" s="651"/>
      <c r="AQ84" s="632"/>
      <c r="AR84" s="632"/>
      <c r="AS84" s="632"/>
      <c r="AT84" s="632"/>
      <c r="AU84" s="632"/>
      <c r="AV84" s="632"/>
      <c r="AX84" s="641"/>
      <c r="AY84" s="632"/>
      <c r="AZ84" s="632"/>
      <c r="BA84" s="632"/>
      <c r="BB84" s="632"/>
      <c r="BC84" s="632"/>
      <c r="BD84" s="632"/>
      <c r="BE84" s="632"/>
      <c r="BF84" s="632"/>
      <c r="BG84" s="632"/>
      <c r="BH84" s="632"/>
    </row>
    <row r="85" spans="1:61" ht="31.5" customHeight="1" x14ac:dyDescent="0.15">
      <c r="B85" s="630"/>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651"/>
      <c r="AN85" s="651"/>
      <c r="AO85" s="651"/>
      <c r="AP85" s="651"/>
      <c r="AQ85" s="632"/>
      <c r="AR85" s="632"/>
      <c r="AS85" s="632"/>
      <c r="AT85" s="632"/>
      <c r="AU85" s="632"/>
      <c r="AV85" s="632"/>
      <c r="AW85" s="628"/>
      <c r="AX85" s="628"/>
      <c r="AY85" s="632"/>
      <c r="AZ85" s="632"/>
      <c r="BA85" s="632"/>
      <c r="BB85" s="632"/>
      <c r="BC85" s="632"/>
      <c r="BD85" s="632"/>
      <c r="BE85" s="632"/>
      <c r="BF85" s="632"/>
      <c r="BG85" s="632"/>
      <c r="BH85" s="632"/>
    </row>
    <row r="86" spans="1:61" ht="9" customHeight="1" x14ac:dyDescent="0.15">
      <c r="B86" s="630"/>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651"/>
      <c r="AN86" s="651"/>
      <c r="AO86" s="651"/>
      <c r="AP86" s="651"/>
      <c r="AQ86" s="632"/>
      <c r="AR86" s="632"/>
      <c r="AS86" s="632"/>
      <c r="AT86" s="632"/>
      <c r="AU86" s="632"/>
      <c r="AV86" s="632"/>
      <c r="AY86" s="632"/>
      <c r="AZ86" s="632"/>
      <c r="BA86" s="632"/>
      <c r="BB86" s="632"/>
      <c r="BC86" s="632"/>
      <c r="BD86" s="632"/>
      <c r="BE86" s="632"/>
      <c r="BF86" s="632"/>
      <c r="BG86" s="632"/>
      <c r="BH86" s="632"/>
    </row>
    <row r="87" spans="1:61" ht="18" customHeight="1" x14ac:dyDescent="0.15">
      <c r="B87" s="630"/>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651"/>
      <c r="AN87" s="651"/>
      <c r="AO87" s="651"/>
      <c r="AP87" s="651"/>
      <c r="AQ87" s="632"/>
      <c r="AR87" s="632"/>
      <c r="AS87" s="632"/>
      <c r="AT87" s="632"/>
      <c r="AU87" s="632"/>
      <c r="AY87" s="641"/>
      <c r="AZ87" s="641"/>
      <c r="BA87" s="641"/>
      <c r="BB87" s="641"/>
      <c r="BC87" s="641"/>
      <c r="BD87" s="641"/>
      <c r="BE87" s="641"/>
      <c r="BF87" s="641"/>
      <c r="BG87" s="641"/>
      <c r="BH87" s="641"/>
    </row>
    <row r="88" spans="1:61" s="628" customFormat="1" ht="21" customHeight="1" x14ac:dyDescent="0.15">
      <c r="A88" s="613"/>
      <c r="B88" s="630"/>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651"/>
      <c r="AN88" s="651"/>
      <c r="AO88" s="651"/>
      <c r="AP88" s="651"/>
      <c r="AQ88" s="632"/>
      <c r="AR88" s="632"/>
      <c r="AS88" s="632"/>
      <c r="AT88" s="632"/>
      <c r="AU88" s="632"/>
      <c r="AW88" s="613"/>
      <c r="AX88" s="613"/>
    </row>
    <row r="89" spans="1:61" ht="21" customHeight="1" x14ac:dyDescent="0.15">
      <c r="B89" s="630"/>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651"/>
      <c r="AN89" s="651"/>
      <c r="AO89" s="651"/>
      <c r="AP89" s="651"/>
      <c r="AQ89" s="632"/>
      <c r="AR89" s="632"/>
      <c r="AS89" s="632"/>
      <c r="AT89" s="632"/>
      <c r="AU89" s="632"/>
    </row>
    <row r="90" spans="1:61" ht="21" customHeight="1" x14ac:dyDescent="0.15">
      <c r="B90" s="630"/>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651"/>
      <c r="AN90" s="651"/>
      <c r="AO90" s="651"/>
      <c r="AP90" s="651"/>
      <c r="AQ90" s="632"/>
      <c r="AR90" s="632"/>
      <c r="AS90" s="632"/>
      <c r="AT90" s="632"/>
      <c r="AU90" s="632"/>
    </row>
    <row r="91" spans="1:61" ht="21" customHeight="1" x14ac:dyDescent="0.15">
      <c r="B91" s="630"/>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651"/>
      <c r="AN91" s="651"/>
      <c r="AO91" s="651"/>
      <c r="AP91" s="651"/>
      <c r="AQ91" s="632"/>
      <c r="AR91" s="632"/>
      <c r="AS91" s="632"/>
      <c r="AT91" s="632"/>
      <c r="AU91" s="632"/>
    </row>
    <row r="92" spans="1:61" ht="27.75" customHeight="1" x14ac:dyDescent="0.15">
      <c r="B92" s="656"/>
      <c r="C92" s="656"/>
      <c r="D92" s="656"/>
      <c r="E92" s="656"/>
      <c r="F92" s="656"/>
      <c r="G92" s="656"/>
      <c r="H92" s="656"/>
      <c r="I92" s="656"/>
      <c r="J92" s="656"/>
      <c r="K92" s="656"/>
      <c r="L92" s="656"/>
      <c r="M92" s="656"/>
      <c r="N92" s="656"/>
      <c r="O92" s="656"/>
      <c r="P92" s="656"/>
      <c r="Q92" s="656"/>
      <c r="R92" s="656"/>
      <c r="S92" s="656"/>
      <c r="T92" s="656"/>
      <c r="U92" s="656"/>
      <c r="V92" s="656"/>
      <c r="W92" s="656"/>
      <c r="X92" s="656"/>
      <c r="Y92" s="656"/>
      <c r="Z92" s="656"/>
      <c r="AA92" s="656"/>
      <c r="AB92" s="656"/>
      <c r="AC92" s="656"/>
      <c r="AD92" s="656"/>
      <c r="AE92" s="656"/>
      <c r="AF92" s="656"/>
      <c r="AG92" s="656"/>
      <c r="AH92" s="656"/>
      <c r="AI92" s="656"/>
      <c r="AJ92" s="656"/>
      <c r="AK92" s="656"/>
      <c r="AL92" s="656"/>
      <c r="AM92" s="656"/>
      <c r="AN92" s="656"/>
      <c r="AO92" s="656"/>
      <c r="AP92" s="656"/>
      <c r="AQ92" s="656"/>
      <c r="AR92" s="656"/>
      <c r="AS92" s="656"/>
      <c r="AT92" s="656"/>
      <c r="AU92" s="656"/>
    </row>
    <row r="93" spans="1:61" ht="18" customHeight="1" x14ac:dyDescent="0.15">
      <c r="A93" s="624" t="s">
        <v>1032</v>
      </c>
      <c r="B93" s="643"/>
      <c r="C93" s="641"/>
      <c r="D93" s="641"/>
      <c r="E93" s="641"/>
      <c r="F93" s="641"/>
      <c r="G93" s="641"/>
      <c r="H93" s="641"/>
      <c r="I93" s="641"/>
      <c r="J93" s="641"/>
      <c r="K93" s="641"/>
      <c r="L93" s="641"/>
      <c r="M93" s="641"/>
      <c r="N93" s="641"/>
      <c r="O93" s="641"/>
      <c r="P93" s="641"/>
      <c r="Q93" s="641"/>
      <c r="R93" s="641"/>
      <c r="S93" s="641"/>
      <c r="T93" s="641"/>
      <c r="U93" s="641"/>
      <c r="V93" s="641"/>
      <c r="W93" s="641"/>
      <c r="X93" s="641"/>
      <c r="Y93" s="641"/>
      <c r="Z93" s="641"/>
      <c r="AA93" s="641"/>
      <c r="AB93" s="641"/>
      <c r="AC93" s="641"/>
      <c r="AD93" s="641"/>
      <c r="AE93" s="641"/>
      <c r="AF93" s="641"/>
      <c r="AG93" s="641"/>
      <c r="AH93" s="641"/>
      <c r="AI93" s="641"/>
      <c r="AJ93" s="641"/>
      <c r="AK93" s="641"/>
      <c r="AL93" s="641"/>
      <c r="AM93" s="641"/>
      <c r="AN93" s="641"/>
      <c r="AO93" s="641"/>
      <c r="AP93" s="641"/>
      <c r="AQ93" s="641"/>
      <c r="AR93" s="641"/>
      <c r="AS93" s="641"/>
      <c r="AT93" s="641"/>
      <c r="AU93" s="641"/>
    </row>
    <row r="94" spans="1:61" ht="39" customHeight="1" x14ac:dyDescent="0.15">
      <c r="B94" s="1345" t="s">
        <v>1459</v>
      </c>
      <c r="C94" s="1345"/>
      <c r="D94" s="1345"/>
      <c r="E94" s="1345"/>
      <c r="F94" s="1345"/>
      <c r="G94" s="1345"/>
      <c r="H94" s="1345"/>
      <c r="I94" s="1345"/>
      <c r="J94" s="1345"/>
      <c r="K94" s="1345"/>
      <c r="L94" s="1345"/>
      <c r="M94" s="1345"/>
      <c r="N94" s="1345"/>
      <c r="O94" s="1345"/>
      <c r="P94" s="1345"/>
      <c r="Q94" s="1345"/>
      <c r="R94" s="1345"/>
      <c r="S94" s="1345"/>
      <c r="T94" s="1345"/>
      <c r="U94" s="1345"/>
      <c r="V94" s="1345"/>
      <c r="W94" s="1345"/>
      <c r="X94" s="1345"/>
      <c r="Y94" s="1345"/>
      <c r="Z94" s="1345"/>
      <c r="AA94" s="1345"/>
      <c r="AB94" s="1345"/>
      <c r="AC94" s="1345"/>
      <c r="AD94" s="1345"/>
      <c r="AE94" s="1345"/>
      <c r="AF94" s="1345"/>
      <c r="AG94" s="1345"/>
      <c r="AH94" s="1345"/>
      <c r="AI94" s="1345"/>
      <c r="AJ94" s="1345"/>
      <c r="AK94" s="1345"/>
      <c r="AL94" s="1345"/>
      <c r="AM94" s="1345"/>
      <c r="AN94" s="1345"/>
      <c r="AO94" s="1345"/>
      <c r="AP94" s="1345"/>
      <c r="AQ94" s="1345"/>
      <c r="AR94" s="1345"/>
      <c r="AS94" s="1345"/>
      <c r="AT94" s="1345"/>
      <c r="AU94" s="657"/>
    </row>
    <row r="95" spans="1:61" ht="37.5" customHeight="1" x14ac:dyDescent="0.15">
      <c r="A95" s="613" t="s">
        <v>1296</v>
      </c>
      <c r="B95" s="1345" t="s">
        <v>1409</v>
      </c>
      <c r="C95" s="1345"/>
      <c r="D95" s="1345"/>
      <c r="E95" s="1345"/>
      <c r="F95" s="1345"/>
      <c r="G95" s="1345"/>
      <c r="H95" s="1345"/>
      <c r="I95" s="1345"/>
      <c r="J95" s="1345"/>
      <c r="K95" s="1345"/>
      <c r="L95" s="1345"/>
      <c r="M95" s="1345"/>
      <c r="N95" s="1345"/>
      <c r="O95" s="1345"/>
      <c r="P95" s="1345"/>
      <c r="Q95" s="1345"/>
      <c r="R95" s="1345"/>
      <c r="S95" s="1345"/>
      <c r="T95" s="1345"/>
      <c r="U95" s="1345"/>
      <c r="V95" s="1345"/>
      <c r="W95" s="1345"/>
      <c r="X95" s="1345"/>
      <c r="Y95" s="1345"/>
      <c r="Z95" s="1345"/>
      <c r="AA95" s="1345"/>
      <c r="AB95" s="1345"/>
      <c r="AC95" s="1345"/>
      <c r="AD95" s="1345"/>
      <c r="AE95" s="1345"/>
      <c r="AF95" s="1345"/>
      <c r="AG95" s="1345"/>
      <c r="AH95" s="1345"/>
      <c r="AI95" s="1345"/>
      <c r="AJ95" s="1345"/>
      <c r="AK95" s="1345"/>
      <c r="AL95" s="1345"/>
      <c r="AM95" s="1345"/>
      <c r="AN95" s="1345"/>
      <c r="AO95" s="1345"/>
      <c r="AP95" s="1345"/>
      <c r="AQ95" s="1345"/>
      <c r="AR95" s="1345"/>
      <c r="AS95" s="1345"/>
      <c r="AT95" s="657"/>
      <c r="AU95" s="657"/>
      <c r="AV95" s="632"/>
      <c r="AY95" s="632"/>
      <c r="AZ95" s="632"/>
      <c r="BA95" s="632"/>
      <c r="BB95" s="632"/>
      <c r="BC95" s="632"/>
      <c r="BD95" s="632"/>
      <c r="BE95" s="632"/>
      <c r="BF95" s="632"/>
      <c r="BG95" s="632"/>
      <c r="BH95" s="632"/>
      <c r="BI95" s="632"/>
    </row>
    <row r="96" spans="1:61" ht="37.5" customHeight="1" x14ac:dyDescent="0.15">
      <c r="B96" s="1345" t="s">
        <v>1463</v>
      </c>
      <c r="C96" s="1345"/>
      <c r="D96" s="1345"/>
      <c r="E96" s="1345"/>
      <c r="F96" s="1345"/>
      <c r="G96" s="1345"/>
      <c r="H96" s="1345"/>
      <c r="I96" s="1345"/>
      <c r="J96" s="1345"/>
      <c r="K96" s="1345"/>
      <c r="L96" s="1345"/>
      <c r="M96" s="1345"/>
      <c r="N96" s="1345"/>
      <c r="O96" s="1345"/>
      <c r="P96" s="1345"/>
      <c r="Q96" s="1345"/>
      <c r="R96" s="1345"/>
      <c r="S96" s="1345"/>
      <c r="T96" s="1345"/>
      <c r="U96" s="1345"/>
      <c r="V96" s="1345"/>
      <c r="W96" s="1345"/>
      <c r="X96" s="1345"/>
      <c r="Y96" s="1345"/>
      <c r="Z96" s="1345"/>
      <c r="AA96" s="1345"/>
      <c r="AB96" s="1345"/>
      <c r="AC96" s="1345"/>
      <c r="AD96" s="1345"/>
      <c r="AE96" s="1345"/>
      <c r="AF96" s="1345"/>
      <c r="AG96" s="1345"/>
      <c r="AH96" s="1345"/>
      <c r="AI96" s="1345"/>
      <c r="AJ96" s="1345"/>
      <c r="AK96" s="1345"/>
      <c r="AL96" s="1345"/>
      <c r="AM96" s="1345"/>
      <c r="AN96" s="1345"/>
      <c r="AO96" s="1345"/>
      <c r="AP96" s="1345"/>
      <c r="AQ96" s="1345"/>
      <c r="AR96" s="1345"/>
      <c r="AS96" s="1345"/>
      <c r="AT96" s="1345"/>
      <c r="AU96" s="1345"/>
    </row>
    <row r="97" spans="1:50" ht="7.5" customHeight="1" x14ac:dyDescent="0.15">
      <c r="B97" s="620"/>
      <c r="C97" s="620"/>
      <c r="D97" s="620"/>
      <c r="E97" s="620"/>
      <c r="F97" s="620"/>
      <c r="G97" s="620"/>
      <c r="H97" s="620"/>
      <c r="I97" s="620"/>
      <c r="J97" s="620"/>
      <c r="K97" s="620"/>
      <c r="L97" s="620"/>
      <c r="M97" s="620"/>
      <c r="N97" s="620"/>
      <c r="O97" s="620"/>
      <c r="P97" s="620"/>
      <c r="Q97" s="620"/>
      <c r="R97" s="620"/>
      <c r="S97" s="620"/>
      <c r="T97" s="620"/>
      <c r="U97" s="620"/>
      <c r="V97" s="620"/>
      <c r="W97" s="620"/>
      <c r="X97" s="620"/>
      <c r="Y97" s="620"/>
      <c r="Z97" s="620"/>
      <c r="AA97" s="620"/>
      <c r="AB97" s="620"/>
      <c r="AC97" s="620"/>
      <c r="AD97" s="620"/>
      <c r="AE97" s="620"/>
      <c r="AF97" s="620"/>
      <c r="AG97" s="620"/>
      <c r="AH97" s="620"/>
      <c r="AI97" s="620"/>
      <c r="AJ97" s="620"/>
      <c r="AK97" s="620"/>
      <c r="AL97" s="620"/>
      <c r="AM97" s="620"/>
      <c r="AN97" s="620"/>
      <c r="AO97" s="620"/>
      <c r="AP97" s="620"/>
      <c r="AQ97" s="620"/>
      <c r="AR97" s="620"/>
      <c r="AS97" s="620"/>
      <c r="AT97" s="620"/>
      <c r="AU97" s="620"/>
      <c r="AV97" s="632"/>
    </row>
    <row r="98" spans="1:50" ht="12.75" customHeight="1" thickBot="1" x14ac:dyDescent="0.2">
      <c r="A98" s="628"/>
      <c r="B98" s="1498" t="s">
        <v>1347</v>
      </c>
      <c r="C98" s="1499"/>
      <c r="D98" s="1499"/>
      <c r="E98" s="1499"/>
      <c r="F98" s="1499"/>
      <c r="G98" s="1499"/>
      <c r="H98" s="1499"/>
      <c r="I98" s="1499"/>
      <c r="J98" s="1499"/>
      <c r="K98" s="628"/>
      <c r="L98" s="628"/>
      <c r="M98" s="628"/>
      <c r="N98" s="628"/>
      <c r="O98" s="628"/>
      <c r="P98" s="628"/>
      <c r="Q98" s="628"/>
      <c r="R98" s="628"/>
      <c r="S98" s="628"/>
      <c r="T98" s="628"/>
      <c r="U98" s="628"/>
      <c r="V98" s="628"/>
      <c r="W98" s="628"/>
      <c r="X98" s="628"/>
      <c r="Y98" s="628"/>
      <c r="Z98" s="634"/>
      <c r="AA98" s="653"/>
      <c r="AB98" s="653"/>
      <c r="AC98" s="653"/>
      <c r="AD98" s="653"/>
      <c r="AE98" s="653"/>
      <c r="AF98" s="653"/>
      <c r="AG98" s="653"/>
      <c r="AH98" s="628"/>
      <c r="AI98" s="628"/>
      <c r="AJ98" s="628"/>
      <c r="AK98" s="628"/>
      <c r="AL98" s="628"/>
      <c r="AM98" s="628"/>
      <c r="AN98" s="628"/>
      <c r="AO98" s="628"/>
      <c r="AP98" s="658" t="s">
        <v>548</v>
      </c>
      <c r="AQ98" s="628"/>
      <c r="AR98" s="628"/>
      <c r="AS98" s="628"/>
      <c r="AT98" s="628"/>
      <c r="AU98" s="628"/>
      <c r="AV98" s="641"/>
    </row>
    <row r="99" spans="1:50" ht="21" customHeight="1" x14ac:dyDescent="0.15">
      <c r="B99" s="1401" t="s">
        <v>907</v>
      </c>
      <c r="C99" s="1409" t="s">
        <v>411</v>
      </c>
      <c r="D99" s="1409"/>
      <c r="E99" s="1409"/>
      <c r="F99" s="1409"/>
      <c r="G99" s="1409"/>
      <c r="H99" s="1409"/>
      <c r="I99" s="1409"/>
      <c r="J99" s="1409"/>
      <c r="K99" s="1409"/>
      <c r="L99" s="1409"/>
      <c r="M99" s="1409"/>
      <c r="N99" s="1409"/>
      <c r="O99" s="1409"/>
      <c r="P99" s="1409"/>
      <c r="Q99" s="1405"/>
      <c r="R99" s="1408" t="s">
        <v>1036</v>
      </c>
      <c r="S99" s="1409"/>
      <c r="T99" s="1409"/>
      <c r="U99" s="1409"/>
      <c r="V99" s="1409"/>
      <c r="W99" s="1405" t="s">
        <v>933</v>
      </c>
      <c r="X99" s="1406"/>
      <c r="Y99" s="1406"/>
      <c r="Z99" s="1406"/>
      <c r="AA99" s="1406"/>
      <c r="AB99" s="1406"/>
      <c r="AC99" s="1406"/>
      <c r="AD99" s="1406"/>
      <c r="AE99" s="1406"/>
      <c r="AF99" s="1406"/>
      <c r="AG99" s="1406"/>
      <c r="AH99" s="1406"/>
      <c r="AI99" s="1406"/>
      <c r="AJ99" s="1406"/>
      <c r="AK99" s="1407"/>
      <c r="AL99" s="1452" t="s">
        <v>1066</v>
      </c>
      <c r="AM99" s="1406"/>
      <c r="AN99" s="1406"/>
      <c r="AO99" s="1406"/>
      <c r="AP99" s="1454"/>
      <c r="AV99" s="632"/>
    </row>
    <row r="100" spans="1:50" ht="21" customHeight="1" x14ac:dyDescent="0.15">
      <c r="B100" s="1402"/>
      <c r="C100" s="1359" t="s">
        <v>411</v>
      </c>
      <c r="D100" s="1359"/>
      <c r="E100" s="1359"/>
      <c r="F100" s="1359"/>
      <c r="G100" s="1359"/>
      <c r="H100" s="1359" t="s">
        <v>1034</v>
      </c>
      <c r="I100" s="1359"/>
      <c r="J100" s="1359"/>
      <c r="K100" s="1359"/>
      <c r="L100" s="1359"/>
      <c r="M100" s="1359" t="s">
        <v>664</v>
      </c>
      <c r="N100" s="1359"/>
      <c r="O100" s="1359"/>
      <c r="P100" s="1359"/>
      <c r="Q100" s="1399"/>
      <c r="R100" s="1400" t="s">
        <v>1034</v>
      </c>
      <c r="S100" s="1359"/>
      <c r="T100" s="1359"/>
      <c r="U100" s="1359"/>
      <c r="V100" s="1359"/>
      <c r="W100" s="1359" t="s">
        <v>411</v>
      </c>
      <c r="X100" s="1359"/>
      <c r="Y100" s="1359"/>
      <c r="Z100" s="1359"/>
      <c r="AA100" s="1359"/>
      <c r="AB100" s="1359" t="s">
        <v>1034</v>
      </c>
      <c r="AC100" s="1359"/>
      <c r="AD100" s="1359"/>
      <c r="AE100" s="1359"/>
      <c r="AF100" s="1359"/>
      <c r="AG100" s="1359" t="s">
        <v>664</v>
      </c>
      <c r="AH100" s="1359"/>
      <c r="AI100" s="1359"/>
      <c r="AJ100" s="1359"/>
      <c r="AK100" s="1399"/>
      <c r="AL100" s="1400" t="s">
        <v>679</v>
      </c>
      <c r="AM100" s="1359"/>
      <c r="AN100" s="1359"/>
      <c r="AO100" s="1359"/>
      <c r="AP100" s="1360"/>
      <c r="AV100" s="632"/>
      <c r="AW100" s="659" t="s">
        <v>696</v>
      </c>
      <c r="AX100" s="659" t="s">
        <v>1017</v>
      </c>
    </row>
    <row r="101" spans="1:50" ht="19.5" customHeight="1" x14ac:dyDescent="0.15">
      <c r="B101" s="640" t="s">
        <v>1410</v>
      </c>
      <c r="C101" s="1361">
        <v>153</v>
      </c>
      <c r="D101" s="1362"/>
      <c r="E101" s="1362"/>
      <c r="F101" s="1362"/>
      <c r="G101" s="1355"/>
      <c r="H101" s="1361">
        <v>153</v>
      </c>
      <c r="I101" s="1362"/>
      <c r="J101" s="1362"/>
      <c r="K101" s="1362"/>
      <c r="L101" s="1355"/>
      <c r="M101" s="1361" t="s">
        <v>950</v>
      </c>
      <c r="N101" s="1362"/>
      <c r="O101" s="1362"/>
      <c r="P101" s="1362"/>
      <c r="Q101" s="1363"/>
      <c r="R101" s="1364">
        <v>1</v>
      </c>
      <c r="S101" s="1362"/>
      <c r="T101" s="1362"/>
      <c r="U101" s="1362"/>
      <c r="V101" s="1355"/>
      <c r="W101" s="1361">
        <v>146</v>
      </c>
      <c r="X101" s="1362"/>
      <c r="Y101" s="1362"/>
      <c r="Z101" s="1362"/>
      <c r="AA101" s="1355"/>
      <c r="AB101" s="1361">
        <v>146</v>
      </c>
      <c r="AC101" s="1362"/>
      <c r="AD101" s="1362"/>
      <c r="AE101" s="1362"/>
      <c r="AF101" s="1355"/>
      <c r="AG101" s="1361" t="s">
        <v>950</v>
      </c>
      <c r="AH101" s="1362"/>
      <c r="AI101" s="1362"/>
      <c r="AJ101" s="1362"/>
      <c r="AK101" s="1363"/>
      <c r="AL101" s="1364">
        <v>6</v>
      </c>
      <c r="AM101" s="1362"/>
      <c r="AN101" s="1362"/>
      <c r="AO101" s="1362"/>
      <c r="AP101" s="1365"/>
      <c r="AV101" s="632"/>
      <c r="AW101" s="623" t="s">
        <v>1187</v>
      </c>
      <c r="AX101" s="235">
        <v>35505</v>
      </c>
    </row>
    <row r="102" spans="1:50" ht="19.5" customHeight="1" x14ac:dyDescent="0.15">
      <c r="B102" s="640" t="s">
        <v>1411</v>
      </c>
      <c r="C102" s="1361">
        <v>153</v>
      </c>
      <c r="D102" s="1362"/>
      <c r="E102" s="1362"/>
      <c r="F102" s="1362"/>
      <c r="G102" s="1355"/>
      <c r="H102" s="1361">
        <v>153</v>
      </c>
      <c r="I102" s="1362"/>
      <c r="J102" s="1362"/>
      <c r="K102" s="1362"/>
      <c r="L102" s="1355"/>
      <c r="M102" s="1361" t="s">
        <v>950</v>
      </c>
      <c r="N102" s="1362"/>
      <c r="O102" s="1362"/>
      <c r="P102" s="1362"/>
      <c r="Q102" s="1363"/>
      <c r="R102" s="1364">
        <v>1</v>
      </c>
      <c r="S102" s="1362"/>
      <c r="T102" s="1362"/>
      <c r="U102" s="1362"/>
      <c r="V102" s="1355"/>
      <c r="W102" s="1361">
        <v>146</v>
      </c>
      <c r="X102" s="1362"/>
      <c r="Y102" s="1362"/>
      <c r="Z102" s="1362"/>
      <c r="AA102" s="1355"/>
      <c r="AB102" s="1361">
        <v>146</v>
      </c>
      <c r="AC102" s="1362"/>
      <c r="AD102" s="1362"/>
      <c r="AE102" s="1362"/>
      <c r="AF102" s="1355"/>
      <c r="AG102" s="1361" t="s">
        <v>950</v>
      </c>
      <c r="AH102" s="1362"/>
      <c r="AI102" s="1362"/>
      <c r="AJ102" s="1362"/>
      <c r="AK102" s="1363"/>
      <c r="AL102" s="1364">
        <v>6</v>
      </c>
      <c r="AM102" s="1362"/>
      <c r="AN102" s="1362"/>
      <c r="AO102" s="1362"/>
      <c r="AP102" s="1365"/>
      <c r="AV102" s="632"/>
      <c r="AW102" s="623" t="s">
        <v>1188</v>
      </c>
      <c r="AX102" s="235">
        <v>33921</v>
      </c>
    </row>
    <row r="103" spans="1:50" ht="19.5" customHeight="1" thickBot="1" x14ac:dyDescent="0.2">
      <c r="B103" s="642" t="s">
        <v>1345</v>
      </c>
      <c r="C103" s="1460">
        <v>151</v>
      </c>
      <c r="D103" s="1460"/>
      <c r="E103" s="1460"/>
      <c r="F103" s="1460"/>
      <c r="G103" s="1460"/>
      <c r="H103" s="1460">
        <v>151</v>
      </c>
      <c r="I103" s="1460"/>
      <c r="J103" s="1460"/>
      <c r="K103" s="1460"/>
      <c r="L103" s="1460"/>
      <c r="M103" s="1460" t="s">
        <v>950</v>
      </c>
      <c r="N103" s="1460"/>
      <c r="O103" s="1460"/>
      <c r="P103" s="1460"/>
      <c r="Q103" s="1461"/>
      <c r="R103" s="1462">
        <v>1</v>
      </c>
      <c r="S103" s="1460"/>
      <c r="T103" s="1460"/>
      <c r="U103" s="1460"/>
      <c r="V103" s="1460"/>
      <c r="W103" s="1460">
        <v>144</v>
      </c>
      <c r="X103" s="1460"/>
      <c r="Y103" s="1460"/>
      <c r="Z103" s="1460"/>
      <c r="AA103" s="1460"/>
      <c r="AB103" s="1460">
        <v>144</v>
      </c>
      <c r="AC103" s="1460"/>
      <c r="AD103" s="1460"/>
      <c r="AE103" s="1460"/>
      <c r="AF103" s="1460"/>
      <c r="AG103" s="1460" t="s">
        <v>950</v>
      </c>
      <c r="AH103" s="1460"/>
      <c r="AI103" s="1460"/>
      <c r="AJ103" s="1460"/>
      <c r="AK103" s="1461"/>
      <c r="AL103" s="1462">
        <v>6</v>
      </c>
      <c r="AM103" s="1460"/>
      <c r="AN103" s="1460"/>
      <c r="AO103" s="1460"/>
      <c r="AP103" s="1463"/>
      <c r="AW103" s="623" t="s">
        <v>1189</v>
      </c>
      <c r="AX103" s="235">
        <v>32137</v>
      </c>
    </row>
    <row r="104" spans="1:50" ht="12" customHeight="1" x14ac:dyDescent="0.15">
      <c r="B104" s="639"/>
      <c r="C104" s="654"/>
      <c r="D104" s="654"/>
      <c r="E104" s="654"/>
      <c r="F104" s="654"/>
      <c r="G104" s="654"/>
      <c r="H104" s="654"/>
      <c r="I104" s="654"/>
      <c r="J104" s="654"/>
      <c r="K104" s="654"/>
      <c r="L104" s="654"/>
      <c r="M104" s="654"/>
      <c r="N104" s="654"/>
      <c r="O104" s="654"/>
      <c r="P104" s="654"/>
      <c r="Q104" s="654"/>
      <c r="R104" s="654"/>
      <c r="S104" s="654"/>
      <c r="T104" s="654"/>
      <c r="U104" s="654"/>
      <c r="V104" s="654"/>
      <c r="W104" s="654"/>
      <c r="X104" s="654"/>
      <c r="Y104" s="654"/>
      <c r="Z104" s="654"/>
      <c r="AA104" s="654"/>
      <c r="AB104" s="654"/>
      <c r="AC104" s="654"/>
      <c r="AD104" s="654"/>
      <c r="AE104" s="654"/>
      <c r="AF104" s="654"/>
      <c r="AG104" s="654"/>
      <c r="AH104" s="654"/>
      <c r="AI104" s="654"/>
      <c r="AJ104" s="654"/>
      <c r="AK104" s="654"/>
      <c r="AL104" s="654"/>
      <c r="AM104" s="654"/>
      <c r="AN104" s="654"/>
      <c r="AO104" s="654"/>
      <c r="AP104" s="654"/>
      <c r="AW104" s="623" t="s">
        <v>753</v>
      </c>
      <c r="AX104" s="235">
        <v>31052</v>
      </c>
    </row>
    <row r="105" spans="1:50" s="628" customFormat="1" ht="15.75" customHeight="1" thickBot="1" x14ac:dyDescent="0.2">
      <c r="B105" s="1500" t="s">
        <v>1348</v>
      </c>
      <c r="C105" s="1500"/>
      <c r="D105" s="1500"/>
      <c r="E105" s="1500"/>
      <c r="F105" s="1500"/>
      <c r="G105" s="1500"/>
      <c r="H105" s="1500"/>
      <c r="I105" s="1500"/>
      <c r="J105" s="1500"/>
      <c r="Z105" s="634"/>
      <c r="AA105" s="653"/>
      <c r="AB105" s="653"/>
      <c r="AC105" s="653"/>
      <c r="AD105" s="613"/>
      <c r="AE105" s="653"/>
      <c r="AF105" s="613"/>
      <c r="AG105" s="653"/>
      <c r="AH105" s="653"/>
      <c r="AI105" s="634"/>
      <c r="AJ105" s="638"/>
      <c r="AK105" s="634" t="s">
        <v>991</v>
      </c>
      <c r="AL105" s="638"/>
      <c r="AM105" s="638"/>
      <c r="AN105" s="638"/>
      <c r="AO105" s="638"/>
      <c r="AU105" s="613"/>
      <c r="AW105" s="623" t="s">
        <v>1238</v>
      </c>
      <c r="AX105" s="235">
        <v>30206</v>
      </c>
    </row>
    <row r="106" spans="1:50" ht="15.75" customHeight="1" x14ac:dyDescent="0.15">
      <c r="B106" s="1401" t="s">
        <v>907</v>
      </c>
      <c r="C106" s="1427" t="s">
        <v>411</v>
      </c>
      <c r="D106" s="1428"/>
      <c r="E106" s="1428"/>
      <c r="F106" s="1428"/>
      <c r="G106" s="1429"/>
      <c r="H106" s="1464" t="s">
        <v>449</v>
      </c>
      <c r="I106" s="1465"/>
      <c r="J106" s="1465"/>
      <c r="K106" s="1465"/>
      <c r="L106" s="1466"/>
      <c r="M106" s="1464" t="s">
        <v>256</v>
      </c>
      <c r="N106" s="1465"/>
      <c r="O106" s="1465"/>
      <c r="P106" s="1465"/>
      <c r="Q106" s="1466"/>
      <c r="R106" s="1464" t="s">
        <v>550</v>
      </c>
      <c r="S106" s="1465"/>
      <c r="T106" s="1465"/>
      <c r="U106" s="1465"/>
      <c r="V106" s="1501"/>
      <c r="W106" s="1452" t="s">
        <v>522</v>
      </c>
      <c r="X106" s="1406"/>
      <c r="Y106" s="1406"/>
      <c r="Z106" s="1406"/>
      <c r="AA106" s="1406"/>
      <c r="AB106" s="1406"/>
      <c r="AC106" s="1406"/>
      <c r="AD106" s="1406"/>
      <c r="AE106" s="1406"/>
      <c r="AF106" s="1406"/>
      <c r="AG106" s="1406"/>
      <c r="AH106" s="1406"/>
      <c r="AI106" s="1406"/>
      <c r="AJ106" s="1406"/>
      <c r="AK106" s="1454"/>
      <c r="AL106" s="632"/>
      <c r="AM106" s="632"/>
      <c r="AN106" s="632"/>
      <c r="AO106" s="632"/>
      <c r="AP106" s="632"/>
      <c r="AQ106" s="632"/>
      <c r="AR106" s="632"/>
      <c r="AS106" s="632"/>
      <c r="AT106" s="632"/>
      <c r="AU106" s="632"/>
      <c r="AW106" s="623" t="s">
        <v>1239</v>
      </c>
      <c r="AX106" s="235">
        <v>29940</v>
      </c>
    </row>
    <row r="107" spans="1:50" ht="15.75" customHeight="1" x14ac:dyDescent="0.15">
      <c r="B107" s="1402"/>
      <c r="C107" s="1430"/>
      <c r="D107" s="1431"/>
      <c r="E107" s="1431"/>
      <c r="F107" s="1431"/>
      <c r="G107" s="1432"/>
      <c r="H107" s="1467"/>
      <c r="I107" s="1468"/>
      <c r="J107" s="1468"/>
      <c r="K107" s="1468"/>
      <c r="L107" s="1469"/>
      <c r="M107" s="1467"/>
      <c r="N107" s="1468"/>
      <c r="O107" s="1468"/>
      <c r="P107" s="1468"/>
      <c r="Q107" s="1469"/>
      <c r="R107" s="1467"/>
      <c r="S107" s="1468"/>
      <c r="T107" s="1468"/>
      <c r="U107" s="1468"/>
      <c r="V107" s="1502"/>
      <c r="W107" s="1472" t="s">
        <v>952</v>
      </c>
      <c r="X107" s="1473"/>
      <c r="Y107" s="1473"/>
      <c r="Z107" s="1473"/>
      <c r="AA107" s="1474"/>
      <c r="AB107" s="1475" t="s">
        <v>299</v>
      </c>
      <c r="AC107" s="1473"/>
      <c r="AD107" s="1473"/>
      <c r="AE107" s="1473"/>
      <c r="AF107" s="1474"/>
      <c r="AG107" s="1475" t="s">
        <v>621</v>
      </c>
      <c r="AH107" s="1473"/>
      <c r="AI107" s="1473"/>
      <c r="AJ107" s="1473"/>
      <c r="AK107" s="1476"/>
      <c r="AL107" s="632"/>
      <c r="AM107" s="632"/>
      <c r="AN107" s="632"/>
      <c r="AO107" s="632"/>
      <c r="AP107" s="632"/>
      <c r="AQ107" s="632"/>
      <c r="AR107" s="632"/>
      <c r="AS107" s="632"/>
      <c r="AT107" s="632"/>
      <c r="AU107" s="632"/>
      <c r="AW107" s="623" t="s">
        <v>1266</v>
      </c>
      <c r="AX107" s="235">
        <v>29042</v>
      </c>
    </row>
    <row r="108" spans="1:50" ht="20.25" customHeight="1" x14ac:dyDescent="0.15">
      <c r="B108" s="640" t="s">
        <v>1410</v>
      </c>
      <c r="C108" s="1503">
        <v>28541</v>
      </c>
      <c r="D108" s="1416"/>
      <c r="E108" s="1416"/>
      <c r="F108" s="1416"/>
      <c r="G108" s="1416"/>
      <c r="H108" s="1503">
        <v>9450</v>
      </c>
      <c r="I108" s="1416"/>
      <c r="J108" s="1416"/>
      <c r="K108" s="1416"/>
      <c r="L108" s="1416"/>
      <c r="M108" s="1503">
        <v>9304</v>
      </c>
      <c r="N108" s="1416"/>
      <c r="O108" s="1416"/>
      <c r="P108" s="1416"/>
      <c r="Q108" s="1416"/>
      <c r="R108" s="1503">
        <v>9787</v>
      </c>
      <c r="S108" s="1416"/>
      <c r="T108" s="1416"/>
      <c r="U108" s="1416"/>
      <c r="V108" s="1417"/>
      <c r="W108" s="1418">
        <v>379</v>
      </c>
      <c r="X108" s="1416"/>
      <c r="Y108" s="1416"/>
      <c r="Z108" s="1416"/>
      <c r="AA108" s="1416"/>
      <c r="AB108" s="1503">
        <v>27595</v>
      </c>
      <c r="AC108" s="1416"/>
      <c r="AD108" s="1416"/>
      <c r="AE108" s="1416"/>
      <c r="AF108" s="1416"/>
      <c r="AG108" s="1416">
        <v>567</v>
      </c>
      <c r="AH108" s="1416"/>
      <c r="AI108" s="1416"/>
      <c r="AJ108" s="1416"/>
      <c r="AK108" s="1504"/>
      <c r="AL108" s="641"/>
      <c r="AM108" s="641"/>
      <c r="AN108" s="641"/>
      <c r="AO108" s="641"/>
      <c r="AP108" s="641"/>
      <c r="AQ108" s="641"/>
      <c r="AR108" s="641"/>
      <c r="AS108" s="641"/>
      <c r="AT108" s="641"/>
      <c r="AU108" s="641"/>
      <c r="AW108" s="623" t="s">
        <v>1282</v>
      </c>
      <c r="AX108" s="235">
        <v>28541</v>
      </c>
    </row>
    <row r="109" spans="1:50" ht="20.25" customHeight="1" x14ac:dyDescent="0.15">
      <c r="B109" s="640" t="s">
        <v>1411</v>
      </c>
      <c r="C109" s="1503">
        <v>27895</v>
      </c>
      <c r="D109" s="1416"/>
      <c r="E109" s="1416"/>
      <c r="F109" s="1416"/>
      <c r="G109" s="1416"/>
      <c r="H109" s="1503">
        <v>9183</v>
      </c>
      <c r="I109" s="1416"/>
      <c r="J109" s="1416"/>
      <c r="K109" s="1416"/>
      <c r="L109" s="1416"/>
      <c r="M109" s="1503">
        <v>9427</v>
      </c>
      <c r="N109" s="1416"/>
      <c r="O109" s="1416"/>
      <c r="P109" s="1416"/>
      <c r="Q109" s="1416"/>
      <c r="R109" s="1503">
        <v>9285</v>
      </c>
      <c r="S109" s="1416"/>
      <c r="T109" s="1416"/>
      <c r="U109" s="1416"/>
      <c r="V109" s="1417"/>
      <c r="W109" s="1418">
        <v>382</v>
      </c>
      <c r="X109" s="1416"/>
      <c r="Y109" s="1416"/>
      <c r="Z109" s="1416"/>
      <c r="AA109" s="1416"/>
      <c r="AB109" s="1503">
        <v>26951</v>
      </c>
      <c r="AC109" s="1416"/>
      <c r="AD109" s="1416"/>
      <c r="AE109" s="1416"/>
      <c r="AF109" s="1416"/>
      <c r="AG109" s="1416">
        <v>562</v>
      </c>
      <c r="AH109" s="1416"/>
      <c r="AI109" s="1416"/>
      <c r="AJ109" s="1416"/>
      <c r="AK109" s="1504"/>
      <c r="AL109" s="632"/>
      <c r="AM109" s="632"/>
      <c r="AN109" s="632"/>
      <c r="AO109" s="632"/>
      <c r="AP109" s="632"/>
      <c r="AQ109" s="632"/>
      <c r="AR109" s="632"/>
      <c r="AS109" s="632"/>
      <c r="AT109" s="632"/>
      <c r="AU109" s="632"/>
      <c r="AW109" s="623" t="s">
        <v>1412</v>
      </c>
      <c r="AX109" s="235">
        <v>27895</v>
      </c>
    </row>
    <row r="110" spans="1:50" ht="20.25" customHeight="1" thickBot="1" x14ac:dyDescent="0.2">
      <c r="B110" s="642" t="s">
        <v>1345</v>
      </c>
      <c r="C110" s="1387">
        <v>27113</v>
      </c>
      <c r="D110" s="1505"/>
      <c r="E110" s="1505"/>
      <c r="F110" s="1505"/>
      <c r="G110" s="1506"/>
      <c r="H110" s="1507">
        <v>8711</v>
      </c>
      <c r="I110" s="1505"/>
      <c r="J110" s="1505"/>
      <c r="K110" s="1505"/>
      <c r="L110" s="1506"/>
      <c r="M110" s="1507">
        <v>9080</v>
      </c>
      <c r="N110" s="1505"/>
      <c r="O110" s="1505"/>
      <c r="P110" s="1505"/>
      <c r="Q110" s="1505"/>
      <c r="R110" s="1507">
        <v>9322</v>
      </c>
      <c r="S110" s="1505"/>
      <c r="T110" s="1505"/>
      <c r="U110" s="1505"/>
      <c r="V110" s="1508"/>
      <c r="W110" s="1509">
        <v>382</v>
      </c>
      <c r="X110" s="1385"/>
      <c r="Y110" s="1385"/>
      <c r="Z110" s="1385"/>
      <c r="AA110" s="1386"/>
      <c r="AB110" s="1507">
        <v>26176</v>
      </c>
      <c r="AC110" s="1505"/>
      <c r="AD110" s="1505"/>
      <c r="AE110" s="1505"/>
      <c r="AF110" s="1506"/>
      <c r="AG110" s="1510">
        <v>555</v>
      </c>
      <c r="AH110" s="1385"/>
      <c r="AI110" s="1385"/>
      <c r="AJ110" s="1385"/>
      <c r="AK110" s="1511"/>
      <c r="AL110" s="632"/>
      <c r="AM110" s="632"/>
      <c r="AN110" s="632"/>
      <c r="AO110" s="632"/>
      <c r="AP110" s="632"/>
      <c r="AQ110" s="632"/>
      <c r="AR110" s="632"/>
      <c r="AS110" s="632"/>
      <c r="AT110" s="632"/>
      <c r="AU110" s="632"/>
      <c r="AW110" s="623" t="s">
        <v>1362</v>
      </c>
      <c r="AX110" s="235">
        <v>27113</v>
      </c>
    </row>
    <row r="111" spans="1:50" ht="20.25" customHeight="1" x14ac:dyDescent="0.15">
      <c r="B111" s="639"/>
      <c r="C111" s="660"/>
      <c r="D111" s="660"/>
      <c r="E111" s="660"/>
      <c r="F111" s="660"/>
      <c r="G111" s="660"/>
      <c r="H111" s="660"/>
      <c r="I111" s="660"/>
      <c r="J111" s="660"/>
      <c r="K111" s="660"/>
      <c r="L111" s="660"/>
      <c r="M111" s="660"/>
      <c r="N111" s="660"/>
      <c r="O111" s="660"/>
      <c r="P111" s="660"/>
      <c r="Q111" s="660"/>
      <c r="R111" s="660"/>
      <c r="S111" s="660"/>
      <c r="T111" s="660"/>
      <c r="U111" s="660"/>
      <c r="V111" s="660"/>
      <c r="W111" s="660"/>
      <c r="X111" s="660"/>
      <c r="Y111" s="660"/>
      <c r="Z111" s="660"/>
      <c r="AA111" s="660"/>
      <c r="AB111" s="660"/>
      <c r="AC111" s="660"/>
      <c r="AD111" s="660"/>
      <c r="AE111" s="660"/>
      <c r="AF111" s="660"/>
      <c r="AG111" s="660"/>
      <c r="AH111" s="660"/>
      <c r="AI111" s="660"/>
      <c r="AJ111" s="660"/>
      <c r="AK111" s="660"/>
      <c r="AL111" s="632"/>
      <c r="AM111" s="632"/>
      <c r="AN111" s="632"/>
      <c r="AO111" s="632"/>
      <c r="AP111" s="632"/>
      <c r="AQ111" s="632"/>
      <c r="AR111" s="632"/>
      <c r="AS111" s="632"/>
      <c r="AT111" s="632"/>
      <c r="AU111" s="632"/>
    </row>
    <row r="112" spans="1:50" ht="28.5" customHeight="1" x14ac:dyDescent="0.15"/>
    <row r="113" spans="1:61" ht="21.75" customHeight="1" x14ac:dyDescent="0.15">
      <c r="AW113" s="617"/>
      <c r="AX113" s="617"/>
    </row>
    <row r="114" spans="1:61" ht="15.75" customHeight="1" x14ac:dyDescent="0.15">
      <c r="AU114" s="653"/>
      <c r="AV114" s="632"/>
      <c r="AW114" s="632"/>
      <c r="AX114" s="632"/>
      <c r="AY114" s="632"/>
      <c r="AZ114" s="632"/>
      <c r="BA114" s="632"/>
      <c r="BB114" s="632"/>
      <c r="BC114" s="632"/>
      <c r="BD114" s="632"/>
      <c r="BE114" s="632"/>
      <c r="BF114" s="632"/>
      <c r="BG114" s="632"/>
      <c r="BH114" s="632"/>
      <c r="BI114" s="632"/>
    </row>
    <row r="115" spans="1:61" ht="15.75" customHeight="1" x14ac:dyDescent="0.15">
      <c r="AV115" s="632"/>
      <c r="AW115" s="632"/>
      <c r="AX115" s="632"/>
      <c r="AY115" s="632"/>
      <c r="AZ115" s="632"/>
      <c r="BA115" s="632"/>
      <c r="BB115" s="632"/>
      <c r="BC115" s="632"/>
      <c r="BD115" s="632"/>
      <c r="BE115" s="632"/>
      <c r="BF115" s="632"/>
      <c r="BG115" s="632"/>
      <c r="BH115" s="632"/>
    </row>
    <row r="116" spans="1:61" ht="17.25" customHeight="1" x14ac:dyDescent="0.15">
      <c r="AV116" s="632"/>
      <c r="AW116" s="632"/>
      <c r="AX116" s="632"/>
      <c r="AY116" s="632"/>
      <c r="AZ116" s="632"/>
      <c r="BA116" s="632"/>
      <c r="BB116" s="632"/>
      <c r="BC116" s="632"/>
      <c r="BD116" s="632"/>
      <c r="BE116" s="632"/>
      <c r="BF116" s="632"/>
      <c r="BG116" s="632"/>
      <c r="BH116" s="632"/>
    </row>
    <row r="117" spans="1:61" ht="17.25" customHeight="1" x14ac:dyDescent="0.15">
      <c r="AV117" s="632"/>
      <c r="AX117" s="641"/>
      <c r="AY117" s="632"/>
      <c r="AZ117" s="632"/>
      <c r="BA117" s="632"/>
      <c r="BB117" s="632"/>
      <c r="BC117" s="632"/>
      <c r="BD117" s="632"/>
      <c r="BE117" s="632"/>
      <c r="BF117" s="632"/>
      <c r="BG117" s="632"/>
      <c r="BH117" s="632"/>
    </row>
    <row r="118" spans="1:61" ht="6.75" customHeight="1" x14ac:dyDescent="0.15">
      <c r="AV118" s="632"/>
      <c r="AW118" s="628"/>
      <c r="AX118" s="628"/>
      <c r="AY118" s="632"/>
      <c r="AZ118" s="632"/>
      <c r="BA118" s="632"/>
      <c r="BB118" s="632"/>
      <c r="BC118" s="632"/>
      <c r="BD118" s="632"/>
      <c r="BE118" s="632"/>
      <c r="BF118" s="632"/>
      <c r="BG118" s="632"/>
      <c r="BH118" s="632"/>
    </row>
    <row r="119" spans="1:61" ht="16.5" customHeight="1" x14ac:dyDescent="0.15">
      <c r="AV119" s="632"/>
      <c r="AW119" s="628"/>
      <c r="AX119" s="628"/>
      <c r="AY119" s="632"/>
      <c r="AZ119" s="632"/>
      <c r="BA119" s="632"/>
      <c r="BB119" s="632"/>
      <c r="BC119" s="632"/>
      <c r="BD119" s="632"/>
      <c r="BE119" s="632"/>
      <c r="BF119" s="632"/>
      <c r="BG119" s="632"/>
      <c r="BH119" s="632"/>
    </row>
    <row r="120" spans="1:61" ht="15.95" customHeight="1" x14ac:dyDescent="0.15">
      <c r="AV120" s="632"/>
      <c r="AY120" s="632"/>
      <c r="AZ120" s="632"/>
      <c r="BA120" s="632"/>
      <c r="BB120" s="632"/>
      <c r="BC120" s="632"/>
      <c r="BD120" s="632"/>
      <c r="BE120" s="632"/>
      <c r="BF120" s="632"/>
      <c r="BG120" s="632"/>
      <c r="BH120" s="632"/>
    </row>
    <row r="121" spans="1:61" ht="20.100000000000001" customHeight="1" x14ac:dyDescent="0.15">
      <c r="AY121" s="641"/>
      <c r="AZ121" s="641"/>
      <c r="BA121" s="641"/>
      <c r="BB121" s="641"/>
      <c r="BC121" s="641"/>
      <c r="BD121" s="641"/>
      <c r="BE121" s="641"/>
      <c r="BF121" s="641"/>
      <c r="BG121" s="641"/>
      <c r="BH121" s="641"/>
    </row>
    <row r="122" spans="1:61" s="628" customFormat="1" ht="19.5" customHeight="1" x14ac:dyDescent="0.15">
      <c r="A122" s="613"/>
      <c r="B122" s="613"/>
      <c r="C122" s="613"/>
      <c r="D122" s="613"/>
      <c r="E122" s="613"/>
      <c r="F122" s="613"/>
      <c r="G122" s="613"/>
      <c r="H122" s="613"/>
      <c r="I122" s="613"/>
      <c r="J122" s="613"/>
      <c r="K122" s="613"/>
      <c r="L122" s="613"/>
      <c r="M122" s="613"/>
      <c r="N122" s="613"/>
      <c r="O122" s="613"/>
      <c r="P122" s="613"/>
      <c r="Q122" s="613"/>
      <c r="R122" s="613"/>
      <c r="S122" s="613"/>
      <c r="T122" s="613"/>
      <c r="U122" s="613"/>
      <c r="V122" s="613"/>
      <c r="W122" s="613"/>
      <c r="X122" s="613"/>
      <c r="Y122" s="613"/>
      <c r="Z122" s="613"/>
      <c r="AA122" s="613"/>
      <c r="AB122" s="613"/>
      <c r="AC122" s="613"/>
      <c r="AD122" s="613"/>
      <c r="AE122" s="613"/>
      <c r="AF122" s="613"/>
      <c r="AG122" s="613"/>
      <c r="AH122" s="613"/>
      <c r="AI122" s="613"/>
      <c r="AJ122" s="613"/>
      <c r="AK122" s="613"/>
      <c r="AL122" s="613"/>
      <c r="AM122" s="613"/>
      <c r="AN122" s="613"/>
      <c r="AO122" s="613"/>
      <c r="AP122" s="613"/>
      <c r="AQ122" s="613"/>
      <c r="AR122" s="613"/>
      <c r="AS122" s="613"/>
      <c r="AT122" s="613"/>
      <c r="AU122" s="613"/>
      <c r="AW122" s="613"/>
      <c r="AX122" s="613"/>
    </row>
    <row r="123" spans="1:61" ht="12.75" customHeight="1" x14ac:dyDescent="0.15"/>
    <row r="124" spans="1:61" ht="19.5" customHeight="1" x14ac:dyDescent="0.15"/>
    <row r="125" spans="1:61" ht="18" customHeight="1" x14ac:dyDescent="0.15">
      <c r="A125" s="624" t="s">
        <v>1380</v>
      </c>
      <c r="B125" s="643"/>
      <c r="C125" s="641"/>
      <c r="D125" s="641"/>
      <c r="E125" s="641"/>
      <c r="F125" s="641"/>
      <c r="G125" s="641"/>
      <c r="H125" s="641"/>
      <c r="I125" s="641"/>
      <c r="J125" s="641"/>
      <c r="K125" s="641"/>
      <c r="L125" s="641"/>
      <c r="M125" s="641"/>
      <c r="N125" s="641"/>
      <c r="O125" s="641"/>
      <c r="P125" s="641"/>
      <c r="Q125" s="641"/>
      <c r="R125" s="641"/>
      <c r="S125" s="641"/>
      <c r="T125" s="641"/>
      <c r="U125" s="641"/>
      <c r="V125" s="641"/>
      <c r="W125" s="641"/>
      <c r="X125" s="641"/>
      <c r="Y125" s="641"/>
      <c r="Z125" s="641"/>
      <c r="AA125" s="641"/>
      <c r="AB125" s="641"/>
      <c r="AC125" s="641"/>
      <c r="AD125" s="641"/>
      <c r="AE125" s="641"/>
      <c r="AF125" s="641"/>
      <c r="AG125" s="641"/>
      <c r="AH125" s="641"/>
      <c r="AI125" s="641"/>
      <c r="AJ125" s="641"/>
      <c r="AK125" s="641"/>
      <c r="AL125" s="641"/>
      <c r="AM125" s="641"/>
      <c r="AN125" s="641"/>
      <c r="AO125" s="641"/>
      <c r="AP125" s="641"/>
      <c r="AQ125" s="641"/>
      <c r="AR125" s="641"/>
      <c r="AS125" s="641"/>
      <c r="AT125" s="641"/>
      <c r="AU125" s="641"/>
    </row>
    <row r="126" spans="1:61" ht="12.75" customHeight="1" x14ac:dyDescent="0.15">
      <c r="A126" s="628"/>
      <c r="B126" s="1345" t="s">
        <v>1413</v>
      </c>
      <c r="C126" s="1345"/>
      <c r="D126" s="1345"/>
      <c r="E126" s="1345"/>
      <c r="F126" s="1345"/>
      <c r="G126" s="1345"/>
      <c r="H126" s="1345"/>
      <c r="I126" s="1345"/>
      <c r="J126" s="1345"/>
      <c r="K126" s="1345"/>
      <c r="L126" s="1345"/>
      <c r="M126" s="1345"/>
      <c r="N126" s="1345"/>
      <c r="O126" s="1345"/>
      <c r="P126" s="1345"/>
      <c r="Q126" s="1345"/>
      <c r="R126" s="1345"/>
      <c r="S126" s="1345"/>
      <c r="T126" s="1345"/>
      <c r="U126" s="1345"/>
      <c r="V126" s="1345"/>
      <c r="W126" s="1345"/>
      <c r="X126" s="1345"/>
      <c r="Y126" s="1345"/>
      <c r="Z126" s="1345"/>
      <c r="AA126" s="1345"/>
      <c r="AB126" s="1345"/>
      <c r="AC126" s="1345"/>
      <c r="AD126" s="1345"/>
      <c r="AE126" s="1345"/>
      <c r="AF126" s="1345"/>
      <c r="AG126" s="1345"/>
      <c r="AH126" s="1345"/>
      <c r="AI126" s="1345"/>
      <c r="AJ126" s="1345"/>
      <c r="AK126" s="1345"/>
      <c r="AL126" s="1345"/>
      <c r="AM126" s="1345"/>
      <c r="AN126" s="1345"/>
      <c r="AO126" s="1345"/>
      <c r="AP126" s="1345"/>
      <c r="AQ126" s="638"/>
      <c r="AR126" s="638"/>
      <c r="AS126" s="638"/>
      <c r="AT126" s="638"/>
      <c r="AU126" s="638"/>
    </row>
    <row r="127" spans="1:61" ht="17.25" customHeight="1" x14ac:dyDescent="0.15">
      <c r="B127" s="1345" t="s">
        <v>1414</v>
      </c>
      <c r="C127" s="1345"/>
      <c r="D127" s="1345"/>
      <c r="E127" s="1345"/>
      <c r="F127" s="1345"/>
      <c r="G127" s="1345"/>
      <c r="H127" s="1345"/>
      <c r="I127" s="1345"/>
      <c r="J127" s="1345"/>
      <c r="K127" s="1345"/>
      <c r="L127" s="1345"/>
      <c r="M127" s="1345"/>
      <c r="N127" s="1345"/>
      <c r="O127" s="1345"/>
      <c r="P127" s="1345"/>
      <c r="Q127" s="1345"/>
      <c r="R127" s="1345"/>
      <c r="S127" s="1345"/>
      <c r="T127" s="1345"/>
      <c r="U127" s="1345"/>
      <c r="V127" s="1345"/>
      <c r="W127" s="1345"/>
      <c r="X127" s="1345"/>
      <c r="Y127" s="1345"/>
      <c r="Z127" s="1345"/>
      <c r="AA127" s="1345"/>
      <c r="AB127" s="1345"/>
      <c r="AC127" s="1345"/>
      <c r="AD127" s="1345"/>
      <c r="AE127" s="1345"/>
      <c r="AF127" s="1345"/>
      <c r="AG127" s="1345"/>
      <c r="AH127" s="1345"/>
      <c r="AI127" s="1345"/>
      <c r="AJ127" s="1345"/>
      <c r="AK127" s="1345"/>
      <c r="AL127" s="1345"/>
      <c r="AM127" s="1345"/>
      <c r="AN127" s="1345"/>
      <c r="AO127" s="1345"/>
      <c r="AP127" s="1345"/>
      <c r="AQ127" s="1345"/>
      <c r="AR127" s="1345"/>
      <c r="AS127" s="1345"/>
      <c r="AT127" s="1345"/>
      <c r="AU127" s="1345"/>
    </row>
    <row r="128" spans="1:61" ht="15.75" customHeight="1" thickBot="1" x14ac:dyDescent="0.2">
      <c r="A128" s="628"/>
      <c r="B128" s="1498" t="s">
        <v>1349</v>
      </c>
      <c r="C128" s="1499"/>
      <c r="D128" s="1499"/>
      <c r="E128" s="1499"/>
      <c r="F128" s="1499"/>
      <c r="G128" s="1499"/>
      <c r="H128" s="1499"/>
      <c r="I128" s="1499"/>
      <c r="J128" s="1499"/>
      <c r="K128" s="628"/>
      <c r="L128" s="628"/>
      <c r="M128" s="628"/>
      <c r="N128" s="628"/>
      <c r="O128" s="628"/>
      <c r="P128" s="628"/>
      <c r="Q128" s="628"/>
      <c r="R128" s="628"/>
      <c r="S128" s="628"/>
      <c r="T128" s="628"/>
      <c r="U128" s="628"/>
      <c r="V128" s="628"/>
      <c r="W128" s="628"/>
      <c r="X128" s="628"/>
      <c r="Y128" s="628"/>
      <c r="Z128" s="658"/>
      <c r="AA128" s="661"/>
      <c r="AB128" s="661"/>
      <c r="AC128" s="661"/>
      <c r="AD128" s="661"/>
      <c r="AE128" s="661"/>
      <c r="AF128" s="661"/>
      <c r="AG128" s="661"/>
      <c r="AH128" s="628"/>
      <c r="AI128" s="628"/>
      <c r="AJ128" s="628"/>
      <c r="AK128" s="628"/>
      <c r="AL128" s="628"/>
      <c r="AM128" s="628"/>
      <c r="AN128" s="628"/>
      <c r="AO128" s="628"/>
      <c r="AP128" s="658" t="s">
        <v>548</v>
      </c>
      <c r="AQ128" s="628"/>
      <c r="AR128" s="628"/>
      <c r="AS128" s="628"/>
      <c r="AT128" s="628"/>
      <c r="AU128" s="628"/>
      <c r="AV128" s="632"/>
      <c r="AY128" s="632"/>
      <c r="AZ128" s="632"/>
      <c r="BA128" s="632"/>
      <c r="BB128" s="632"/>
      <c r="BC128" s="632"/>
      <c r="BD128" s="632"/>
      <c r="BE128" s="632"/>
      <c r="BF128" s="632"/>
      <c r="BG128" s="632"/>
      <c r="BH128" s="632"/>
      <c r="BI128" s="632"/>
    </row>
    <row r="129" spans="1:60" ht="19.5" customHeight="1" x14ac:dyDescent="0.15">
      <c r="B129" s="1401" t="s">
        <v>907</v>
      </c>
      <c r="C129" s="1409" t="s">
        <v>411</v>
      </c>
      <c r="D129" s="1409"/>
      <c r="E129" s="1409"/>
      <c r="F129" s="1409"/>
      <c r="G129" s="1409"/>
      <c r="H129" s="1409"/>
      <c r="I129" s="1409"/>
      <c r="J129" s="1409"/>
      <c r="K129" s="1409"/>
      <c r="L129" s="1409"/>
      <c r="M129" s="1409"/>
      <c r="N129" s="1409"/>
      <c r="O129" s="1409"/>
      <c r="P129" s="1409"/>
      <c r="Q129" s="1405"/>
      <c r="R129" s="1408" t="s">
        <v>1036</v>
      </c>
      <c r="S129" s="1409"/>
      <c r="T129" s="1409"/>
      <c r="U129" s="1409"/>
      <c r="V129" s="1409"/>
      <c r="W129" s="1405" t="s">
        <v>933</v>
      </c>
      <c r="X129" s="1406"/>
      <c r="Y129" s="1406"/>
      <c r="Z129" s="1406"/>
      <c r="AA129" s="1406"/>
      <c r="AB129" s="1406"/>
      <c r="AC129" s="1406"/>
      <c r="AD129" s="1406"/>
      <c r="AE129" s="1406"/>
      <c r="AF129" s="1406"/>
      <c r="AG129" s="1406"/>
      <c r="AH129" s="1406"/>
      <c r="AI129" s="1406"/>
      <c r="AJ129" s="1406"/>
      <c r="AK129" s="1407"/>
      <c r="AL129" s="1452" t="s">
        <v>1066</v>
      </c>
      <c r="AM129" s="1406"/>
      <c r="AN129" s="1406"/>
      <c r="AO129" s="1406"/>
      <c r="AP129" s="1454"/>
    </row>
    <row r="130" spans="1:60" ht="19.5" customHeight="1" x14ac:dyDescent="0.15">
      <c r="B130" s="1402"/>
      <c r="C130" s="1359" t="s">
        <v>411</v>
      </c>
      <c r="D130" s="1359"/>
      <c r="E130" s="1359"/>
      <c r="F130" s="1359"/>
      <c r="G130" s="1359"/>
      <c r="H130" s="1359" t="s">
        <v>1034</v>
      </c>
      <c r="I130" s="1359"/>
      <c r="J130" s="1359"/>
      <c r="K130" s="1359"/>
      <c r="L130" s="1359"/>
      <c r="M130" s="1359" t="s">
        <v>664</v>
      </c>
      <c r="N130" s="1359"/>
      <c r="O130" s="1359"/>
      <c r="P130" s="1359"/>
      <c r="Q130" s="1399"/>
      <c r="R130" s="1400" t="s">
        <v>1034</v>
      </c>
      <c r="S130" s="1359"/>
      <c r="T130" s="1359"/>
      <c r="U130" s="1359"/>
      <c r="V130" s="1359"/>
      <c r="W130" s="1359" t="s">
        <v>411</v>
      </c>
      <c r="X130" s="1359"/>
      <c r="Y130" s="1359"/>
      <c r="Z130" s="1359"/>
      <c r="AA130" s="1359"/>
      <c r="AB130" s="1359" t="s">
        <v>1034</v>
      </c>
      <c r="AC130" s="1359"/>
      <c r="AD130" s="1359"/>
      <c r="AE130" s="1359"/>
      <c r="AF130" s="1359"/>
      <c r="AG130" s="1359" t="s">
        <v>664</v>
      </c>
      <c r="AH130" s="1359"/>
      <c r="AI130" s="1359"/>
      <c r="AJ130" s="1359"/>
      <c r="AK130" s="1399"/>
      <c r="AL130" s="1400" t="s">
        <v>679</v>
      </c>
      <c r="AM130" s="1359"/>
      <c r="AN130" s="1359"/>
      <c r="AO130" s="1359"/>
      <c r="AP130" s="1360"/>
      <c r="AV130" s="632"/>
    </row>
    <row r="131" spans="1:60" ht="19.5" customHeight="1" x14ac:dyDescent="0.15">
      <c r="B131" s="640" t="s">
        <v>1265</v>
      </c>
      <c r="C131" s="1353" t="s">
        <v>1385</v>
      </c>
      <c r="D131" s="1353"/>
      <c r="E131" s="1353"/>
      <c r="F131" s="1353"/>
      <c r="G131" s="1361"/>
      <c r="H131" s="1353" t="s">
        <v>950</v>
      </c>
      <c r="I131" s="1353"/>
      <c r="J131" s="1353"/>
      <c r="K131" s="1353"/>
      <c r="L131" s="1361"/>
      <c r="M131" s="1353" t="s">
        <v>950</v>
      </c>
      <c r="N131" s="1353"/>
      <c r="O131" s="1353"/>
      <c r="P131" s="1353"/>
      <c r="Q131" s="1361"/>
      <c r="R131" s="1456" t="s">
        <v>950</v>
      </c>
      <c r="S131" s="1353"/>
      <c r="T131" s="1353"/>
      <c r="U131" s="1353"/>
      <c r="V131" s="1353"/>
      <c r="W131" s="1455" t="s">
        <v>950</v>
      </c>
      <c r="X131" s="1455"/>
      <c r="Y131" s="1455"/>
      <c r="Z131" s="1455"/>
      <c r="AA131" s="1455"/>
      <c r="AB131" s="1455" t="s">
        <v>950</v>
      </c>
      <c r="AC131" s="1455"/>
      <c r="AD131" s="1455"/>
      <c r="AE131" s="1455"/>
      <c r="AF131" s="1455"/>
      <c r="AG131" s="1353" t="s">
        <v>950</v>
      </c>
      <c r="AH131" s="1353"/>
      <c r="AI131" s="1353"/>
      <c r="AJ131" s="1353"/>
      <c r="AK131" s="1361"/>
      <c r="AL131" s="1456" t="s">
        <v>950</v>
      </c>
      <c r="AM131" s="1353"/>
      <c r="AN131" s="1353"/>
      <c r="AO131" s="1353"/>
      <c r="AP131" s="1356"/>
      <c r="AV131" s="632"/>
      <c r="AW131" s="632"/>
      <c r="AX131" s="632"/>
      <c r="AY131" s="632"/>
      <c r="AZ131" s="632"/>
      <c r="BA131" s="632"/>
      <c r="BB131" s="632"/>
      <c r="BC131" s="632"/>
      <c r="BD131" s="632"/>
      <c r="BE131" s="632"/>
    </row>
    <row r="132" spans="1:60" ht="19.5" customHeight="1" x14ac:dyDescent="0.15">
      <c r="B132" s="640" t="s">
        <v>1278</v>
      </c>
      <c r="C132" s="1353" t="s">
        <v>950</v>
      </c>
      <c r="D132" s="1353"/>
      <c r="E132" s="1353"/>
      <c r="F132" s="1353"/>
      <c r="G132" s="1361"/>
      <c r="H132" s="1353" t="s">
        <v>950</v>
      </c>
      <c r="I132" s="1353"/>
      <c r="J132" s="1353"/>
      <c r="K132" s="1353"/>
      <c r="L132" s="1361"/>
      <c r="M132" s="1455" t="s">
        <v>950</v>
      </c>
      <c r="N132" s="1455"/>
      <c r="O132" s="1455"/>
      <c r="P132" s="1455"/>
      <c r="Q132" s="1457"/>
      <c r="R132" s="1458" t="s">
        <v>950</v>
      </c>
      <c r="S132" s="1455"/>
      <c r="T132" s="1455"/>
      <c r="U132" s="1455"/>
      <c r="V132" s="1455"/>
      <c r="W132" s="1414" t="s">
        <v>950</v>
      </c>
      <c r="X132" s="1414"/>
      <c r="Y132" s="1414"/>
      <c r="Z132" s="1414"/>
      <c r="AA132" s="1414"/>
      <c r="AB132" s="1414" t="s">
        <v>950</v>
      </c>
      <c r="AC132" s="1414"/>
      <c r="AD132" s="1414"/>
      <c r="AE132" s="1414"/>
      <c r="AF132" s="1414"/>
      <c r="AG132" s="1455" t="s">
        <v>950</v>
      </c>
      <c r="AH132" s="1455"/>
      <c r="AI132" s="1455"/>
      <c r="AJ132" s="1455"/>
      <c r="AK132" s="1457"/>
      <c r="AL132" s="1458" t="s">
        <v>950</v>
      </c>
      <c r="AM132" s="1455"/>
      <c r="AN132" s="1455"/>
      <c r="AO132" s="1455"/>
      <c r="AP132" s="1459"/>
      <c r="AV132" s="632"/>
      <c r="AW132" s="632"/>
      <c r="AX132" s="632"/>
      <c r="AY132" s="632"/>
      <c r="AZ132" s="632"/>
      <c r="BA132" s="632"/>
      <c r="BB132" s="632"/>
      <c r="BC132" s="632"/>
      <c r="BD132" s="632"/>
      <c r="BE132" s="632"/>
      <c r="BF132" s="632"/>
      <c r="BG132" s="632"/>
      <c r="BH132" s="632"/>
    </row>
    <row r="133" spans="1:60" s="628" customFormat="1" ht="19.5" customHeight="1" thickBot="1" x14ac:dyDescent="0.2">
      <c r="A133" s="613"/>
      <c r="B133" s="642" t="s">
        <v>1345</v>
      </c>
      <c r="C133" s="1460">
        <v>1</v>
      </c>
      <c r="D133" s="1460"/>
      <c r="E133" s="1460"/>
      <c r="F133" s="1460"/>
      <c r="G133" s="1460"/>
      <c r="H133" s="1460">
        <v>1</v>
      </c>
      <c r="I133" s="1460"/>
      <c r="J133" s="1460"/>
      <c r="K133" s="1460"/>
      <c r="L133" s="1460"/>
      <c r="M133" s="1460" t="s">
        <v>950</v>
      </c>
      <c r="N133" s="1460"/>
      <c r="O133" s="1460"/>
      <c r="P133" s="1460"/>
      <c r="Q133" s="1461"/>
      <c r="R133" s="1462" t="s">
        <v>950</v>
      </c>
      <c r="S133" s="1460"/>
      <c r="T133" s="1460"/>
      <c r="U133" s="1460"/>
      <c r="V133" s="1460"/>
      <c r="W133" s="1460">
        <v>1</v>
      </c>
      <c r="X133" s="1460"/>
      <c r="Y133" s="1460"/>
      <c r="Z133" s="1460"/>
      <c r="AA133" s="1460"/>
      <c r="AB133" s="1460">
        <v>1</v>
      </c>
      <c r="AC133" s="1460"/>
      <c r="AD133" s="1460"/>
      <c r="AE133" s="1460"/>
      <c r="AF133" s="1460"/>
      <c r="AG133" s="1460" t="s">
        <v>950</v>
      </c>
      <c r="AH133" s="1460"/>
      <c r="AI133" s="1460"/>
      <c r="AJ133" s="1460"/>
      <c r="AK133" s="1461"/>
      <c r="AL133" s="1462" t="s">
        <v>950</v>
      </c>
      <c r="AM133" s="1460"/>
      <c r="AN133" s="1460"/>
      <c r="AO133" s="1460"/>
      <c r="AP133" s="1463"/>
      <c r="AQ133" s="613"/>
      <c r="AR133" s="613"/>
      <c r="AS133" s="613"/>
      <c r="AT133" s="613"/>
      <c r="AU133" s="613"/>
      <c r="AV133" s="638"/>
      <c r="AW133" s="638"/>
      <c r="AX133" s="638"/>
      <c r="AY133" s="638"/>
      <c r="AZ133" s="638"/>
      <c r="BA133" s="638"/>
      <c r="BB133" s="638"/>
      <c r="BC133" s="638"/>
      <c r="BD133" s="638"/>
      <c r="BE133" s="638"/>
      <c r="BF133" s="638"/>
      <c r="BG133" s="638"/>
      <c r="BH133" s="638"/>
    </row>
    <row r="134" spans="1:60" s="628" customFormat="1" ht="9" customHeight="1" x14ac:dyDescent="0.15">
      <c r="A134" s="613"/>
      <c r="B134" s="639"/>
      <c r="C134" s="654"/>
      <c r="D134" s="654"/>
      <c r="E134" s="654"/>
      <c r="F134" s="654"/>
      <c r="G134" s="654"/>
      <c r="H134" s="654"/>
      <c r="I134" s="654"/>
      <c r="J134" s="654"/>
      <c r="K134" s="654"/>
      <c r="L134" s="654"/>
      <c r="M134" s="654"/>
      <c r="N134" s="654"/>
      <c r="O134" s="654"/>
      <c r="P134" s="654"/>
      <c r="Q134" s="654"/>
      <c r="R134" s="654"/>
      <c r="S134" s="654"/>
      <c r="T134" s="654"/>
      <c r="U134" s="654"/>
      <c r="V134" s="654"/>
      <c r="W134" s="654"/>
      <c r="X134" s="654"/>
      <c r="Y134" s="654"/>
      <c r="Z134" s="654"/>
      <c r="AA134" s="654"/>
      <c r="AB134" s="654"/>
      <c r="AC134" s="654"/>
      <c r="AD134" s="654"/>
      <c r="AE134" s="654"/>
      <c r="AF134" s="654"/>
      <c r="AG134" s="654"/>
      <c r="AH134" s="654"/>
      <c r="AI134" s="654"/>
      <c r="AJ134" s="654"/>
      <c r="AK134" s="654"/>
      <c r="AL134" s="654"/>
      <c r="AM134" s="654"/>
      <c r="AN134" s="654"/>
      <c r="AO134" s="654"/>
      <c r="AP134" s="654"/>
      <c r="AQ134" s="613"/>
      <c r="AR134" s="613"/>
      <c r="AS134" s="613"/>
      <c r="AT134" s="613"/>
      <c r="AU134" s="613"/>
      <c r="AV134" s="638"/>
      <c r="AW134" s="638"/>
      <c r="AX134" s="638"/>
      <c r="AY134" s="638"/>
      <c r="AZ134" s="638"/>
      <c r="BA134" s="638"/>
      <c r="BB134" s="638"/>
      <c r="BC134" s="638"/>
      <c r="BD134" s="638"/>
      <c r="BE134" s="638"/>
      <c r="BF134" s="638"/>
      <c r="BG134" s="638"/>
      <c r="BH134" s="638"/>
    </row>
    <row r="135" spans="1:60" ht="21" customHeight="1" thickBot="1" x14ac:dyDescent="0.2">
      <c r="A135" s="628"/>
      <c r="B135" s="1366" t="s">
        <v>1384</v>
      </c>
      <c r="C135" s="1366"/>
      <c r="D135" s="1366"/>
      <c r="E135" s="1366"/>
      <c r="F135" s="1366"/>
      <c r="G135" s="1366"/>
      <c r="H135" s="1366"/>
      <c r="I135" s="1366"/>
      <c r="J135" s="1366"/>
      <c r="K135" s="628"/>
      <c r="L135" s="628"/>
      <c r="M135" s="628"/>
      <c r="N135" s="628"/>
      <c r="O135" s="628"/>
      <c r="P135" s="628"/>
      <c r="Q135" s="628"/>
      <c r="R135" s="628"/>
      <c r="S135" s="628"/>
      <c r="T135" s="628"/>
      <c r="U135" s="628"/>
      <c r="V135" s="628"/>
      <c r="W135" s="628"/>
      <c r="X135" s="628"/>
      <c r="Y135" s="628"/>
      <c r="Z135" s="634"/>
      <c r="AA135" s="653"/>
      <c r="AB135" s="653"/>
      <c r="AC135" s="653"/>
      <c r="AD135" s="653"/>
      <c r="AE135" s="653"/>
      <c r="AF135" s="653"/>
      <c r="AG135" s="653"/>
      <c r="AH135" s="634"/>
      <c r="AI135" s="638"/>
      <c r="AJ135" s="638"/>
      <c r="AK135" s="638"/>
      <c r="AL135" s="638"/>
      <c r="AM135" s="638"/>
      <c r="AN135" s="638"/>
      <c r="AO135" s="638"/>
      <c r="AP135" s="634" t="s">
        <v>991</v>
      </c>
      <c r="AQ135" s="628"/>
      <c r="AR135" s="628"/>
      <c r="AS135" s="628"/>
      <c r="AT135" s="628"/>
      <c r="AV135" s="632"/>
      <c r="AW135" s="632"/>
      <c r="AX135" s="632"/>
      <c r="AY135" s="632"/>
      <c r="AZ135" s="632"/>
      <c r="BA135" s="632"/>
      <c r="BB135" s="632"/>
      <c r="BC135" s="632"/>
      <c r="BD135" s="632"/>
      <c r="BE135" s="632"/>
      <c r="BF135" s="632"/>
      <c r="BG135" s="632"/>
      <c r="BH135" s="632"/>
    </row>
    <row r="136" spans="1:60" ht="21" customHeight="1" x14ac:dyDescent="0.15">
      <c r="B136" s="1401" t="s">
        <v>907</v>
      </c>
      <c r="C136" s="1464" t="s">
        <v>411</v>
      </c>
      <c r="D136" s="1465"/>
      <c r="E136" s="1465"/>
      <c r="F136" s="1466"/>
      <c r="G136" s="1427" t="s">
        <v>449</v>
      </c>
      <c r="H136" s="1428"/>
      <c r="I136" s="1428"/>
      <c r="J136" s="1429"/>
      <c r="K136" s="1427" t="s">
        <v>256</v>
      </c>
      <c r="L136" s="1428"/>
      <c r="M136" s="1428"/>
      <c r="N136" s="1429"/>
      <c r="O136" s="1427" t="s">
        <v>550</v>
      </c>
      <c r="P136" s="1428"/>
      <c r="Q136" s="1428"/>
      <c r="R136" s="1429"/>
      <c r="S136" s="1427" t="s">
        <v>552</v>
      </c>
      <c r="T136" s="1428"/>
      <c r="U136" s="1428"/>
      <c r="V136" s="1429"/>
      <c r="W136" s="1427" t="s">
        <v>458</v>
      </c>
      <c r="X136" s="1428"/>
      <c r="Y136" s="1428"/>
      <c r="Z136" s="1429"/>
      <c r="AA136" s="1427" t="s">
        <v>406</v>
      </c>
      <c r="AB136" s="1428"/>
      <c r="AC136" s="1428"/>
      <c r="AD136" s="1429"/>
      <c r="AE136" s="1428" t="s">
        <v>1381</v>
      </c>
      <c r="AF136" s="1428"/>
      <c r="AG136" s="1428"/>
      <c r="AH136" s="1429"/>
      <c r="AI136" s="1427" t="s">
        <v>1382</v>
      </c>
      <c r="AJ136" s="1428"/>
      <c r="AK136" s="1428"/>
      <c r="AL136" s="1429"/>
      <c r="AM136" s="1427" t="s">
        <v>1383</v>
      </c>
      <c r="AN136" s="1428"/>
      <c r="AO136" s="1428"/>
      <c r="AP136" s="1435"/>
      <c r="AQ136" s="632"/>
      <c r="AR136" s="632"/>
      <c r="AS136" s="632"/>
      <c r="AT136" s="632"/>
      <c r="AU136" s="632"/>
      <c r="AV136" s="632"/>
      <c r="AW136" s="632"/>
      <c r="AX136" s="632"/>
      <c r="AY136" s="632"/>
      <c r="AZ136" s="632"/>
      <c r="BA136" s="632"/>
      <c r="BB136" s="632"/>
      <c r="BC136" s="632"/>
      <c r="BD136" s="632"/>
      <c r="BE136" s="632"/>
      <c r="BF136" s="632"/>
      <c r="BG136" s="632"/>
      <c r="BH136" s="632"/>
    </row>
    <row r="137" spans="1:60" ht="6.75" customHeight="1" x14ac:dyDescent="0.15">
      <c r="B137" s="1402"/>
      <c r="C137" s="1467"/>
      <c r="D137" s="1468"/>
      <c r="E137" s="1468"/>
      <c r="F137" s="1469"/>
      <c r="G137" s="1430"/>
      <c r="H137" s="1431"/>
      <c r="I137" s="1431"/>
      <c r="J137" s="1432"/>
      <c r="K137" s="1430"/>
      <c r="L137" s="1431"/>
      <c r="M137" s="1431"/>
      <c r="N137" s="1432"/>
      <c r="O137" s="1430"/>
      <c r="P137" s="1431"/>
      <c r="Q137" s="1431"/>
      <c r="R137" s="1432"/>
      <c r="S137" s="1430"/>
      <c r="T137" s="1431"/>
      <c r="U137" s="1431"/>
      <c r="V137" s="1432"/>
      <c r="W137" s="1430"/>
      <c r="X137" s="1431"/>
      <c r="Y137" s="1431"/>
      <c r="Z137" s="1432"/>
      <c r="AA137" s="1430"/>
      <c r="AB137" s="1431"/>
      <c r="AC137" s="1431"/>
      <c r="AD137" s="1432"/>
      <c r="AE137" s="1431"/>
      <c r="AF137" s="1431"/>
      <c r="AG137" s="1431"/>
      <c r="AH137" s="1432"/>
      <c r="AI137" s="1430"/>
      <c r="AJ137" s="1431"/>
      <c r="AK137" s="1431"/>
      <c r="AL137" s="1432"/>
      <c r="AM137" s="1430"/>
      <c r="AN137" s="1431"/>
      <c r="AO137" s="1431"/>
      <c r="AP137" s="1436"/>
      <c r="AQ137" s="632"/>
      <c r="AR137" s="632"/>
      <c r="AS137" s="632"/>
      <c r="AT137" s="632"/>
      <c r="AU137" s="632"/>
      <c r="AV137" s="641"/>
    </row>
    <row r="138" spans="1:60" ht="19.5" customHeight="1" x14ac:dyDescent="0.15">
      <c r="B138" s="640" t="s">
        <v>1265</v>
      </c>
      <c r="C138" s="1477" t="s">
        <v>1387</v>
      </c>
      <c r="D138" s="1478"/>
      <c r="E138" s="1478"/>
      <c r="F138" s="1479"/>
      <c r="G138" s="1477" t="s">
        <v>1387</v>
      </c>
      <c r="H138" s="1478"/>
      <c r="I138" s="1478"/>
      <c r="J138" s="1479"/>
      <c r="K138" s="1477" t="s">
        <v>1387</v>
      </c>
      <c r="L138" s="1478"/>
      <c r="M138" s="1478"/>
      <c r="N138" s="1479"/>
      <c r="O138" s="1477" t="s">
        <v>1387</v>
      </c>
      <c r="P138" s="1478"/>
      <c r="Q138" s="1478"/>
      <c r="R138" s="1479"/>
      <c r="S138" s="1477" t="s">
        <v>1387</v>
      </c>
      <c r="T138" s="1478"/>
      <c r="U138" s="1478"/>
      <c r="V138" s="1479"/>
      <c r="W138" s="1477" t="s">
        <v>1387</v>
      </c>
      <c r="X138" s="1478"/>
      <c r="Y138" s="1478"/>
      <c r="Z138" s="1479"/>
      <c r="AA138" s="1477" t="s">
        <v>1387</v>
      </c>
      <c r="AB138" s="1478"/>
      <c r="AC138" s="1478"/>
      <c r="AD138" s="1479"/>
      <c r="AE138" s="1477" t="s">
        <v>1387</v>
      </c>
      <c r="AF138" s="1478"/>
      <c r="AG138" s="1478"/>
      <c r="AH138" s="1479"/>
      <c r="AI138" s="1477" t="s">
        <v>1387</v>
      </c>
      <c r="AJ138" s="1478"/>
      <c r="AK138" s="1478"/>
      <c r="AL138" s="1479"/>
      <c r="AM138" s="1477" t="s">
        <v>1387</v>
      </c>
      <c r="AN138" s="1478"/>
      <c r="AO138" s="1478"/>
      <c r="AP138" s="1512"/>
      <c r="AQ138" s="641"/>
      <c r="AR138" s="641"/>
      <c r="AS138" s="641"/>
      <c r="AT138" s="641"/>
      <c r="AU138" s="641"/>
      <c r="AV138" s="632"/>
    </row>
    <row r="139" spans="1:60" ht="19.5" customHeight="1" x14ac:dyDescent="0.15">
      <c r="B139" s="640" t="s">
        <v>1278</v>
      </c>
      <c r="C139" s="1477" t="s">
        <v>1386</v>
      </c>
      <c r="D139" s="1478"/>
      <c r="E139" s="1478"/>
      <c r="F139" s="1479"/>
      <c r="G139" s="1477" t="s">
        <v>1386</v>
      </c>
      <c r="H139" s="1478"/>
      <c r="I139" s="1478"/>
      <c r="J139" s="1479"/>
      <c r="K139" s="1480" t="s">
        <v>1386</v>
      </c>
      <c r="L139" s="1481"/>
      <c r="M139" s="1481"/>
      <c r="N139" s="1481"/>
      <c r="O139" s="1482" t="s">
        <v>1386</v>
      </c>
      <c r="P139" s="1482"/>
      <c r="Q139" s="1482"/>
      <c r="R139" s="1482"/>
      <c r="S139" s="1481" t="s">
        <v>1386</v>
      </c>
      <c r="T139" s="1481"/>
      <c r="U139" s="1481"/>
      <c r="V139" s="1481"/>
      <c r="W139" s="1482" t="s">
        <v>1386</v>
      </c>
      <c r="X139" s="1482"/>
      <c r="Y139" s="1482"/>
      <c r="Z139" s="1482"/>
      <c r="AA139" s="1480" t="s">
        <v>1386</v>
      </c>
      <c r="AB139" s="1481"/>
      <c r="AC139" s="1481"/>
      <c r="AD139" s="1514"/>
      <c r="AE139" s="1481" t="s">
        <v>1386</v>
      </c>
      <c r="AF139" s="1481"/>
      <c r="AG139" s="1481"/>
      <c r="AH139" s="1481"/>
      <c r="AI139" s="1482" t="s">
        <v>1386</v>
      </c>
      <c r="AJ139" s="1482"/>
      <c r="AK139" s="1482"/>
      <c r="AL139" s="1482"/>
      <c r="AM139" s="1480" t="s">
        <v>1386</v>
      </c>
      <c r="AN139" s="1481"/>
      <c r="AO139" s="1481"/>
      <c r="AP139" s="1515"/>
      <c r="AQ139" s="632"/>
      <c r="AR139" s="632"/>
      <c r="AS139" s="632"/>
      <c r="AT139" s="632"/>
      <c r="AU139" s="632"/>
      <c r="AV139" s="632"/>
      <c r="AW139" s="659"/>
      <c r="AX139" s="659"/>
    </row>
    <row r="140" spans="1:60" ht="19.5" customHeight="1" thickBot="1" x14ac:dyDescent="0.2">
      <c r="B140" s="642" t="s">
        <v>1345</v>
      </c>
      <c r="C140" s="1484">
        <v>841</v>
      </c>
      <c r="D140" s="1485"/>
      <c r="E140" s="1485"/>
      <c r="F140" s="1490"/>
      <c r="G140" s="1484">
        <v>91</v>
      </c>
      <c r="H140" s="1485"/>
      <c r="I140" s="1485"/>
      <c r="J140" s="1490"/>
      <c r="K140" s="1484">
        <v>93</v>
      </c>
      <c r="L140" s="1485"/>
      <c r="M140" s="1485"/>
      <c r="N140" s="1490"/>
      <c r="O140" s="1483">
        <v>97</v>
      </c>
      <c r="P140" s="1483"/>
      <c r="Q140" s="1483"/>
      <c r="R140" s="1483"/>
      <c r="S140" s="1484">
        <v>111</v>
      </c>
      <c r="T140" s="1485"/>
      <c r="U140" s="1485"/>
      <c r="V140" s="1490"/>
      <c r="W140" s="1483">
        <v>81</v>
      </c>
      <c r="X140" s="1483"/>
      <c r="Y140" s="1483"/>
      <c r="Z140" s="1483"/>
      <c r="AA140" s="1484">
        <v>92</v>
      </c>
      <c r="AB140" s="1485"/>
      <c r="AC140" s="1485"/>
      <c r="AD140" s="1490"/>
      <c r="AE140" s="1485">
        <v>96</v>
      </c>
      <c r="AF140" s="1485"/>
      <c r="AG140" s="1485"/>
      <c r="AH140" s="1490"/>
      <c r="AI140" s="1483">
        <v>94</v>
      </c>
      <c r="AJ140" s="1483"/>
      <c r="AK140" s="1483"/>
      <c r="AL140" s="1483"/>
      <c r="AM140" s="1484">
        <v>86</v>
      </c>
      <c r="AN140" s="1485"/>
      <c r="AO140" s="1485"/>
      <c r="AP140" s="1513"/>
      <c r="AQ140" s="632"/>
      <c r="AR140" s="632"/>
      <c r="AS140" s="632"/>
      <c r="AT140" s="632"/>
      <c r="AU140" s="632"/>
      <c r="AV140" s="632"/>
      <c r="AW140" s="623"/>
      <c r="AX140" s="235"/>
    </row>
    <row r="141" spans="1:60" ht="23.25" customHeight="1" x14ac:dyDescent="0.15">
      <c r="AQ141" s="632"/>
      <c r="AR141" s="632"/>
      <c r="AS141" s="632"/>
      <c r="AT141" s="632"/>
      <c r="AU141" s="632"/>
      <c r="AV141" s="632"/>
      <c r="AW141" s="623"/>
      <c r="AX141" s="235"/>
    </row>
    <row r="142" spans="1:60" ht="19.5" customHeight="1" x14ac:dyDescent="0.15">
      <c r="B142" s="620"/>
      <c r="C142" s="620"/>
      <c r="D142" s="620"/>
      <c r="E142" s="620"/>
      <c r="F142" s="620"/>
      <c r="G142" s="620"/>
      <c r="H142" s="620"/>
      <c r="I142" s="620"/>
      <c r="J142" s="620"/>
      <c r="K142" s="620"/>
      <c r="L142" s="620"/>
      <c r="M142" s="620"/>
      <c r="N142" s="620"/>
      <c r="O142" s="620"/>
      <c r="P142" s="620"/>
      <c r="Q142" s="620"/>
      <c r="R142" s="620"/>
      <c r="S142" s="620"/>
      <c r="T142" s="620"/>
      <c r="U142" s="620"/>
      <c r="V142" s="620"/>
      <c r="W142" s="620"/>
      <c r="X142" s="620"/>
      <c r="Y142" s="620"/>
      <c r="Z142" s="620"/>
      <c r="AA142" s="620"/>
      <c r="AB142" s="620"/>
      <c r="AC142" s="620"/>
      <c r="AD142" s="620"/>
      <c r="AE142" s="620"/>
      <c r="AF142" s="620"/>
      <c r="AG142" s="620"/>
      <c r="AH142" s="620"/>
      <c r="AI142" s="620"/>
      <c r="AJ142" s="620"/>
      <c r="AK142" s="620"/>
      <c r="AL142" s="620"/>
      <c r="AM142" s="620"/>
      <c r="AN142" s="620"/>
      <c r="AO142" s="620"/>
      <c r="AP142" s="620"/>
      <c r="AQ142" s="620"/>
      <c r="AR142" s="620"/>
      <c r="AS142" s="620"/>
      <c r="AT142" s="620"/>
      <c r="AU142" s="620"/>
      <c r="AW142" s="623"/>
      <c r="AX142" s="235"/>
    </row>
    <row r="143" spans="1:60" ht="19.5" customHeight="1" x14ac:dyDescent="0.15">
      <c r="A143" s="624" t="s">
        <v>1393</v>
      </c>
      <c r="B143" s="657"/>
      <c r="C143" s="657"/>
      <c r="D143" s="657"/>
      <c r="E143" s="657"/>
      <c r="F143" s="657"/>
      <c r="G143" s="657"/>
      <c r="H143" s="657"/>
      <c r="I143" s="657"/>
      <c r="J143" s="657"/>
      <c r="K143" s="657"/>
      <c r="L143" s="657"/>
      <c r="M143" s="657"/>
      <c r="N143" s="657"/>
      <c r="O143" s="657"/>
      <c r="P143" s="657"/>
      <c r="Q143" s="657"/>
      <c r="R143" s="657"/>
      <c r="S143" s="657"/>
      <c r="T143" s="657"/>
      <c r="U143" s="657"/>
      <c r="V143" s="657"/>
      <c r="W143" s="657"/>
      <c r="X143" s="657"/>
      <c r="Y143" s="657"/>
      <c r="Z143" s="657"/>
      <c r="AA143" s="657"/>
      <c r="AB143" s="657"/>
      <c r="AC143" s="657"/>
      <c r="AD143" s="657"/>
      <c r="AE143" s="657"/>
      <c r="AF143" s="657"/>
      <c r="AG143" s="657"/>
      <c r="AH143" s="657"/>
      <c r="AI143" s="657"/>
      <c r="AJ143" s="657"/>
      <c r="AK143" s="657"/>
      <c r="AL143" s="657"/>
      <c r="AM143" s="657"/>
      <c r="AN143" s="657"/>
      <c r="AO143" s="657"/>
      <c r="AP143" s="657"/>
      <c r="AQ143" s="657"/>
      <c r="AR143" s="657"/>
      <c r="AS143" s="657"/>
      <c r="AT143" s="657"/>
      <c r="AU143" s="657"/>
      <c r="AW143" s="623"/>
      <c r="AX143" s="235"/>
    </row>
    <row r="144" spans="1:60" s="628" customFormat="1" ht="45" customHeight="1" x14ac:dyDescent="0.15">
      <c r="A144" s="613"/>
      <c r="B144" s="1345" t="s">
        <v>1286</v>
      </c>
      <c r="C144" s="1345"/>
      <c r="D144" s="1345"/>
      <c r="E144" s="1345"/>
      <c r="F144" s="1345"/>
      <c r="G144" s="1345"/>
      <c r="H144" s="1345"/>
      <c r="I144" s="1345"/>
      <c r="J144" s="1345"/>
      <c r="K144" s="1345"/>
      <c r="L144" s="1345"/>
      <c r="M144" s="1345"/>
      <c r="N144" s="1345"/>
      <c r="O144" s="1345"/>
      <c r="P144" s="1345"/>
      <c r="Q144" s="1345"/>
      <c r="R144" s="1345"/>
      <c r="S144" s="1345"/>
      <c r="T144" s="1345"/>
      <c r="U144" s="1345"/>
      <c r="V144" s="1345"/>
      <c r="W144" s="1345"/>
      <c r="X144" s="1345"/>
      <c r="Y144" s="1345"/>
      <c r="Z144" s="1345"/>
      <c r="AA144" s="1345"/>
      <c r="AB144" s="1345"/>
      <c r="AC144" s="1345"/>
      <c r="AD144" s="1345"/>
      <c r="AE144" s="1345"/>
      <c r="AF144" s="1345"/>
      <c r="AG144" s="1345"/>
      <c r="AH144" s="1345"/>
      <c r="AI144" s="1345"/>
      <c r="AJ144" s="1345"/>
      <c r="AK144" s="1345"/>
      <c r="AL144" s="1345"/>
      <c r="AM144" s="1345"/>
      <c r="AN144" s="1345"/>
      <c r="AO144" s="1345"/>
      <c r="AP144" s="1345"/>
      <c r="AQ144" s="1345"/>
      <c r="AR144" s="1345"/>
      <c r="AS144" s="1345"/>
      <c r="AT144" s="1345"/>
      <c r="AU144" s="1345"/>
      <c r="AW144" s="623"/>
      <c r="AX144" s="235"/>
    </row>
    <row r="145" spans="1:61" ht="29.25" customHeight="1" x14ac:dyDescent="0.15">
      <c r="B145" s="1345" t="s">
        <v>1464</v>
      </c>
      <c r="C145" s="1345"/>
      <c r="D145" s="1345"/>
      <c r="E145" s="1345"/>
      <c r="F145" s="1345"/>
      <c r="G145" s="1345"/>
      <c r="H145" s="1345"/>
      <c r="I145" s="1345"/>
      <c r="J145" s="1345"/>
      <c r="K145" s="1345"/>
      <c r="L145" s="1345"/>
      <c r="M145" s="1345"/>
      <c r="N145" s="1345"/>
      <c r="O145" s="1345"/>
      <c r="P145" s="1345"/>
      <c r="Q145" s="1345"/>
      <c r="R145" s="1345"/>
      <c r="S145" s="1345"/>
      <c r="T145" s="1345"/>
      <c r="U145" s="1345"/>
      <c r="V145" s="1345"/>
      <c r="W145" s="1345"/>
      <c r="X145" s="1345"/>
      <c r="Y145" s="1345"/>
      <c r="Z145" s="1345"/>
      <c r="AA145" s="1345"/>
      <c r="AB145" s="1345"/>
      <c r="AC145" s="1345"/>
      <c r="AD145" s="1345"/>
      <c r="AE145" s="1345"/>
      <c r="AF145" s="1345"/>
      <c r="AG145" s="1345"/>
      <c r="AH145" s="1345"/>
      <c r="AI145" s="1345"/>
      <c r="AJ145" s="1345"/>
      <c r="AK145" s="1345"/>
      <c r="AL145" s="1345"/>
      <c r="AM145" s="1345"/>
      <c r="AN145" s="1345"/>
      <c r="AO145" s="1345"/>
      <c r="AP145" s="1345"/>
      <c r="AQ145" s="1345"/>
      <c r="AR145" s="1345"/>
      <c r="AS145" s="1345"/>
      <c r="AT145" s="1345"/>
      <c r="AU145" s="1345"/>
      <c r="AV145" s="235"/>
    </row>
    <row r="146" spans="1:61" ht="32.25" customHeight="1" x14ac:dyDescent="0.15">
      <c r="B146" s="1345" t="s">
        <v>1433</v>
      </c>
      <c r="C146" s="1345"/>
      <c r="D146" s="1345"/>
      <c r="E146" s="1345"/>
      <c r="F146" s="1345"/>
      <c r="G146" s="1345"/>
      <c r="H146" s="1345"/>
      <c r="I146" s="1345"/>
      <c r="J146" s="1345"/>
      <c r="K146" s="1345"/>
      <c r="L146" s="1345"/>
      <c r="M146" s="1345"/>
      <c r="N146" s="1345"/>
      <c r="O146" s="1345"/>
      <c r="P146" s="1345"/>
      <c r="Q146" s="1345"/>
      <c r="R146" s="1345"/>
      <c r="S146" s="1345"/>
      <c r="T146" s="1345"/>
      <c r="U146" s="1345"/>
      <c r="V146" s="1345"/>
      <c r="W146" s="1345"/>
      <c r="X146" s="1345"/>
      <c r="Y146" s="1345"/>
      <c r="Z146" s="1345"/>
      <c r="AA146" s="1345"/>
      <c r="AB146" s="1345"/>
      <c r="AC146" s="1345"/>
      <c r="AD146" s="1345"/>
      <c r="AE146" s="1345"/>
      <c r="AF146" s="1345"/>
      <c r="AG146" s="1345"/>
      <c r="AH146" s="1345"/>
      <c r="AI146" s="1345"/>
      <c r="AJ146" s="1345"/>
      <c r="AK146" s="1345"/>
      <c r="AL146" s="1345"/>
      <c r="AM146" s="1345"/>
      <c r="AN146" s="1345"/>
      <c r="AO146" s="1345"/>
      <c r="AP146" s="1345"/>
      <c r="AQ146" s="1345"/>
      <c r="AR146" s="1345"/>
      <c r="AS146" s="1345"/>
      <c r="AT146" s="620"/>
      <c r="AU146" s="620"/>
      <c r="AV146" s="235"/>
    </row>
    <row r="147" spans="1:61" s="662" customFormat="1" ht="42.75" customHeight="1" x14ac:dyDescent="0.15">
      <c r="A147" s="613"/>
      <c r="B147" s="1345" t="s">
        <v>1465</v>
      </c>
      <c r="C147" s="1345"/>
      <c r="D147" s="1345"/>
      <c r="E147" s="1345"/>
      <c r="F147" s="1345"/>
      <c r="G147" s="1345"/>
      <c r="H147" s="1345"/>
      <c r="I147" s="1345"/>
      <c r="J147" s="1345"/>
      <c r="K147" s="1345"/>
      <c r="L147" s="1345"/>
      <c r="M147" s="1345"/>
      <c r="N147" s="1345"/>
      <c r="O147" s="1345"/>
      <c r="P147" s="1345"/>
      <c r="Q147" s="1345"/>
      <c r="R147" s="1345"/>
      <c r="S147" s="1345"/>
      <c r="T147" s="1345"/>
      <c r="U147" s="1345"/>
      <c r="V147" s="1345"/>
      <c r="W147" s="1345"/>
      <c r="X147" s="1345"/>
      <c r="Y147" s="1345"/>
      <c r="Z147" s="1345"/>
      <c r="AA147" s="1345"/>
      <c r="AB147" s="1345"/>
      <c r="AC147" s="1345"/>
      <c r="AD147" s="1345"/>
      <c r="AE147" s="1345"/>
      <c r="AF147" s="1345"/>
      <c r="AG147" s="1345"/>
      <c r="AH147" s="1345"/>
      <c r="AI147" s="1345"/>
      <c r="AJ147" s="1345"/>
      <c r="AK147" s="1345"/>
      <c r="AL147" s="1345"/>
      <c r="AM147" s="1345"/>
      <c r="AN147" s="1345"/>
      <c r="AO147" s="1345"/>
      <c r="AP147" s="1345"/>
      <c r="AQ147" s="1345"/>
      <c r="AR147" s="1345"/>
      <c r="AS147" s="1345"/>
      <c r="AT147" s="1345"/>
      <c r="AU147" s="613"/>
      <c r="AW147" s="613"/>
      <c r="AX147" s="613"/>
      <c r="AY147" s="613"/>
      <c r="AZ147" s="613"/>
    </row>
    <row r="148" spans="1:61" ht="4.5" customHeight="1" x14ac:dyDescent="0.15">
      <c r="B148" s="1345"/>
      <c r="C148" s="1345"/>
      <c r="D148" s="1345"/>
      <c r="E148" s="1345"/>
      <c r="F148" s="1345"/>
      <c r="G148" s="1345"/>
      <c r="H148" s="1345"/>
      <c r="I148" s="1345"/>
      <c r="J148" s="1345"/>
      <c r="K148" s="1345"/>
      <c r="L148" s="1345"/>
      <c r="M148" s="1345"/>
      <c r="N148" s="1345"/>
      <c r="O148" s="1345"/>
      <c r="P148" s="1345"/>
      <c r="Q148" s="1345"/>
      <c r="R148" s="1345"/>
      <c r="S148" s="1345"/>
      <c r="T148" s="1345"/>
      <c r="U148" s="1345"/>
      <c r="V148" s="1345"/>
      <c r="W148" s="1345"/>
      <c r="X148" s="1345"/>
      <c r="Y148" s="1345"/>
      <c r="Z148" s="1345"/>
      <c r="AA148" s="1345"/>
      <c r="AB148" s="1345"/>
      <c r="AC148" s="1345"/>
      <c r="AD148" s="1345"/>
      <c r="AE148" s="1345"/>
      <c r="AF148" s="1345"/>
      <c r="AG148" s="1345"/>
      <c r="AH148" s="1345"/>
      <c r="AI148" s="1345"/>
      <c r="AJ148" s="1345"/>
      <c r="AK148" s="1345"/>
      <c r="AL148" s="1345"/>
      <c r="AM148" s="1345"/>
      <c r="AN148" s="1345"/>
      <c r="AO148" s="1345"/>
      <c r="AP148" s="1345"/>
      <c r="AQ148" s="1345"/>
      <c r="AR148" s="1345"/>
      <c r="AS148" s="1345"/>
      <c r="AT148" s="1345"/>
      <c r="AU148" s="1345"/>
      <c r="AW148" s="623"/>
      <c r="AX148" s="235"/>
    </row>
    <row r="149" spans="1:61" ht="18.75" customHeight="1" thickBot="1" x14ac:dyDescent="0.2">
      <c r="B149" s="1349" t="s">
        <v>1389</v>
      </c>
      <c r="C149" s="1499"/>
      <c r="D149" s="1499"/>
      <c r="E149" s="1499"/>
      <c r="F149" s="1499"/>
      <c r="G149" s="1499"/>
      <c r="H149" s="1499"/>
      <c r="I149" s="1499"/>
      <c r="J149" s="1499"/>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c r="AK149" s="628"/>
      <c r="AL149" s="634"/>
      <c r="AM149" s="628"/>
      <c r="AN149" s="628"/>
      <c r="AO149" s="74"/>
      <c r="AP149" s="74"/>
      <c r="AQ149" s="74"/>
      <c r="AR149" s="628"/>
      <c r="AS149" s="634" t="s">
        <v>548</v>
      </c>
      <c r="AU149" s="653"/>
      <c r="AW149" s="623"/>
      <c r="AX149" s="235"/>
    </row>
    <row r="150" spans="1:61" ht="15" customHeight="1" x14ac:dyDescent="0.15">
      <c r="B150" s="1516" t="s">
        <v>677</v>
      </c>
      <c r="C150" s="1421" t="s">
        <v>411</v>
      </c>
      <c r="D150" s="1422"/>
      <c r="E150" s="1423"/>
      <c r="F150" s="1522" t="s">
        <v>558</v>
      </c>
      <c r="G150" s="1523"/>
      <c r="H150" s="1523"/>
      <c r="I150" s="1523"/>
      <c r="J150" s="1523"/>
      <c r="K150" s="1523"/>
      <c r="L150" s="1523"/>
      <c r="M150" s="1523"/>
      <c r="N150" s="1523"/>
      <c r="O150" s="1523"/>
      <c r="P150" s="1523"/>
      <c r="Q150" s="1523"/>
      <c r="R150" s="1523"/>
      <c r="S150" s="1523"/>
      <c r="T150" s="1524"/>
      <c r="U150" s="1525" t="s">
        <v>494</v>
      </c>
      <c r="V150" s="1523"/>
      <c r="W150" s="1523"/>
      <c r="X150" s="1523"/>
      <c r="Y150" s="1523"/>
      <c r="Z150" s="1523"/>
      <c r="AA150" s="1523"/>
      <c r="AB150" s="1523"/>
      <c r="AC150" s="1523"/>
      <c r="AD150" s="1523"/>
      <c r="AE150" s="1523"/>
      <c r="AF150" s="1523"/>
      <c r="AG150" s="1523"/>
      <c r="AH150" s="1523"/>
      <c r="AI150" s="1524"/>
      <c r="AJ150" s="1526" t="s">
        <v>1388</v>
      </c>
      <c r="AK150" s="1450"/>
      <c r="AL150" s="1450"/>
      <c r="AM150" s="1450"/>
      <c r="AN150" s="1450"/>
      <c r="AO150" s="1450"/>
      <c r="AP150" s="1450"/>
      <c r="AQ150" s="1450"/>
      <c r="AR150" s="1527"/>
      <c r="AW150" s="623"/>
      <c r="AX150" s="235"/>
    </row>
    <row r="151" spans="1:61" ht="25.5" customHeight="1" x14ac:dyDescent="0.15">
      <c r="B151" s="1517"/>
      <c r="C151" s="1519"/>
      <c r="D151" s="1520"/>
      <c r="E151" s="1521"/>
      <c r="F151" s="1417" t="s">
        <v>411</v>
      </c>
      <c r="G151" s="1528"/>
      <c r="H151" s="1529"/>
      <c r="I151" s="1535" t="s">
        <v>496</v>
      </c>
      <c r="J151" s="1536"/>
      <c r="K151" s="1536"/>
      <c r="L151" s="1536"/>
      <c r="M151" s="1536"/>
      <c r="N151" s="1536"/>
      <c r="O151" s="1536"/>
      <c r="P151" s="1536"/>
      <c r="Q151" s="1537"/>
      <c r="R151" s="1475" t="s">
        <v>934</v>
      </c>
      <c r="S151" s="1473"/>
      <c r="T151" s="1538"/>
      <c r="U151" s="1539" t="s">
        <v>411</v>
      </c>
      <c r="V151" s="1528"/>
      <c r="W151" s="1529"/>
      <c r="X151" s="1535" t="s">
        <v>496</v>
      </c>
      <c r="Y151" s="1536"/>
      <c r="Z151" s="1536"/>
      <c r="AA151" s="1536"/>
      <c r="AB151" s="1536"/>
      <c r="AC151" s="1536"/>
      <c r="AD151" s="1536"/>
      <c r="AE151" s="1536"/>
      <c r="AF151" s="1537"/>
      <c r="AG151" s="1541" t="s">
        <v>1003</v>
      </c>
      <c r="AH151" s="1542"/>
      <c r="AI151" s="1543"/>
      <c r="AJ151" s="1539" t="s">
        <v>411</v>
      </c>
      <c r="AK151" s="1528"/>
      <c r="AL151" s="1529"/>
      <c r="AM151" s="1417" t="s">
        <v>496</v>
      </c>
      <c r="AN151" s="1528"/>
      <c r="AO151" s="1529"/>
      <c r="AP151" s="1530" t="s">
        <v>934</v>
      </c>
      <c r="AQ151" s="1531"/>
      <c r="AR151" s="1532"/>
      <c r="AW151" s="623"/>
      <c r="AX151" s="235"/>
    </row>
    <row r="152" spans="1:61" ht="22.5" customHeight="1" x14ac:dyDescent="0.15">
      <c r="B152" s="1518"/>
      <c r="C152" s="1424"/>
      <c r="D152" s="1425"/>
      <c r="E152" s="1426"/>
      <c r="F152" s="1374"/>
      <c r="G152" s="1375"/>
      <c r="H152" s="1376"/>
      <c r="I152" s="1530" t="s">
        <v>411</v>
      </c>
      <c r="J152" s="1531"/>
      <c r="K152" s="1533"/>
      <c r="L152" s="1530" t="s">
        <v>679</v>
      </c>
      <c r="M152" s="1531"/>
      <c r="N152" s="1533"/>
      <c r="O152" s="1530" t="s">
        <v>680</v>
      </c>
      <c r="P152" s="1531"/>
      <c r="Q152" s="1533"/>
      <c r="R152" s="1530" t="s">
        <v>679</v>
      </c>
      <c r="S152" s="1531"/>
      <c r="T152" s="1534"/>
      <c r="U152" s="1540"/>
      <c r="V152" s="1375"/>
      <c r="W152" s="1376"/>
      <c r="X152" s="1530" t="s">
        <v>411</v>
      </c>
      <c r="Y152" s="1531"/>
      <c r="Z152" s="1533"/>
      <c r="AA152" s="1530" t="s">
        <v>679</v>
      </c>
      <c r="AB152" s="1531"/>
      <c r="AC152" s="1533"/>
      <c r="AD152" s="1530" t="s">
        <v>680</v>
      </c>
      <c r="AE152" s="1531"/>
      <c r="AF152" s="1533"/>
      <c r="AG152" s="1530" t="s">
        <v>680</v>
      </c>
      <c r="AH152" s="1531"/>
      <c r="AI152" s="1534"/>
      <c r="AJ152" s="1530" t="s">
        <v>411</v>
      </c>
      <c r="AK152" s="1531"/>
      <c r="AL152" s="1533"/>
      <c r="AM152" s="1530" t="s">
        <v>679</v>
      </c>
      <c r="AN152" s="1531"/>
      <c r="AO152" s="1533"/>
      <c r="AP152" s="1530" t="s">
        <v>679</v>
      </c>
      <c r="AQ152" s="1531"/>
      <c r="AR152" s="1532"/>
      <c r="AW152" s="623"/>
      <c r="AX152" s="235"/>
    </row>
    <row r="153" spans="1:61" ht="21" customHeight="1" x14ac:dyDescent="0.15">
      <c r="B153" s="640" t="s">
        <v>1410</v>
      </c>
      <c r="C153" s="1545">
        <v>75</v>
      </c>
      <c r="D153" s="1528"/>
      <c r="E153" s="1529"/>
      <c r="F153" s="1545">
        <v>60</v>
      </c>
      <c r="G153" s="1528"/>
      <c r="H153" s="1529"/>
      <c r="I153" s="1495">
        <v>43</v>
      </c>
      <c r="J153" s="1496"/>
      <c r="K153" s="1420"/>
      <c r="L153" s="1495">
        <v>43</v>
      </c>
      <c r="M153" s="1496"/>
      <c r="N153" s="1529"/>
      <c r="O153" s="1495">
        <v>0</v>
      </c>
      <c r="P153" s="1528"/>
      <c r="Q153" s="1529"/>
      <c r="R153" s="1361">
        <v>17</v>
      </c>
      <c r="S153" s="1362"/>
      <c r="T153" s="1534"/>
      <c r="U153" s="1544" t="s">
        <v>1182</v>
      </c>
      <c r="V153" s="1531"/>
      <c r="W153" s="1533"/>
      <c r="X153" s="1361">
        <v>9</v>
      </c>
      <c r="Y153" s="1362"/>
      <c r="Z153" s="1355"/>
      <c r="AA153" s="1361">
        <v>9</v>
      </c>
      <c r="AB153" s="1362"/>
      <c r="AC153" s="1355"/>
      <c r="AD153" s="1361" t="s">
        <v>128</v>
      </c>
      <c r="AE153" s="1531"/>
      <c r="AF153" s="1533"/>
      <c r="AG153" s="1361" t="s">
        <v>128</v>
      </c>
      <c r="AH153" s="1362"/>
      <c r="AI153" s="1363"/>
      <c r="AJ153" s="1544" t="s">
        <v>1019</v>
      </c>
      <c r="AK153" s="1531"/>
      <c r="AL153" s="1533"/>
      <c r="AM153" s="1361">
        <v>3</v>
      </c>
      <c r="AN153" s="1531"/>
      <c r="AO153" s="1533"/>
      <c r="AP153" s="1361">
        <v>3</v>
      </c>
      <c r="AQ153" s="1362"/>
      <c r="AR153" s="1365"/>
    </row>
    <row r="154" spans="1:61" ht="21" customHeight="1" x14ac:dyDescent="0.15">
      <c r="B154" s="640" t="s">
        <v>1411</v>
      </c>
      <c r="C154" s="1545">
        <v>73</v>
      </c>
      <c r="D154" s="1528"/>
      <c r="E154" s="1529"/>
      <c r="F154" s="1545">
        <v>60</v>
      </c>
      <c r="G154" s="1528"/>
      <c r="H154" s="1529"/>
      <c r="I154" s="1495">
        <v>43</v>
      </c>
      <c r="J154" s="1496"/>
      <c r="K154" s="1420"/>
      <c r="L154" s="1495">
        <v>43</v>
      </c>
      <c r="M154" s="1496"/>
      <c r="N154" s="1529"/>
      <c r="O154" s="1495">
        <v>0</v>
      </c>
      <c r="P154" s="1528"/>
      <c r="Q154" s="1529"/>
      <c r="R154" s="1495">
        <v>17</v>
      </c>
      <c r="S154" s="1496"/>
      <c r="T154" s="1549"/>
      <c r="U154" s="1493" t="s">
        <v>1019</v>
      </c>
      <c r="V154" s="1528"/>
      <c r="W154" s="1529"/>
      <c r="X154" s="1495">
        <v>6</v>
      </c>
      <c r="Y154" s="1496"/>
      <c r="Z154" s="1420"/>
      <c r="AA154" s="1495">
        <v>6</v>
      </c>
      <c r="AB154" s="1496"/>
      <c r="AC154" s="1420"/>
      <c r="AD154" s="1495" t="s">
        <v>128</v>
      </c>
      <c r="AE154" s="1496"/>
      <c r="AF154" s="1420"/>
      <c r="AG154" s="1495" t="s">
        <v>128</v>
      </c>
      <c r="AH154" s="1496"/>
      <c r="AI154" s="1420"/>
      <c r="AJ154" s="1493" t="s">
        <v>1415</v>
      </c>
      <c r="AK154" s="1528"/>
      <c r="AL154" s="1529"/>
      <c r="AM154" s="1495">
        <v>3</v>
      </c>
      <c r="AN154" s="1528"/>
      <c r="AO154" s="1529"/>
      <c r="AP154" s="1361">
        <v>4</v>
      </c>
      <c r="AQ154" s="1362"/>
      <c r="AR154" s="1365"/>
    </row>
    <row r="155" spans="1:61" ht="21" customHeight="1" thickBot="1" x14ac:dyDescent="0.2">
      <c r="B155" s="642" t="s">
        <v>1345</v>
      </c>
      <c r="C155" s="1546">
        <v>73</v>
      </c>
      <c r="D155" s="1385"/>
      <c r="E155" s="1386"/>
      <c r="F155" s="1546">
        <v>60</v>
      </c>
      <c r="G155" s="1385"/>
      <c r="H155" s="1386"/>
      <c r="I155" s="1461">
        <v>43</v>
      </c>
      <c r="J155" s="1491"/>
      <c r="K155" s="1547"/>
      <c r="L155" s="1461">
        <v>43</v>
      </c>
      <c r="M155" s="1491"/>
      <c r="N155" s="1386"/>
      <c r="O155" s="1461">
        <v>0</v>
      </c>
      <c r="P155" s="1385"/>
      <c r="Q155" s="1386"/>
      <c r="R155" s="1461">
        <v>17</v>
      </c>
      <c r="S155" s="1491"/>
      <c r="T155" s="1548"/>
      <c r="U155" s="1487" t="s">
        <v>1287</v>
      </c>
      <c r="V155" s="1385"/>
      <c r="W155" s="1386"/>
      <c r="X155" s="1461">
        <v>6</v>
      </c>
      <c r="Y155" s="1491"/>
      <c r="Z155" s="1547"/>
      <c r="AA155" s="1461">
        <v>6</v>
      </c>
      <c r="AB155" s="1491"/>
      <c r="AC155" s="1547"/>
      <c r="AD155" s="1461" t="s">
        <v>128</v>
      </c>
      <c r="AE155" s="1491"/>
      <c r="AF155" s="1547"/>
      <c r="AG155" s="1461" t="s">
        <v>128</v>
      </c>
      <c r="AH155" s="1491"/>
      <c r="AI155" s="1547"/>
      <c r="AJ155" s="1487" t="s">
        <v>1288</v>
      </c>
      <c r="AK155" s="1385"/>
      <c r="AL155" s="1386"/>
      <c r="AM155" s="1461">
        <v>3</v>
      </c>
      <c r="AN155" s="1385"/>
      <c r="AO155" s="1386"/>
      <c r="AP155" s="1461">
        <v>4</v>
      </c>
      <c r="AQ155" s="1491"/>
      <c r="AR155" s="1492"/>
      <c r="AW155" s="617"/>
      <c r="AX155" s="617"/>
    </row>
    <row r="156" spans="1:61" ht="3.75" customHeight="1" x14ac:dyDescent="0.15">
      <c r="B156" s="663"/>
      <c r="C156" s="573"/>
      <c r="D156" s="639"/>
      <c r="E156" s="639"/>
      <c r="F156" s="573"/>
      <c r="G156" s="639"/>
      <c r="H156" s="639"/>
      <c r="I156" s="654"/>
      <c r="J156" s="654"/>
      <c r="K156" s="654"/>
      <c r="L156" s="654"/>
      <c r="M156" s="654"/>
      <c r="N156" s="639"/>
      <c r="O156" s="654"/>
      <c r="P156" s="639"/>
      <c r="Q156" s="639"/>
      <c r="R156" s="654"/>
      <c r="S156" s="654"/>
      <c r="T156" s="639"/>
      <c r="U156" s="573"/>
      <c r="V156" s="639"/>
      <c r="W156" s="639"/>
      <c r="X156" s="654"/>
      <c r="Y156" s="654"/>
      <c r="Z156" s="654"/>
      <c r="AA156" s="654"/>
      <c r="AB156" s="654"/>
      <c r="AC156" s="654"/>
      <c r="AD156" s="654"/>
      <c r="AE156" s="654"/>
      <c r="AF156" s="654"/>
      <c r="AG156" s="654"/>
      <c r="AH156" s="654"/>
      <c r="AI156" s="654"/>
      <c r="AJ156" s="573"/>
      <c r="AK156" s="639"/>
      <c r="AL156" s="639"/>
      <c r="AM156" s="654"/>
      <c r="AN156" s="639"/>
      <c r="AO156" s="639"/>
      <c r="AP156" s="654"/>
    </row>
    <row r="157" spans="1:61" ht="25.5" customHeight="1" x14ac:dyDescent="0.15">
      <c r="B157" s="1550" t="s">
        <v>1190</v>
      </c>
      <c r="C157" s="1551"/>
      <c r="D157" s="1551"/>
      <c r="E157" s="1551"/>
      <c r="F157" s="1551"/>
      <c r="G157" s="1551"/>
      <c r="H157" s="1551"/>
      <c r="I157" s="1551"/>
      <c r="J157" s="1551"/>
      <c r="K157" s="1551"/>
      <c r="L157" s="1551"/>
      <c r="M157" s="1551"/>
      <c r="N157" s="1551"/>
      <c r="O157" s="1551"/>
      <c r="P157" s="1551"/>
      <c r="Q157" s="1551"/>
      <c r="R157" s="1551"/>
      <c r="S157" s="1551"/>
      <c r="T157" s="1551"/>
      <c r="U157" s="1551"/>
      <c r="V157" s="1551"/>
      <c r="W157" s="1551"/>
      <c r="X157" s="1551"/>
      <c r="Y157" s="1551"/>
      <c r="Z157" s="1551"/>
      <c r="AA157" s="1551"/>
      <c r="AB157" s="1551"/>
      <c r="AC157" s="1551"/>
      <c r="AD157" s="1551"/>
      <c r="AE157" s="1551"/>
      <c r="AF157" s="1551"/>
      <c r="AG157" s="1551"/>
      <c r="AH157" s="1551"/>
      <c r="AI157" s="1551"/>
      <c r="AJ157" s="1551"/>
      <c r="AK157" s="1551"/>
      <c r="AL157" s="1551"/>
      <c r="AM157" s="1551"/>
      <c r="AN157" s="633"/>
      <c r="AO157" s="633"/>
      <c r="AP157" s="664"/>
      <c r="AV157" s="632"/>
      <c r="AW157" s="632"/>
      <c r="AX157" s="632"/>
      <c r="AY157" s="632"/>
      <c r="AZ157" s="632"/>
      <c r="BA157" s="632"/>
      <c r="BB157" s="632"/>
      <c r="BC157" s="632"/>
      <c r="BD157" s="632"/>
      <c r="BE157" s="632"/>
      <c r="BF157" s="632"/>
      <c r="BG157" s="632"/>
      <c r="BH157" s="632"/>
      <c r="BI157" s="632"/>
    </row>
    <row r="158" spans="1:61" ht="15" customHeight="1" x14ac:dyDescent="0.15">
      <c r="A158" s="613" t="s">
        <v>1296</v>
      </c>
      <c r="B158" s="619"/>
      <c r="C158" s="619"/>
      <c r="D158" s="619"/>
      <c r="E158" s="619"/>
      <c r="F158" s="619"/>
      <c r="G158" s="619"/>
      <c r="H158" s="619"/>
      <c r="I158" s="619"/>
      <c r="J158" s="619"/>
      <c r="K158" s="619"/>
      <c r="L158" s="619"/>
      <c r="M158" s="619"/>
      <c r="N158" s="619"/>
      <c r="O158" s="619"/>
      <c r="P158" s="619"/>
      <c r="Q158" s="619"/>
      <c r="R158" s="619"/>
      <c r="S158" s="619"/>
      <c r="T158" s="619"/>
      <c r="U158" s="619"/>
      <c r="V158" s="619"/>
      <c r="W158" s="619"/>
      <c r="X158" s="619"/>
      <c r="Y158" s="619"/>
      <c r="Z158" s="619"/>
      <c r="AA158" s="619"/>
      <c r="AB158" s="619"/>
      <c r="AC158" s="619"/>
      <c r="AD158" s="619"/>
      <c r="AE158" s="619"/>
      <c r="AF158" s="619"/>
      <c r="AG158" s="619"/>
      <c r="AH158" s="619"/>
      <c r="AI158" s="619"/>
      <c r="AJ158" s="619"/>
      <c r="AK158" s="619"/>
      <c r="AL158" s="619"/>
      <c r="AM158" s="619"/>
      <c r="AN158" s="619"/>
      <c r="AO158" s="619"/>
      <c r="AP158" s="619"/>
      <c r="AQ158" s="620"/>
      <c r="AR158" s="620"/>
      <c r="AS158" s="620"/>
      <c r="AT158" s="620"/>
      <c r="AU158" s="620"/>
      <c r="AV158" s="632"/>
      <c r="AY158" s="632"/>
      <c r="AZ158" s="632"/>
      <c r="BA158" s="632"/>
      <c r="BB158" s="632"/>
      <c r="BC158" s="632"/>
      <c r="BD158" s="632"/>
      <c r="BE158" s="632"/>
      <c r="BF158" s="632"/>
      <c r="BG158" s="632"/>
      <c r="BH158" s="632"/>
      <c r="BI158" s="632"/>
    </row>
    <row r="159" spans="1:61" ht="21" customHeight="1" thickBot="1" x14ac:dyDescent="0.2">
      <c r="B159" s="1349" t="s">
        <v>1390</v>
      </c>
      <c r="C159" s="1499"/>
      <c r="D159" s="1499"/>
      <c r="E159" s="1499"/>
      <c r="F159" s="1499"/>
      <c r="G159" s="1499"/>
      <c r="H159" s="1499"/>
      <c r="I159" s="1499"/>
      <c r="J159" s="1499"/>
      <c r="K159" s="628"/>
      <c r="L159" s="628"/>
      <c r="M159" s="628"/>
      <c r="N159" s="628"/>
      <c r="O159" s="628"/>
      <c r="P159" s="628"/>
      <c r="Q159" s="628"/>
      <c r="R159" s="628"/>
      <c r="S159" s="628"/>
      <c r="T159" s="628"/>
      <c r="U159" s="628"/>
      <c r="V159" s="628"/>
      <c r="W159" s="628"/>
      <c r="X159" s="628"/>
      <c r="Y159" s="628"/>
      <c r="Z159" s="634"/>
      <c r="AA159" s="653"/>
      <c r="AB159" s="653"/>
      <c r="AC159" s="653"/>
      <c r="AD159" s="653"/>
      <c r="AE159" s="653"/>
      <c r="AF159" s="653"/>
      <c r="AG159" s="653"/>
      <c r="AH159" s="634"/>
      <c r="AI159" s="638"/>
      <c r="AJ159" s="638"/>
      <c r="AK159" s="638"/>
      <c r="AL159" s="638"/>
      <c r="AM159" s="638"/>
      <c r="AN159" s="638"/>
      <c r="AO159" s="638"/>
      <c r="AQ159" s="662"/>
      <c r="AR159" s="662"/>
      <c r="AS159" s="662"/>
      <c r="AT159" s="634" t="s">
        <v>991</v>
      </c>
      <c r="AU159" s="620"/>
    </row>
    <row r="160" spans="1:61" ht="21" customHeight="1" x14ac:dyDescent="0.15">
      <c r="B160" s="1516" t="s">
        <v>677</v>
      </c>
      <c r="C160" s="1552" t="s">
        <v>558</v>
      </c>
      <c r="D160" s="1552"/>
      <c r="E160" s="1552"/>
      <c r="F160" s="1552"/>
      <c r="G160" s="1552"/>
      <c r="H160" s="1552"/>
      <c r="I160" s="1552"/>
      <c r="J160" s="1552"/>
      <c r="K160" s="1552"/>
      <c r="L160" s="1552"/>
      <c r="M160" s="1552"/>
      <c r="N160" s="1552"/>
      <c r="O160" s="1552"/>
      <c r="P160" s="1522"/>
      <c r="Q160" s="1522"/>
      <c r="R160" s="1522"/>
      <c r="S160" s="1553" t="s">
        <v>494</v>
      </c>
      <c r="T160" s="1552"/>
      <c r="U160" s="1552"/>
      <c r="V160" s="1552"/>
      <c r="W160" s="1552"/>
      <c r="X160" s="1552"/>
      <c r="Y160" s="1552"/>
      <c r="Z160" s="1552"/>
      <c r="AA160" s="1552"/>
      <c r="AB160" s="1552"/>
      <c r="AC160" s="1552"/>
      <c r="AD160" s="1552"/>
      <c r="AE160" s="1552"/>
      <c r="AF160" s="1552"/>
      <c r="AG160" s="1552"/>
      <c r="AH160" s="1552"/>
      <c r="AI160" s="1552"/>
      <c r="AJ160" s="1552"/>
      <c r="AK160" s="1552"/>
      <c r="AL160" s="1554"/>
      <c r="AM160" s="1555" t="s">
        <v>1018</v>
      </c>
      <c r="AN160" s="1338"/>
      <c r="AO160" s="1338"/>
      <c r="AP160" s="1338"/>
      <c r="AQ160" s="1338" t="s">
        <v>401</v>
      </c>
      <c r="AR160" s="1403"/>
      <c r="AS160" s="1403"/>
      <c r="AT160" s="1556"/>
      <c r="AU160" s="620"/>
      <c r="AV160" s="235"/>
    </row>
    <row r="161" spans="1:52" ht="16.5" customHeight="1" x14ac:dyDescent="0.15">
      <c r="B161" s="1518"/>
      <c r="C161" s="1359" t="s">
        <v>1</v>
      </c>
      <c r="D161" s="1359"/>
      <c r="E161" s="1359"/>
      <c r="F161" s="1359"/>
      <c r="G161" s="1359" t="s">
        <v>449</v>
      </c>
      <c r="H161" s="1359"/>
      <c r="I161" s="1359"/>
      <c r="J161" s="1359"/>
      <c r="K161" s="1359" t="s">
        <v>256</v>
      </c>
      <c r="L161" s="1359"/>
      <c r="M161" s="1359"/>
      <c r="N161" s="1359"/>
      <c r="O161" s="1359" t="s">
        <v>550</v>
      </c>
      <c r="P161" s="1399"/>
      <c r="Q161" s="1399"/>
      <c r="R161" s="1399"/>
      <c r="S161" s="1558" t="s">
        <v>411</v>
      </c>
      <c r="T161" s="1559"/>
      <c r="U161" s="1559"/>
      <c r="V161" s="1559"/>
      <c r="W161" s="1359" t="s">
        <v>449</v>
      </c>
      <c r="X161" s="1359"/>
      <c r="Y161" s="1359"/>
      <c r="Z161" s="1359"/>
      <c r="AA161" s="1359" t="s">
        <v>256</v>
      </c>
      <c r="AB161" s="1359"/>
      <c r="AC161" s="1359"/>
      <c r="AD161" s="1359"/>
      <c r="AE161" s="1359" t="s">
        <v>550</v>
      </c>
      <c r="AF161" s="1359"/>
      <c r="AG161" s="1359"/>
      <c r="AH161" s="1359"/>
      <c r="AI161" s="1359" t="s">
        <v>552</v>
      </c>
      <c r="AJ161" s="1359"/>
      <c r="AK161" s="1359"/>
      <c r="AL161" s="1560"/>
      <c r="AM161" s="1474"/>
      <c r="AN161" s="1339"/>
      <c r="AO161" s="1339"/>
      <c r="AP161" s="1339"/>
      <c r="AQ161" s="1339"/>
      <c r="AR161" s="1475"/>
      <c r="AS161" s="1475"/>
      <c r="AT161" s="1557"/>
      <c r="AV161" s="235"/>
    </row>
    <row r="162" spans="1:52" ht="20.25" customHeight="1" x14ac:dyDescent="0.15">
      <c r="B162" s="640" t="s">
        <v>1410</v>
      </c>
      <c r="C162" s="1482">
        <v>27215</v>
      </c>
      <c r="D162" s="1482"/>
      <c r="E162" s="1482"/>
      <c r="F162" s="1482"/>
      <c r="G162" s="1482">
        <v>9173</v>
      </c>
      <c r="H162" s="1482"/>
      <c r="I162" s="1482"/>
      <c r="J162" s="1482"/>
      <c r="K162" s="1482">
        <v>9146</v>
      </c>
      <c r="L162" s="1482"/>
      <c r="M162" s="1482"/>
      <c r="N162" s="1482"/>
      <c r="O162" s="1482">
        <v>8896</v>
      </c>
      <c r="P162" s="1480"/>
      <c r="Q162" s="1480"/>
      <c r="R162" s="1480"/>
      <c r="S162" s="1561">
        <v>830</v>
      </c>
      <c r="T162" s="1416"/>
      <c r="U162" s="1416"/>
      <c r="V162" s="1416"/>
      <c r="W162" s="1562">
        <v>276</v>
      </c>
      <c r="X162" s="1562"/>
      <c r="Y162" s="1562"/>
      <c r="Z162" s="1562"/>
      <c r="AA162" s="1562">
        <v>245</v>
      </c>
      <c r="AB162" s="1562"/>
      <c r="AC162" s="1562"/>
      <c r="AD162" s="1562"/>
      <c r="AE162" s="1562">
        <v>210</v>
      </c>
      <c r="AF162" s="1562"/>
      <c r="AG162" s="1562"/>
      <c r="AH162" s="1562"/>
      <c r="AI162" s="1562">
        <v>99</v>
      </c>
      <c r="AJ162" s="1562"/>
      <c r="AK162" s="1562"/>
      <c r="AL162" s="1563"/>
      <c r="AM162" s="1564">
        <v>902</v>
      </c>
      <c r="AN162" s="1562"/>
      <c r="AO162" s="1562"/>
      <c r="AP162" s="1562"/>
      <c r="AQ162" s="1562">
        <v>241</v>
      </c>
      <c r="AR162" s="1545"/>
      <c r="AS162" s="1545"/>
      <c r="AT162" s="1565"/>
      <c r="AV162" s="235"/>
    </row>
    <row r="163" spans="1:52" ht="20.25" customHeight="1" x14ac:dyDescent="0.15">
      <c r="A163" s="665"/>
      <c r="B163" s="640" t="s">
        <v>1411</v>
      </c>
      <c r="C163" s="1482">
        <v>26734</v>
      </c>
      <c r="D163" s="1482"/>
      <c r="E163" s="1482"/>
      <c r="F163" s="1482"/>
      <c r="G163" s="1482">
        <v>9006</v>
      </c>
      <c r="H163" s="1482"/>
      <c r="I163" s="1482"/>
      <c r="J163" s="1482"/>
      <c r="K163" s="1482">
        <v>8874</v>
      </c>
      <c r="L163" s="1482"/>
      <c r="M163" s="1482"/>
      <c r="N163" s="1482"/>
      <c r="O163" s="1482">
        <v>8854</v>
      </c>
      <c r="P163" s="1480"/>
      <c r="Q163" s="1480"/>
      <c r="R163" s="1480"/>
      <c r="S163" s="1561">
        <v>846</v>
      </c>
      <c r="T163" s="1416"/>
      <c r="U163" s="1416"/>
      <c r="V163" s="1416"/>
      <c r="W163" s="1562">
        <v>288</v>
      </c>
      <c r="X163" s="1562"/>
      <c r="Y163" s="1562"/>
      <c r="Z163" s="1562"/>
      <c r="AA163" s="1562">
        <v>240</v>
      </c>
      <c r="AB163" s="1562"/>
      <c r="AC163" s="1562"/>
      <c r="AD163" s="1562"/>
      <c r="AE163" s="1562">
        <v>225</v>
      </c>
      <c r="AF163" s="1562"/>
      <c r="AG163" s="1562"/>
      <c r="AH163" s="1562"/>
      <c r="AI163" s="1562">
        <v>93</v>
      </c>
      <c r="AJ163" s="1562"/>
      <c r="AK163" s="1562"/>
      <c r="AL163" s="1563"/>
      <c r="AM163" s="1564">
        <v>1051</v>
      </c>
      <c r="AN163" s="1562"/>
      <c r="AO163" s="1562"/>
      <c r="AP163" s="1562"/>
      <c r="AQ163" s="1562">
        <v>238</v>
      </c>
      <c r="AR163" s="1545"/>
      <c r="AS163" s="1545"/>
      <c r="AT163" s="1565"/>
      <c r="AU163" s="620"/>
    </row>
    <row r="164" spans="1:52" ht="20.25" customHeight="1" thickBot="1" x14ac:dyDescent="0.2">
      <c r="A164" s="665"/>
      <c r="B164" s="642" t="s">
        <v>1345</v>
      </c>
      <c r="C164" s="1483">
        <v>25995</v>
      </c>
      <c r="D164" s="1483"/>
      <c r="E164" s="1483"/>
      <c r="F164" s="1483"/>
      <c r="G164" s="1483">
        <v>8637</v>
      </c>
      <c r="H164" s="1483"/>
      <c r="I164" s="1483"/>
      <c r="J164" s="1483"/>
      <c r="K164" s="1483">
        <v>8722</v>
      </c>
      <c r="L164" s="1483"/>
      <c r="M164" s="1483"/>
      <c r="N164" s="1483"/>
      <c r="O164" s="1483">
        <v>8636</v>
      </c>
      <c r="P164" s="1484"/>
      <c r="Q164" s="1484"/>
      <c r="R164" s="1575"/>
      <c r="S164" s="1576">
        <v>838</v>
      </c>
      <c r="T164" s="1388"/>
      <c r="U164" s="1388"/>
      <c r="V164" s="1388"/>
      <c r="W164" s="1571">
        <v>230</v>
      </c>
      <c r="X164" s="1571"/>
      <c r="Y164" s="1571"/>
      <c r="Z164" s="1571"/>
      <c r="AA164" s="1571">
        <v>244</v>
      </c>
      <c r="AB164" s="1571"/>
      <c r="AC164" s="1571"/>
      <c r="AD164" s="1571"/>
      <c r="AE164" s="1571">
        <v>226</v>
      </c>
      <c r="AF164" s="1571"/>
      <c r="AG164" s="1571"/>
      <c r="AH164" s="1571"/>
      <c r="AI164" s="1571">
        <v>138</v>
      </c>
      <c r="AJ164" s="1571"/>
      <c r="AK164" s="1571"/>
      <c r="AL164" s="1572"/>
      <c r="AM164" s="1573">
        <v>1158</v>
      </c>
      <c r="AN164" s="1571"/>
      <c r="AO164" s="1571"/>
      <c r="AP164" s="1571"/>
      <c r="AQ164" s="1571">
        <v>208</v>
      </c>
      <c r="AR164" s="1546"/>
      <c r="AS164" s="1546"/>
      <c r="AT164" s="1574"/>
      <c r="AU164" s="620"/>
      <c r="AW164" s="623"/>
      <c r="AX164" s="659" t="s">
        <v>558</v>
      </c>
      <c r="AY164" s="659" t="s">
        <v>494</v>
      </c>
      <c r="AZ164" s="659" t="s">
        <v>1018</v>
      </c>
    </row>
    <row r="165" spans="1:52" ht="14.25" customHeight="1" x14ac:dyDescent="0.15">
      <c r="A165" s="665"/>
      <c r="B165" s="663"/>
      <c r="C165" s="73"/>
      <c r="D165" s="73"/>
      <c r="E165" s="73"/>
      <c r="F165" s="73"/>
      <c r="G165" s="73"/>
      <c r="H165" s="73"/>
      <c r="I165" s="73"/>
      <c r="J165" s="73"/>
      <c r="K165" s="73"/>
      <c r="L165" s="73"/>
      <c r="M165" s="73"/>
      <c r="N165" s="73"/>
      <c r="O165" s="73"/>
      <c r="P165" s="73"/>
      <c r="Q165" s="73"/>
      <c r="R165" s="73"/>
      <c r="S165" s="666"/>
      <c r="T165" s="639"/>
      <c r="U165" s="639"/>
      <c r="V165" s="639"/>
      <c r="W165" s="573"/>
      <c r="X165" s="573"/>
      <c r="Y165" s="573"/>
      <c r="Z165" s="573"/>
      <c r="AA165" s="573"/>
      <c r="AB165" s="573"/>
      <c r="AC165" s="573"/>
      <c r="AD165" s="573"/>
      <c r="AE165" s="573"/>
      <c r="AF165" s="573"/>
      <c r="AG165" s="573"/>
      <c r="AH165" s="573"/>
      <c r="AI165" s="573"/>
      <c r="AJ165" s="573"/>
      <c r="AK165" s="573"/>
      <c r="AL165" s="573"/>
      <c r="AM165" s="573"/>
      <c r="AN165" s="573"/>
      <c r="AO165" s="573"/>
      <c r="AP165" s="573"/>
      <c r="AQ165" s="573"/>
      <c r="AR165" s="573"/>
      <c r="AS165" s="573"/>
      <c r="AT165" s="666"/>
      <c r="AU165" s="620"/>
      <c r="AW165" s="623" t="s">
        <v>1187</v>
      </c>
      <c r="AX165" s="235">
        <v>35293</v>
      </c>
      <c r="AY165" s="235">
        <v>1014</v>
      </c>
      <c r="AZ165" s="235">
        <v>802</v>
      </c>
    </row>
    <row r="166" spans="1:52" ht="15.75" customHeight="1" x14ac:dyDescent="0.15">
      <c r="B166" s="630"/>
      <c r="C166" s="74"/>
      <c r="D166" s="74"/>
      <c r="E166" s="74"/>
      <c r="F166" s="74"/>
      <c r="G166" s="74"/>
      <c r="H166" s="74"/>
      <c r="I166" s="74"/>
      <c r="J166" s="74"/>
      <c r="K166" s="74"/>
      <c r="L166" s="74"/>
      <c r="M166" s="74"/>
      <c r="N166" s="74"/>
      <c r="O166" s="74"/>
      <c r="P166" s="74"/>
      <c r="Q166" s="74"/>
      <c r="R166" s="74"/>
      <c r="S166" s="74"/>
      <c r="T166" s="648"/>
      <c r="U166" s="648"/>
      <c r="V166" s="648"/>
      <c r="W166" s="74"/>
      <c r="X166" s="74"/>
      <c r="Y166" s="74"/>
      <c r="Z166" s="74"/>
      <c r="AA166" s="74"/>
      <c r="AB166" s="74"/>
      <c r="AC166" s="74"/>
      <c r="AD166" s="74"/>
      <c r="AE166" s="74"/>
      <c r="AF166" s="74"/>
      <c r="AG166" s="648"/>
      <c r="AH166" s="648"/>
      <c r="AI166" s="74"/>
      <c r="AJ166" s="74"/>
      <c r="AK166" s="74"/>
      <c r="AL166" s="74"/>
      <c r="AM166" s="74"/>
      <c r="AN166" s="74"/>
      <c r="AO166" s="74"/>
      <c r="AP166" s="74"/>
      <c r="AQ166" s="74"/>
      <c r="AW166" s="623" t="s">
        <v>1188</v>
      </c>
      <c r="AX166" s="235">
        <v>34619</v>
      </c>
      <c r="AY166" s="235">
        <v>959</v>
      </c>
      <c r="AZ166" s="235">
        <v>749</v>
      </c>
    </row>
    <row r="167" spans="1:52" ht="15.75" customHeight="1" x14ac:dyDescent="0.15">
      <c r="B167" s="630"/>
      <c r="C167" s="74"/>
      <c r="D167" s="74"/>
      <c r="E167" s="74"/>
      <c r="F167" s="74"/>
      <c r="G167" s="74"/>
      <c r="H167" s="74"/>
      <c r="I167" s="74"/>
      <c r="J167" s="74"/>
      <c r="K167" s="74"/>
      <c r="L167" s="74"/>
      <c r="M167" s="74"/>
      <c r="N167" s="74"/>
      <c r="O167" s="74"/>
      <c r="P167" s="74"/>
      <c r="Q167" s="74"/>
      <c r="R167" s="74"/>
      <c r="S167" s="74"/>
      <c r="T167" s="648"/>
      <c r="U167" s="648"/>
      <c r="V167" s="648"/>
      <c r="W167" s="74"/>
      <c r="X167" s="74"/>
      <c r="Y167" s="74"/>
      <c r="Z167" s="74"/>
      <c r="AA167" s="74"/>
      <c r="AB167" s="74"/>
      <c r="AC167" s="74"/>
      <c r="AD167" s="74"/>
      <c r="AE167" s="74"/>
      <c r="AF167" s="74"/>
      <c r="AG167" s="648"/>
      <c r="AH167" s="648"/>
      <c r="AI167" s="74"/>
      <c r="AJ167" s="74"/>
      <c r="AK167" s="74"/>
      <c r="AL167" s="74"/>
      <c r="AM167" s="74"/>
      <c r="AN167" s="74"/>
      <c r="AO167" s="74"/>
      <c r="AP167" s="74"/>
      <c r="AQ167" s="74"/>
      <c r="AW167" s="623" t="s">
        <v>1189</v>
      </c>
      <c r="AX167" s="235">
        <v>33723</v>
      </c>
      <c r="AY167" s="235">
        <v>919</v>
      </c>
      <c r="AZ167" s="235">
        <v>708</v>
      </c>
    </row>
    <row r="168" spans="1:52" ht="15.75" customHeight="1" x14ac:dyDescent="0.15">
      <c r="B168" s="630"/>
      <c r="C168" s="74"/>
      <c r="D168" s="74"/>
      <c r="E168" s="74"/>
      <c r="F168" s="74"/>
      <c r="G168" s="74"/>
      <c r="H168" s="74"/>
      <c r="I168" s="74"/>
      <c r="J168" s="74"/>
      <c r="K168" s="74"/>
      <c r="L168" s="74"/>
      <c r="M168" s="74"/>
      <c r="N168" s="74"/>
      <c r="O168" s="74"/>
      <c r="P168" s="74"/>
      <c r="Q168" s="74"/>
      <c r="R168" s="74"/>
      <c r="S168" s="74"/>
      <c r="T168" s="648"/>
      <c r="U168" s="648"/>
      <c r="V168" s="648"/>
      <c r="W168" s="74"/>
      <c r="X168" s="74"/>
      <c r="Y168" s="74"/>
      <c r="Z168" s="74"/>
      <c r="AA168" s="74"/>
      <c r="AB168" s="74"/>
      <c r="AC168" s="74"/>
      <c r="AD168" s="74"/>
      <c r="AE168" s="74"/>
      <c r="AF168" s="74"/>
      <c r="AG168" s="648"/>
      <c r="AH168" s="648"/>
      <c r="AI168" s="74"/>
      <c r="AJ168" s="74"/>
      <c r="AK168" s="74"/>
      <c r="AL168" s="74"/>
      <c r="AM168" s="74"/>
      <c r="AN168" s="74"/>
      <c r="AO168" s="74"/>
      <c r="AP168" s="74"/>
      <c r="AQ168" s="74"/>
      <c r="AW168" s="623" t="s">
        <v>753</v>
      </c>
      <c r="AX168" s="235">
        <v>32557</v>
      </c>
      <c r="AY168" s="235">
        <v>865</v>
      </c>
      <c r="AZ168" s="235">
        <v>695</v>
      </c>
    </row>
    <row r="169" spans="1:52" ht="15.75" customHeight="1" x14ac:dyDescent="0.15">
      <c r="B169" s="630"/>
      <c r="C169" s="74"/>
      <c r="D169" s="74"/>
      <c r="E169" s="74"/>
      <c r="F169" s="74"/>
      <c r="G169" s="74"/>
      <c r="H169" s="74"/>
      <c r="I169" s="74"/>
      <c r="J169" s="74"/>
      <c r="K169" s="74"/>
      <c r="L169" s="74"/>
      <c r="M169" s="74"/>
      <c r="N169" s="74"/>
      <c r="O169" s="74"/>
      <c r="P169" s="74"/>
      <c r="Q169" s="74"/>
      <c r="R169" s="74"/>
      <c r="S169" s="74"/>
      <c r="T169" s="648"/>
      <c r="U169" s="648"/>
      <c r="V169" s="648"/>
      <c r="W169" s="74"/>
      <c r="X169" s="74"/>
      <c r="Y169" s="74"/>
      <c r="Z169" s="74"/>
      <c r="AA169" s="74"/>
      <c r="AB169" s="74"/>
      <c r="AC169" s="74"/>
      <c r="AD169" s="74"/>
      <c r="AE169" s="74"/>
      <c r="AF169" s="74"/>
      <c r="AG169" s="648"/>
      <c r="AH169" s="648"/>
      <c r="AI169" s="74"/>
      <c r="AJ169" s="74"/>
      <c r="AK169" s="74"/>
      <c r="AL169" s="74"/>
      <c r="AM169" s="74"/>
      <c r="AN169" s="74"/>
      <c r="AO169" s="74"/>
      <c r="AP169" s="74"/>
      <c r="AQ169" s="74"/>
      <c r="AW169" s="623" t="s">
        <v>1238</v>
      </c>
      <c r="AX169" s="235">
        <v>31062</v>
      </c>
      <c r="AY169" s="235">
        <v>878</v>
      </c>
      <c r="AZ169" s="235">
        <v>718</v>
      </c>
    </row>
    <row r="170" spans="1:52" ht="15.75" customHeight="1" x14ac:dyDescent="0.15">
      <c r="B170" s="630"/>
      <c r="C170" s="74"/>
      <c r="D170" s="74"/>
      <c r="E170" s="74"/>
      <c r="F170" s="74"/>
      <c r="G170" s="74"/>
      <c r="H170" s="74"/>
      <c r="I170" s="74"/>
      <c r="J170" s="74"/>
      <c r="K170" s="74"/>
      <c r="L170" s="74"/>
      <c r="M170" s="74"/>
      <c r="N170" s="74"/>
      <c r="O170" s="74"/>
      <c r="P170" s="74"/>
      <c r="Q170" s="74"/>
      <c r="R170" s="74"/>
      <c r="S170" s="74"/>
      <c r="T170" s="648"/>
      <c r="U170" s="648"/>
      <c r="V170" s="648"/>
      <c r="W170" s="74"/>
      <c r="X170" s="74"/>
      <c r="Y170" s="74"/>
      <c r="Z170" s="74"/>
      <c r="AA170" s="74"/>
      <c r="AB170" s="74"/>
      <c r="AC170" s="74"/>
      <c r="AD170" s="74"/>
      <c r="AE170" s="74"/>
      <c r="AF170" s="74"/>
      <c r="AG170" s="648"/>
      <c r="AH170" s="648"/>
      <c r="AI170" s="74"/>
      <c r="AJ170" s="74"/>
      <c r="AK170" s="74"/>
      <c r="AL170" s="74"/>
      <c r="AM170" s="74"/>
      <c r="AN170" s="74"/>
      <c r="AO170" s="74"/>
      <c r="AP170" s="74"/>
      <c r="AQ170" s="74"/>
      <c r="AW170" s="623" t="s">
        <v>1239</v>
      </c>
      <c r="AX170" s="235">
        <v>29479</v>
      </c>
      <c r="AY170" s="235">
        <v>845</v>
      </c>
      <c r="AZ170" s="235">
        <v>763</v>
      </c>
    </row>
    <row r="171" spans="1:52" ht="15.75" customHeight="1" x14ac:dyDescent="0.15">
      <c r="B171" s="630"/>
      <c r="C171" s="74"/>
      <c r="D171" s="74"/>
      <c r="E171" s="74"/>
      <c r="F171" s="74"/>
      <c r="G171" s="74"/>
      <c r="H171" s="74"/>
      <c r="I171" s="74"/>
      <c r="J171" s="74"/>
      <c r="K171" s="74"/>
      <c r="L171" s="74"/>
      <c r="M171" s="74"/>
      <c r="N171" s="74"/>
      <c r="O171" s="74"/>
      <c r="P171" s="74"/>
      <c r="Q171" s="74"/>
      <c r="R171" s="74"/>
      <c r="S171" s="74"/>
      <c r="T171" s="648"/>
      <c r="U171" s="648"/>
      <c r="V171" s="648"/>
      <c r="W171" s="74"/>
      <c r="X171" s="74"/>
      <c r="Y171" s="74"/>
      <c r="Z171" s="74"/>
      <c r="AA171" s="74"/>
      <c r="AB171" s="74"/>
      <c r="AC171" s="74"/>
      <c r="AD171" s="74"/>
      <c r="AE171" s="74"/>
      <c r="AF171" s="74"/>
      <c r="AG171" s="648"/>
      <c r="AH171" s="648"/>
      <c r="AI171" s="74"/>
      <c r="AJ171" s="74"/>
      <c r="AK171" s="74"/>
      <c r="AL171" s="74"/>
      <c r="AM171" s="74"/>
      <c r="AN171" s="74"/>
      <c r="AO171" s="74"/>
      <c r="AP171" s="74"/>
      <c r="AQ171" s="74"/>
      <c r="AW171" s="623" t="s">
        <v>1266</v>
      </c>
      <c r="AX171" s="235">
        <v>28308</v>
      </c>
      <c r="AY171" s="235">
        <v>821</v>
      </c>
      <c r="AZ171" s="235">
        <v>808</v>
      </c>
    </row>
    <row r="172" spans="1:52" ht="15.75" customHeight="1" x14ac:dyDescent="0.15">
      <c r="B172" s="630"/>
      <c r="C172" s="74"/>
      <c r="D172" s="74"/>
      <c r="E172" s="74"/>
      <c r="F172" s="74"/>
      <c r="G172" s="74"/>
      <c r="H172" s="74"/>
      <c r="I172" s="74"/>
      <c r="J172" s="74"/>
      <c r="K172" s="74"/>
      <c r="L172" s="74"/>
      <c r="M172" s="74"/>
      <c r="N172" s="74"/>
      <c r="O172" s="74"/>
      <c r="P172" s="74"/>
      <c r="Q172" s="74"/>
      <c r="R172" s="74"/>
      <c r="S172" s="74"/>
      <c r="T172" s="648"/>
      <c r="U172" s="648"/>
      <c r="V172" s="648"/>
      <c r="W172" s="74"/>
      <c r="X172" s="74"/>
      <c r="Y172" s="74"/>
      <c r="Z172" s="74"/>
      <c r="AA172" s="74"/>
      <c r="AB172" s="74"/>
      <c r="AC172" s="74"/>
      <c r="AD172" s="74"/>
      <c r="AE172" s="74"/>
      <c r="AF172" s="74"/>
      <c r="AG172" s="648"/>
      <c r="AH172" s="648"/>
      <c r="AI172" s="74"/>
      <c r="AJ172" s="74"/>
      <c r="AK172" s="74"/>
      <c r="AL172" s="74"/>
      <c r="AM172" s="74"/>
      <c r="AN172" s="74"/>
      <c r="AO172" s="74"/>
      <c r="AP172" s="74"/>
      <c r="AQ172" s="74"/>
      <c r="AW172" s="623" t="s">
        <v>1282</v>
      </c>
      <c r="AX172" s="235">
        <v>27215</v>
      </c>
      <c r="AY172" s="235">
        <v>830</v>
      </c>
      <c r="AZ172" s="235">
        <v>902</v>
      </c>
    </row>
    <row r="173" spans="1:52" ht="15.75" customHeight="1" x14ac:dyDescent="0.15">
      <c r="B173" s="630"/>
      <c r="C173" s="74"/>
      <c r="D173" s="74"/>
      <c r="E173" s="74"/>
      <c r="F173" s="74"/>
      <c r="G173" s="74"/>
      <c r="H173" s="74"/>
      <c r="I173" s="74"/>
      <c r="J173" s="74"/>
      <c r="K173" s="74"/>
      <c r="L173" s="74"/>
      <c r="M173" s="74"/>
      <c r="N173" s="74"/>
      <c r="O173" s="74"/>
      <c r="P173" s="74"/>
      <c r="Q173" s="74"/>
      <c r="R173" s="74"/>
      <c r="S173" s="74"/>
      <c r="T173" s="648"/>
      <c r="U173" s="648"/>
      <c r="V173" s="648"/>
      <c r="W173" s="74"/>
      <c r="X173" s="74"/>
      <c r="Y173" s="74"/>
      <c r="Z173" s="74"/>
      <c r="AA173" s="74"/>
      <c r="AB173" s="74"/>
      <c r="AC173" s="74"/>
      <c r="AD173" s="74"/>
      <c r="AE173" s="74"/>
      <c r="AF173" s="74"/>
      <c r="AG173" s="648"/>
      <c r="AH173" s="648"/>
      <c r="AI173" s="74"/>
      <c r="AJ173" s="74"/>
      <c r="AK173" s="74"/>
      <c r="AL173" s="74"/>
      <c r="AM173" s="74"/>
      <c r="AN173" s="74"/>
      <c r="AO173" s="74"/>
      <c r="AP173" s="74"/>
      <c r="AQ173" s="74"/>
      <c r="AW173" s="623" t="s">
        <v>1412</v>
      </c>
      <c r="AX173" s="232">
        <v>26734</v>
      </c>
      <c r="AY173" s="235">
        <v>846</v>
      </c>
      <c r="AZ173" s="235">
        <v>1051</v>
      </c>
    </row>
    <row r="174" spans="1:52" ht="15.75" customHeight="1" x14ac:dyDescent="0.15">
      <c r="B174" s="630"/>
      <c r="C174" s="74"/>
      <c r="D174" s="74"/>
      <c r="E174" s="74"/>
      <c r="F174" s="74"/>
      <c r="G174" s="74"/>
      <c r="H174" s="74"/>
      <c r="I174" s="74"/>
      <c r="J174" s="74"/>
      <c r="K174" s="74"/>
      <c r="L174" s="74"/>
      <c r="M174" s="74"/>
      <c r="N174" s="74"/>
      <c r="O174" s="74"/>
      <c r="P174" s="74"/>
      <c r="Q174" s="74"/>
      <c r="R174" s="74"/>
      <c r="S174" s="74"/>
      <c r="T174" s="648"/>
      <c r="U174" s="648"/>
      <c r="V174" s="648"/>
      <c r="W174" s="74"/>
      <c r="X174" s="74"/>
      <c r="Y174" s="74"/>
      <c r="Z174" s="74"/>
      <c r="AA174" s="74"/>
      <c r="AB174" s="74"/>
      <c r="AC174" s="74"/>
      <c r="AD174" s="74"/>
      <c r="AE174" s="74"/>
      <c r="AF174" s="74"/>
      <c r="AG174" s="648"/>
      <c r="AH174" s="648"/>
      <c r="AI174" s="74"/>
      <c r="AJ174" s="74"/>
      <c r="AK174" s="74"/>
      <c r="AL174" s="74"/>
      <c r="AM174" s="74"/>
      <c r="AN174" s="74"/>
      <c r="AO174" s="74"/>
      <c r="AP174" s="74"/>
      <c r="AQ174" s="74"/>
      <c r="AW174" s="623" t="s">
        <v>1362</v>
      </c>
      <c r="AX174" s="232">
        <v>25995</v>
      </c>
      <c r="AY174" s="235">
        <v>838</v>
      </c>
      <c r="AZ174" s="235">
        <v>1158</v>
      </c>
    </row>
    <row r="175" spans="1:52" ht="15.75" customHeight="1" x14ac:dyDescent="0.15">
      <c r="B175" s="630"/>
      <c r="C175" s="74"/>
      <c r="D175" s="74"/>
      <c r="E175" s="74"/>
      <c r="F175" s="74"/>
      <c r="G175" s="74"/>
      <c r="H175" s="74"/>
      <c r="I175" s="74"/>
      <c r="J175" s="74"/>
      <c r="K175" s="74"/>
      <c r="L175" s="74"/>
      <c r="M175" s="74"/>
      <c r="N175" s="74"/>
      <c r="O175" s="74"/>
      <c r="P175" s="74"/>
      <c r="Q175" s="74"/>
      <c r="R175" s="74"/>
      <c r="S175" s="74"/>
      <c r="T175" s="648"/>
      <c r="U175" s="648"/>
      <c r="V175" s="648"/>
      <c r="W175" s="74"/>
      <c r="X175" s="74"/>
      <c r="Y175" s="74"/>
      <c r="Z175" s="74"/>
      <c r="AA175" s="74"/>
      <c r="AB175" s="74"/>
      <c r="AC175" s="74"/>
      <c r="AD175" s="74"/>
      <c r="AE175" s="74"/>
      <c r="AF175" s="74"/>
      <c r="AG175" s="648"/>
      <c r="AH175" s="648"/>
      <c r="AI175" s="74"/>
      <c r="AJ175" s="74"/>
      <c r="AK175" s="74"/>
      <c r="AL175" s="74"/>
      <c r="AM175" s="74"/>
      <c r="AN175" s="74"/>
      <c r="AO175" s="74"/>
      <c r="AP175" s="74"/>
      <c r="AQ175" s="74"/>
    </row>
    <row r="176" spans="1:52" ht="7.5" customHeight="1" x14ac:dyDescent="0.15">
      <c r="B176" s="630"/>
      <c r="C176" s="74"/>
      <c r="D176" s="74"/>
      <c r="E176" s="74"/>
      <c r="F176" s="74"/>
      <c r="G176" s="74"/>
      <c r="H176" s="74"/>
      <c r="I176" s="74"/>
      <c r="J176" s="74"/>
      <c r="K176" s="74"/>
      <c r="L176" s="74"/>
      <c r="M176" s="74"/>
      <c r="N176" s="74"/>
      <c r="O176" s="74"/>
      <c r="P176" s="74"/>
      <c r="Q176" s="74"/>
      <c r="R176" s="74"/>
      <c r="S176" s="74"/>
      <c r="T176" s="648"/>
      <c r="U176" s="648"/>
      <c r="V176" s="648"/>
      <c r="W176" s="74"/>
      <c r="X176" s="74"/>
      <c r="Y176" s="74"/>
      <c r="Z176" s="74"/>
      <c r="AA176" s="74"/>
      <c r="AB176" s="74"/>
      <c r="AC176" s="74"/>
      <c r="AD176" s="74"/>
      <c r="AE176" s="74"/>
      <c r="AF176" s="74"/>
      <c r="AG176" s="648"/>
      <c r="AH176" s="648"/>
      <c r="AI176" s="74"/>
      <c r="AJ176" s="74"/>
      <c r="AK176" s="74"/>
      <c r="AL176" s="74"/>
      <c r="AM176" s="74"/>
      <c r="AN176" s="74"/>
      <c r="AO176" s="74"/>
      <c r="AP176" s="74"/>
      <c r="AQ176" s="74"/>
      <c r="AV176" s="235"/>
    </row>
    <row r="177" spans="1:52" ht="42.75" customHeight="1" x14ac:dyDescent="0.15">
      <c r="B177" s="630"/>
      <c r="C177" s="74"/>
      <c r="D177" s="74"/>
      <c r="E177" s="74"/>
      <c r="F177" s="74"/>
      <c r="G177" s="74"/>
      <c r="H177" s="74"/>
      <c r="I177" s="74"/>
      <c r="J177" s="74"/>
      <c r="K177" s="74"/>
      <c r="L177" s="74"/>
      <c r="M177" s="74"/>
      <c r="N177" s="74"/>
      <c r="O177" s="74"/>
      <c r="P177" s="74"/>
      <c r="Q177" s="74"/>
      <c r="R177" s="74"/>
      <c r="S177" s="74"/>
      <c r="T177" s="648"/>
      <c r="U177" s="648"/>
      <c r="V177" s="648"/>
      <c r="W177" s="74"/>
      <c r="X177" s="74"/>
      <c r="Y177" s="74"/>
      <c r="Z177" s="74"/>
      <c r="AA177" s="74"/>
      <c r="AB177" s="74"/>
      <c r="AC177" s="74"/>
      <c r="AD177" s="74"/>
      <c r="AE177" s="74"/>
      <c r="AF177" s="74"/>
      <c r="AG177" s="648"/>
      <c r="AH177" s="648"/>
      <c r="AI177" s="74"/>
      <c r="AJ177" s="74"/>
      <c r="AK177" s="74"/>
      <c r="AL177" s="74"/>
      <c r="AM177" s="74"/>
      <c r="AN177" s="74"/>
      <c r="AO177" s="74"/>
      <c r="AP177" s="74"/>
      <c r="AQ177" s="74"/>
    </row>
    <row r="178" spans="1:52" s="617" customFormat="1" ht="30.75" customHeight="1" x14ac:dyDescent="0.15">
      <c r="A178" s="613"/>
      <c r="B178" s="630"/>
      <c r="C178" s="74"/>
      <c r="D178" s="74"/>
      <c r="E178" s="74"/>
      <c r="F178" s="74"/>
      <c r="G178" s="74"/>
      <c r="H178" s="74"/>
      <c r="I178" s="74"/>
      <c r="J178" s="74"/>
      <c r="K178" s="74"/>
      <c r="L178" s="74"/>
      <c r="M178" s="74"/>
      <c r="N178" s="74"/>
      <c r="O178" s="74"/>
      <c r="P178" s="74"/>
      <c r="Q178" s="74"/>
      <c r="R178" s="74"/>
      <c r="S178" s="74"/>
      <c r="T178" s="648"/>
      <c r="U178" s="648"/>
      <c r="V178" s="648"/>
      <c r="W178" s="74"/>
      <c r="X178" s="74"/>
      <c r="Y178" s="74"/>
      <c r="Z178" s="74"/>
      <c r="AA178" s="74"/>
      <c r="AB178" s="74"/>
      <c r="AC178" s="74"/>
      <c r="AD178" s="74"/>
      <c r="AE178" s="74"/>
      <c r="AF178" s="74"/>
      <c r="AG178" s="648"/>
      <c r="AH178" s="648"/>
      <c r="AI178" s="74"/>
      <c r="AJ178" s="74"/>
      <c r="AK178" s="74"/>
      <c r="AL178" s="74"/>
      <c r="AM178" s="74"/>
      <c r="AN178" s="74"/>
      <c r="AO178" s="74"/>
      <c r="AP178" s="74"/>
      <c r="AQ178" s="74"/>
      <c r="AR178" s="613"/>
      <c r="AS178" s="613"/>
      <c r="AT178" s="613"/>
      <c r="AU178" s="613"/>
      <c r="AW178" s="613"/>
      <c r="AX178" s="613"/>
    </row>
    <row r="179" spans="1:52" ht="16.5" customHeight="1" x14ac:dyDescent="0.15">
      <c r="B179" s="630"/>
      <c r="C179" s="74"/>
      <c r="D179" s="74"/>
      <c r="E179" s="74"/>
      <c r="F179" s="74"/>
      <c r="G179" s="74"/>
      <c r="H179" s="74"/>
      <c r="I179" s="74"/>
      <c r="J179" s="74"/>
      <c r="K179" s="74"/>
      <c r="L179" s="74"/>
      <c r="M179" s="74"/>
      <c r="N179" s="74"/>
      <c r="O179" s="74"/>
      <c r="P179" s="74"/>
      <c r="Q179" s="74"/>
      <c r="R179" s="74"/>
      <c r="S179" s="74"/>
      <c r="T179" s="648"/>
      <c r="U179" s="648"/>
      <c r="V179" s="648"/>
      <c r="W179" s="74"/>
      <c r="X179" s="74"/>
      <c r="Y179" s="74"/>
      <c r="Z179" s="74"/>
      <c r="AA179" s="74"/>
      <c r="AB179" s="74"/>
      <c r="AC179" s="74"/>
      <c r="AD179" s="74"/>
      <c r="AE179" s="74"/>
      <c r="AF179" s="74"/>
      <c r="AG179" s="648"/>
      <c r="AH179" s="648"/>
      <c r="AI179" s="74"/>
      <c r="AJ179" s="74"/>
      <c r="AK179" s="74"/>
      <c r="AL179" s="74"/>
      <c r="AM179" s="74"/>
      <c r="AN179" s="74"/>
      <c r="AO179" s="74"/>
      <c r="AP179" s="74"/>
      <c r="AQ179" s="74"/>
    </row>
    <row r="180" spans="1:52" ht="27.75" customHeight="1" x14ac:dyDescent="0.15">
      <c r="B180" s="1345"/>
      <c r="C180" s="1345"/>
      <c r="D180" s="1345"/>
      <c r="E180" s="1345"/>
      <c r="F180" s="1345"/>
      <c r="G180" s="1345"/>
      <c r="H180" s="1345"/>
      <c r="I180" s="1345"/>
      <c r="J180" s="1345"/>
      <c r="K180" s="1345"/>
      <c r="L180" s="1345"/>
      <c r="M180" s="1345"/>
      <c r="N180" s="1345"/>
      <c r="O180" s="1345"/>
      <c r="P180" s="1345"/>
      <c r="Q180" s="1345"/>
      <c r="R180" s="1345"/>
      <c r="S180" s="1345"/>
      <c r="T180" s="1345"/>
      <c r="U180" s="1345"/>
      <c r="V180" s="1345"/>
      <c r="W180" s="1345"/>
      <c r="X180" s="1345"/>
      <c r="Y180" s="1345"/>
      <c r="Z180" s="1345"/>
      <c r="AA180" s="1345"/>
      <c r="AB180" s="1345"/>
      <c r="AC180" s="1345"/>
      <c r="AD180" s="1345"/>
      <c r="AE180" s="1345"/>
      <c r="AF180" s="1345"/>
      <c r="AG180" s="1345"/>
      <c r="AH180" s="1345"/>
      <c r="AI180" s="1345"/>
      <c r="AJ180" s="1345"/>
      <c r="AK180" s="1345"/>
      <c r="AL180" s="1345"/>
      <c r="AM180" s="1345"/>
      <c r="AN180" s="1345"/>
      <c r="AO180" s="1345"/>
      <c r="AP180" s="1345"/>
      <c r="AQ180" s="1345"/>
      <c r="AR180" s="1345"/>
      <c r="AS180" s="1345"/>
      <c r="AT180" s="1345"/>
    </row>
    <row r="181" spans="1:52" ht="22.5" customHeight="1" x14ac:dyDescent="0.15">
      <c r="B181" s="1345"/>
      <c r="C181" s="1345"/>
      <c r="D181" s="1345"/>
      <c r="E181" s="1345"/>
      <c r="F181" s="1345"/>
      <c r="G181" s="1345"/>
      <c r="H181" s="1345"/>
      <c r="I181" s="1345"/>
      <c r="J181" s="1345"/>
      <c r="K181" s="1345"/>
      <c r="L181" s="1345"/>
      <c r="M181" s="1345"/>
      <c r="N181" s="1345"/>
      <c r="O181" s="1345"/>
      <c r="P181" s="1345"/>
      <c r="Q181" s="1345"/>
      <c r="R181" s="1345"/>
      <c r="S181" s="1345"/>
      <c r="T181" s="1345"/>
      <c r="U181" s="1345"/>
      <c r="V181" s="1345"/>
      <c r="W181" s="1345"/>
      <c r="X181" s="1345"/>
      <c r="Y181" s="1345"/>
      <c r="Z181" s="1345"/>
      <c r="AA181" s="1345"/>
      <c r="AB181" s="1345"/>
      <c r="AC181" s="1345"/>
      <c r="AD181" s="1345"/>
      <c r="AE181" s="1345"/>
      <c r="AF181" s="1345"/>
      <c r="AG181" s="1345"/>
      <c r="AH181" s="1345"/>
      <c r="AI181" s="1345"/>
      <c r="AJ181" s="1345"/>
      <c r="AK181" s="1345"/>
      <c r="AL181" s="1345"/>
      <c r="AM181" s="1345"/>
      <c r="AN181" s="1345"/>
      <c r="AO181" s="1345"/>
      <c r="AP181" s="1345"/>
      <c r="AQ181" s="1345"/>
      <c r="AR181" s="1345"/>
      <c r="AS181" s="1345"/>
      <c r="AT181" s="1345"/>
    </row>
    <row r="182" spans="1:52" ht="20.25" customHeight="1" x14ac:dyDescent="0.15">
      <c r="A182" s="624" t="s">
        <v>1392</v>
      </c>
      <c r="B182" s="667"/>
      <c r="C182" s="667"/>
      <c r="D182" s="667"/>
      <c r="E182" s="667"/>
      <c r="F182" s="667"/>
      <c r="G182" s="667"/>
      <c r="H182" s="667"/>
      <c r="I182" s="667"/>
      <c r="J182" s="667"/>
      <c r="K182" s="667"/>
      <c r="L182" s="667"/>
      <c r="M182" s="667"/>
      <c r="N182" s="667"/>
      <c r="O182" s="667"/>
      <c r="P182" s="667"/>
      <c r="Q182" s="667"/>
      <c r="R182" s="667"/>
      <c r="S182" s="667"/>
      <c r="T182" s="667"/>
      <c r="U182" s="667"/>
      <c r="V182" s="667"/>
      <c r="W182" s="667"/>
      <c r="X182" s="667"/>
      <c r="Y182" s="667"/>
      <c r="Z182" s="667"/>
      <c r="AA182" s="667"/>
      <c r="AB182" s="667"/>
      <c r="AC182" s="667"/>
      <c r="AD182" s="667"/>
      <c r="AE182" s="667"/>
      <c r="AF182" s="667"/>
      <c r="AG182" s="667"/>
      <c r="AH182" s="667"/>
      <c r="AI182" s="667"/>
      <c r="AJ182" s="667"/>
      <c r="AK182" s="667"/>
      <c r="AL182" s="667"/>
      <c r="AM182" s="667"/>
      <c r="AN182" s="667"/>
      <c r="AO182" s="667"/>
      <c r="AP182" s="667"/>
      <c r="AQ182" s="667"/>
      <c r="AR182" s="667"/>
      <c r="AS182" s="667"/>
      <c r="AT182" s="667"/>
    </row>
    <row r="183" spans="1:52" ht="38.25" customHeight="1" x14ac:dyDescent="0.15">
      <c r="B183" s="1345" t="s">
        <v>1169</v>
      </c>
      <c r="C183" s="1345"/>
      <c r="D183" s="1345"/>
      <c r="E183" s="1345"/>
      <c r="F183" s="1345"/>
      <c r="G183" s="1345"/>
      <c r="H183" s="1345"/>
      <c r="I183" s="1345"/>
      <c r="J183" s="1345"/>
      <c r="K183" s="1345"/>
      <c r="L183" s="1345"/>
      <c r="M183" s="1345"/>
      <c r="N183" s="1345"/>
      <c r="O183" s="1345"/>
      <c r="P183" s="1345"/>
      <c r="Q183" s="1345"/>
      <c r="R183" s="1345"/>
      <c r="S183" s="1345"/>
      <c r="T183" s="1345"/>
      <c r="U183" s="1345"/>
      <c r="V183" s="1345"/>
      <c r="W183" s="1345"/>
      <c r="X183" s="1345"/>
      <c r="Y183" s="1345"/>
      <c r="Z183" s="1345"/>
      <c r="AA183" s="1345"/>
      <c r="AB183" s="1345"/>
      <c r="AC183" s="1345"/>
      <c r="AD183" s="1345"/>
      <c r="AE183" s="1345"/>
      <c r="AF183" s="1345"/>
      <c r="AG183" s="1345"/>
      <c r="AH183" s="1345"/>
      <c r="AI183" s="1345"/>
      <c r="AJ183" s="1345"/>
      <c r="AK183" s="1345"/>
      <c r="AL183" s="1345"/>
      <c r="AM183" s="1345"/>
      <c r="AN183" s="1345"/>
      <c r="AO183" s="1345"/>
      <c r="AP183" s="1345"/>
      <c r="AQ183" s="1345"/>
      <c r="AR183" s="1345"/>
      <c r="AS183" s="1345"/>
      <c r="AT183" s="1345"/>
      <c r="AU183" s="1345"/>
      <c r="AW183" s="662"/>
      <c r="AX183" s="662"/>
    </row>
    <row r="184" spans="1:52" ht="38.25" customHeight="1" x14ac:dyDescent="0.15">
      <c r="B184" s="1345" t="s">
        <v>1417</v>
      </c>
      <c r="C184" s="1345"/>
      <c r="D184" s="1345"/>
      <c r="E184" s="1345"/>
      <c r="F184" s="1345"/>
      <c r="G184" s="1345"/>
      <c r="H184" s="1345"/>
      <c r="I184" s="1345"/>
      <c r="J184" s="1345"/>
      <c r="K184" s="1345"/>
      <c r="L184" s="1345"/>
      <c r="M184" s="1345"/>
      <c r="N184" s="1345"/>
      <c r="O184" s="1345"/>
      <c r="P184" s="1345"/>
      <c r="Q184" s="1345"/>
      <c r="R184" s="1345"/>
      <c r="S184" s="1345"/>
      <c r="T184" s="1345"/>
      <c r="U184" s="1345"/>
      <c r="V184" s="1345"/>
      <c r="W184" s="1345"/>
      <c r="X184" s="1345"/>
      <c r="Y184" s="1345"/>
      <c r="Z184" s="1345"/>
      <c r="AA184" s="1345"/>
      <c r="AB184" s="1345"/>
      <c r="AC184" s="1345"/>
      <c r="AD184" s="1345"/>
      <c r="AE184" s="1345"/>
      <c r="AF184" s="1345"/>
      <c r="AG184" s="1345"/>
      <c r="AH184" s="1345"/>
      <c r="AI184" s="1345"/>
      <c r="AJ184" s="1345"/>
      <c r="AK184" s="1345"/>
      <c r="AL184" s="1345"/>
      <c r="AM184" s="1345"/>
      <c r="AN184" s="1345"/>
      <c r="AO184" s="1345"/>
      <c r="AP184" s="1345"/>
      <c r="AQ184" s="1345"/>
      <c r="AR184" s="1345"/>
      <c r="AS184" s="1345"/>
      <c r="AT184" s="1345"/>
      <c r="AU184" s="1345"/>
      <c r="AY184" s="662"/>
      <c r="AZ184" s="662"/>
    </row>
    <row r="185" spans="1:52" ht="37.5" customHeight="1" x14ac:dyDescent="0.15">
      <c r="B185" s="1345" t="s">
        <v>1434</v>
      </c>
      <c r="C185" s="1345"/>
      <c r="D185" s="1345"/>
      <c r="E185" s="1345"/>
      <c r="F185" s="1345"/>
      <c r="G185" s="1345"/>
      <c r="H185" s="1345"/>
      <c r="I185" s="1345"/>
      <c r="J185" s="1345"/>
      <c r="K185" s="1345"/>
      <c r="L185" s="1345"/>
      <c r="M185" s="1345"/>
      <c r="N185" s="1345"/>
      <c r="O185" s="1345"/>
      <c r="P185" s="1345"/>
      <c r="Q185" s="1345"/>
      <c r="R185" s="1345"/>
      <c r="S185" s="1345"/>
      <c r="T185" s="1345"/>
      <c r="U185" s="1345"/>
      <c r="V185" s="1345"/>
      <c r="W185" s="1345"/>
      <c r="X185" s="1345"/>
      <c r="Y185" s="1345"/>
      <c r="Z185" s="1345"/>
      <c r="AA185" s="1345"/>
      <c r="AB185" s="1345"/>
      <c r="AC185" s="1345"/>
      <c r="AD185" s="1345"/>
      <c r="AE185" s="1345"/>
      <c r="AF185" s="1345"/>
      <c r="AG185" s="1345"/>
      <c r="AH185" s="1345"/>
      <c r="AI185" s="1345"/>
      <c r="AJ185" s="1345"/>
      <c r="AK185" s="1345"/>
      <c r="AL185" s="1345"/>
      <c r="AM185" s="1345"/>
      <c r="AN185" s="1345"/>
      <c r="AO185" s="1345"/>
      <c r="AP185" s="1345"/>
      <c r="AQ185" s="1345"/>
      <c r="AR185" s="1345"/>
      <c r="AS185" s="1345"/>
      <c r="AT185" s="1345"/>
      <c r="AU185" s="1345"/>
    </row>
    <row r="186" spans="1:52" s="662" customFormat="1" ht="17.25" customHeight="1" x14ac:dyDescent="0.15">
      <c r="A186" s="613"/>
      <c r="B186" s="619"/>
      <c r="C186" s="619"/>
      <c r="D186" s="619"/>
      <c r="E186" s="619"/>
      <c r="F186" s="619"/>
      <c r="G186" s="619"/>
      <c r="H186" s="619"/>
      <c r="I186" s="619"/>
      <c r="J186" s="619"/>
      <c r="K186" s="619"/>
      <c r="L186" s="619"/>
      <c r="M186" s="619"/>
      <c r="N186" s="619"/>
      <c r="O186" s="619"/>
      <c r="P186" s="619"/>
      <c r="Q186" s="619"/>
      <c r="R186" s="619"/>
      <c r="S186" s="619"/>
      <c r="T186" s="619"/>
      <c r="U186" s="619"/>
      <c r="V186" s="619"/>
      <c r="W186" s="619"/>
      <c r="X186" s="619"/>
      <c r="Y186" s="619"/>
      <c r="Z186" s="619"/>
      <c r="AA186" s="619"/>
      <c r="AB186" s="619"/>
      <c r="AC186" s="619"/>
      <c r="AD186" s="619"/>
      <c r="AE186" s="619"/>
      <c r="AF186" s="619"/>
      <c r="AG186" s="619"/>
      <c r="AH186" s="619"/>
      <c r="AI186" s="619"/>
      <c r="AJ186" s="619"/>
      <c r="AK186" s="619"/>
      <c r="AL186" s="619"/>
      <c r="AM186" s="619"/>
      <c r="AN186" s="619"/>
      <c r="AO186" s="619"/>
      <c r="AP186" s="619"/>
      <c r="AQ186" s="619"/>
      <c r="AR186" s="619"/>
      <c r="AS186" s="619"/>
      <c r="AT186" s="619"/>
      <c r="AU186" s="613"/>
      <c r="AW186" s="613"/>
      <c r="AX186" s="613"/>
      <c r="AY186" s="613"/>
      <c r="AZ186" s="613"/>
    </row>
    <row r="187" spans="1:52" ht="17.25" customHeight="1" thickBot="1" x14ac:dyDescent="0.2">
      <c r="B187" s="1349" t="s">
        <v>1391</v>
      </c>
      <c r="C187" s="1499"/>
      <c r="D187" s="1499"/>
      <c r="E187" s="1499"/>
      <c r="F187" s="1499"/>
      <c r="G187" s="1499"/>
      <c r="H187" s="1499"/>
      <c r="I187" s="1499"/>
      <c r="J187" s="1499"/>
      <c r="K187" s="1580"/>
      <c r="L187" s="1580"/>
      <c r="M187" s="1580"/>
      <c r="N187" s="1580"/>
      <c r="O187" s="1580"/>
      <c r="P187" s="1580"/>
      <c r="Q187" s="628"/>
      <c r="R187" s="628"/>
      <c r="S187" s="628"/>
      <c r="T187" s="628"/>
      <c r="U187" s="628"/>
      <c r="V187" s="628"/>
      <c r="W187" s="628"/>
      <c r="X187" s="628"/>
      <c r="Y187" s="628"/>
      <c r="Z187" s="628"/>
      <c r="AA187" s="628"/>
      <c r="AB187" s="628"/>
      <c r="AC187" s="628"/>
      <c r="AD187" s="628"/>
      <c r="AE187" s="628"/>
      <c r="AF187" s="628"/>
      <c r="AG187" s="628"/>
      <c r="AH187" s="628"/>
      <c r="AI187" s="628"/>
      <c r="AJ187" s="628"/>
      <c r="AK187" s="628"/>
      <c r="AL187" s="634"/>
      <c r="AM187" s="628"/>
      <c r="AN187" s="628"/>
      <c r="AO187" s="628"/>
      <c r="AP187" s="628"/>
      <c r="AQ187" s="628"/>
      <c r="AR187" s="634"/>
      <c r="AS187" s="634" t="s">
        <v>991</v>
      </c>
      <c r="AT187" s="662"/>
    </row>
    <row r="188" spans="1:52" ht="17.25" customHeight="1" x14ac:dyDescent="0.15">
      <c r="B188" s="1516" t="s">
        <v>677</v>
      </c>
      <c r="C188" s="1522" t="s">
        <v>640</v>
      </c>
      <c r="D188" s="1581"/>
      <c r="E188" s="1581"/>
      <c r="F188" s="1581"/>
      <c r="G188" s="1581"/>
      <c r="H188" s="1581"/>
      <c r="I188" s="1581"/>
      <c r="J188" s="1581"/>
      <c r="K188" s="1581"/>
      <c r="L188" s="1581"/>
      <c r="M188" s="1581"/>
      <c r="N188" s="1581"/>
      <c r="O188" s="1581"/>
      <c r="P188" s="1581"/>
      <c r="Q188" s="1581"/>
      <c r="R188" s="1525" t="s">
        <v>374</v>
      </c>
      <c r="S188" s="1523"/>
      <c r="T188" s="1523"/>
      <c r="U188" s="1523"/>
      <c r="V188" s="1523"/>
      <c r="W188" s="1523"/>
      <c r="X188" s="1523"/>
      <c r="Y188" s="1523"/>
      <c r="Z188" s="1523"/>
      <c r="AA188" s="1523"/>
      <c r="AB188" s="1523"/>
      <c r="AC188" s="1523"/>
      <c r="AD188" s="1523"/>
      <c r="AE188" s="1523"/>
      <c r="AF188" s="1524"/>
      <c r="AG188" s="1452" t="s">
        <v>1021</v>
      </c>
      <c r="AH188" s="1406"/>
      <c r="AI188" s="1406"/>
      <c r="AJ188" s="1406"/>
      <c r="AK188" s="1406"/>
      <c r="AL188" s="1406"/>
      <c r="AM188" s="1406"/>
      <c r="AN188" s="1406"/>
      <c r="AO188" s="1406"/>
      <c r="AP188" s="1406"/>
      <c r="AQ188" s="1406"/>
      <c r="AR188" s="1406"/>
      <c r="AS188" s="1454"/>
    </row>
    <row r="189" spans="1:52" ht="18.75" customHeight="1" x14ac:dyDescent="0.15">
      <c r="B189" s="1518"/>
      <c r="C189" s="1566" t="s">
        <v>411</v>
      </c>
      <c r="D189" s="1567"/>
      <c r="E189" s="1582"/>
      <c r="F189" s="1566" t="s">
        <v>676</v>
      </c>
      <c r="G189" s="1567"/>
      <c r="H189" s="1582"/>
      <c r="I189" s="1566" t="s">
        <v>25</v>
      </c>
      <c r="J189" s="1567"/>
      <c r="K189" s="1582"/>
      <c r="L189" s="1566" t="s">
        <v>862</v>
      </c>
      <c r="M189" s="1567"/>
      <c r="N189" s="1582"/>
      <c r="O189" s="1566" t="s">
        <v>23</v>
      </c>
      <c r="P189" s="1567"/>
      <c r="Q189" s="1567"/>
      <c r="R189" s="1568" t="s">
        <v>411</v>
      </c>
      <c r="S189" s="1569"/>
      <c r="T189" s="1569"/>
      <c r="U189" s="1570" t="s">
        <v>676</v>
      </c>
      <c r="V189" s="1570"/>
      <c r="W189" s="1570"/>
      <c r="X189" s="1569" t="s">
        <v>424</v>
      </c>
      <c r="Y189" s="1569"/>
      <c r="Z189" s="1569"/>
      <c r="AA189" s="1583" t="s">
        <v>862</v>
      </c>
      <c r="AB189" s="1586"/>
      <c r="AC189" s="1587"/>
      <c r="AD189" s="1569" t="s">
        <v>23</v>
      </c>
      <c r="AE189" s="1569"/>
      <c r="AF189" s="1588"/>
      <c r="AG189" s="1589" t="s">
        <v>411</v>
      </c>
      <c r="AH189" s="1584"/>
      <c r="AI189" s="1584"/>
      <c r="AJ189" s="1590"/>
      <c r="AK189" s="1583" t="s">
        <v>424</v>
      </c>
      <c r="AL189" s="1584"/>
      <c r="AM189" s="1590"/>
      <c r="AN189" s="1583" t="s">
        <v>862</v>
      </c>
      <c r="AO189" s="1584"/>
      <c r="AP189" s="1590"/>
      <c r="AQ189" s="1583" t="s">
        <v>23</v>
      </c>
      <c r="AR189" s="1584"/>
      <c r="AS189" s="1585"/>
    </row>
    <row r="190" spans="1:52" ht="19.5" customHeight="1" x14ac:dyDescent="0.15">
      <c r="A190" s="662"/>
      <c r="B190" s="668" t="s">
        <v>1410</v>
      </c>
      <c r="C190" s="1577">
        <v>27</v>
      </c>
      <c r="D190" s="1578"/>
      <c r="E190" s="1579"/>
      <c r="F190" s="1577">
        <v>1</v>
      </c>
      <c r="G190" s="1578"/>
      <c r="H190" s="1579"/>
      <c r="I190" s="1361">
        <v>10</v>
      </c>
      <c r="J190" s="1362"/>
      <c r="K190" s="1355"/>
      <c r="L190" s="1361">
        <v>3</v>
      </c>
      <c r="M190" s="1362"/>
      <c r="N190" s="1355"/>
      <c r="O190" s="1577">
        <v>13</v>
      </c>
      <c r="P190" s="1578"/>
      <c r="Q190" s="1592"/>
      <c r="R190" s="1364">
        <v>42</v>
      </c>
      <c r="S190" s="1362"/>
      <c r="T190" s="1355"/>
      <c r="U190" s="1577">
        <v>10</v>
      </c>
      <c r="V190" s="1578"/>
      <c r="W190" s="1579"/>
      <c r="X190" s="1361">
        <v>21</v>
      </c>
      <c r="Y190" s="1362"/>
      <c r="Z190" s="1355"/>
      <c r="AA190" s="1361">
        <v>6</v>
      </c>
      <c r="AB190" s="1362"/>
      <c r="AC190" s="1355"/>
      <c r="AD190" s="1361">
        <v>5</v>
      </c>
      <c r="AE190" s="1362"/>
      <c r="AF190" s="1363"/>
      <c r="AG190" s="1544">
        <v>1627</v>
      </c>
      <c r="AH190" s="1578"/>
      <c r="AI190" s="1578"/>
      <c r="AJ190" s="1579"/>
      <c r="AK190" s="1577">
        <v>596</v>
      </c>
      <c r="AL190" s="1578"/>
      <c r="AM190" s="1579"/>
      <c r="AN190" s="1577">
        <v>363</v>
      </c>
      <c r="AO190" s="1578"/>
      <c r="AP190" s="1579"/>
      <c r="AQ190" s="1577">
        <v>668</v>
      </c>
      <c r="AR190" s="1578"/>
      <c r="AS190" s="1591"/>
      <c r="AW190" s="623"/>
      <c r="AX190" s="659" t="s">
        <v>19</v>
      </c>
      <c r="AY190" s="659" t="s">
        <v>1006</v>
      </c>
      <c r="AZ190" s="659" t="s">
        <v>254</v>
      </c>
    </row>
    <row r="191" spans="1:52" ht="19.5" customHeight="1" x14ac:dyDescent="0.15">
      <c r="B191" s="669" t="s">
        <v>1411</v>
      </c>
      <c r="C191" s="1577">
        <v>25</v>
      </c>
      <c r="D191" s="1578"/>
      <c r="E191" s="1579"/>
      <c r="F191" s="1577">
        <v>2</v>
      </c>
      <c r="G191" s="1578"/>
      <c r="H191" s="1579"/>
      <c r="I191" s="1361">
        <v>10</v>
      </c>
      <c r="J191" s="1362"/>
      <c r="K191" s="1355"/>
      <c r="L191" s="1361">
        <v>2</v>
      </c>
      <c r="M191" s="1362"/>
      <c r="N191" s="1355"/>
      <c r="O191" s="1577">
        <v>11</v>
      </c>
      <c r="P191" s="1578"/>
      <c r="Q191" s="1592"/>
      <c r="R191" s="1364">
        <v>45</v>
      </c>
      <c r="S191" s="1362"/>
      <c r="T191" s="1355"/>
      <c r="U191" s="1577">
        <v>12</v>
      </c>
      <c r="V191" s="1578"/>
      <c r="W191" s="1579"/>
      <c r="X191" s="1361">
        <v>20</v>
      </c>
      <c r="Y191" s="1362"/>
      <c r="Z191" s="1355"/>
      <c r="AA191" s="1361">
        <v>7</v>
      </c>
      <c r="AB191" s="1362"/>
      <c r="AC191" s="1355"/>
      <c r="AD191" s="1361">
        <v>6</v>
      </c>
      <c r="AE191" s="1362"/>
      <c r="AF191" s="1363"/>
      <c r="AG191" s="1544">
        <v>1651</v>
      </c>
      <c r="AH191" s="1578"/>
      <c r="AI191" s="1578"/>
      <c r="AJ191" s="1579"/>
      <c r="AK191" s="1577">
        <v>607</v>
      </c>
      <c r="AL191" s="1578"/>
      <c r="AM191" s="1579"/>
      <c r="AN191" s="1577">
        <v>393</v>
      </c>
      <c r="AO191" s="1578"/>
      <c r="AP191" s="1579"/>
      <c r="AQ191" s="1577">
        <v>651</v>
      </c>
      <c r="AR191" s="1578"/>
      <c r="AS191" s="1591"/>
      <c r="AW191" s="623" t="s">
        <v>1187</v>
      </c>
      <c r="AX191" s="235">
        <v>1612</v>
      </c>
      <c r="AY191" s="623">
        <v>54</v>
      </c>
      <c r="AZ191" s="623">
        <v>30</v>
      </c>
    </row>
    <row r="192" spans="1:52" ht="19.5" customHeight="1" thickBot="1" x14ac:dyDescent="0.2">
      <c r="B192" s="670" t="s">
        <v>1345</v>
      </c>
      <c r="C192" s="1546">
        <v>24</v>
      </c>
      <c r="D192" s="1385"/>
      <c r="E192" s="1386"/>
      <c r="F192" s="1595">
        <v>1</v>
      </c>
      <c r="G192" s="1596"/>
      <c r="H192" s="1597"/>
      <c r="I192" s="1461">
        <v>5</v>
      </c>
      <c r="J192" s="1491"/>
      <c r="K192" s="1547"/>
      <c r="L192" s="1461">
        <v>7</v>
      </c>
      <c r="M192" s="1491"/>
      <c r="N192" s="1386"/>
      <c r="O192" s="1546">
        <v>11</v>
      </c>
      <c r="P192" s="1385"/>
      <c r="Q192" s="1548"/>
      <c r="R192" s="1462">
        <v>41</v>
      </c>
      <c r="S192" s="1460"/>
      <c r="T192" s="1388"/>
      <c r="U192" s="1571">
        <v>6</v>
      </c>
      <c r="V192" s="1388"/>
      <c r="W192" s="1388"/>
      <c r="X192" s="1460">
        <v>26</v>
      </c>
      <c r="Y192" s="1460"/>
      <c r="Z192" s="1460"/>
      <c r="AA192" s="1461">
        <v>6</v>
      </c>
      <c r="AB192" s="1491"/>
      <c r="AC192" s="1547"/>
      <c r="AD192" s="1460">
        <v>3</v>
      </c>
      <c r="AE192" s="1388"/>
      <c r="AF192" s="1433"/>
      <c r="AG192" s="1487">
        <v>1680</v>
      </c>
      <c r="AH192" s="1385"/>
      <c r="AI192" s="1385"/>
      <c r="AJ192" s="1386"/>
      <c r="AK192" s="1546">
        <v>616</v>
      </c>
      <c r="AL192" s="1385"/>
      <c r="AM192" s="1386"/>
      <c r="AN192" s="1546">
        <v>416</v>
      </c>
      <c r="AO192" s="1385"/>
      <c r="AP192" s="1386"/>
      <c r="AQ192" s="1546">
        <v>648</v>
      </c>
      <c r="AR192" s="1385"/>
      <c r="AS192" s="1511"/>
      <c r="AW192" s="623" t="s">
        <v>1188</v>
      </c>
      <c r="AX192" s="235">
        <v>1572</v>
      </c>
      <c r="AY192" s="623">
        <v>56</v>
      </c>
      <c r="AZ192" s="623">
        <v>31</v>
      </c>
    </row>
    <row r="193" spans="2:52" ht="15.75" customHeight="1" x14ac:dyDescent="0.15">
      <c r="B193" s="671"/>
      <c r="C193" s="76"/>
      <c r="D193" s="672"/>
      <c r="E193" s="672"/>
      <c r="F193" s="77"/>
      <c r="G193" s="673"/>
      <c r="H193" s="673"/>
      <c r="I193" s="674"/>
      <c r="J193" s="674"/>
      <c r="K193" s="674"/>
      <c r="L193" s="674"/>
      <c r="M193" s="674"/>
      <c r="N193" s="675"/>
      <c r="O193" s="77"/>
      <c r="P193" s="673"/>
      <c r="Q193" s="673"/>
      <c r="R193" s="674"/>
      <c r="S193" s="674"/>
      <c r="T193" s="675"/>
      <c r="U193" s="77"/>
      <c r="V193" s="673"/>
      <c r="W193" s="673"/>
      <c r="X193" s="676"/>
      <c r="Y193" s="676"/>
      <c r="Z193" s="676"/>
      <c r="AA193" s="676"/>
      <c r="AB193" s="676"/>
      <c r="AC193" s="676"/>
      <c r="AD193" s="676"/>
      <c r="AE193" s="672"/>
      <c r="AF193" s="672"/>
      <c r="AG193" s="76"/>
      <c r="AH193" s="648"/>
      <c r="AI193" s="648"/>
      <c r="AJ193" s="648"/>
      <c r="AK193" s="77"/>
      <c r="AL193" s="648"/>
      <c r="AM193" s="648"/>
      <c r="AN193" s="77"/>
      <c r="AO193" s="648"/>
      <c r="AP193" s="648"/>
      <c r="AQ193" s="77"/>
      <c r="AR193" s="648"/>
      <c r="AS193" s="648"/>
      <c r="AW193" s="623" t="s">
        <v>1189</v>
      </c>
      <c r="AX193" s="235">
        <v>1585</v>
      </c>
      <c r="AY193" s="623">
        <v>55</v>
      </c>
      <c r="AZ193" s="623">
        <v>32</v>
      </c>
    </row>
    <row r="194" spans="2:52" ht="15.75" customHeight="1" x14ac:dyDescent="0.15">
      <c r="B194" s="671"/>
      <c r="C194" s="76"/>
      <c r="D194" s="672"/>
      <c r="E194" s="672"/>
      <c r="F194" s="76"/>
      <c r="G194" s="672"/>
      <c r="H194" s="672"/>
      <c r="I194" s="674"/>
      <c r="J194" s="674"/>
      <c r="K194" s="674"/>
      <c r="L194" s="674"/>
      <c r="M194" s="674"/>
      <c r="N194" s="675"/>
      <c r="O194" s="674"/>
      <c r="P194" s="672"/>
      <c r="Q194" s="672"/>
      <c r="R194" s="674"/>
      <c r="S194" s="674"/>
      <c r="T194" s="675"/>
      <c r="U194" s="77"/>
      <c r="V194" s="673"/>
      <c r="W194" s="673"/>
      <c r="X194" s="676"/>
      <c r="Y194" s="676"/>
      <c r="Z194" s="676"/>
      <c r="AA194" s="676"/>
      <c r="AB194" s="676"/>
      <c r="AC194" s="676"/>
      <c r="AD194" s="676"/>
      <c r="AE194" s="672"/>
      <c r="AF194" s="672"/>
      <c r="AG194" s="677"/>
      <c r="AH194" s="678"/>
      <c r="AI194" s="678"/>
      <c r="AJ194" s="77"/>
      <c r="AK194" s="679"/>
      <c r="AL194" s="679"/>
      <c r="AM194" s="77"/>
      <c r="AN194" s="679"/>
      <c r="AO194" s="679"/>
      <c r="AP194" s="77"/>
      <c r="AQ194" s="679"/>
      <c r="AR194" s="679"/>
      <c r="AW194" s="623" t="s">
        <v>753</v>
      </c>
      <c r="AX194" s="235">
        <v>1613</v>
      </c>
      <c r="AY194" s="623">
        <v>48</v>
      </c>
      <c r="AZ194" s="623">
        <v>36</v>
      </c>
    </row>
    <row r="195" spans="2:52" ht="15.75" customHeight="1" x14ac:dyDescent="0.15">
      <c r="B195" s="671"/>
      <c r="C195" s="76"/>
      <c r="D195" s="672"/>
      <c r="E195" s="672"/>
      <c r="F195" s="76"/>
      <c r="G195" s="672"/>
      <c r="H195" s="672"/>
      <c r="I195" s="674"/>
      <c r="J195" s="674"/>
      <c r="K195" s="674"/>
      <c r="L195" s="674"/>
      <c r="M195" s="674"/>
      <c r="N195" s="675"/>
      <c r="O195" s="674"/>
      <c r="P195" s="672"/>
      <c r="Q195" s="672"/>
      <c r="R195" s="674"/>
      <c r="S195" s="674"/>
      <c r="T195" s="675"/>
      <c r="U195" s="77"/>
      <c r="V195" s="673"/>
      <c r="W195" s="673"/>
      <c r="X195" s="676"/>
      <c r="Y195" s="676"/>
      <c r="Z195" s="676"/>
      <c r="AA195" s="676"/>
      <c r="AB195" s="676"/>
      <c r="AC195" s="676"/>
      <c r="AD195" s="676"/>
      <c r="AE195" s="672"/>
      <c r="AF195" s="672"/>
      <c r="AG195" s="677"/>
      <c r="AH195" s="678"/>
      <c r="AI195" s="678"/>
      <c r="AJ195" s="77"/>
      <c r="AK195" s="679"/>
      <c r="AL195" s="679"/>
      <c r="AM195" s="77"/>
      <c r="AN195" s="679"/>
      <c r="AO195" s="679"/>
      <c r="AP195" s="77"/>
      <c r="AQ195" s="679"/>
      <c r="AR195" s="679"/>
      <c r="AW195" s="623" t="s">
        <v>1238</v>
      </c>
      <c r="AX195" s="235">
        <v>1622</v>
      </c>
      <c r="AY195" s="623">
        <v>51</v>
      </c>
      <c r="AZ195" s="623">
        <v>31</v>
      </c>
    </row>
    <row r="196" spans="2:52" ht="15.75" customHeight="1" x14ac:dyDescent="0.15">
      <c r="B196" s="671"/>
      <c r="C196" s="76"/>
      <c r="D196" s="672"/>
      <c r="E196" s="672"/>
      <c r="F196" s="76"/>
      <c r="G196" s="672"/>
      <c r="H196" s="672"/>
      <c r="I196" s="674"/>
      <c r="J196" s="674"/>
      <c r="K196" s="674"/>
      <c r="L196" s="674"/>
      <c r="M196" s="674"/>
      <c r="N196" s="675"/>
      <c r="O196" s="674"/>
      <c r="P196" s="672"/>
      <c r="Q196" s="672"/>
      <c r="R196" s="674"/>
      <c r="S196" s="674"/>
      <c r="T196" s="675"/>
      <c r="U196" s="77"/>
      <c r="V196" s="673"/>
      <c r="W196" s="673"/>
      <c r="X196" s="676"/>
      <c r="Y196" s="676"/>
      <c r="Z196" s="676"/>
      <c r="AA196" s="676"/>
      <c r="AB196" s="676"/>
      <c r="AC196" s="676"/>
      <c r="AD196" s="676"/>
      <c r="AE196" s="672"/>
      <c r="AF196" s="672"/>
      <c r="AG196" s="677"/>
      <c r="AH196" s="678"/>
      <c r="AI196" s="678"/>
      <c r="AJ196" s="77"/>
      <c r="AK196" s="679"/>
      <c r="AL196" s="679"/>
      <c r="AM196" s="77"/>
      <c r="AN196" s="679"/>
      <c r="AO196" s="679"/>
      <c r="AP196" s="77"/>
      <c r="AQ196" s="679"/>
      <c r="AR196" s="679"/>
      <c r="AW196" s="623" t="s">
        <v>1239</v>
      </c>
      <c r="AX196" s="235">
        <v>1596</v>
      </c>
      <c r="AY196" s="623">
        <v>52</v>
      </c>
      <c r="AZ196" s="623">
        <v>31</v>
      </c>
    </row>
    <row r="197" spans="2:52" ht="15.75" customHeight="1" x14ac:dyDescent="0.15">
      <c r="B197" s="671"/>
      <c r="C197" s="76"/>
      <c r="D197" s="672"/>
      <c r="E197" s="672"/>
      <c r="F197" s="76"/>
      <c r="G197" s="672"/>
      <c r="H197" s="672"/>
      <c r="I197" s="674"/>
      <c r="J197" s="674"/>
      <c r="K197" s="674"/>
      <c r="L197" s="674"/>
      <c r="M197" s="674"/>
      <c r="N197" s="675"/>
      <c r="O197" s="674"/>
      <c r="P197" s="672"/>
      <c r="Q197" s="672"/>
      <c r="R197" s="674"/>
      <c r="S197" s="674"/>
      <c r="T197" s="675"/>
      <c r="U197" s="77"/>
      <c r="V197" s="673"/>
      <c r="W197" s="673"/>
      <c r="X197" s="676"/>
      <c r="Y197" s="676"/>
      <c r="Z197" s="676"/>
      <c r="AA197" s="676"/>
      <c r="AB197" s="676"/>
      <c r="AC197" s="676"/>
      <c r="AD197" s="676"/>
      <c r="AE197" s="672"/>
      <c r="AF197" s="672"/>
      <c r="AG197" s="677"/>
      <c r="AH197" s="678"/>
      <c r="AI197" s="678"/>
      <c r="AJ197" s="77"/>
      <c r="AK197" s="679"/>
      <c r="AL197" s="679"/>
      <c r="AM197" s="77"/>
      <c r="AN197" s="679"/>
      <c r="AO197" s="679"/>
      <c r="AP197" s="77"/>
      <c r="AQ197" s="679"/>
      <c r="AR197" s="679"/>
      <c r="AW197" s="623" t="s">
        <v>1266</v>
      </c>
      <c r="AX197" s="235">
        <v>1591</v>
      </c>
      <c r="AY197" s="623">
        <v>49</v>
      </c>
      <c r="AZ197" s="623">
        <v>27</v>
      </c>
    </row>
    <row r="198" spans="2:52" ht="15.75" customHeight="1" x14ac:dyDescent="0.15">
      <c r="B198" s="671"/>
      <c r="C198" s="76"/>
      <c r="D198" s="672"/>
      <c r="E198" s="672"/>
      <c r="F198" s="76"/>
      <c r="G198" s="672"/>
      <c r="H198" s="672"/>
      <c r="I198" s="674"/>
      <c r="J198" s="674"/>
      <c r="K198" s="674"/>
      <c r="L198" s="674"/>
      <c r="M198" s="674"/>
      <c r="N198" s="675"/>
      <c r="O198" s="674"/>
      <c r="P198" s="672"/>
      <c r="Q198" s="672"/>
      <c r="R198" s="674"/>
      <c r="S198" s="674"/>
      <c r="T198" s="675"/>
      <c r="U198" s="77"/>
      <c r="V198" s="673"/>
      <c r="W198" s="673"/>
      <c r="X198" s="676"/>
      <c r="Y198" s="676"/>
      <c r="Z198" s="676"/>
      <c r="AA198" s="676"/>
      <c r="AB198" s="676"/>
      <c r="AC198" s="676"/>
      <c r="AD198" s="676"/>
      <c r="AE198" s="672"/>
      <c r="AF198" s="672"/>
      <c r="AG198" s="677"/>
      <c r="AH198" s="678"/>
      <c r="AI198" s="678"/>
      <c r="AJ198" s="77"/>
      <c r="AK198" s="679"/>
      <c r="AL198" s="679"/>
      <c r="AM198" s="77"/>
      <c r="AN198" s="679"/>
      <c r="AO198" s="679"/>
      <c r="AP198" s="77"/>
      <c r="AQ198" s="679"/>
      <c r="AR198" s="679"/>
      <c r="AW198" s="623" t="s">
        <v>1282</v>
      </c>
      <c r="AX198" s="235">
        <v>1627</v>
      </c>
      <c r="AY198" s="623">
        <v>42</v>
      </c>
      <c r="AZ198" s="623">
        <v>27</v>
      </c>
    </row>
    <row r="199" spans="2:52" ht="15.75" customHeight="1" x14ac:dyDescent="0.15">
      <c r="B199" s="671"/>
      <c r="C199" s="76"/>
      <c r="D199" s="672"/>
      <c r="E199" s="672"/>
      <c r="F199" s="76"/>
      <c r="G199" s="672"/>
      <c r="H199" s="672"/>
      <c r="I199" s="674"/>
      <c r="J199" s="674"/>
      <c r="K199" s="674"/>
      <c r="L199" s="674"/>
      <c r="M199" s="674"/>
      <c r="N199" s="675"/>
      <c r="O199" s="674"/>
      <c r="P199" s="672"/>
      <c r="Q199" s="672"/>
      <c r="R199" s="674"/>
      <c r="S199" s="674"/>
      <c r="T199" s="675"/>
      <c r="U199" s="77"/>
      <c r="V199" s="673"/>
      <c r="W199" s="673"/>
      <c r="X199" s="676"/>
      <c r="Y199" s="676"/>
      <c r="Z199" s="676"/>
      <c r="AA199" s="676"/>
      <c r="AB199" s="676"/>
      <c r="AC199" s="676"/>
      <c r="AD199" s="676"/>
      <c r="AE199" s="672"/>
      <c r="AF199" s="672"/>
      <c r="AG199" s="677"/>
      <c r="AH199" s="678"/>
      <c r="AI199" s="678"/>
      <c r="AJ199" s="77"/>
      <c r="AK199" s="679"/>
      <c r="AL199" s="679"/>
      <c r="AM199" s="77"/>
      <c r="AN199" s="679"/>
      <c r="AO199" s="679"/>
      <c r="AP199" s="77"/>
      <c r="AQ199" s="679"/>
      <c r="AR199" s="679"/>
      <c r="AW199" s="623" t="s">
        <v>1283</v>
      </c>
      <c r="AX199" s="235">
        <v>1651</v>
      </c>
      <c r="AY199" s="623">
        <v>45</v>
      </c>
      <c r="AZ199" s="623">
        <v>25</v>
      </c>
    </row>
    <row r="200" spans="2:52" ht="15.75" customHeight="1" x14ac:dyDescent="0.15">
      <c r="B200" s="671"/>
      <c r="C200" s="76"/>
      <c r="D200" s="672"/>
      <c r="E200" s="672"/>
      <c r="F200" s="76"/>
      <c r="G200" s="672"/>
      <c r="H200" s="672"/>
      <c r="I200" s="674"/>
      <c r="J200" s="674"/>
      <c r="K200" s="674"/>
      <c r="L200" s="674"/>
      <c r="M200" s="674"/>
      <c r="N200" s="675"/>
      <c r="O200" s="674"/>
      <c r="P200" s="672"/>
      <c r="Q200" s="672"/>
      <c r="R200" s="674"/>
      <c r="S200" s="674"/>
      <c r="T200" s="675"/>
      <c r="U200" s="77"/>
      <c r="V200" s="673"/>
      <c r="W200" s="673"/>
      <c r="X200" s="676"/>
      <c r="Y200" s="676"/>
      <c r="Z200" s="676"/>
      <c r="AA200" s="676"/>
      <c r="AB200" s="676"/>
      <c r="AC200" s="676"/>
      <c r="AD200" s="676"/>
      <c r="AE200" s="672"/>
      <c r="AF200" s="672"/>
      <c r="AG200" s="677"/>
      <c r="AH200" s="678"/>
      <c r="AI200" s="678"/>
      <c r="AJ200" s="77"/>
      <c r="AK200" s="679"/>
      <c r="AL200" s="679"/>
      <c r="AM200" s="77"/>
      <c r="AN200" s="679"/>
      <c r="AO200" s="679"/>
      <c r="AP200" s="77"/>
      <c r="AQ200" s="679"/>
      <c r="AR200" s="679"/>
      <c r="AW200" s="623" t="s">
        <v>1362</v>
      </c>
      <c r="AX200" s="235">
        <v>1680</v>
      </c>
      <c r="AY200" s="623">
        <v>41</v>
      </c>
      <c r="AZ200" s="623">
        <v>24</v>
      </c>
    </row>
    <row r="201" spans="2:52" ht="15.75" customHeight="1" x14ac:dyDescent="0.15">
      <c r="B201" s="671"/>
      <c r="C201" s="76"/>
      <c r="D201" s="672"/>
      <c r="E201" s="672"/>
      <c r="F201" s="76"/>
      <c r="G201" s="672"/>
      <c r="H201" s="672"/>
      <c r="I201" s="674"/>
      <c r="J201" s="674"/>
      <c r="K201" s="674"/>
      <c r="L201" s="674"/>
      <c r="M201" s="674"/>
      <c r="N201" s="675"/>
      <c r="O201" s="674"/>
      <c r="P201" s="672"/>
      <c r="Q201" s="672"/>
      <c r="R201" s="674"/>
      <c r="S201" s="674"/>
      <c r="T201" s="675"/>
      <c r="U201" s="77"/>
      <c r="V201" s="673"/>
      <c r="W201" s="673"/>
      <c r="X201" s="676"/>
      <c r="Y201" s="676"/>
      <c r="Z201" s="676"/>
      <c r="AA201" s="676"/>
      <c r="AB201" s="676"/>
      <c r="AC201" s="676"/>
      <c r="AD201" s="676"/>
      <c r="AE201" s="672"/>
      <c r="AF201" s="672"/>
      <c r="AG201" s="677"/>
      <c r="AH201" s="678"/>
      <c r="AI201" s="678"/>
      <c r="AJ201" s="77"/>
      <c r="AK201" s="679"/>
      <c r="AL201" s="679"/>
      <c r="AM201" s="77"/>
      <c r="AN201" s="679"/>
      <c r="AO201" s="679"/>
      <c r="AP201" s="77"/>
      <c r="AQ201" s="679"/>
      <c r="AR201" s="679"/>
    </row>
    <row r="202" spans="2:52" ht="15.75" customHeight="1" x14ac:dyDescent="0.15">
      <c r="B202" s="671"/>
      <c r="C202" s="76"/>
      <c r="D202" s="672"/>
      <c r="E202" s="672"/>
      <c r="F202" s="76"/>
      <c r="G202" s="672"/>
      <c r="H202" s="672"/>
      <c r="I202" s="674"/>
      <c r="J202" s="674"/>
      <c r="K202" s="674"/>
      <c r="L202" s="674"/>
      <c r="M202" s="674"/>
      <c r="N202" s="675"/>
      <c r="O202" s="674"/>
      <c r="P202" s="672"/>
      <c r="Q202" s="672"/>
      <c r="R202" s="674"/>
      <c r="S202" s="674"/>
      <c r="T202" s="675"/>
      <c r="U202" s="77"/>
      <c r="V202" s="673"/>
      <c r="W202" s="673"/>
      <c r="X202" s="676"/>
      <c r="Y202" s="676"/>
      <c r="Z202" s="676"/>
      <c r="AA202" s="676"/>
      <c r="AB202" s="676"/>
      <c r="AC202" s="676"/>
      <c r="AD202" s="676"/>
      <c r="AE202" s="672"/>
      <c r="AF202" s="672"/>
      <c r="AG202" s="677"/>
      <c r="AH202" s="678"/>
      <c r="AI202" s="678"/>
      <c r="AJ202" s="77"/>
      <c r="AK202" s="679"/>
      <c r="AL202" s="679"/>
      <c r="AM202" s="77"/>
      <c r="AN202" s="679"/>
      <c r="AO202" s="679"/>
      <c r="AP202" s="77"/>
      <c r="AQ202" s="679"/>
      <c r="AR202" s="679"/>
    </row>
    <row r="203" spans="2:52" ht="6.75" customHeight="1" x14ac:dyDescent="0.15">
      <c r="B203" s="671"/>
      <c r="C203" s="76"/>
      <c r="D203" s="672"/>
      <c r="E203" s="672"/>
      <c r="F203" s="76"/>
      <c r="G203" s="672"/>
      <c r="H203" s="672"/>
      <c r="I203" s="674"/>
      <c r="J203" s="674"/>
      <c r="K203" s="674"/>
      <c r="L203" s="674"/>
      <c r="M203" s="674"/>
      <c r="N203" s="675"/>
      <c r="O203" s="674"/>
      <c r="P203" s="672"/>
      <c r="Q203" s="672"/>
      <c r="R203" s="674"/>
      <c r="S203" s="674"/>
      <c r="T203" s="675"/>
      <c r="U203" s="77"/>
      <c r="V203" s="673"/>
      <c r="W203" s="673"/>
      <c r="X203" s="676"/>
      <c r="Y203" s="676"/>
      <c r="Z203" s="676"/>
      <c r="AA203" s="676"/>
      <c r="AB203" s="676"/>
      <c r="AC203" s="676"/>
      <c r="AD203" s="676"/>
      <c r="AE203" s="672"/>
      <c r="AF203" s="672"/>
      <c r="AG203" s="677"/>
      <c r="AH203" s="678"/>
      <c r="AI203" s="678"/>
      <c r="AJ203" s="77"/>
      <c r="AK203" s="679"/>
      <c r="AL203" s="679"/>
      <c r="AM203" s="77"/>
      <c r="AN203" s="679"/>
      <c r="AO203" s="679"/>
      <c r="AP203" s="77"/>
      <c r="AQ203" s="679"/>
      <c r="AR203" s="679"/>
      <c r="AS203" s="623"/>
    </row>
    <row r="204" spans="2:52" ht="30" customHeight="1" x14ac:dyDescent="0.15">
      <c r="B204" s="671"/>
      <c r="C204" s="76"/>
      <c r="D204" s="672"/>
      <c r="E204" s="672"/>
      <c r="F204" s="76"/>
      <c r="G204" s="672"/>
      <c r="H204" s="672"/>
      <c r="I204" s="674"/>
      <c r="J204" s="674"/>
      <c r="K204" s="674"/>
      <c r="L204" s="674"/>
      <c r="M204" s="674"/>
      <c r="N204" s="675"/>
      <c r="O204" s="674"/>
      <c r="P204" s="672"/>
      <c r="Q204" s="672"/>
      <c r="R204" s="674"/>
      <c r="S204" s="674"/>
      <c r="T204" s="675"/>
      <c r="U204" s="77"/>
      <c r="V204" s="673"/>
      <c r="W204" s="673"/>
      <c r="X204" s="676"/>
      <c r="Y204" s="676"/>
      <c r="Z204" s="676"/>
      <c r="AA204" s="676"/>
      <c r="AB204" s="676"/>
      <c r="AC204" s="676"/>
      <c r="AD204" s="676"/>
      <c r="AE204" s="672"/>
      <c r="AF204" s="672"/>
      <c r="AG204" s="677"/>
      <c r="AH204" s="678"/>
      <c r="AI204" s="678"/>
      <c r="AJ204" s="77"/>
      <c r="AK204" s="679"/>
      <c r="AL204" s="679"/>
      <c r="AM204" s="77"/>
      <c r="AN204" s="679"/>
      <c r="AO204" s="679"/>
      <c r="AP204" s="77"/>
      <c r="AQ204" s="679"/>
      <c r="AR204" s="679"/>
    </row>
    <row r="205" spans="2:52" ht="15.75" customHeight="1" x14ac:dyDescent="0.15">
      <c r="B205" s="671"/>
      <c r="C205" s="76"/>
      <c r="D205" s="672"/>
      <c r="E205" s="672"/>
      <c r="F205" s="76"/>
      <c r="G205" s="672"/>
      <c r="H205" s="672"/>
      <c r="I205" s="674"/>
      <c r="J205" s="674"/>
      <c r="K205" s="674"/>
      <c r="L205" s="674"/>
      <c r="M205" s="674"/>
      <c r="N205" s="675"/>
      <c r="O205" s="674"/>
      <c r="P205" s="672"/>
      <c r="Q205" s="672"/>
      <c r="R205" s="674"/>
      <c r="S205" s="674"/>
      <c r="T205" s="675"/>
      <c r="U205" s="77"/>
      <c r="V205" s="673"/>
      <c r="W205" s="673"/>
      <c r="X205" s="676"/>
      <c r="Y205" s="676"/>
      <c r="Z205" s="676"/>
      <c r="AA205" s="676"/>
      <c r="AB205" s="676"/>
      <c r="AC205" s="676"/>
      <c r="AD205" s="676"/>
      <c r="AE205" s="672"/>
      <c r="AF205" s="672"/>
      <c r="AG205" s="677"/>
      <c r="AH205" s="678"/>
      <c r="AI205" s="678"/>
      <c r="AJ205" s="77"/>
      <c r="AK205" s="679"/>
      <c r="AL205" s="679"/>
      <c r="AM205" s="77"/>
      <c r="AN205" s="679"/>
      <c r="AO205" s="679"/>
      <c r="AP205" s="77"/>
      <c r="AQ205" s="679"/>
      <c r="AR205" s="679"/>
    </row>
    <row r="206" spans="2:52" ht="8.25" customHeight="1" x14ac:dyDescent="0.15">
      <c r="B206" s="671"/>
      <c r="C206" s="76"/>
      <c r="D206" s="672"/>
      <c r="E206" s="672"/>
      <c r="F206" s="76"/>
      <c r="G206" s="672"/>
      <c r="H206" s="672"/>
      <c r="I206" s="674"/>
      <c r="J206" s="674"/>
      <c r="K206" s="674"/>
      <c r="L206" s="674"/>
      <c r="M206" s="674"/>
      <c r="N206" s="675"/>
      <c r="O206" s="674"/>
      <c r="P206" s="672"/>
      <c r="Q206" s="672"/>
      <c r="R206" s="674"/>
      <c r="S206" s="674"/>
      <c r="T206" s="675"/>
      <c r="U206" s="77"/>
      <c r="V206" s="673"/>
      <c r="W206" s="673"/>
      <c r="X206" s="676"/>
      <c r="Y206" s="676"/>
      <c r="Z206" s="676"/>
      <c r="AA206" s="676"/>
      <c r="AB206" s="676"/>
      <c r="AC206" s="676"/>
      <c r="AD206" s="676"/>
      <c r="AE206" s="672"/>
      <c r="AF206" s="672"/>
      <c r="AG206" s="677"/>
      <c r="AH206" s="678"/>
      <c r="AI206" s="678"/>
      <c r="AJ206" s="77"/>
      <c r="AK206" s="679"/>
      <c r="AL206" s="679"/>
      <c r="AM206" s="77"/>
      <c r="AN206" s="679"/>
      <c r="AO206" s="679"/>
      <c r="AP206" s="77"/>
      <c r="AQ206" s="679"/>
      <c r="AR206" s="679"/>
    </row>
    <row r="207" spans="2:52" ht="15.95" customHeight="1" x14ac:dyDescent="0.15">
      <c r="B207" s="671"/>
      <c r="C207" s="76"/>
      <c r="D207" s="672"/>
      <c r="E207" s="672"/>
      <c r="F207" s="76"/>
      <c r="G207" s="672"/>
      <c r="H207" s="672"/>
      <c r="I207" s="674"/>
      <c r="J207" s="674"/>
      <c r="K207" s="674"/>
      <c r="L207" s="674"/>
      <c r="M207" s="674"/>
      <c r="N207" s="675"/>
      <c r="O207" s="674"/>
      <c r="P207" s="672"/>
      <c r="Q207" s="672"/>
      <c r="R207" s="674"/>
      <c r="S207" s="674"/>
      <c r="T207" s="675"/>
      <c r="U207" s="77"/>
      <c r="V207" s="673"/>
      <c r="W207" s="673"/>
      <c r="X207" s="676"/>
      <c r="Y207" s="676"/>
      <c r="Z207" s="676"/>
      <c r="AA207" s="676"/>
      <c r="AB207" s="676"/>
      <c r="AC207" s="676"/>
      <c r="AD207" s="676"/>
      <c r="AE207" s="672"/>
      <c r="AF207" s="672"/>
      <c r="AG207" s="677"/>
      <c r="AH207" s="678"/>
      <c r="AI207" s="678"/>
      <c r="AJ207" s="77"/>
      <c r="AK207" s="679"/>
      <c r="AL207" s="679"/>
      <c r="AM207" s="77"/>
      <c r="AN207" s="679"/>
      <c r="AO207" s="679"/>
      <c r="AP207" s="77"/>
      <c r="AQ207" s="679"/>
      <c r="AR207" s="679"/>
    </row>
    <row r="208" spans="2:52" ht="9" customHeight="1" x14ac:dyDescent="0.15">
      <c r="B208" s="1345"/>
      <c r="C208" s="1345"/>
      <c r="D208" s="1345"/>
      <c r="E208" s="1345"/>
      <c r="F208" s="1345"/>
      <c r="G208" s="1345"/>
      <c r="H208" s="1345"/>
      <c r="I208" s="1345"/>
      <c r="J208" s="1345"/>
      <c r="K208" s="1345"/>
      <c r="L208" s="1345"/>
      <c r="M208" s="1345"/>
      <c r="N208" s="1345"/>
      <c r="O208" s="1345"/>
      <c r="P208" s="1345"/>
      <c r="Q208" s="1345"/>
      <c r="R208" s="1345"/>
      <c r="S208" s="1345"/>
      <c r="T208" s="1345"/>
      <c r="U208" s="1345"/>
      <c r="V208" s="1345"/>
      <c r="W208" s="1345"/>
      <c r="X208" s="1345"/>
      <c r="Y208" s="1345"/>
      <c r="Z208" s="1345"/>
      <c r="AA208" s="1345"/>
      <c r="AB208" s="1345"/>
      <c r="AC208" s="1345"/>
      <c r="AD208" s="1345"/>
      <c r="AE208" s="1345"/>
      <c r="AF208" s="1345"/>
      <c r="AG208" s="1345"/>
      <c r="AH208" s="1345"/>
      <c r="AI208" s="1345"/>
      <c r="AJ208" s="1345"/>
      <c r="AK208" s="1345"/>
      <c r="AL208" s="1345"/>
      <c r="AM208" s="1345"/>
      <c r="AN208" s="1345"/>
      <c r="AO208" s="1345"/>
      <c r="AP208" s="1345"/>
      <c r="AQ208" s="1345"/>
      <c r="AR208" s="1345"/>
      <c r="AS208" s="1345"/>
      <c r="AT208" s="1345"/>
      <c r="AU208" s="1345"/>
    </row>
    <row r="209" spans="2:52" ht="9" customHeight="1" x14ac:dyDescent="0.15">
      <c r="B209" s="1345"/>
      <c r="C209" s="1345"/>
      <c r="D209" s="1345"/>
      <c r="E209" s="1345"/>
      <c r="F209" s="1345"/>
      <c r="G209" s="1345"/>
      <c r="H209" s="1345"/>
      <c r="I209" s="1345"/>
      <c r="J209" s="1345"/>
      <c r="K209" s="1345"/>
      <c r="L209" s="1345"/>
      <c r="M209" s="1345"/>
      <c r="N209" s="1345"/>
      <c r="O209" s="1345"/>
      <c r="P209" s="1345"/>
      <c r="Q209" s="1345"/>
      <c r="R209" s="1345"/>
      <c r="S209" s="1345"/>
      <c r="T209" s="1345"/>
      <c r="U209" s="1345"/>
      <c r="V209" s="1345"/>
      <c r="W209" s="1345"/>
      <c r="X209" s="1345"/>
      <c r="Y209" s="1345"/>
      <c r="Z209" s="1345"/>
      <c r="AA209" s="1345"/>
      <c r="AB209" s="1345"/>
      <c r="AC209" s="1345"/>
      <c r="AD209" s="1345"/>
      <c r="AE209" s="1345"/>
      <c r="AF209" s="1345"/>
      <c r="AG209" s="1345"/>
      <c r="AH209" s="1345"/>
      <c r="AI209" s="1345"/>
      <c r="AJ209" s="1345"/>
      <c r="AK209" s="1345"/>
      <c r="AL209" s="1345"/>
      <c r="AM209" s="1345"/>
      <c r="AN209" s="1345"/>
      <c r="AO209" s="1345"/>
      <c r="AP209" s="1345"/>
      <c r="AQ209" s="1345"/>
      <c r="AR209" s="1345"/>
      <c r="AS209" s="1345"/>
      <c r="AT209" s="1345"/>
      <c r="AU209" s="1345"/>
    </row>
    <row r="210" spans="2:52" ht="15.75" customHeight="1" x14ac:dyDescent="0.15">
      <c r="B210" s="620"/>
      <c r="C210" s="620"/>
      <c r="D210" s="620"/>
      <c r="E210" s="620"/>
      <c r="F210" s="620"/>
      <c r="G210" s="620"/>
      <c r="H210" s="620"/>
      <c r="I210" s="620"/>
      <c r="J210" s="620"/>
      <c r="K210" s="620"/>
      <c r="L210" s="620"/>
      <c r="M210" s="620"/>
      <c r="N210" s="620"/>
      <c r="O210" s="620"/>
      <c r="P210" s="620"/>
      <c r="Q210" s="620"/>
      <c r="R210" s="620"/>
      <c r="S210" s="620"/>
      <c r="T210" s="620"/>
      <c r="U210" s="620"/>
      <c r="V210" s="620"/>
      <c r="W210" s="620"/>
      <c r="X210" s="620"/>
      <c r="Y210" s="620"/>
      <c r="Z210" s="620"/>
      <c r="AA210" s="620"/>
      <c r="AB210" s="620"/>
      <c r="AC210" s="620"/>
      <c r="AD210" s="620"/>
      <c r="AE210" s="620"/>
      <c r="AF210" s="620"/>
      <c r="AG210" s="620"/>
      <c r="AH210" s="620"/>
      <c r="AI210" s="620"/>
      <c r="AJ210" s="620"/>
      <c r="AK210" s="620"/>
      <c r="AL210" s="620"/>
      <c r="AM210" s="620"/>
      <c r="AN210" s="620"/>
      <c r="AO210" s="620"/>
      <c r="AP210" s="620"/>
      <c r="AQ210" s="620"/>
      <c r="AR210" s="620"/>
      <c r="AS210" s="620"/>
      <c r="AT210" s="620"/>
      <c r="AU210" s="620"/>
    </row>
    <row r="211" spans="2:52" ht="15.75" customHeight="1" x14ac:dyDescent="0.15">
      <c r="B211" s="1600"/>
      <c r="C211" s="1600"/>
      <c r="D211" s="1600"/>
      <c r="E211" s="1600"/>
      <c r="F211" s="1600"/>
      <c r="G211" s="1600"/>
      <c r="H211" s="1600"/>
      <c r="I211" s="1600"/>
      <c r="J211" s="1600"/>
      <c r="K211" s="1600"/>
      <c r="L211" s="1600"/>
      <c r="M211" s="1600"/>
      <c r="N211" s="1600"/>
      <c r="O211" s="1600"/>
      <c r="P211" s="1600"/>
      <c r="Q211" s="1600"/>
      <c r="R211" s="1600"/>
      <c r="S211" s="1600"/>
      <c r="T211" s="1600"/>
      <c r="U211" s="1600"/>
      <c r="V211" s="1600"/>
      <c r="W211" s="1600"/>
      <c r="X211" s="1600"/>
      <c r="Y211" s="1600"/>
      <c r="Z211" s="1600"/>
      <c r="AA211" s="1600"/>
      <c r="AB211" s="1600"/>
      <c r="AC211" s="1600"/>
      <c r="AD211" s="1600"/>
      <c r="AE211" s="1600"/>
      <c r="AF211" s="1600"/>
      <c r="AG211" s="1600"/>
      <c r="AH211" s="1600"/>
      <c r="AI211" s="1600"/>
      <c r="AJ211" s="1600"/>
      <c r="AK211" s="1600"/>
      <c r="AL211" s="1600"/>
      <c r="AM211" s="1600"/>
      <c r="AN211" s="1600"/>
      <c r="AO211" s="1600"/>
      <c r="AP211" s="1600"/>
      <c r="AQ211" s="1600"/>
      <c r="AR211" s="1600"/>
      <c r="AS211" s="1600"/>
      <c r="AT211" s="1600"/>
    </row>
    <row r="212" spans="2:52" ht="9.75" customHeight="1" x14ac:dyDescent="0.15">
      <c r="B212" s="680"/>
      <c r="C212" s="680"/>
      <c r="D212" s="680"/>
      <c r="E212" s="680"/>
      <c r="F212" s="680"/>
      <c r="G212" s="680"/>
      <c r="H212" s="680"/>
      <c r="I212" s="680"/>
      <c r="J212" s="680"/>
      <c r="K212" s="680"/>
      <c r="L212" s="680"/>
      <c r="M212" s="680"/>
      <c r="N212" s="680"/>
      <c r="O212" s="680"/>
      <c r="P212" s="680"/>
      <c r="Q212" s="680"/>
      <c r="R212" s="680"/>
      <c r="S212" s="680"/>
      <c r="T212" s="680"/>
      <c r="U212" s="680"/>
      <c r="V212" s="680"/>
      <c r="W212" s="680"/>
      <c r="X212" s="680"/>
      <c r="Y212" s="680"/>
      <c r="Z212" s="680"/>
      <c r="AA212" s="680"/>
      <c r="AB212" s="680"/>
      <c r="AC212" s="680"/>
      <c r="AD212" s="680"/>
      <c r="AE212" s="680"/>
      <c r="AF212" s="680"/>
      <c r="AG212" s="680"/>
      <c r="AH212" s="680"/>
      <c r="AI212" s="680"/>
      <c r="AJ212" s="680"/>
      <c r="AK212" s="680"/>
      <c r="AL212" s="680"/>
      <c r="AM212" s="680"/>
      <c r="AN212" s="680"/>
      <c r="AO212" s="680"/>
      <c r="AP212" s="680"/>
      <c r="AQ212" s="74"/>
    </row>
    <row r="213" spans="2:52" ht="9.75" customHeight="1" x14ac:dyDescent="0.15">
      <c r="B213" s="619"/>
      <c r="C213" s="619"/>
      <c r="D213" s="619"/>
      <c r="E213" s="619"/>
      <c r="F213" s="619"/>
      <c r="G213" s="619"/>
      <c r="H213" s="619"/>
      <c r="I213" s="619"/>
      <c r="J213" s="619"/>
      <c r="K213" s="619"/>
      <c r="L213" s="619"/>
      <c r="M213" s="619"/>
      <c r="N213" s="619"/>
      <c r="O213" s="619"/>
      <c r="P213" s="619"/>
      <c r="Q213" s="619"/>
      <c r="R213" s="619"/>
      <c r="S213" s="619"/>
      <c r="T213" s="619"/>
      <c r="U213" s="619"/>
      <c r="V213" s="619"/>
      <c r="W213" s="619"/>
      <c r="X213" s="619"/>
      <c r="Y213" s="619"/>
      <c r="Z213" s="619"/>
      <c r="AA213" s="619"/>
      <c r="AB213" s="619"/>
      <c r="AC213" s="619"/>
      <c r="AD213" s="619"/>
      <c r="AE213" s="619"/>
      <c r="AF213" s="619"/>
      <c r="AG213" s="619"/>
      <c r="AH213" s="619"/>
      <c r="AI213" s="619"/>
      <c r="AJ213" s="619"/>
      <c r="AK213" s="619"/>
      <c r="AL213" s="619"/>
      <c r="AM213" s="619"/>
      <c r="AN213" s="619"/>
      <c r="AO213" s="619"/>
      <c r="AP213" s="619"/>
      <c r="AQ213" s="74"/>
    </row>
    <row r="214" spans="2:52" ht="15.75" customHeight="1" x14ac:dyDescent="0.15">
      <c r="B214" s="667"/>
      <c r="C214" s="667"/>
      <c r="D214" s="667"/>
      <c r="E214" s="667"/>
      <c r="F214" s="667"/>
      <c r="G214" s="667"/>
      <c r="H214" s="667"/>
      <c r="I214" s="667"/>
      <c r="J214" s="667"/>
      <c r="K214" s="667"/>
      <c r="L214" s="667"/>
      <c r="M214" s="667"/>
      <c r="N214" s="667"/>
      <c r="O214" s="667"/>
      <c r="P214" s="667"/>
      <c r="Q214" s="667"/>
      <c r="R214" s="667"/>
      <c r="S214" s="667"/>
      <c r="T214" s="667"/>
      <c r="U214" s="667"/>
      <c r="V214" s="667"/>
      <c r="W214" s="667"/>
      <c r="X214" s="667"/>
      <c r="Y214" s="667"/>
      <c r="Z214" s="667"/>
      <c r="AA214" s="667"/>
      <c r="AB214" s="667"/>
      <c r="AC214" s="667"/>
      <c r="AD214" s="667"/>
      <c r="AE214" s="667"/>
      <c r="AF214" s="667"/>
      <c r="AG214" s="667"/>
      <c r="AH214" s="667"/>
      <c r="AI214" s="667"/>
      <c r="AJ214" s="667"/>
      <c r="AK214" s="667"/>
      <c r="AL214" s="667"/>
      <c r="AM214" s="667"/>
      <c r="AN214" s="667"/>
      <c r="AO214" s="667"/>
      <c r="AP214" s="667"/>
      <c r="AQ214" s="74"/>
      <c r="AW214" s="623"/>
      <c r="AX214" s="659"/>
    </row>
    <row r="215" spans="2:52" ht="15.75" customHeight="1" x14ac:dyDescent="0.15">
      <c r="B215" s="620"/>
      <c r="C215" s="620"/>
      <c r="D215" s="620"/>
      <c r="E215" s="620"/>
      <c r="F215" s="620"/>
      <c r="G215" s="620"/>
      <c r="H215" s="620"/>
      <c r="I215" s="620"/>
      <c r="J215" s="620"/>
      <c r="K215" s="620"/>
      <c r="L215" s="620"/>
      <c r="M215" s="620"/>
      <c r="N215" s="620"/>
      <c r="O215" s="620"/>
      <c r="P215" s="620"/>
      <c r="Q215" s="620"/>
      <c r="R215" s="620"/>
      <c r="S215" s="620"/>
      <c r="T215" s="620"/>
      <c r="U215" s="620"/>
      <c r="V215" s="620"/>
      <c r="W215" s="620"/>
      <c r="X215" s="620"/>
      <c r="Y215" s="620"/>
      <c r="Z215" s="620"/>
      <c r="AA215" s="620"/>
      <c r="AB215" s="620"/>
      <c r="AC215" s="620"/>
      <c r="AD215" s="620"/>
      <c r="AE215" s="620"/>
      <c r="AF215" s="620"/>
      <c r="AG215" s="620"/>
      <c r="AH215" s="620"/>
      <c r="AI215" s="620"/>
      <c r="AJ215" s="620"/>
      <c r="AK215" s="620"/>
      <c r="AL215" s="620"/>
      <c r="AM215" s="620"/>
      <c r="AN215" s="620"/>
      <c r="AO215" s="620"/>
      <c r="AP215" s="620"/>
      <c r="AQ215" s="74"/>
      <c r="AW215" s="623"/>
      <c r="AX215" s="235"/>
      <c r="AY215" s="659"/>
      <c r="AZ215" s="659"/>
    </row>
    <row r="216" spans="2:52" ht="15.75" customHeight="1" x14ac:dyDescent="0.15">
      <c r="B216" s="620"/>
      <c r="C216" s="620"/>
      <c r="D216" s="620"/>
      <c r="E216" s="620"/>
      <c r="F216" s="620"/>
      <c r="G216" s="620"/>
      <c r="H216" s="620"/>
      <c r="I216" s="620"/>
      <c r="J216" s="620"/>
      <c r="K216" s="620"/>
      <c r="L216" s="620"/>
      <c r="M216" s="620"/>
      <c r="N216" s="620"/>
      <c r="O216" s="620"/>
      <c r="P216" s="620"/>
      <c r="Q216" s="620"/>
      <c r="R216" s="620"/>
      <c r="S216" s="620"/>
      <c r="T216" s="620"/>
      <c r="U216" s="620"/>
      <c r="V216" s="620"/>
      <c r="W216" s="620"/>
      <c r="X216" s="620"/>
      <c r="Y216" s="620"/>
      <c r="Z216" s="620"/>
      <c r="AA216" s="620"/>
      <c r="AB216" s="620"/>
      <c r="AC216" s="620"/>
      <c r="AD216" s="620"/>
      <c r="AE216" s="620"/>
      <c r="AF216" s="620"/>
      <c r="AG216" s="620"/>
      <c r="AH216" s="620"/>
      <c r="AI216" s="620"/>
      <c r="AJ216" s="620"/>
      <c r="AK216" s="620"/>
      <c r="AL216" s="620"/>
      <c r="AM216" s="620"/>
      <c r="AN216" s="620"/>
      <c r="AO216" s="620"/>
      <c r="AP216" s="620"/>
      <c r="AQ216" s="74"/>
      <c r="AW216" s="623"/>
      <c r="AX216" s="235"/>
      <c r="AY216" s="235"/>
      <c r="AZ216" s="235"/>
    </row>
    <row r="217" spans="2:52" ht="15.75" customHeight="1" x14ac:dyDescent="0.15">
      <c r="B217" s="619"/>
      <c r="C217" s="619"/>
      <c r="D217" s="619"/>
      <c r="E217" s="619"/>
      <c r="F217" s="619"/>
      <c r="G217" s="619"/>
      <c r="H217" s="619"/>
      <c r="I217" s="619"/>
      <c r="J217" s="619"/>
      <c r="K217" s="619"/>
      <c r="L217" s="619"/>
      <c r="M217" s="619"/>
      <c r="N217" s="619"/>
      <c r="O217" s="619"/>
      <c r="P217" s="619"/>
      <c r="Q217" s="619"/>
      <c r="R217" s="619"/>
      <c r="S217" s="619"/>
      <c r="T217" s="619"/>
      <c r="U217" s="619"/>
      <c r="V217" s="619"/>
      <c r="W217" s="619"/>
      <c r="X217" s="619"/>
      <c r="Y217" s="619"/>
      <c r="Z217" s="619"/>
      <c r="AA217" s="619"/>
      <c r="AB217" s="619"/>
      <c r="AC217" s="619"/>
      <c r="AD217" s="619"/>
      <c r="AE217" s="619"/>
      <c r="AF217" s="619"/>
      <c r="AG217" s="619"/>
      <c r="AH217" s="619"/>
      <c r="AI217" s="619"/>
      <c r="AJ217" s="619"/>
      <c r="AK217" s="619"/>
      <c r="AL217" s="619"/>
      <c r="AM217" s="619"/>
      <c r="AN217" s="619"/>
      <c r="AO217" s="619"/>
      <c r="AP217" s="619"/>
      <c r="AQ217" s="74"/>
      <c r="AW217" s="623"/>
      <c r="AX217" s="235"/>
      <c r="AY217" s="235"/>
      <c r="AZ217" s="235"/>
    </row>
    <row r="218" spans="2:52" ht="14.25" customHeight="1" x14ac:dyDescent="0.15">
      <c r="B218" s="1349"/>
      <c r="C218" s="1499"/>
      <c r="D218" s="1499"/>
      <c r="E218" s="1499"/>
      <c r="F218" s="1499"/>
      <c r="G218" s="1499"/>
      <c r="H218" s="1499"/>
      <c r="I218" s="1499"/>
      <c r="J218" s="1499"/>
      <c r="K218" s="1580"/>
      <c r="L218" s="1580"/>
      <c r="M218" s="1580"/>
      <c r="N218" s="1580"/>
      <c r="O218" s="1580"/>
      <c r="P218" s="1580"/>
      <c r="Q218" s="628"/>
      <c r="R218" s="628"/>
      <c r="S218" s="628"/>
      <c r="T218" s="628"/>
      <c r="U218" s="628"/>
      <c r="V218" s="628"/>
      <c r="W218" s="628"/>
      <c r="X218" s="628"/>
      <c r="Y218" s="628"/>
      <c r="Z218" s="628"/>
      <c r="AA218" s="628"/>
      <c r="AB218" s="628"/>
      <c r="AC218" s="628"/>
      <c r="AD218" s="628"/>
      <c r="AE218" s="628"/>
      <c r="AF218" s="628"/>
      <c r="AG218" s="628"/>
      <c r="AH218" s="628"/>
      <c r="AI218" s="628"/>
      <c r="AJ218" s="628"/>
      <c r="AK218" s="628"/>
      <c r="AL218" s="634"/>
      <c r="AM218" s="628"/>
      <c r="AN218" s="628"/>
      <c r="AO218" s="628"/>
      <c r="AP218" s="628"/>
      <c r="AQ218" s="74"/>
      <c r="AW218" s="623"/>
      <c r="AX218" s="235"/>
      <c r="AY218" s="235"/>
      <c r="AZ218" s="235"/>
    </row>
    <row r="219" spans="2:52" ht="15.75" customHeight="1" x14ac:dyDescent="0.15">
      <c r="B219" s="1601"/>
      <c r="C219" s="1602"/>
      <c r="D219" s="1603"/>
      <c r="E219" s="1603"/>
      <c r="F219" s="1603"/>
      <c r="G219" s="1603"/>
      <c r="H219" s="1603"/>
      <c r="I219" s="1603"/>
      <c r="J219" s="1603"/>
      <c r="K219" s="1603"/>
      <c r="L219" s="1603"/>
      <c r="M219" s="1603"/>
      <c r="N219" s="1603"/>
      <c r="O219" s="1603"/>
      <c r="P219" s="1603"/>
      <c r="Q219" s="1603"/>
      <c r="R219" s="1602"/>
      <c r="S219" s="1602"/>
      <c r="T219" s="1602"/>
      <c r="U219" s="1602"/>
      <c r="V219" s="1602"/>
      <c r="W219" s="1602"/>
      <c r="X219" s="1602"/>
      <c r="Y219" s="1602"/>
      <c r="Z219" s="1602"/>
      <c r="AA219" s="1602"/>
      <c r="AB219" s="1602"/>
      <c r="AC219" s="1602"/>
      <c r="AD219" s="1602"/>
      <c r="AE219" s="1602"/>
      <c r="AF219" s="1602"/>
      <c r="AG219" s="681"/>
      <c r="AH219" s="681"/>
      <c r="AI219" s="681"/>
      <c r="AJ219" s="681"/>
      <c r="AK219" s="681"/>
      <c r="AL219" s="681"/>
      <c r="AM219" s="681"/>
      <c r="AN219" s="681"/>
      <c r="AO219" s="681"/>
      <c r="AP219" s="681"/>
      <c r="AQ219" s="74"/>
      <c r="AW219" s="623"/>
      <c r="AX219" s="235"/>
      <c r="AY219" s="235"/>
      <c r="AZ219" s="235"/>
    </row>
    <row r="220" spans="2:52" ht="15.75" customHeight="1" x14ac:dyDescent="0.15">
      <c r="B220" s="1601"/>
      <c r="C220" s="1593"/>
      <c r="D220" s="1593"/>
      <c r="E220" s="1593"/>
      <c r="F220" s="1593"/>
      <c r="G220" s="1593"/>
      <c r="H220" s="1593"/>
      <c r="I220" s="1593"/>
      <c r="J220" s="1593"/>
      <c r="K220" s="1593"/>
      <c r="L220" s="1593"/>
      <c r="M220" s="1593"/>
      <c r="N220" s="1593"/>
      <c r="O220" s="1593"/>
      <c r="P220" s="1593"/>
      <c r="Q220" s="1593"/>
      <c r="R220" s="1593"/>
      <c r="S220" s="1593"/>
      <c r="T220" s="1593"/>
      <c r="U220" s="1593"/>
      <c r="V220" s="1593"/>
      <c r="W220" s="1593"/>
      <c r="X220" s="1593"/>
      <c r="Y220" s="1593"/>
      <c r="Z220" s="1593"/>
      <c r="AA220" s="1593"/>
      <c r="AB220" s="1593"/>
      <c r="AC220" s="1593"/>
      <c r="AD220" s="1593"/>
      <c r="AE220" s="1593"/>
      <c r="AF220" s="1593"/>
      <c r="AG220" s="1593"/>
      <c r="AH220" s="1594"/>
      <c r="AI220" s="1594"/>
      <c r="AJ220" s="1594"/>
      <c r="AK220" s="1593"/>
      <c r="AL220" s="1594"/>
      <c r="AM220" s="1594"/>
      <c r="AN220" s="1593"/>
      <c r="AO220" s="1594"/>
      <c r="AP220" s="1594"/>
      <c r="AQ220" s="74"/>
      <c r="AW220" s="623"/>
      <c r="AX220" s="235"/>
      <c r="AY220" s="235"/>
      <c r="AZ220" s="235"/>
    </row>
    <row r="221" spans="2:52" ht="15.75" customHeight="1" x14ac:dyDescent="0.15">
      <c r="B221" s="683"/>
      <c r="C221" s="1599"/>
      <c r="D221" s="1599"/>
      <c r="E221" s="1599"/>
      <c r="F221" s="1599"/>
      <c r="G221" s="1599"/>
      <c r="H221" s="1599"/>
      <c r="I221" s="1598"/>
      <c r="J221" s="1598"/>
      <c r="K221" s="1598"/>
      <c r="L221" s="1598"/>
      <c r="M221" s="1598"/>
      <c r="N221" s="1598"/>
      <c r="O221" s="1599"/>
      <c r="P221" s="1599"/>
      <c r="Q221" s="1599"/>
      <c r="R221" s="1598"/>
      <c r="S221" s="1598"/>
      <c r="T221" s="1598"/>
      <c r="U221" s="1599"/>
      <c r="V221" s="1599"/>
      <c r="W221" s="1599"/>
      <c r="X221" s="1598"/>
      <c r="Y221" s="1598"/>
      <c r="Z221" s="1598"/>
      <c r="AA221" s="1598"/>
      <c r="AB221" s="1598"/>
      <c r="AC221" s="1598"/>
      <c r="AD221" s="1598"/>
      <c r="AE221" s="1598"/>
      <c r="AF221" s="1598"/>
      <c r="AG221" s="1599"/>
      <c r="AH221" s="1599"/>
      <c r="AI221" s="1599"/>
      <c r="AJ221" s="1599"/>
      <c r="AK221" s="1599"/>
      <c r="AL221" s="1599"/>
      <c r="AM221" s="1599"/>
      <c r="AN221" s="1599"/>
      <c r="AO221" s="1599"/>
      <c r="AP221" s="1599"/>
      <c r="AQ221" s="74"/>
      <c r="AW221" s="623"/>
      <c r="AX221" s="235"/>
      <c r="AY221" s="235"/>
      <c r="AZ221" s="235"/>
    </row>
    <row r="222" spans="2:52" ht="15.75" customHeight="1" x14ac:dyDescent="0.15">
      <c r="B222" s="683"/>
      <c r="C222" s="1599"/>
      <c r="D222" s="1599"/>
      <c r="E222" s="1599"/>
      <c r="F222" s="1599"/>
      <c r="G222" s="1599"/>
      <c r="H222" s="1599"/>
      <c r="I222" s="1598"/>
      <c r="J222" s="1598"/>
      <c r="K222" s="1598"/>
      <c r="L222" s="1598"/>
      <c r="M222" s="1598"/>
      <c r="N222" s="1598"/>
      <c r="O222" s="1599"/>
      <c r="P222" s="1599"/>
      <c r="Q222" s="1599"/>
      <c r="R222" s="1598"/>
      <c r="S222" s="1598"/>
      <c r="T222" s="1598"/>
      <c r="U222" s="1599"/>
      <c r="V222" s="1599"/>
      <c r="W222" s="1599"/>
      <c r="X222" s="1598"/>
      <c r="Y222" s="1598"/>
      <c r="Z222" s="1598"/>
      <c r="AA222" s="1598"/>
      <c r="AB222" s="1598"/>
      <c r="AC222" s="1598"/>
      <c r="AD222" s="1598"/>
      <c r="AE222" s="1598"/>
      <c r="AF222" s="1598"/>
      <c r="AG222" s="1599"/>
      <c r="AH222" s="1599"/>
      <c r="AI222" s="1599"/>
      <c r="AJ222" s="1599"/>
      <c r="AK222" s="1599"/>
      <c r="AL222" s="1599"/>
      <c r="AM222" s="1599"/>
      <c r="AN222" s="1599"/>
      <c r="AO222" s="1599"/>
      <c r="AP222" s="1599"/>
      <c r="AQ222" s="74"/>
      <c r="AW222" s="623"/>
      <c r="AX222" s="235"/>
      <c r="AY222" s="235"/>
      <c r="AZ222" s="235"/>
    </row>
    <row r="223" spans="2:52" ht="15.75" customHeight="1" x14ac:dyDescent="0.15">
      <c r="B223" s="683"/>
      <c r="C223" s="1599"/>
      <c r="D223" s="1378"/>
      <c r="E223" s="1378"/>
      <c r="F223" s="1599"/>
      <c r="G223" s="1378"/>
      <c r="H223" s="1378"/>
      <c r="I223" s="1598"/>
      <c r="J223" s="1598"/>
      <c r="K223" s="1598"/>
      <c r="L223" s="1598"/>
      <c r="M223" s="1598"/>
      <c r="N223" s="1378"/>
      <c r="O223" s="1599"/>
      <c r="P223" s="1378"/>
      <c r="Q223" s="1378"/>
      <c r="R223" s="1598"/>
      <c r="S223" s="1598"/>
      <c r="T223" s="1378"/>
      <c r="U223" s="1599"/>
      <c r="V223" s="1378"/>
      <c r="W223" s="1378"/>
      <c r="X223" s="1598"/>
      <c r="Y223" s="1598"/>
      <c r="Z223" s="1598"/>
      <c r="AA223" s="1598"/>
      <c r="AB223" s="1598"/>
      <c r="AC223" s="1598"/>
      <c r="AD223" s="1598"/>
      <c r="AE223" s="1378"/>
      <c r="AF223" s="1378"/>
      <c r="AG223" s="1599"/>
      <c r="AH223" s="1378"/>
      <c r="AI223" s="1378"/>
      <c r="AJ223" s="1378"/>
      <c r="AK223" s="1599"/>
      <c r="AL223" s="1378"/>
      <c r="AM223" s="1378"/>
      <c r="AN223" s="1599"/>
      <c r="AO223" s="1378"/>
      <c r="AP223" s="1378"/>
      <c r="AQ223" s="74"/>
      <c r="AW223" s="623"/>
      <c r="AX223" s="232"/>
      <c r="AY223" s="235"/>
      <c r="AZ223" s="235"/>
    </row>
    <row r="224" spans="2:52" ht="15.75" customHeight="1" x14ac:dyDescent="0.15">
      <c r="B224" s="671"/>
      <c r="C224" s="76"/>
      <c r="D224" s="672"/>
      <c r="E224" s="672"/>
      <c r="F224" s="77"/>
      <c r="G224" s="673"/>
      <c r="H224" s="673"/>
      <c r="I224" s="674"/>
      <c r="J224" s="674"/>
      <c r="K224" s="674"/>
      <c r="L224" s="674"/>
      <c r="M224" s="674"/>
      <c r="N224" s="675"/>
      <c r="O224" s="77"/>
      <c r="P224" s="673"/>
      <c r="Q224" s="673"/>
      <c r="R224" s="674"/>
      <c r="S224" s="674"/>
      <c r="T224" s="675"/>
      <c r="U224" s="77"/>
      <c r="V224" s="673"/>
      <c r="W224" s="673"/>
      <c r="X224" s="676"/>
      <c r="Y224" s="676"/>
      <c r="Z224" s="676"/>
      <c r="AA224" s="676"/>
      <c r="AB224" s="676"/>
      <c r="AC224" s="676"/>
      <c r="AD224" s="676"/>
      <c r="AE224" s="672"/>
      <c r="AF224" s="672"/>
      <c r="AG224" s="76"/>
      <c r="AH224" s="648"/>
      <c r="AI224" s="648"/>
      <c r="AJ224" s="648"/>
      <c r="AK224" s="77"/>
      <c r="AL224" s="648"/>
      <c r="AM224" s="648"/>
      <c r="AN224" s="77"/>
      <c r="AO224" s="648"/>
      <c r="AP224" s="648"/>
      <c r="AQ224" s="74"/>
      <c r="AW224" s="623"/>
      <c r="AX224" s="232"/>
      <c r="AY224" s="235"/>
      <c r="AZ224" s="235"/>
    </row>
    <row r="225" spans="1:52" ht="15.75" customHeight="1" x14ac:dyDescent="0.15">
      <c r="B225" s="671"/>
      <c r="C225" s="76"/>
      <c r="D225" s="672"/>
      <c r="E225" s="672"/>
      <c r="F225" s="76"/>
      <c r="G225" s="672"/>
      <c r="H225" s="672"/>
      <c r="I225" s="674"/>
      <c r="J225" s="674"/>
      <c r="K225" s="674"/>
      <c r="L225" s="674"/>
      <c r="M225" s="674"/>
      <c r="N225" s="675"/>
      <c r="O225" s="674"/>
      <c r="P225" s="672"/>
      <c r="Q225" s="672"/>
      <c r="R225" s="674"/>
      <c r="S225" s="674"/>
      <c r="T225" s="675"/>
      <c r="U225" s="77"/>
      <c r="V225" s="673"/>
      <c r="W225" s="673"/>
      <c r="X225" s="676"/>
      <c r="Y225" s="676"/>
      <c r="Z225" s="676"/>
      <c r="AA225" s="676"/>
      <c r="AB225" s="676"/>
      <c r="AC225" s="676"/>
      <c r="AD225" s="676"/>
      <c r="AE225" s="672"/>
      <c r="AF225" s="672"/>
      <c r="AG225" s="677"/>
      <c r="AH225" s="678"/>
      <c r="AI225" s="678"/>
      <c r="AJ225" s="77"/>
      <c r="AK225" s="679"/>
      <c r="AL225" s="679"/>
      <c r="AM225" s="77"/>
      <c r="AN225" s="679"/>
      <c r="AO225" s="679"/>
      <c r="AP225" s="77"/>
      <c r="AQ225" s="74"/>
      <c r="AY225" s="235"/>
      <c r="AZ225" s="235"/>
    </row>
    <row r="226" spans="1:52" ht="32.25" customHeight="1" x14ac:dyDescent="0.15">
      <c r="B226" s="671"/>
      <c r="C226" s="76"/>
      <c r="D226" s="672"/>
      <c r="E226" s="672"/>
      <c r="F226" s="76"/>
      <c r="G226" s="672"/>
      <c r="H226" s="672"/>
      <c r="I226" s="674"/>
      <c r="J226" s="674"/>
      <c r="K226" s="674"/>
      <c r="L226" s="674"/>
      <c r="M226" s="674"/>
      <c r="N226" s="675"/>
      <c r="O226" s="674"/>
      <c r="P226" s="672"/>
      <c r="Q226" s="672"/>
      <c r="R226" s="674"/>
      <c r="S226" s="674"/>
      <c r="T226" s="675"/>
      <c r="U226" s="77"/>
      <c r="V226" s="673"/>
      <c r="W226" s="673"/>
      <c r="X226" s="676"/>
      <c r="Y226" s="676"/>
      <c r="Z226" s="676"/>
      <c r="AA226" s="676"/>
      <c r="AB226" s="676"/>
      <c r="AC226" s="676"/>
      <c r="AD226" s="676"/>
      <c r="AE226" s="672"/>
      <c r="AF226" s="672"/>
      <c r="AG226" s="677"/>
      <c r="AH226" s="678"/>
      <c r="AI226" s="678"/>
      <c r="AJ226" s="77"/>
      <c r="AK226" s="679"/>
      <c r="AL226" s="679"/>
      <c r="AM226" s="77"/>
      <c r="AN226" s="679"/>
      <c r="AO226" s="679"/>
      <c r="AP226" s="77"/>
      <c r="AQ226" s="74"/>
    </row>
    <row r="227" spans="1:52" ht="32.25" customHeight="1" x14ac:dyDescent="0.15">
      <c r="B227" s="671"/>
      <c r="C227" s="76"/>
      <c r="D227" s="672"/>
      <c r="E227" s="672"/>
      <c r="F227" s="76"/>
      <c r="G227" s="672"/>
      <c r="H227" s="672"/>
      <c r="I227" s="674"/>
      <c r="J227" s="674"/>
      <c r="K227" s="674"/>
      <c r="L227" s="674"/>
      <c r="M227" s="674"/>
      <c r="N227" s="675"/>
      <c r="O227" s="674"/>
      <c r="P227" s="672"/>
      <c r="Q227" s="672"/>
      <c r="R227" s="674"/>
      <c r="S227" s="674"/>
      <c r="T227" s="675"/>
      <c r="U227" s="77"/>
      <c r="V227" s="673"/>
      <c r="W227" s="673"/>
      <c r="X227" s="676"/>
      <c r="Y227" s="676"/>
      <c r="Z227" s="676"/>
      <c r="AA227" s="676"/>
      <c r="AB227" s="676"/>
      <c r="AC227" s="676"/>
      <c r="AD227" s="676"/>
      <c r="AE227" s="672"/>
      <c r="AF227" s="672"/>
      <c r="AG227" s="677"/>
      <c r="AH227" s="678"/>
      <c r="AI227" s="678"/>
      <c r="AJ227" s="77"/>
      <c r="AK227" s="679"/>
      <c r="AL227" s="679"/>
      <c r="AM227" s="77"/>
      <c r="AN227" s="679"/>
      <c r="AO227" s="679"/>
      <c r="AP227" s="77"/>
      <c r="AQ227" s="620"/>
      <c r="AR227" s="620"/>
      <c r="AS227" s="620"/>
      <c r="AT227" s="620"/>
      <c r="AU227" s="620"/>
    </row>
    <row r="228" spans="1:52" ht="16.5" customHeight="1" x14ac:dyDescent="0.15">
      <c r="B228" s="671"/>
      <c r="C228" s="76"/>
      <c r="D228" s="672"/>
      <c r="E228" s="672"/>
      <c r="F228" s="76"/>
      <c r="G228" s="672"/>
      <c r="H228" s="672"/>
      <c r="I228" s="674"/>
      <c r="J228" s="674"/>
      <c r="K228" s="674"/>
      <c r="L228" s="674"/>
      <c r="M228" s="674"/>
      <c r="N228" s="675"/>
      <c r="O228" s="674"/>
      <c r="P228" s="672"/>
      <c r="Q228" s="672"/>
      <c r="R228" s="674"/>
      <c r="S228" s="674"/>
      <c r="T228" s="675"/>
      <c r="U228" s="77"/>
      <c r="V228" s="673"/>
      <c r="W228" s="673"/>
      <c r="X228" s="676"/>
      <c r="Y228" s="676"/>
      <c r="Z228" s="676"/>
      <c r="AA228" s="676"/>
      <c r="AB228" s="676"/>
      <c r="AC228" s="676"/>
      <c r="AD228" s="676"/>
      <c r="AE228" s="672"/>
      <c r="AF228" s="672"/>
      <c r="AG228" s="677"/>
      <c r="AH228" s="678"/>
      <c r="AI228" s="678"/>
      <c r="AJ228" s="77"/>
      <c r="AK228" s="679"/>
      <c r="AL228" s="679"/>
      <c r="AM228" s="77"/>
      <c r="AN228" s="679"/>
      <c r="AO228" s="679"/>
      <c r="AP228" s="77"/>
      <c r="AQ228" s="620"/>
      <c r="AR228" s="620"/>
      <c r="AS228" s="620"/>
      <c r="AT228" s="620"/>
      <c r="AU228" s="620"/>
    </row>
    <row r="229" spans="1:52" ht="21" customHeight="1" x14ac:dyDescent="0.15">
      <c r="B229" s="671"/>
      <c r="C229" s="76"/>
      <c r="D229" s="672"/>
      <c r="E229" s="672"/>
      <c r="F229" s="76"/>
      <c r="G229" s="672"/>
      <c r="H229" s="672"/>
      <c r="I229" s="674"/>
      <c r="J229" s="674"/>
      <c r="K229" s="674"/>
      <c r="L229" s="674"/>
      <c r="M229" s="674"/>
      <c r="N229" s="675"/>
      <c r="O229" s="674"/>
      <c r="P229" s="672"/>
      <c r="Q229" s="672"/>
      <c r="R229" s="674"/>
      <c r="S229" s="674"/>
      <c r="T229" s="675"/>
      <c r="U229" s="77"/>
      <c r="V229" s="673"/>
      <c r="W229" s="673"/>
      <c r="X229" s="676"/>
      <c r="Y229" s="676"/>
      <c r="Z229" s="676"/>
      <c r="AA229" s="676"/>
      <c r="AB229" s="676"/>
      <c r="AC229" s="676"/>
      <c r="AD229" s="676"/>
      <c r="AE229" s="672"/>
      <c r="AF229" s="672"/>
      <c r="AG229" s="677"/>
      <c r="AH229" s="678"/>
      <c r="AI229" s="678"/>
      <c r="AJ229" s="77"/>
      <c r="AK229" s="679"/>
      <c r="AL229" s="679"/>
      <c r="AM229" s="77"/>
      <c r="AN229" s="679"/>
      <c r="AO229" s="679"/>
      <c r="AP229" s="77"/>
      <c r="AQ229" s="619"/>
      <c r="AR229" s="619"/>
      <c r="AS229" s="619"/>
      <c r="AT229" s="619"/>
    </row>
    <row r="230" spans="1:52" ht="31.5" customHeight="1" x14ac:dyDescent="0.15">
      <c r="A230" s="624"/>
      <c r="B230" s="671"/>
      <c r="C230" s="76"/>
      <c r="D230" s="672"/>
      <c r="E230" s="672"/>
      <c r="F230" s="76"/>
      <c r="G230" s="672"/>
      <c r="H230" s="672"/>
      <c r="I230" s="674"/>
      <c r="J230" s="674"/>
      <c r="K230" s="674"/>
      <c r="L230" s="674"/>
      <c r="M230" s="674"/>
      <c r="N230" s="675"/>
      <c r="O230" s="674"/>
      <c r="P230" s="672"/>
      <c r="Q230" s="672"/>
      <c r="R230" s="674"/>
      <c r="S230" s="674"/>
      <c r="T230" s="675"/>
      <c r="U230" s="77"/>
      <c r="V230" s="673"/>
      <c r="W230" s="673"/>
      <c r="X230" s="676"/>
      <c r="Y230" s="676"/>
      <c r="Z230" s="676"/>
      <c r="AA230" s="676"/>
      <c r="AB230" s="676"/>
      <c r="AC230" s="676"/>
      <c r="AD230" s="676"/>
      <c r="AE230" s="672"/>
      <c r="AF230" s="672"/>
      <c r="AG230" s="677"/>
      <c r="AH230" s="678"/>
      <c r="AI230" s="678"/>
      <c r="AJ230" s="77"/>
      <c r="AK230" s="679"/>
      <c r="AL230" s="679"/>
      <c r="AM230" s="77"/>
      <c r="AN230" s="679"/>
      <c r="AO230" s="679"/>
      <c r="AP230" s="77"/>
      <c r="AQ230" s="667"/>
      <c r="AR230" s="667"/>
      <c r="AS230" s="667"/>
      <c r="AT230" s="667"/>
    </row>
    <row r="231" spans="1:52" ht="36.75" customHeight="1" x14ac:dyDescent="0.15">
      <c r="B231" s="620"/>
      <c r="C231" s="620"/>
      <c r="D231" s="620"/>
      <c r="E231" s="620"/>
      <c r="F231" s="620"/>
      <c r="G231" s="620"/>
      <c r="H231" s="620"/>
      <c r="I231" s="620"/>
      <c r="J231" s="620"/>
      <c r="K231" s="620"/>
      <c r="L231" s="620"/>
      <c r="M231" s="620"/>
      <c r="N231" s="620"/>
      <c r="O231" s="620"/>
      <c r="P231" s="620"/>
      <c r="Q231" s="620"/>
      <c r="R231" s="620"/>
      <c r="S231" s="620"/>
      <c r="T231" s="620"/>
      <c r="U231" s="620"/>
      <c r="V231" s="620"/>
      <c r="W231" s="620"/>
      <c r="X231" s="620"/>
      <c r="Y231" s="620"/>
      <c r="Z231" s="620"/>
      <c r="AA231" s="620"/>
      <c r="AB231" s="620"/>
      <c r="AC231" s="620"/>
      <c r="AD231" s="620"/>
      <c r="AE231" s="620"/>
      <c r="AF231" s="620"/>
      <c r="AG231" s="620"/>
      <c r="AH231" s="620"/>
      <c r="AI231" s="620"/>
      <c r="AJ231" s="620"/>
      <c r="AK231" s="620"/>
      <c r="AL231" s="620"/>
      <c r="AM231" s="620"/>
      <c r="AN231" s="620"/>
      <c r="AO231" s="679"/>
      <c r="AP231" s="77"/>
      <c r="AQ231" s="620"/>
      <c r="AR231" s="620"/>
      <c r="AS231" s="620"/>
      <c r="AT231" s="620"/>
      <c r="AU231" s="620"/>
    </row>
    <row r="232" spans="1:52" ht="12.75" customHeight="1" x14ac:dyDescent="0.15">
      <c r="A232" s="662"/>
      <c r="B232" s="620"/>
      <c r="C232" s="620"/>
      <c r="D232" s="620"/>
      <c r="E232" s="620"/>
      <c r="F232" s="620"/>
      <c r="G232" s="620"/>
      <c r="H232" s="620"/>
      <c r="I232" s="620"/>
      <c r="J232" s="620"/>
      <c r="K232" s="620"/>
      <c r="L232" s="620"/>
      <c r="M232" s="620"/>
      <c r="N232" s="620"/>
      <c r="O232" s="620"/>
      <c r="P232" s="620"/>
      <c r="Q232" s="620"/>
      <c r="R232" s="620"/>
      <c r="S232" s="620"/>
      <c r="T232" s="620"/>
      <c r="U232" s="620"/>
      <c r="V232" s="620"/>
      <c r="W232" s="620"/>
      <c r="X232" s="620"/>
      <c r="Y232" s="620"/>
      <c r="Z232" s="620"/>
      <c r="AA232" s="620"/>
      <c r="AB232" s="620"/>
      <c r="AC232" s="620"/>
      <c r="AD232" s="620"/>
      <c r="AE232" s="620"/>
      <c r="AF232" s="620"/>
      <c r="AG232" s="620"/>
      <c r="AH232" s="620"/>
      <c r="AI232" s="620"/>
      <c r="AJ232" s="620"/>
      <c r="AK232" s="620"/>
      <c r="AL232" s="620"/>
      <c r="AM232" s="620"/>
      <c r="AN232" s="620"/>
      <c r="AO232" s="679"/>
      <c r="AP232" s="77"/>
      <c r="AQ232" s="620"/>
      <c r="AR232" s="620"/>
      <c r="AS232" s="620"/>
      <c r="AT232" s="620"/>
      <c r="AU232" s="620"/>
    </row>
    <row r="233" spans="1:52" ht="17.25" customHeight="1" x14ac:dyDescent="0.15">
      <c r="B233" s="684"/>
      <c r="C233" s="684"/>
      <c r="D233" s="684"/>
      <c r="E233" s="684"/>
      <c r="F233" s="684"/>
      <c r="G233" s="684"/>
      <c r="H233" s="684"/>
      <c r="I233" s="684"/>
      <c r="J233" s="684"/>
      <c r="K233" s="684"/>
      <c r="L233" s="684"/>
      <c r="M233" s="684"/>
      <c r="N233" s="684"/>
      <c r="O233" s="684"/>
      <c r="P233" s="684"/>
      <c r="Q233" s="684"/>
      <c r="R233" s="684"/>
      <c r="S233" s="684"/>
      <c r="T233" s="684"/>
      <c r="U233" s="684"/>
      <c r="V233" s="684"/>
      <c r="W233" s="684"/>
      <c r="X233" s="684"/>
      <c r="Y233" s="684"/>
      <c r="Z233" s="684"/>
      <c r="AA233" s="684"/>
      <c r="AB233" s="684"/>
      <c r="AC233" s="684"/>
      <c r="AD233" s="684"/>
      <c r="AE233" s="684"/>
      <c r="AF233" s="684"/>
      <c r="AG233" s="684"/>
      <c r="AH233" s="684"/>
      <c r="AI233" s="684"/>
      <c r="AJ233" s="684"/>
      <c r="AK233" s="684"/>
      <c r="AL233" s="684"/>
      <c r="AM233" s="684"/>
      <c r="AN233" s="684"/>
      <c r="AO233" s="679"/>
      <c r="AP233" s="77"/>
      <c r="AQ233" s="619"/>
      <c r="AR233" s="619"/>
      <c r="AS233" s="619"/>
      <c r="AT233" s="619"/>
    </row>
    <row r="234" spans="1:52" ht="32.1" customHeight="1" x14ac:dyDescent="0.15">
      <c r="AO234" s="679"/>
      <c r="AP234" s="77"/>
      <c r="AQ234" s="628"/>
      <c r="AR234" s="634"/>
      <c r="AS234" s="634"/>
      <c r="AT234" s="662"/>
    </row>
    <row r="235" spans="1:52" ht="33" customHeight="1" x14ac:dyDescent="0.15">
      <c r="B235" s="1349"/>
      <c r="C235" s="1499"/>
      <c r="D235" s="1499"/>
      <c r="E235" s="1499"/>
      <c r="F235" s="1499"/>
      <c r="G235" s="1499"/>
      <c r="H235" s="1499"/>
      <c r="I235" s="1499"/>
      <c r="J235" s="1499"/>
      <c r="K235" s="1580"/>
      <c r="L235" s="1580"/>
      <c r="M235" s="1580"/>
      <c r="N235" s="1580"/>
      <c r="O235" s="1580"/>
      <c r="P235" s="1580"/>
      <c r="Q235" s="628"/>
      <c r="R235" s="628"/>
      <c r="S235" s="628"/>
      <c r="T235" s="628"/>
      <c r="U235" s="628"/>
      <c r="V235" s="628"/>
      <c r="W235" s="628"/>
      <c r="X235" s="628"/>
      <c r="Y235" s="628"/>
      <c r="Z235" s="628"/>
      <c r="AA235" s="628"/>
      <c r="AB235" s="628"/>
      <c r="AC235" s="628"/>
      <c r="AD235" s="628"/>
      <c r="AE235" s="628"/>
      <c r="AF235" s="628"/>
      <c r="AG235" s="628"/>
      <c r="AH235" s="628"/>
      <c r="AI235" s="628"/>
      <c r="AJ235" s="628"/>
      <c r="AK235" s="628"/>
      <c r="AL235" s="634"/>
      <c r="AM235" s="628"/>
      <c r="AN235" s="628"/>
      <c r="AO235" s="679"/>
      <c r="AP235" s="77"/>
      <c r="AQ235" s="681"/>
      <c r="AR235" s="681"/>
      <c r="AS235" s="681"/>
    </row>
    <row r="236" spans="1:52" ht="21" customHeight="1" x14ac:dyDescent="0.15">
      <c r="B236" s="1601"/>
      <c r="C236" s="1378"/>
      <c r="D236" s="1378"/>
      <c r="E236" s="1378"/>
      <c r="F236" s="1378"/>
      <c r="G236" s="1378"/>
      <c r="H236" s="1378"/>
      <c r="I236" s="1378"/>
      <c r="J236" s="1378"/>
      <c r="K236" s="685"/>
      <c r="L236" s="685"/>
      <c r="M236" s="685"/>
      <c r="N236" s="685"/>
      <c r="O236" s="685"/>
      <c r="P236" s="685"/>
      <c r="Q236" s="685"/>
      <c r="R236" s="685"/>
      <c r="S236" s="685"/>
      <c r="T236" s="685"/>
      <c r="U236" s="685"/>
      <c r="V236" s="685"/>
      <c r="W236" s="685"/>
      <c r="X236" s="685"/>
      <c r="Y236" s="685"/>
      <c r="Z236" s="685"/>
      <c r="AA236" s="685"/>
      <c r="AB236" s="685"/>
      <c r="AC236" s="685"/>
      <c r="AD236" s="685"/>
      <c r="AE236" s="685"/>
      <c r="AF236" s="685"/>
      <c r="AG236" s="685"/>
      <c r="AH236" s="685"/>
      <c r="AI236" s="685"/>
      <c r="AJ236" s="685"/>
      <c r="AK236" s="685"/>
      <c r="AL236" s="685"/>
      <c r="AM236" s="685"/>
      <c r="AN236" s="685"/>
      <c r="AO236" s="620"/>
      <c r="AP236" s="620"/>
      <c r="AQ236" s="1593"/>
      <c r="AR236" s="1594"/>
      <c r="AS236" s="1594"/>
    </row>
    <row r="237" spans="1:52" ht="19.5" customHeight="1" x14ac:dyDescent="0.15">
      <c r="B237" s="1601"/>
      <c r="C237" s="1520"/>
      <c r="D237" s="1604"/>
      <c r="E237" s="1605"/>
      <c r="F237" s="1604"/>
      <c r="G237" s="1605"/>
      <c r="H237" s="1604"/>
      <c r="I237" s="1605"/>
      <c r="J237" s="1604"/>
      <c r="K237" s="1378"/>
      <c r="L237" s="1378"/>
      <c r="M237" s="1378"/>
      <c r="N237" s="1378"/>
      <c r="O237" s="1378"/>
      <c r="P237" s="1378"/>
      <c r="Q237" s="1378"/>
      <c r="R237" s="1378"/>
      <c r="S237" s="1378"/>
      <c r="T237" s="1378"/>
      <c r="U237" s="1378"/>
      <c r="V237" s="1378"/>
      <c r="W237" s="682"/>
      <c r="X237" s="682"/>
      <c r="Y237" s="682"/>
      <c r="Z237" s="682"/>
      <c r="AA237" s="682"/>
      <c r="AB237" s="682"/>
      <c r="AC237" s="682"/>
      <c r="AD237" s="682"/>
      <c r="AE237" s="682"/>
      <c r="AF237" s="682"/>
      <c r="AG237" s="682"/>
      <c r="AH237" s="682"/>
      <c r="AI237" s="682"/>
      <c r="AJ237" s="682"/>
      <c r="AK237" s="682"/>
      <c r="AL237" s="682"/>
      <c r="AM237" s="682"/>
      <c r="AN237" s="682"/>
      <c r="AO237" s="620"/>
      <c r="AP237" s="620"/>
      <c r="AQ237" s="1599"/>
      <c r="AR237" s="1599"/>
      <c r="AS237" s="1599"/>
      <c r="AW237" s="662"/>
      <c r="AX237" s="662"/>
    </row>
    <row r="238" spans="1:52" ht="19.5" customHeight="1" x14ac:dyDescent="0.15">
      <c r="B238" s="1601"/>
      <c r="C238" s="1520"/>
      <c r="D238" s="1604"/>
      <c r="E238" s="1605"/>
      <c r="F238" s="1604"/>
      <c r="G238" s="1605"/>
      <c r="H238" s="1604"/>
      <c r="I238" s="1605"/>
      <c r="J238" s="1604"/>
      <c r="K238" s="1378"/>
      <c r="L238" s="1378"/>
      <c r="M238" s="1378"/>
      <c r="N238" s="681"/>
      <c r="O238" s="681"/>
      <c r="P238" s="681"/>
      <c r="Q238" s="681"/>
      <c r="R238" s="681"/>
      <c r="S238" s="681"/>
      <c r="T238" s="681"/>
      <c r="U238" s="681"/>
      <c r="V238" s="681"/>
      <c r="W238" s="681"/>
      <c r="X238" s="681"/>
      <c r="Y238" s="681"/>
      <c r="Z238" s="681"/>
      <c r="AA238" s="681"/>
      <c r="AB238" s="681"/>
      <c r="AC238" s="681"/>
      <c r="AD238" s="681"/>
      <c r="AE238" s="681"/>
      <c r="AF238" s="681"/>
      <c r="AG238" s="681"/>
      <c r="AH238" s="681"/>
      <c r="AI238" s="681"/>
      <c r="AJ238" s="681"/>
      <c r="AK238" s="681"/>
      <c r="AL238" s="681"/>
      <c r="AM238" s="681"/>
      <c r="AN238" s="681"/>
      <c r="AO238" s="620"/>
      <c r="AP238" s="620"/>
      <c r="AQ238" s="1599"/>
      <c r="AR238" s="1599"/>
      <c r="AS238" s="1599"/>
    </row>
    <row r="239" spans="1:52" ht="9.9499999999999993" customHeight="1" x14ac:dyDescent="0.15">
      <c r="B239" s="1601"/>
      <c r="C239" s="1604"/>
      <c r="D239" s="1604"/>
      <c r="E239" s="1604"/>
      <c r="F239" s="1604"/>
      <c r="G239" s="1604"/>
      <c r="H239" s="1604"/>
      <c r="I239" s="1604"/>
      <c r="J239" s="1604"/>
      <c r="K239" s="1378"/>
      <c r="L239" s="1378"/>
      <c r="M239" s="1378"/>
      <c r="N239" s="1606"/>
      <c r="O239" s="1607"/>
      <c r="P239" s="1607"/>
      <c r="Q239" s="1606"/>
      <c r="R239" s="1607"/>
      <c r="S239" s="1607"/>
      <c r="T239" s="1606"/>
      <c r="U239" s="1607"/>
      <c r="V239" s="1607"/>
      <c r="W239" s="1606"/>
      <c r="X239" s="1607"/>
      <c r="Y239" s="1607"/>
      <c r="Z239" s="1606"/>
      <c r="AA239" s="1607"/>
      <c r="AB239" s="1607"/>
      <c r="AC239" s="1606"/>
      <c r="AD239" s="1607"/>
      <c r="AE239" s="1607"/>
      <c r="AF239" s="1606"/>
      <c r="AG239" s="1607"/>
      <c r="AH239" s="1607"/>
      <c r="AI239" s="1608"/>
      <c r="AJ239" s="1608"/>
      <c r="AK239" s="1608"/>
      <c r="AL239" s="1608"/>
      <c r="AM239" s="1608"/>
      <c r="AN239" s="1608"/>
      <c r="AQ239" s="1599"/>
      <c r="AR239" s="1378"/>
      <c r="AS239" s="1378"/>
    </row>
    <row r="240" spans="1:52" ht="15.75" customHeight="1" x14ac:dyDescent="0.15">
      <c r="B240" s="1601"/>
      <c r="C240" s="1604"/>
      <c r="D240" s="1604"/>
      <c r="E240" s="1604"/>
      <c r="F240" s="1604"/>
      <c r="G240" s="1604"/>
      <c r="H240" s="1604"/>
      <c r="I240" s="1604"/>
      <c r="J240" s="1604"/>
      <c r="K240" s="1378"/>
      <c r="L240" s="1378"/>
      <c r="M240" s="1378"/>
      <c r="N240" s="1607"/>
      <c r="O240" s="1607"/>
      <c r="P240" s="1607"/>
      <c r="Q240" s="1607"/>
      <c r="R240" s="1607"/>
      <c r="S240" s="1607"/>
      <c r="T240" s="1607"/>
      <c r="U240" s="1607"/>
      <c r="V240" s="1607"/>
      <c r="W240" s="1607"/>
      <c r="X240" s="1607"/>
      <c r="Y240" s="1607"/>
      <c r="Z240" s="1607"/>
      <c r="AA240" s="1607"/>
      <c r="AB240" s="1607"/>
      <c r="AC240" s="1607"/>
      <c r="AD240" s="1607"/>
      <c r="AE240" s="1607"/>
      <c r="AF240" s="1607"/>
      <c r="AG240" s="1607"/>
      <c r="AH240" s="1607"/>
      <c r="AI240" s="1608"/>
      <c r="AJ240" s="1608"/>
      <c r="AK240" s="1608"/>
      <c r="AL240" s="1608"/>
      <c r="AM240" s="1608"/>
      <c r="AN240" s="1608"/>
      <c r="AQ240" s="77"/>
      <c r="AR240" s="648"/>
      <c r="AS240" s="648"/>
    </row>
    <row r="241" spans="1:52" ht="15.75" customHeight="1" x14ac:dyDescent="0.15">
      <c r="B241" s="1601"/>
      <c r="C241" s="1604"/>
      <c r="D241" s="1604"/>
      <c r="E241" s="1604"/>
      <c r="F241" s="1604"/>
      <c r="G241" s="1604"/>
      <c r="H241" s="1604"/>
      <c r="I241" s="1604"/>
      <c r="J241" s="1604"/>
      <c r="K241" s="1378"/>
      <c r="L241" s="1378"/>
      <c r="M241" s="1378"/>
      <c r="N241" s="1607"/>
      <c r="O241" s="1607"/>
      <c r="P241" s="1607"/>
      <c r="Q241" s="1607"/>
      <c r="R241" s="1607"/>
      <c r="S241" s="1607"/>
      <c r="T241" s="1607"/>
      <c r="U241" s="1607"/>
      <c r="V241" s="1607"/>
      <c r="W241" s="1607"/>
      <c r="X241" s="1607"/>
      <c r="Y241" s="1607"/>
      <c r="Z241" s="1607"/>
      <c r="AA241" s="1607"/>
      <c r="AB241" s="1607"/>
      <c r="AC241" s="1607"/>
      <c r="AD241" s="1607"/>
      <c r="AE241" s="1607"/>
      <c r="AF241" s="1607"/>
      <c r="AG241" s="1607"/>
      <c r="AH241" s="1607"/>
      <c r="AI241" s="1608"/>
      <c r="AJ241" s="1608"/>
      <c r="AK241" s="1608"/>
      <c r="AL241" s="1608"/>
      <c r="AM241" s="1608"/>
      <c r="AN241" s="1608"/>
      <c r="AO241" s="684"/>
      <c r="AP241" s="684"/>
      <c r="AQ241" s="679"/>
      <c r="AR241" s="679"/>
      <c r="AY241" s="662"/>
      <c r="AZ241" s="662"/>
    </row>
    <row r="242" spans="1:52" s="662" customFormat="1" ht="15.75" customHeight="1" x14ac:dyDescent="0.15">
      <c r="A242" s="613"/>
      <c r="B242" s="1601"/>
      <c r="C242" s="1604"/>
      <c r="D242" s="1604"/>
      <c r="E242" s="1604"/>
      <c r="F242" s="1604"/>
      <c r="G242" s="1604"/>
      <c r="H242" s="1604"/>
      <c r="I242" s="1604"/>
      <c r="J242" s="1604"/>
      <c r="K242" s="1378"/>
      <c r="L242" s="1378"/>
      <c r="M242" s="1378"/>
      <c r="N242" s="1607"/>
      <c r="O242" s="1607"/>
      <c r="P242" s="1607"/>
      <c r="Q242" s="1607"/>
      <c r="R242" s="1607"/>
      <c r="S242" s="1607"/>
      <c r="T242" s="1607"/>
      <c r="U242" s="1607"/>
      <c r="V242" s="1607"/>
      <c r="W242" s="1607"/>
      <c r="X242" s="1607"/>
      <c r="Y242" s="1607"/>
      <c r="Z242" s="1607"/>
      <c r="AA242" s="1607"/>
      <c r="AB242" s="1607"/>
      <c r="AC242" s="1607"/>
      <c r="AD242" s="1607"/>
      <c r="AE242" s="1607"/>
      <c r="AF242" s="1607"/>
      <c r="AG242" s="1607"/>
      <c r="AH242" s="1607"/>
      <c r="AI242" s="1608"/>
      <c r="AJ242" s="1608"/>
      <c r="AK242" s="1608"/>
      <c r="AL242" s="1608"/>
      <c r="AM242" s="1608"/>
      <c r="AN242" s="1608"/>
      <c r="AO242" s="613"/>
      <c r="AP242" s="613"/>
      <c r="AQ242" s="679"/>
      <c r="AR242" s="679"/>
      <c r="AS242" s="613"/>
      <c r="AT242" s="613"/>
      <c r="AU242" s="613"/>
      <c r="AW242" s="613"/>
      <c r="AX242" s="613"/>
      <c r="AY242" s="613"/>
      <c r="AZ242" s="613"/>
    </row>
    <row r="243" spans="1:52" ht="15.75" customHeight="1" x14ac:dyDescent="0.15">
      <c r="B243" s="1609"/>
      <c r="C243" s="1604"/>
      <c r="D243" s="1604"/>
      <c r="E243" s="1604"/>
      <c r="F243" s="1604"/>
      <c r="G243" s="1604"/>
      <c r="H243" s="1604"/>
      <c r="I243" s="1604"/>
      <c r="J243" s="1604"/>
      <c r="K243" s="1604"/>
      <c r="L243" s="1604"/>
      <c r="M243" s="1604"/>
      <c r="N243" s="688"/>
      <c r="O243" s="688"/>
      <c r="P243" s="688"/>
      <c r="Q243" s="688"/>
      <c r="R243" s="688"/>
      <c r="S243" s="688"/>
      <c r="T243" s="688"/>
      <c r="U243" s="688"/>
      <c r="V243" s="688"/>
      <c r="W243" s="688"/>
      <c r="X243" s="688"/>
      <c r="Y243" s="688"/>
      <c r="Z243" s="688"/>
      <c r="AA243" s="688"/>
      <c r="AB243" s="688"/>
      <c r="AC243" s="688"/>
      <c r="AD243" s="688"/>
      <c r="AE243" s="688"/>
      <c r="AF243" s="688"/>
      <c r="AG243" s="688"/>
      <c r="AH243" s="688"/>
      <c r="AI243" s="688"/>
      <c r="AJ243" s="688"/>
      <c r="AK243" s="688"/>
      <c r="AL243" s="688"/>
      <c r="AM243" s="688"/>
      <c r="AN243" s="688"/>
      <c r="AO243" s="628"/>
      <c r="AP243" s="628"/>
      <c r="AQ243" s="679"/>
      <c r="AR243" s="679"/>
      <c r="AW243" s="623"/>
      <c r="AX243" s="659"/>
    </row>
    <row r="244" spans="1:52" ht="15.75" customHeight="1" x14ac:dyDescent="0.15">
      <c r="B244" s="663"/>
      <c r="C244" s="1610"/>
      <c r="D244" s="1610"/>
      <c r="E244" s="1613"/>
      <c r="F244" s="1614"/>
      <c r="G244" s="1610"/>
      <c r="H244" s="1611"/>
      <c r="I244" s="1610"/>
      <c r="J244" s="1610"/>
      <c r="K244" s="1612"/>
      <c r="L244" s="1612"/>
      <c r="M244" s="1612"/>
      <c r="N244" s="1610"/>
      <c r="O244" s="1611"/>
      <c r="P244" s="1611"/>
      <c r="Q244" s="1612"/>
      <c r="R244" s="1612"/>
      <c r="S244" s="1612"/>
      <c r="T244" s="1613"/>
      <c r="U244" s="1614"/>
      <c r="V244" s="1614"/>
      <c r="W244" s="1611"/>
      <c r="X244" s="1611"/>
      <c r="Y244" s="1611"/>
      <c r="Z244" s="1610"/>
      <c r="AA244" s="1611"/>
      <c r="AB244" s="1611"/>
      <c r="AC244" s="1610"/>
      <c r="AD244" s="1611"/>
      <c r="AE244" s="1611"/>
      <c r="AF244" s="1610"/>
      <c r="AG244" s="1611"/>
      <c r="AH244" s="1611"/>
      <c r="AI244" s="1610"/>
      <c r="AJ244" s="1611"/>
      <c r="AK244" s="1611"/>
      <c r="AL244" s="1610"/>
      <c r="AM244" s="1611"/>
      <c r="AN244" s="1611"/>
      <c r="AO244" s="685"/>
      <c r="AP244" s="685"/>
      <c r="AQ244" s="679"/>
      <c r="AR244" s="679"/>
      <c r="AW244" s="623"/>
      <c r="AX244" s="235"/>
      <c r="AY244" s="659"/>
      <c r="AZ244" s="659"/>
    </row>
    <row r="245" spans="1:52" ht="15.75" customHeight="1" x14ac:dyDescent="0.15">
      <c r="B245" s="663"/>
      <c r="C245" s="1610"/>
      <c r="D245" s="1610"/>
      <c r="E245" s="1613"/>
      <c r="F245" s="1614"/>
      <c r="G245" s="1610"/>
      <c r="H245" s="1611"/>
      <c r="I245" s="1610"/>
      <c r="J245" s="1610"/>
      <c r="K245" s="1612"/>
      <c r="L245" s="1612"/>
      <c r="M245" s="1612"/>
      <c r="N245" s="1610"/>
      <c r="O245" s="1611"/>
      <c r="P245" s="1611"/>
      <c r="Q245" s="1612"/>
      <c r="R245" s="1612"/>
      <c r="S245" s="1612"/>
      <c r="T245" s="1613"/>
      <c r="U245" s="1614"/>
      <c r="V245" s="1614"/>
      <c r="W245" s="1611"/>
      <c r="X245" s="1611"/>
      <c r="Y245" s="1611"/>
      <c r="Z245" s="1610"/>
      <c r="AA245" s="1611"/>
      <c r="AB245" s="1611"/>
      <c r="AC245" s="1610"/>
      <c r="AD245" s="1611"/>
      <c r="AE245" s="1611"/>
      <c r="AF245" s="1610"/>
      <c r="AG245" s="1611"/>
      <c r="AH245" s="1611"/>
      <c r="AI245" s="1610"/>
      <c r="AJ245" s="1611"/>
      <c r="AK245" s="1611"/>
      <c r="AL245" s="1610"/>
      <c r="AM245" s="1611"/>
      <c r="AN245" s="1611"/>
      <c r="AO245" s="682"/>
      <c r="AP245" s="682"/>
      <c r="AQ245" s="679"/>
      <c r="AR245" s="679"/>
      <c r="AW245" s="623"/>
      <c r="AX245" s="235"/>
      <c r="AY245" s="623"/>
      <c r="AZ245" s="623"/>
    </row>
    <row r="246" spans="1:52" ht="15.75" customHeight="1" x14ac:dyDescent="0.15">
      <c r="B246" s="663"/>
      <c r="C246" s="1610"/>
      <c r="D246" s="1611"/>
      <c r="E246" s="1613"/>
      <c r="F246" s="1614"/>
      <c r="G246" s="1610"/>
      <c r="H246" s="1611"/>
      <c r="I246" s="1610"/>
      <c r="J246" s="1611"/>
      <c r="K246" s="1612"/>
      <c r="L246" s="1612"/>
      <c r="M246" s="1612"/>
      <c r="N246" s="1610"/>
      <c r="O246" s="1611"/>
      <c r="P246" s="1611"/>
      <c r="Q246" s="1612"/>
      <c r="R246" s="1612"/>
      <c r="S246" s="1612"/>
      <c r="T246" s="1613"/>
      <c r="U246" s="1614"/>
      <c r="V246" s="1614"/>
      <c r="W246" s="1611"/>
      <c r="X246" s="1611"/>
      <c r="Y246" s="1611"/>
      <c r="Z246" s="1610"/>
      <c r="AA246" s="1611"/>
      <c r="AB246" s="1611"/>
      <c r="AC246" s="1610"/>
      <c r="AD246" s="1611"/>
      <c r="AE246" s="1611"/>
      <c r="AF246" s="1610"/>
      <c r="AG246" s="1611"/>
      <c r="AH246" s="1611"/>
      <c r="AI246" s="1610"/>
      <c r="AJ246" s="1611"/>
      <c r="AK246" s="1611"/>
      <c r="AL246" s="1610"/>
      <c r="AM246" s="1611"/>
      <c r="AN246" s="1611"/>
      <c r="AO246" s="681"/>
      <c r="AP246" s="681"/>
      <c r="AQ246" s="679"/>
      <c r="AR246" s="679"/>
      <c r="AW246" s="623"/>
      <c r="AX246" s="235"/>
      <c r="AY246" s="623"/>
      <c r="AZ246" s="623"/>
    </row>
    <row r="247" spans="1:52" ht="15.75" customHeight="1" x14ac:dyDescent="0.15">
      <c r="AO247" s="687"/>
      <c r="AP247" s="687"/>
      <c r="AQ247" s="679"/>
      <c r="AR247" s="679"/>
      <c r="AW247" s="623"/>
      <c r="AX247" s="235"/>
      <c r="AY247" s="623"/>
      <c r="AZ247" s="623"/>
    </row>
    <row r="248" spans="1:52" ht="15.75" customHeight="1" x14ac:dyDescent="0.15">
      <c r="B248" s="657"/>
      <c r="C248" s="657"/>
      <c r="D248" s="657"/>
      <c r="E248" s="657"/>
      <c r="F248" s="657"/>
      <c r="G248" s="657"/>
      <c r="H248" s="657"/>
      <c r="I248" s="657"/>
      <c r="J248" s="657"/>
      <c r="K248" s="657"/>
      <c r="L248" s="657"/>
      <c r="M248" s="657"/>
      <c r="N248" s="657"/>
      <c r="O248" s="657"/>
      <c r="P248" s="657"/>
      <c r="Q248" s="657"/>
      <c r="R248" s="657"/>
      <c r="S248" s="657"/>
      <c r="T248" s="657"/>
      <c r="U248" s="657"/>
      <c r="V248" s="657"/>
      <c r="W248" s="657"/>
      <c r="X248" s="657"/>
      <c r="Y248" s="657"/>
      <c r="Z248" s="657"/>
      <c r="AA248" s="657"/>
      <c r="AB248" s="657"/>
      <c r="AC248" s="657"/>
      <c r="AD248" s="657"/>
      <c r="AE248" s="657"/>
      <c r="AF248" s="657"/>
      <c r="AG248" s="657"/>
      <c r="AH248" s="657"/>
      <c r="AI248" s="657"/>
      <c r="AJ248" s="657"/>
      <c r="AK248" s="657"/>
      <c r="AL248" s="657"/>
      <c r="AM248" s="657"/>
      <c r="AN248" s="657"/>
      <c r="AO248" s="687"/>
      <c r="AP248" s="687"/>
      <c r="AQ248" s="679"/>
      <c r="AR248" s="679"/>
      <c r="AW248" s="623"/>
      <c r="AX248" s="235"/>
      <c r="AY248" s="623"/>
      <c r="AZ248" s="623"/>
    </row>
    <row r="249" spans="1:52" ht="15.75" customHeight="1" x14ac:dyDescent="0.15">
      <c r="B249" s="689"/>
      <c r="C249" s="689"/>
      <c r="D249" s="689"/>
      <c r="E249" s="689"/>
      <c r="F249" s="689"/>
      <c r="G249" s="689"/>
      <c r="H249" s="689"/>
      <c r="I249" s="689"/>
      <c r="J249" s="689"/>
      <c r="K249" s="689"/>
      <c r="L249" s="689"/>
      <c r="M249" s="689"/>
      <c r="N249" s="689"/>
      <c r="O249" s="689"/>
      <c r="P249" s="689"/>
      <c r="Q249" s="689"/>
      <c r="R249" s="689"/>
      <c r="S249" s="689"/>
      <c r="T249" s="689"/>
      <c r="U249" s="689"/>
      <c r="V249" s="689"/>
      <c r="W249" s="689"/>
      <c r="X249" s="689"/>
      <c r="Y249" s="689"/>
      <c r="Z249" s="689"/>
      <c r="AA249" s="689"/>
      <c r="AB249" s="689"/>
      <c r="AC249" s="689"/>
      <c r="AD249" s="689"/>
      <c r="AE249" s="689"/>
      <c r="AF249" s="689"/>
      <c r="AG249" s="689"/>
      <c r="AH249" s="689"/>
      <c r="AI249" s="689"/>
      <c r="AJ249" s="689"/>
      <c r="AK249" s="689"/>
      <c r="AL249" s="689"/>
      <c r="AM249" s="689"/>
      <c r="AN249" s="689"/>
      <c r="AO249" s="687"/>
      <c r="AP249" s="687"/>
      <c r="AQ249" s="679"/>
      <c r="AR249" s="679"/>
      <c r="AW249" s="623"/>
      <c r="AX249" s="235"/>
      <c r="AY249" s="623"/>
      <c r="AZ249" s="623"/>
    </row>
    <row r="250" spans="1:52" ht="15.75" customHeight="1" x14ac:dyDescent="0.15">
      <c r="AO250" s="687"/>
      <c r="AP250" s="687"/>
      <c r="AQ250" s="679"/>
      <c r="AR250" s="679"/>
      <c r="AS250" s="623"/>
      <c r="AW250" s="623"/>
      <c r="AX250" s="235"/>
      <c r="AY250" s="623"/>
      <c r="AZ250" s="623"/>
    </row>
    <row r="251" spans="1:52" ht="15.75" customHeight="1" x14ac:dyDescent="0.15">
      <c r="A251" s="624"/>
      <c r="B251" s="684"/>
      <c r="C251" s="684"/>
      <c r="D251" s="684"/>
      <c r="E251" s="684"/>
      <c r="F251" s="684"/>
      <c r="G251" s="684"/>
      <c r="H251" s="684"/>
      <c r="I251" s="684"/>
      <c r="J251" s="684"/>
      <c r="K251" s="684"/>
      <c r="L251" s="684"/>
      <c r="M251" s="684"/>
      <c r="N251" s="684"/>
      <c r="O251" s="684"/>
      <c r="P251" s="684"/>
      <c r="Q251" s="684"/>
      <c r="R251" s="684"/>
      <c r="S251" s="684"/>
      <c r="T251" s="684"/>
      <c r="U251" s="684"/>
      <c r="V251" s="684"/>
      <c r="W251" s="684"/>
      <c r="X251" s="684"/>
      <c r="Y251" s="684"/>
      <c r="Z251" s="684"/>
      <c r="AA251" s="684"/>
      <c r="AB251" s="684"/>
      <c r="AC251" s="684"/>
      <c r="AD251" s="684"/>
      <c r="AE251" s="684"/>
      <c r="AF251" s="684"/>
      <c r="AG251" s="684"/>
      <c r="AH251" s="684"/>
      <c r="AI251" s="684"/>
      <c r="AJ251" s="684"/>
      <c r="AK251" s="684"/>
      <c r="AL251" s="684"/>
      <c r="AM251" s="684"/>
      <c r="AN251" s="684"/>
      <c r="AO251" s="688"/>
      <c r="AP251" s="688"/>
      <c r="AQ251" s="679"/>
      <c r="AR251" s="679"/>
      <c r="AW251" s="623"/>
      <c r="AX251" s="235"/>
      <c r="AY251" s="623"/>
      <c r="AZ251" s="623"/>
    </row>
    <row r="252" spans="1:52" ht="15.75" customHeight="1" x14ac:dyDescent="0.15">
      <c r="A252" s="643"/>
      <c r="AO252" s="582"/>
      <c r="AP252" s="582"/>
      <c r="AQ252" s="679"/>
      <c r="AR252" s="679"/>
      <c r="AW252" s="623"/>
      <c r="AX252" s="235"/>
      <c r="AY252" s="623"/>
      <c r="AZ252" s="623"/>
    </row>
    <row r="253" spans="1:52" ht="15.75" customHeight="1" x14ac:dyDescent="0.15">
      <c r="B253" s="1349"/>
      <c r="C253" s="1499"/>
      <c r="D253" s="1499"/>
      <c r="E253" s="1499"/>
      <c r="F253" s="1499"/>
      <c r="G253" s="1499"/>
      <c r="H253" s="1499"/>
      <c r="I253" s="1499"/>
      <c r="J253" s="1499"/>
      <c r="K253" s="1580"/>
      <c r="L253" s="1580"/>
      <c r="M253" s="1580"/>
      <c r="N253" s="1580"/>
      <c r="O253" s="1580"/>
      <c r="P253" s="1580"/>
      <c r="Q253" s="628"/>
      <c r="R253" s="628"/>
      <c r="S253" s="628"/>
      <c r="T253" s="628"/>
      <c r="U253" s="628"/>
      <c r="V253" s="628"/>
      <c r="W253" s="628"/>
      <c r="X253" s="628"/>
      <c r="Y253" s="628"/>
      <c r="Z253" s="628"/>
      <c r="AA253" s="628"/>
      <c r="AB253" s="628"/>
      <c r="AC253" s="628"/>
      <c r="AD253" s="628"/>
      <c r="AE253" s="628"/>
      <c r="AF253" s="628"/>
      <c r="AG253" s="628"/>
      <c r="AH253" s="628"/>
      <c r="AK253" s="628"/>
      <c r="AL253" s="634"/>
      <c r="AM253" s="628"/>
      <c r="AN253" s="628"/>
      <c r="AO253" s="582"/>
      <c r="AP253" s="582"/>
      <c r="AQ253" s="679"/>
      <c r="AR253" s="679"/>
      <c r="AW253" s="623"/>
      <c r="AX253" s="235"/>
      <c r="AY253" s="623"/>
      <c r="AZ253" s="623"/>
    </row>
    <row r="254" spans="1:52" ht="15.75" customHeight="1" x14ac:dyDescent="0.15">
      <c r="B254" s="1601"/>
      <c r="C254" s="1615"/>
      <c r="D254" s="1615"/>
      <c r="E254" s="1615"/>
      <c r="F254" s="1615"/>
      <c r="G254" s="1615"/>
      <c r="H254" s="690"/>
      <c r="I254" s="690"/>
      <c r="J254" s="690"/>
      <c r="K254" s="690"/>
      <c r="L254" s="690"/>
      <c r="M254" s="690"/>
      <c r="N254" s="690"/>
      <c r="O254" s="690"/>
      <c r="P254" s="690"/>
      <c r="Q254" s="690"/>
      <c r="R254" s="690"/>
      <c r="S254" s="690"/>
      <c r="T254" s="690"/>
      <c r="U254" s="690"/>
      <c r="V254" s="690"/>
      <c r="W254" s="690"/>
      <c r="X254" s="690"/>
      <c r="Y254" s="690"/>
      <c r="Z254" s="690"/>
      <c r="AA254" s="690"/>
      <c r="AB254" s="690"/>
      <c r="AC254" s="690"/>
      <c r="AD254" s="690"/>
      <c r="AE254" s="690"/>
      <c r="AF254" s="690"/>
      <c r="AG254" s="690"/>
      <c r="AH254" s="690"/>
      <c r="AI254" s="690"/>
      <c r="AJ254" s="690"/>
      <c r="AK254" s="690"/>
      <c r="AL254" s="690"/>
      <c r="AM254" s="690"/>
      <c r="AN254" s="690"/>
      <c r="AO254" s="582"/>
      <c r="AP254" s="582"/>
      <c r="AQ254" s="679"/>
      <c r="AR254" s="679"/>
      <c r="AY254" s="623"/>
      <c r="AZ254" s="623"/>
    </row>
    <row r="255" spans="1:52" ht="30" customHeight="1" x14ac:dyDescent="0.15">
      <c r="B255" s="1601"/>
      <c r="C255" s="1616"/>
      <c r="D255" s="1616"/>
      <c r="E255" s="1616"/>
      <c r="F255" s="1616"/>
      <c r="G255" s="1616"/>
      <c r="H255" s="1378"/>
      <c r="I255" s="1378"/>
      <c r="J255" s="1378"/>
      <c r="K255" s="1378"/>
      <c r="L255" s="691"/>
      <c r="M255" s="691"/>
      <c r="N255" s="691"/>
      <c r="O255" s="691"/>
      <c r="P255" s="691"/>
      <c r="Q255" s="691"/>
      <c r="R255" s="691"/>
      <c r="S255" s="691"/>
      <c r="T255" s="691"/>
      <c r="U255" s="691"/>
      <c r="V255" s="691"/>
      <c r="W255" s="691"/>
      <c r="X255" s="691"/>
      <c r="Y255" s="691"/>
      <c r="Z255" s="691"/>
      <c r="AA255" s="691"/>
      <c r="AB255" s="691"/>
      <c r="AC255" s="691"/>
      <c r="AD255" s="691"/>
      <c r="AE255" s="691"/>
      <c r="AF255" s="691"/>
      <c r="AG255" s="691"/>
      <c r="AH255" s="691"/>
      <c r="AI255" s="691"/>
      <c r="AJ255" s="691"/>
      <c r="AK255" s="691"/>
      <c r="AL255" s="691"/>
      <c r="AM255" s="691"/>
      <c r="AN255" s="691"/>
      <c r="AQ255" s="620"/>
      <c r="AR255" s="620"/>
      <c r="AS255" s="620"/>
      <c r="AT255" s="620"/>
      <c r="AU255" s="620"/>
    </row>
    <row r="256" spans="1:52" ht="15.75" customHeight="1" x14ac:dyDescent="0.15">
      <c r="B256" s="1601"/>
      <c r="C256" s="1616"/>
      <c r="D256" s="1616"/>
      <c r="E256" s="1616"/>
      <c r="F256" s="1616"/>
      <c r="G256" s="1616"/>
      <c r="H256" s="1378"/>
      <c r="I256" s="1378"/>
      <c r="J256" s="1378"/>
      <c r="K256" s="1378"/>
      <c r="L256" s="1608"/>
      <c r="M256" s="1608"/>
      <c r="N256" s="1608"/>
      <c r="O256" s="1608"/>
      <c r="P256" s="1608"/>
      <c r="Q256" s="1608"/>
      <c r="R256" s="1608"/>
      <c r="S256" s="1608"/>
      <c r="T256" s="1608"/>
      <c r="U256" s="1608"/>
      <c r="V256" s="1608"/>
      <c r="W256" s="1608"/>
      <c r="X256" s="1608"/>
      <c r="Y256" s="1608"/>
      <c r="Z256" s="1608"/>
      <c r="AA256" s="1608"/>
      <c r="AB256" s="1608"/>
      <c r="AC256" s="1608"/>
      <c r="AD256" s="1608"/>
      <c r="AE256" s="1608"/>
      <c r="AF256" s="1608"/>
      <c r="AG256" s="1608"/>
      <c r="AH256" s="1608"/>
      <c r="AI256" s="1608"/>
      <c r="AJ256" s="1608"/>
      <c r="AK256" s="1608"/>
      <c r="AL256" s="1608"/>
      <c r="AM256" s="1608"/>
      <c r="AN256" s="685"/>
      <c r="AO256" s="657"/>
      <c r="AP256" s="657"/>
      <c r="AQ256" s="620"/>
      <c r="AR256" s="620"/>
      <c r="AS256" s="620"/>
      <c r="AT256" s="620"/>
      <c r="AU256" s="620"/>
    </row>
    <row r="257" spans="1:52" ht="15.75" customHeight="1" x14ac:dyDescent="0.15">
      <c r="A257" s="662"/>
      <c r="B257" s="1601"/>
      <c r="C257" s="1616"/>
      <c r="D257" s="1616"/>
      <c r="E257" s="1616"/>
      <c r="F257" s="1616"/>
      <c r="G257" s="1616"/>
      <c r="H257" s="1378"/>
      <c r="I257" s="1378"/>
      <c r="J257" s="1378"/>
      <c r="K257" s="1378"/>
      <c r="L257" s="1608"/>
      <c r="M257" s="1608"/>
      <c r="N257" s="1608"/>
      <c r="O257" s="1608"/>
      <c r="P257" s="1608"/>
      <c r="Q257" s="1608"/>
      <c r="R257" s="1608"/>
      <c r="S257" s="1608"/>
      <c r="T257" s="1608"/>
      <c r="U257" s="1608"/>
      <c r="V257" s="1608"/>
      <c r="W257" s="1608"/>
      <c r="X257" s="1608"/>
      <c r="Y257" s="1608"/>
      <c r="Z257" s="1608"/>
      <c r="AA257" s="1608"/>
      <c r="AB257" s="1608"/>
      <c r="AC257" s="1608"/>
      <c r="AD257" s="1608"/>
      <c r="AE257" s="1608"/>
      <c r="AF257" s="1608"/>
      <c r="AG257" s="1608"/>
      <c r="AH257" s="1608"/>
      <c r="AI257" s="1608"/>
      <c r="AJ257" s="1608"/>
      <c r="AK257" s="1608"/>
      <c r="AL257" s="1608"/>
      <c r="AM257" s="1608"/>
      <c r="AN257" s="685"/>
      <c r="AO257" s="689"/>
      <c r="AP257" s="689"/>
      <c r="AQ257" s="620"/>
      <c r="AR257" s="620"/>
      <c r="AS257" s="620"/>
      <c r="AT257" s="620"/>
      <c r="AU257" s="620"/>
    </row>
    <row r="258" spans="1:52" ht="15.75" customHeight="1" x14ac:dyDescent="0.15">
      <c r="B258" s="1601"/>
      <c r="C258" s="1616"/>
      <c r="D258" s="1616"/>
      <c r="E258" s="1616"/>
      <c r="F258" s="1616"/>
      <c r="G258" s="1616"/>
      <c r="H258" s="1378"/>
      <c r="I258" s="1378"/>
      <c r="J258" s="1378"/>
      <c r="K258" s="1378"/>
      <c r="L258" s="1608"/>
      <c r="M258" s="1608"/>
      <c r="N258" s="1608"/>
      <c r="O258" s="1608"/>
      <c r="P258" s="1608"/>
      <c r="Q258" s="1608"/>
      <c r="R258" s="1608"/>
      <c r="S258" s="1608"/>
      <c r="T258" s="1608"/>
      <c r="U258" s="1608"/>
      <c r="V258" s="1608"/>
      <c r="W258" s="1608"/>
      <c r="X258" s="1608"/>
      <c r="Y258" s="1608"/>
      <c r="Z258" s="1608"/>
      <c r="AA258" s="1608"/>
      <c r="AB258" s="1608"/>
      <c r="AC258" s="1608"/>
      <c r="AD258" s="1608"/>
      <c r="AE258" s="1608"/>
      <c r="AF258" s="1608"/>
      <c r="AG258" s="1608"/>
      <c r="AH258" s="1608"/>
      <c r="AI258" s="1608"/>
      <c r="AJ258" s="1608"/>
      <c r="AK258" s="1608"/>
      <c r="AL258" s="1608"/>
      <c r="AM258" s="1608"/>
      <c r="AN258" s="692"/>
    </row>
    <row r="259" spans="1:52" ht="15.75" customHeight="1" x14ac:dyDescent="0.15">
      <c r="B259" s="1601"/>
      <c r="C259" s="1616"/>
      <c r="D259" s="1616"/>
      <c r="E259" s="1616"/>
      <c r="F259" s="1616"/>
      <c r="G259" s="1616"/>
      <c r="H259" s="1378"/>
      <c r="I259" s="1378"/>
      <c r="J259" s="1378"/>
      <c r="K259" s="1378"/>
      <c r="L259" s="1608"/>
      <c r="M259" s="1608"/>
      <c r="N259" s="1608"/>
      <c r="O259" s="1608"/>
      <c r="P259" s="1608"/>
      <c r="Q259" s="1608"/>
      <c r="R259" s="1608"/>
      <c r="S259" s="1608"/>
      <c r="T259" s="1608"/>
      <c r="U259" s="1608"/>
      <c r="V259" s="1608"/>
      <c r="W259" s="1608"/>
      <c r="X259" s="1608"/>
      <c r="Y259" s="1608"/>
      <c r="Z259" s="1608"/>
      <c r="AA259" s="1608"/>
      <c r="AB259" s="1608"/>
      <c r="AC259" s="1608"/>
      <c r="AD259" s="1608"/>
      <c r="AE259" s="1608"/>
      <c r="AF259" s="1608"/>
      <c r="AG259" s="1608"/>
      <c r="AH259" s="1608"/>
      <c r="AI259" s="1608"/>
      <c r="AJ259" s="1608"/>
      <c r="AK259" s="1608"/>
      <c r="AL259" s="1608"/>
      <c r="AM259" s="1608"/>
      <c r="AN259" s="692"/>
      <c r="AO259" s="684"/>
      <c r="AP259" s="684"/>
    </row>
    <row r="260" spans="1:52" ht="15.75" customHeight="1" x14ac:dyDescent="0.15">
      <c r="B260" s="1601"/>
      <c r="C260" s="1616"/>
      <c r="D260" s="1616"/>
      <c r="E260" s="1616"/>
      <c r="F260" s="1616"/>
      <c r="G260" s="1616"/>
      <c r="H260" s="1378"/>
      <c r="I260" s="1378"/>
      <c r="J260" s="1378"/>
      <c r="K260" s="1378"/>
      <c r="L260" s="1608"/>
      <c r="M260" s="1608"/>
      <c r="N260" s="1608"/>
      <c r="O260" s="1608"/>
      <c r="P260" s="1608"/>
      <c r="Q260" s="1608"/>
      <c r="R260" s="1608"/>
      <c r="S260" s="1608"/>
      <c r="T260" s="1608"/>
      <c r="U260" s="1608"/>
      <c r="V260" s="1608"/>
      <c r="W260" s="1608"/>
      <c r="X260" s="1608"/>
      <c r="Y260" s="1608"/>
      <c r="Z260" s="1608"/>
      <c r="AA260" s="1608"/>
      <c r="AB260" s="1608"/>
      <c r="AC260" s="1608"/>
      <c r="AD260" s="1608"/>
      <c r="AE260" s="1608"/>
      <c r="AF260" s="1608"/>
      <c r="AG260" s="1608"/>
      <c r="AH260" s="1608"/>
      <c r="AI260" s="1608"/>
      <c r="AJ260" s="1608"/>
      <c r="AK260" s="1608"/>
      <c r="AL260" s="1608"/>
      <c r="AM260" s="1608"/>
      <c r="AN260" s="692"/>
      <c r="AQ260" s="684"/>
      <c r="AR260" s="684"/>
      <c r="AS260" s="684"/>
      <c r="AT260" s="684"/>
    </row>
    <row r="261" spans="1:52" ht="30.75" customHeight="1" x14ac:dyDescent="0.15">
      <c r="B261" s="1601"/>
      <c r="C261" s="1616"/>
      <c r="D261" s="1616"/>
      <c r="E261" s="1616"/>
      <c r="F261" s="1616"/>
      <c r="G261" s="1616"/>
      <c r="H261" s="1378"/>
      <c r="I261" s="1378"/>
      <c r="J261" s="1378"/>
      <c r="K261" s="1378"/>
      <c r="L261" s="1608"/>
      <c r="M261" s="1608"/>
      <c r="N261" s="1608"/>
      <c r="O261" s="1608"/>
      <c r="P261" s="1608"/>
      <c r="Q261" s="1608"/>
      <c r="R261" s="1608"/>
      <c r="S261" s="1608"/>
      <c r="T261" s="1608"/>
      <c r="U261" s="1608"/>
      <c r="V261" s="1608"/>
      <c r="W261" s="1608"/>
      <c r="X261" s="1608"/>
      <c r="Y261" s="1608"/>
      <c r="Z261" s="1608"/>
      <c r="AA261" s="1608"/>
      <c r="AB261" s="1608"/>
      <c r="AC261" s="1608"/>
      <c r="AD261" s="1608"/>
      <c r="AE261" s="1608"/>
      <c r="AF261" s="1608"/>
      <c r="AG261" s="1608"/>
      <c r="AH261" s="1608"/>
      <c r="AI261" s="1608"/>
      <c r="AJ261" s="1608"/>
      <c r="AK261" s="1608"/>
      <c r="AL261" s="1608"/>
      <c r="AM261" s="1608"/>
      <c r="AN261" s="692"/>
      <c r="AO261" s="628"/>
      <c r="AP261" s="628"/>
    </row>
    <row r="262" spans="1:52" ht="30.75" customHeight="1" x14ac:dyDescent="0.15">
      <c r="B262" s="1609"/>
      <c r="C262" s="1616"/>
      <c r="D262" s="1616"/>
      <c r="E262" s="1616"/>
      <c r="F262" s="1616"/>
      <c r="G262" s="1616"/>
      <c r="H262" s="1378"/>
      <c r="I262" s="1378"/>
      <c r="J262" s="1378"/>
      <c r="K262" s="1378"/>
      <c r="L262" s="1608"/>
      <c r="M262" s="1608"/>
      <c r="N262" s="1608"/>
      <c r="O262" s="1608"/>
      <c r="P262" s="1608"/>
      <c r="Q262" s="1608"/>
      <c r="R262" s="1608"/>
      <c r="S262" s="1608"/>
      <c r="T262" s="1608"/>
      <c r="U262" s="1608"/>
      <c r="V262" s="1608"/>
      <c r="W262" s="1608"/>
      <c r="X262" s="1608"/>
      <c r="Y262" s="1608"/>
      <c r="Z262" s="1608"/>
      <c r="AA262" s="1608"/>
      <c r="AB262" s="1608"/>
      <c r="AC262" s="1608"/>
      <c r="AD262" s="1608"/>
      <c r="AE262" s="1608"/>
      <c r="AF262" s="1608"/>
      <c r="AG262" s="1608"/>
      <c r="AH262" s="1608"/>
      <c r="AI262" s="1608"/>
      <c r="AJ262" s="1608"/>
      <c r="AK262" s="1608"/>
      <c r="AL262" s="1608"/>
      <c r="AM262" s="1608"/>
      <c r="AN262" s="692"/>
      <c r="AO262" s="690"/>
      <c r="AP262" s="690"/>
      <c r="AQ262" s="628"/>
      <c r="AR262" s="634"/>
      <c r="AS262" s="662"/>
      <c r="AT262" s="634"/>
    </row>
    <row r="263" spans="1:52" ht="15.95" customHeight="1" x14ac:dyDescent="0.15">
      <c r="B263" s="663"/>
      <c r="C263" s="1599"/>
      <c r="D263" s="1599"/>
      <c r="E263" s="1599"/>
      <c r="F263" s="1599"/>
      <c r="G263" s="1599"/>
      <c r="H263" s="1617"/>
      <c r="I263" s="1599"/>
      <c r="J263" s="1599"/>
      <c r="K263" s="1599"/>
      <c r="L263" s="1599"/>
      <c r="M263" s="1599"/>
      <c r="N263" s="1599"/>
      <c r="O263" s="1599"/>
      <c r="P263" s="1599"/>
      <c r="Q263" s="1599"/>
      <c r="R263" s="1599"/>
      <c r="S263" s="1599"/>
      <c r="T263" s="1599"/>
      <c r="U263" s="1599"/>
      <c r="V263" s="1599"/>
      <c r="W263" s="1599"/>
      <c r="X263" s="1599"/>
      <c r="Y263" s="1599"/>
      <c r="Z263" s="1599"/>
      <c r="AA263" s="1599"/>
      <c r="AB263" s="1599"/>
      <c r="AC263" s="1599"/>
      <c r="AD263" s="1599"/>
      <c r="AE263" s="1599"/>
      <c r="AF263" s="1599"/>
      <c r="AG263" s="1599"/>
      <c r="AH263" s="1599"/>
      <c r="AI263" s="1599"/>
      <c r="AJ263" s="1599"/>
      <c r="AK263" s="1599"/>
      <c r="AL263" s="1599"/>
      <c r="AM263" s="1599"/>
      <c r="AN263" s="573"/>
      <c r="AO263" s="691"/>
      <c r="AP263" s="691"/>
      <c r="AQ263" s="685"/>
      <c r="AR263" s="685"/>
      <c r="AS263" s="685"/>
      <c r="AT263" s="685"/>
    </row>
    <row r="264" spans="1:52" ht="15.95" customHeight="1" x14ac:dyDescent="0.15">
      <c r="B264" s="663"/>
      <c r="C264" s="1599"/>
      <c r="D264" s="1599"/>
      <c r="E264" s="1599"/>
      <c r="F264" s="1599"/>
      <c r="G264" s="1599"/>
      <c r="H264" s="1617"/>
      <c r="I264" s="1599"/>
      <c r="J264" s="1599"/>
      <c r="K264" s="1599"/>
      <c r="L264" s="1599"/>
      <c r="M264" s="1599"/>
      <c r="N264" s="1599"/>
      <c r="O264" s="1599"/>
      <c r="P264" s="1599"/>
      <c r="Q264" s="1599"/>
      <c r="R264" s="1599"/>
      <c r="S264" s="1599"/>
      <c r="T264" s="1599"/>
      <c r="U264" s="1599"/>
      <c r="V264" s="1599"/>
      <c r="W264" s="1599"/>
      <c r="X264" s="1599"/>
      <c r="Y264" s="1599"/>
      <c r="Z264" s="1599"/>
      <c r="AA264" s="1599"/>
      <c r="AB264" s="1599"/>
      <c r="AC264" s="1599"/>
      <c r="AD264" s="1599"/>
      <c r="AE264" s="1599"/>
      <c r="AF264" s="1599"/>
      <c r="AG264" s="1599"/>
      <c r="AH264" s="1599"/>
      <c r="AI264" s="1599"/>
      <c r="AJ264" s="1599"/>
      <c r="AK264" s="1599"/>
      <c r="AL264" s="1599"/>
      <c r="AM264" s="1599"/>
      <c r="AN264" s="573"/>
      <c r="AO264" s="685"/>
      <c r="AP264" s="685"/>
      <c r="AQ264" s="682"/>
      <c r="AR264" s="682"/>
      <c r="AS264" s="682"/>
      <c r="AT264" s="682"/>
      <c r="AU264" s="662"/>
    </row>
    <row r="265" spans="1:52" ht="20.100000000000001" customHeight="1" x14ac:dyDescent="0.15">
      <c r="B265" s="663"/>
      <c r="C265" s="1599"/>
      <c r="D265" s="1599"/>
      <c r="E265" s="1599"/>
      <c r="F265" s="1599"/>
      <c r="G265" s="1599"/>
      <c r="H265" s="1617"/>
      <c r="I265" s="1599"/>
      <c r="J265" s="1599"/>
      <c r="K265" s="1599"/>
      <c r="L265" s="1599"/>
      <c r="M265" s="1599"/>
      <c r="N265" s="1599"/>
      <c r="O265" s="1599"/>
      <c r="P265" s="1599"/>
      <c r="Q265" s="1599"/>
      <c r="R265" s="1599"/>
      <c r="S265" s="1599"/>
      <c r="T265" s="1599"/>
      <c r="U265" s="1599"/>
      <c r="V265" s="1599"/>
      <c r="W265" s="1599"/>
      <c r="X265" s="1599"/>
      <c r="Y265" s="1599"/>
      <c r="Z265" s="1599"/>
      <c r="AA265" s="1599"/>
      <c r="AB265" s="1599"/>
      <c r="AC265" s="1599"/>
      <c r="AD265" s="1599"/>
      <c r="AE265" s="1599"/>
      <c r="AF265" s="1599"/>
      <c r="AG265" s="1599"/>
      <c r="AH265" s="1599"/>
      <c r="AI265" s="1599"/>
      <c r="AJ265" s="1599"/>
      <c r="AK265" s="1599"/>
      <c r="AL265" s="1599"/>
      <c r="AM265" s="1599"/>
      <c r="AN265" s="573"/>
      <c r="AO265" s="685"/>
      <c r="AP265" s="685"/>
      <c r="AQ265" s="681"/>
      <c r="AR265" s="681"/>
      <c r="AS265" s="681"/>
      <c r="AT265" s="681"/>
      <c r="AW265" s="662"/>
      <c r="AX265" s="662"/>
    </row>
    <row r="266" spans="1:52" ht="15.75" customHeight="1" x14ac:dyDescent="0.15">
      <c r="AO266" s="692"/>
      <c r="AP266" s="692"/>
      <c r="AQ266" s="687"/>
      <c r="AR266" s="1606"/>
      <c r="AS266" s="1618"/>
      <c r="AT266" s="1618"/>
    </row>
    <row r="267" spans="1:52" ht="9.9499999999999993" customHeight="1" x14ac:dyDescent="0.15">
      <c r="B267" s="630"/>
      <c r="C267" s="79"/>
      <c r="D267" s="693"/>
      <c r="E267" s="693"/>
      <c r="F267" s="693"/>
      <c r="G267" s="694"/>
      <c r="H267" s="694"/>
      <c r="I267" s="694"/>
      <c r="J267" s="79"/>
      <c r="K267" s="79"/>
      <c r="L267" s="79"/>
      <c r="M267" s="694"/>
      <c r="N267" s="694"/>
      <c r="O267" s="694"/>
      <c r="P267" s="79"/>
      <c r="Q267" s="79"/>
      <c r="R267" s="79"/>
      <c r="S267" s="79"/>
      <c r="T267" s="79"/>
      <c r="U267" s="79"/>
      <c r="V267" s="694"/>
      <c r="W267" s="694"/>
      <c r="X267" s="694"/>
      <c r="Y267" s="79"/>
      <c r="Z267" s="79"/>
      <c r="AA267" s="79"/>
      <c r="AB267" s="79"/>
      <c r="AC267" s="79"/>
      <c r="AD267" s="79"/>
      <c r="AE267" s="694"/>
      <c r="AF267" s="694"/>
      <c r="AG267" s="694"/>
      <c r="AH267" s="79"/>
      <c r="AI267" s="79"/>
      <c r="AJ267" s="79"/>
      <c r="AO267" s="692"/>
      <c r="AP267" s="692"/>
      <c r="AQ267" s="687"/>
      <c r="AR267" s="1618"/>
      <c r="AS267" s="1618"/>
      <c r="AT267" s="1618"/>
    </row>
    <row r="268" spans="1:52" ht="15.75" customHeight="1" x14ac:dyDescent="0.15">
      <c r="AO268" s="692"/>
      <c r="AP268" s="692"/>
      <c r="AQ268" s="687"/>
      <c r="AR268" s="1618"/>
      <c r="AS268" s="1618"/>
      <c r="AT268" s="1618"/>
    </row>
    <row r="269" spans="1:52" ht="15.75" customHeight="1" x14ac:dyDescent="0.15">
      <c r="A269" s="624"/>
      <c r="AO269" s="692"/>
      <c r="AP269" s="692"/>
      <c r="AQ269" s="687"/>
      <c r="AR269" s="1618"/>
      <c r="AS269" s="1618"/>
      <c r="AT269" s="1618"/>
      <c r="AY269" s="662"/>
      <c r="AZ269" s="662"/>
    </row>
    <row r="270" spans="1:52" s="662" customFormat="1" ht="15.75" customHeight="1" x14ac:dyDescent="0.15">
      <c r="A270" s="613"/>
      <c r="B270" s="613"/>
      <c r="C270" s="613"/>
      <c r="D270" s="613"/>
      <c r="E270" s="613"/>
      <c r="F270" s="613"/>
      <c r="G270" s="613"/>
      <c r="H270" s="613"/>
      <c r="I270" s="613"/>
      <c r="J270" s="613"/>
      <c r="K270" s="613"/>
      <c r="L270" s="613"/>
      <c r="M270" s="613"/>
      <c r="N270" s="613"/>
      <c r="O270" s="613"/>
      <c r="P270" s="613"/>
      <c r="Q270" s="613"/>
      <c r="R270" s="613"/>
      <c r="S270" s="613"/>
      <c r="T270" s="613"/>
      <c r="U270" s="613"/>
      <c r="V270" s="613"/>
      <c r="W270" s="613"/>
      <c r="X270" s="613"/>
      <c r="Y270" s="613"/>
      <c r="Z270" s="613"/>
      <c r="AA270" s="613"/>
      <c r="AB270" s="613"/>
      <c r="AC270" s="613"/>
      <c r="AD270" s="613"/>
      <c r="AE270" s="613"/>
      <c r="AF270" s="613"/>
      <c r="AG270" s="613"/>
      <c r="AH270" s="613"/>
      <c r="AI270" s="613"/>
      <c r="AJ270" s="613"/>
      <c r="AK270" s="613"/>
      <c r="AL270" s="613"/>
      <c r="AM270" s="613"/>
      <c r="AN270" s="613"/>
      <c r="AO270" s="692"/>
      <c r="AP270" s="692"/>
      <c r="AQ270" s="688"/>
      <c r="AR270" s="686"/>
      <c r="AS270" s="686"/>
      <c r="AT270" s="686"/>
      <c r="AU270" s="613"/>
      <c r="AW270" s="613"/>
      <c r="AX270" s="613"/>
      <c r="AY270" s="613"/>
      <c r="AZ270" s="613"/>
    </row>
    <row r="271" spans="1:52" ht="3.75" customHeight="1" x14ac:dyDescent="0.15">
      <c r="AO271" s="573"/>
      <c r="AP271" s="573"/>
      <c r="AQ271" s="582"/>
      <c r="AR271" s="1610"/>
      <c r="AS271" s="1619"/>
      <c r="AT271" s="1619"/>
      <c r="AU271" s="662"/>
    </row>
    <row r="272" spans="1:52" ht="15.75" customHeight="1" x14ac:dyDescent="0.15">
      <c r="AO272" s="573"/>
      <c r="AP272" s="573"/>
      <c r="AQ272" s="582"/>
      <c r="AR272" s="1610"/>
      <c r="AS272" s="1619"/>
      <c r="AT272" s="1619"/>
      <c r="AW272" s="662"/>
      <c r="AX272" s="662"/>
    </row>
    <row r="273" spans="1:52" ht="18" customHeight="1" x14ac:dyDescent="0.15">
      <c r="AO273" s="573"/>
      <c r="AP273" s="573"/>
      <c r="AQ273" s="582"/>
      <c r="AR273" s="1610"/>
      <c r="AS273" s="1619"/>
      <c r="AT273" s="1619"/>
    </row>
    <row r="274" spans="1:52" ht="15.75" customHeight="1" x14ac:dyDescent="0.15"/>
    <row r="275" spans="1:52" ht="15.75" customHeight="1" x14ac:dyDescent="0.15">
      <c r="A275" s="662"/>
      <c r="AQ275" s="657"/>
      <c r="AR275" s="657"/>
      <c r="AS275" s="657"/>
      <c r="AT275" s="657"/>
    </row>
    <row r="276" spans="1:52" ht="3.75" customHeight="1" x14ac:dyDescent="0.15">
      <c r="AQ276" s="689"/>
      <c r="AR276" s="689"/>
      <c r="AS276" s="689"/>
      <c r="AT276" s="689"/>
      <c r="AY276" s="662"/>
      <c r="AZ276" s="662"/>
    </row>
    <row r="277" spans="1:52" s="662" customFormat="1" ht="15.75" customHeight="1" x14ac:dyDescent="0.15">
      <c r="A277" s="613"/>
      <c r="B277" s="613"/>
      <c r="C277" s="613"/>
      <c r="D277" s="613"/>
      <c r="E277" s="613"/>
      <c r="F277" s="613"/>
      <c r="G277" s="613"/>
      <c r="H277" s="613"/>
      <c r="I277" s="613"/>
      <c r="J277" s="613"/>
      <c r="K277" s="613"/>
      <c r="L277" s="613"/>
      <c r="M277" s="613"/>
      <c r="N277" s="613"/>
      <c r="O277" s="613"/>
      <c r="P277" s="613"/>
      <c r="Q277" s="613"/>
      <c r="R277" s="613"/>
      <c r="S277" s="613"/>
      <c r="T277" s="613"/>
      <c r="U277" s="613"/>
      <c r="V277" s="613"/>
      <c r="W277" s="613"/>
      <c r="X277" s="613"/>
      <c r="Y277" s="613"/>
      <c r="Z277" s="613"/>
      <c r="AA277" s="613"/>
      <c r="AB277" s="613"/>
      <c r="AC277" s="613"/>
      <c r="AD277" s="613"/>
      <c r="AE277" s="613"/>
      <c r="AF277" s="613"/>
      <c r="AG277" s="613"/>
      <c r="AH277" s="613"/>
      <c r="AI277" s="613"/>
      <c r="AJ277" s="613"/>
      <c r="AK277" s="613"/>
      <c r="AL277" s="613"/>
      <c r="AM277" s="613"/>
      <c r="AN277" s="613"/>
      <c r="AO277" s="613"/>
      <c r="AP277" s="613"/>
      <c r="AQ277" s="613"/>
      <c r="AR277" s="613"/>
      <c r="AS277" s="613"/>
      <c r="AT277" s="613"/>
      <c r="AU277" s="613"/>
      <c r="AW277" s="613"/>
      <c r="AX277" s="613"/>
      <c r="AY277" s="613"/>
      <c r="AZ277" s="613"/>
    </row>
    <row r="278" spans="1:52" ht="15.75" customHeight="1" x14ac:dyDescent="0.15">
      <c r="AQ278" s="684"/>
      <c r="AR278" s="684"/>
      <c r="AS278" s="684"/>
    </row>
    <row r="279" spans="1:52" ht="15.75" customHeight="1" x14ac:dyDescent="0.15"/>
    <row r="280" spans="1:52" ht="15.75" customHeight="1" x14ac:dyDescent="0.15">
      <c r="AQ280" s="628"/>
      <c r="AR280" s="634"/>
      <c r="AS280" s="662"/>
      <c r="AT280" s="634"/>
      <c r="AU280" s="634"/>
    </row>
    <row r="281" spans="1:52" ht="32.1" customHeight="1" x14ac:dyDescent="0.15">
      <c r="AQ281" s="690"/>
      <c r="AR281" s="690"/>
      <c r="AS281" s="690"/>
      <c r="AT281" s="690"/>
      <c r="AU281" s="690"/>
    </row>
    <row r="282" spans="1:52" ht="15.75" customHeight="1" x14ac:dyDescent="0.15">
      <c r="B282" s="629"/>
      <c r="C282" s="629"/>
      <c r="D282" s="629"/>
      <c r="E282" s="629"/>
      <c r="F282" s="629"/>
      <c r="G282" s="629"/>
      <c r="H282" s="629"/>
      <c r="I282" s="629"/>
      <c r="J282" s="629"/>
      <c r="K282" s="629"/>
      <c r="L282" s="629"/>
      <c r="M282" s="629"/>
      <c r="N282" s="629"/>
      <c r="O282" s="629"/>
      <c r="P282" s="629"/>
      <c r="Q282" s="629"/>
      <c r="R282" s="629"/>
      <c r="S282" s="629"/>
      <c r="T282" s="629"/>
      <c r="U282" s="629"/>
      <c r="V282" s="629"/>
      <c r="W282" s="629"/>
      <c r="X282" s="629"/>
      <c r="Y282" s="629"/>
      <c r="Z282" s="629"/>
      <c r="AA282" s="629"/>
      <c r="AB282" s="629"/>
      <c r="AC282" s="629"/>
      <c r="AD282" s="629"/>
      <c r="AE282" s="629"/>
      <c r="AF282" s="629"/>
      <c r="AG282" s="629"/>
      <c r="AH282" s="629"/>
      <c r="AI282" s="629"/>
      <c r="AJ282" s="629"/>
      <c r="AK282" s="629"/>
      <c r="AL282" s="629"/>
      <c r="AM282" s="629"/>
      <c r="AN282" s="629"/>
      <c r="AQ282" s="691"/>
      <c r="AR282" s="691"/>
      <c r="AS282" s="691"/>
      <c r="AT282" s="691"/>
      <c r="AU282" s="691"/>
    </row>
    <row r="283" spans="1:52" ht="20.100000000000001" customHeight="1" x14ac:dyDescent="0.15">
      <c r="AQ283" s="685"/>
      <c r="AR283" s="685"/>
      <c r="AS283" s="685"/>
      <c r="AT283" s="685"/>
      <c r="AU283" s="685"/>
    </row>
    <row r="284" spans="1:52" ht="15.75" customHeight="1" x14ac:dyDescent="0.15">
      <c r="AQ284" s="685"/>
      <c r="AR284" s="685"/>
      <c r="AS284" s="685"/>
      <c r="AT284" s="685"/>
      <c r="AU284" s="685"/>
    </row>
    <row r="285" spans="1:52" ht="9.9499999999999993" customHeight="1" x14ac:dyDescent="0.15">
      <c r="AQ285" s="692"/>
      <c r="AR285" s="1620"/>
      <c r="AS285" s="1620"/>
      <c r="AT285" s="1620"/>
      <c r="AU285" s="1620"/>
    </row>
    <row r="286" spans="1:52" ht="15.75" customHeight="1" x14ac:dyDescent="0.15">
      <c r="AQ286" s="692"/>
      <c r="AR286" s="1620"/>
      <c r="AS286" s="1620"/>
      <c r="AT286" s="1620"/>
      <c r="AU286" s="1620"/>
    </row>
    <row r="287" spans="1:52" ht="15.75" customHeight="1" x14ac:dyDescent="0.15">
      <c r="AQ287" s="692"/>
      <c r="AR287" s="1620"/>
      <c r="AS287" s="1620"/>
      <c r="AT287" s="1620"/>
      <c r="AU287" s="1620"/>
    </row>
    <row r="288" spans="1:52" ht="15.75" customHeight="1" x14ac:dyDescent="0.15">
      <c r="AQ288" s="692"/>
      <c r="AR288" s="1620"/>
      <c r="AS288" s="1620"/>
      <c r="AT288" s="1620"/>
      <c r="AU288" s="1620"/>
    </row>
    <row r="289" spans="1:52" ht="3.75" customHeight="1" x14ac:dyDescent="0.15">
      <c r="AQ289" s="692"/>
      <c r="AR289" s="1620"/>
      <c r="AS289" s="1620"/>
      <c r="AT289" s="1620"/>
      <c r="AU289" s="1620"/>
    </row>
    <row r="290" spans="1:52" ht="15.75" customHeight="1" x14ac:dyDescent="0.15">
      <c r="AO290" s="629"/>
      <c r="AP290" s="629"/>
      <c r="AQ290" s="573"/>
      <c r="AR290" s="1599"/>
      <c r="AS290" s="1599"/>
      <c r="AT290" s="1599"/>
      <c r="AU290" s="1617"/>
      <c r="AW290" s="662"/>
      <c r="AX290" s="662"/>
    </row>
    <row r="291" spans="1:52" ht="3.75" customHeight="1" x14ac:dyDescent="0.15">
      <c r="AQ291" s="573"/>
      <c r="AR291" s="1599"/>
      <c r="AS291" s="1599"/>
      <c r="AT291" s="1599"/>
      <c r="AU291" s="1617"/>
    </row>
    <row r="292" spans="1:52" ht="15.75" customHeight="1" x14ac:dyDescent="0.15">
      <c r="AQ292" s="573"/>
      <c r="AR292" s="1599"/>
      <c r="AS292" s="1599"/>
      <c r="AT292" s="1599"/>
      <c r="AU292" s="1617"/>
    </row>
    <row r="293" spans="1:52" ht="15.75" customHeight="1" x14ac:dyDescent="0.15"/>
    <row r="294" spans="1:52" ht="15.75" customHeight="1" x14ac:dyDescent="0.15">
      <c r="AY294" s="662"/>
      <c r="AZ294" s="662"/>
    </row>
    <row r="295" spans="1:52" s="662" customFormat="1" ht="3.75" customHeight="1" x14ac:dyDescent="0.15">
      <c r="A295" s="613"/>
      <c r="B295" s="613"/>
      <c r="C295" s="613"/>
      <c r="D295" s="613"/>
      <c r="E295" s="613"/>
      <c r="F295" s="613"/>
      <c r="G295" s="613"/>
      <c r="H295" s="613"/>
      <c r="I295" s="613"/>
      <c r="J295" s="613"/>
      <c r="K295" s="613"/>
      <c r="L295" s="613"/>
      <c r="M295" s="613"/>
      <c r="N295" s="613"/>
      <c r="O295" s="613"/>
      <c r="P295" s="613"/>
      <c r="Q295" s="613"/>
      <c r="R295" s="613"/>
      <c r="S295" s="613"/>
      <c r="T295" s="613"/>
      <c r="U295" s="613"/>
      <c r="V295" s="613"/>
      <c r="W295" s="613"/>
      <c r="X295" s="613"/>
      <c r="Y295" s="613"/>
      <c r="Z295" s="613"/>
      <c r="AA295" s="613"/>
      <c r="AB295" s="613"/>
      <c r="AC295" s="613"/>
      <c r="AD295" s="613"/>
      <c r="AE295" s="613"/>
      <c r="AF295" s="613"/>
      <c r="AG295" s="613"/>
      <c r="AH295" s="613"/>
      <c r="AI295" s="613"/>
      <c r="AJ295" s="613"/>
      <c r="AK295" s="613"/>
      <c r="AL295" s="613"/>
      <c r="AM295" s="613"/>
      <c r="AN295" s="613"/>
      <c r="AO295" s="613"/>
      <c r="AP295" s="613"/>
      <c r="AQ295" s="613"/>
      <c r="AR295" s="613"/>
      <c r="AS295" s="613"/>
      <c r="AT295" s="613"/>
      <c r="AU295" s="613"/>
      <c r="AW295" s="613"/>
      <c r="AX295" s="613"/>
      <c r="AY295" s="613"/>
      <c r="AZ295" s="613"/>
    </row>
    <row r="296" spans="1:52" ht="15.75" customHeight="1" x14ac:dyDescent="0.15"/>
    <row r="297" spans="1:52" ht="15.75" customHeight="1" x14ac:dyDescent="0.15"/>
    <row r="298" spans="1:52" ht="15.75" customHeight="1" x14ac:dyDescent="0.15">
      <c r="AW298" s="623"/>
      <c r="AX298" s="659"/>
    </row>
    <row r="299" spans="1:52" ht="14.25" customHeight="1" x14ac:dyDescent="0.15">
      <c r="AW299" s="623"/>
      <c r="AX299" s="235"/>
    </row>
    <row r="300" spans="1:52" ht="15" customHeight="1" x14ac:dyDescent="0.15">
      <c r="AW300" s="623"/>
      <c r="AX300" s="235"/>
    </row>
    <row r="301" spans="1:52" ht="7.5" customHeight="1" x14ac:dyDescent="0.15">
      <c r="AW301" s="623"/>
      <c r="AX301" s="235"/>
    </row>
    <row r="302" spans="1:52" ht="15.75" customHeight="1" x14ac:dyDescent="0.15">
      <c r="AW302" s="623"/>
      <c r="AX302" s="235"/>
      <c r="AY302" s="659"/>
    </row>
    <row r="303" spans="1:52" ht="15.75" customHeight="1" x14ac:dyDescent="0.15">
      <c r="AW303" s="623"/>
      <c r="AX303" s="235"/>
      <c r="AY303" s="235"/>
    </row>
    <row r="304" spans="1:52" ht="15.75" customHeight="1" x14ac:dyDescent="0.15">
      <c r="AW304" s="623"/>
      <c r="AX304" s="235"/>
      <c r="AY304" s="235"/>
    </row>
    <row r="305" spans="43:51" ht="15.75" customHeight="1" x14ac:dyDescent="0.15">
      <c r="AW305" s="623"/>
      <c r="AX305" s="235"/>
      <c r="AY305" s="235"/>
    </row>
    <row r="306" spans="43:51" ht="15.75" customHeight="1" x14ac:dyDescent="0.15">
      <c r="AW306" s="623"/>
      <c r="AX306" s="235"/>
      <c r="AY306" s="235"/>
    </row>
    <row r="307" spans="43:51" ht="15.75" customHeight="1" x14ac:dyDescent="0.15">
      <c r="AW307" s="623"/>
      <c r="AX307" s="235"/>
      <c r="AY307" s="235"/>
    </row>
    <row r="308" spans="43:51" ht="15.75" customHeight="1" x14ac:dyDescent="0.15">
      <c r="AW308" s="623"/>
      <c r="AX308" s="235"/>
      <c r="AY308" s="235"/>
    </row>
    <row r="309" spans="43:51" ht="15.75" customHeight="1" x14ac:dyDescent="0.15">
      <c r="AQ309" s="629"/>
      <c r="AR309" s="629"/>
      <c r="AS309" s="629"/>
      <c r="AT309" s="629"/>
      <c r="AU309" s="629"/>
      <c r="AY309" s="235"/>
    </row>
    <row r="310" spans="43:51" ht="15.75" customHeight="1" x14ac:dyDescent="0.15">
      <c r="AY310" s="235"/>
    </row>
    <row r="311" spans="43:51" ht="15.75" customHeight="1" x14ac:dyDescent="0.15">
      <c r="AY311" s="235"/>
    </row>
    <row r="312" spans="43:51" ht="15.75" customHeight="1" x14ac:dyDescent="0.15">
      <c r="AY312" s="235"/>
    </row>
    <row r="313" spans="43:51" ht="15.75" customHeight="1" x14ac:dyDescent="0.15"/>
    <row r="314" spans="43:51" ht="15.75" customHeight="1" x14ac:dyDescent="0.15"/>
    <row r="315" spans="43:51" ht="32.1" customHeight="1" x14ac:dyDescent="0.15"/>
    <row r="316" spans="43:51" ht="15.75" customHeight="1" x14ac:dyDescent="0.15"/>
    <row r="317" spans="43:51" ht="15.75" customHeight="1" x14ac:dyDescent="0.15"/>
    <row r="318" spans="43:51" ht="15.75" customHeight="1" x14ac:dyDescent="0.15"/>
    <row r="319" spans="43:51" ht="15.75" customHeight="1" x14ac:dyDescent="0.15"/>
    <row r="320" spans="43:51"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sheetData>
  <mergeCells count="719">
    <mergeCell ref="AR291:AU291"/>
    <mergeCell ref="AR292:AU292"/>
    <mergeCell ref="AJ265:AM265"/>
    <mergeCell ref="AR266:AT269"/>
    <mergeCell ref="AR271:AT271"/>
    <mergeCell ref="AR272:AT272"/>
    <mergeCell ref="AR273:AT273"/>
    <mergeCell ref="AR285:AU289"/>
    <mergeCell ref="C265:G265"/>
    <mergeCell ref="H265:K265"/>
    <mergeCell ref="L265:O265"/>
    <mergeCell ref="P265:S265"/>
    <mergeCell ref="T265:W265"/>
    <mergeCell ref="X265:AA265"/>
    <mergeCell ref="AB265:AE265"/>
    <mergeCell ref="AF265:AI265"/>
    <mergeCell ref="AR290:AU290"/>
    <mergeCell ref="C264:G264"/>
    <mergeCell ref="H264:K264"/>
    <mergeCell ref="L264:O264"/>
    <mergeCell ref="P264:S264"/>
    <mergeCell ref="T264:W264"/>
    <mergeCell ref="X264:AA264"/>
    <mergeCell ref="AB264:AE264"/>
    <mergeCell ref="AF264:AI264"/>
    <mergeCell ref="AJ264:AM264"/>
    <mergeCell ref="AF256:AI262"/>
    <mergeCell ref="AJ256:AM262"/>
    <mergeCell ref="C263:G263"/>
    <mergeCell ref="H263:K263"/>
    <mergeCell ref="L263:O263"/>
    <mergeCell ref="P263:S263"/>
    <mergeCell ref="T263:W263"/>
    <mergeCell ref="X263:AA263"/>
    <mergeCell ref="AB263:AE263"/>
    <mergeCell ref="AF263:AI263"/>
    <mergeCell ref="AJ263:AM263"/>
    <mergeCell ref="AI246:AK246"/>
    <mergeCell ref="AL246:AN246"/>
    <mergeCell ref="B253:P253"/>
    <mergeCell ref="B254:B262"/>
    <mergeCell ref="C254:G254"/>
    <mergeCell ref="C255:G262"/>
    <mergeCell ref="H255:K262"/>
    <mergeCell ref="L256:O262"/>
    <mergeCell ref="P256:S262"/>
    <mergeCell ref="T256:W262"/>
    <mergeCell ref="Q246:S246"/>
    <mergeCell ref="T246:V246"/>
    <mergeCell ref="W246:Y246"/>
    <mergeCell ref="Z246:AB246"/>
    <mergeCell ref="AC246:AE246"/>
    <mergeCell ref="AF246:AH246"/>
    <mergeCell ref="C246:D246"/>
    <mergeCell ref="E246:F246"/>
    <mergeCell ref="G246:H246"/>
    <mergeCell ref="I246:J246"/>
    <mergeCell ref="K246:M246"/>
    <mergeCell ref="N246:P246"/>
    <mergeCell ref="X256:AA262"/>
    <mergeCell ref="AB256:AE262"/>
    <mergeCell ref="W245:Y245"/>
    <mergeCell ref="Z245:AB245"/>
    <mergeCell ref="AC245:AE245"/>
    <mergeCell ref="AF245:AH245"/>
    <mergeCell ref="AI245:AK245"/>
    <mergeCell ref="AL245:AN245"/>
    <mergeCell ref="AI244:AK244"/>
    <mergeCell ref="AL244:AN244"/>
    <mergeCell ref="C245:D245"/>
    <mergeCell ref="E245:F245"/>
    <mergeCell ref="G245:H245"/>
    <mergeCell ref="I245:J245"/>
    <mergeCell ref="K245:M245"/>
    <mergeCell ref="N245:P245"/>
    <mergeCell ref="Q245:S245"/>
    <mergeCell ref="T245:V245"/>
    <mergeCell ref="Q244:S244"/>
    <mergeCell ref="T244:V244"/>
    <mergeCell ref="W244:Y244"/>
    <mergeCell ref="Z244:AB244"/>
    <mergeCell ref="AC244:AE244"/>
    <mergeCell ref="AF244:AH244"/>
    <mergeCell ref="C244:D244"/>
    <mergeCell ref="E244:F244"/>
    <mergeCell ref="G244:H244"/>
    <mergeCell ref="I244:J244"/>
    <mergeCell ref="K244:M244"/>
    <mergeCell ref="N244:P244"/>
    <mergeCell ref="K237:M243"/>
    <mergeCell ref="N237:V237"/>
    <mergeCell ref="AQ237:AS237"/>
    <mergeCell ref="AQ238:AS238"/>
    <mergeCell ref="N239:P242"/>
    <mergeCell ref="Q239:S242"/>
    <mergeCell ref="T239:V242"/>
    <mergeCell ref="W239:Y242"/>
    <mergeCell ref="Z239:AB242"/>
    <mergeCell ref="AC239:AE242"/>
    <mergeCell ref="AQ236:AS236"/>
    <mergeCell ref="C237:D243"/>
    <mergeCell ref="E237:F243"/>
    <mergeCell ref="G237:H243"/>
    <mergeCell ref="I237:J243"/>
    <mergeCell ref="R223:T223"/>
    <mergeCell ref="U223:W223"/>
    <mergeCell ref="X223:Z223"/>
    <mergeCell ref="AA223:AC223"/>
    <mergeCell ref="AD223:AF223"/>
    <mergeCell ref="AG223:AJ223"/>
    <mergeCell ref="AF239:AH242"/>
    <mergeCell ref="AI239:AK242"/>
    <mergeCell ref="AL239:AN242"/>
    <mergeCell ref="AQ239:AS239"/>
    <mergeCell ref="C223:E223"/>
    <mergeCell ref="F223:H223"/>
    <mergeCell ref="I223:K223"/>
    <mergeCell ref="L223:N223"/>
    <mergeCell ref="O223:Q223"/>
    <mergeCell ref="AK223:AM223"/>
    <mergeCell ref="AN223:AP223"/>
    <mergeCell ref="B235:P235"/>
    <mergeCell ref="B236:B243"/>
    <mergeCell ref="C236:J236"/>
    <mergeCell ref="AK221:AM221"/>
    <mergeCell ref="AN221:AP221"/>
    <mergeCell ref="C222:E222"/>
    <mergeCell ref="F222:H222"/>
    <mergeCell ref="I222:K222"/>
    <mergeCell ref="L222:N222"/>
    <mergeCell ref="O222:Q222"/>
    <mergeCell ref="R222:T222"/>
    <mergeCell ref="U222:W222"/>
    <mergeCell ref="X222:Z222"/>
    <mergeCell ref="R221:T221"/>
    <mergeCell ref="U221:W221"/>
    <mergeCell ref="X221:Z221"/>
    <mergeCell ref="AA221:AC221"/>
    <mergeCell ref="AD221:AF221"/>
    <mergeCell ref="AG221:AJ221"/>
    <mergeCell ref="AA222:AC222"/>
    <mergeCell ref="AD222:AF222"/>
    <mergeCell ref="AG222:AJ222"/>
    <mergeCell ref="AK222:AM222"/>
    <mergeCell ref="AN222:AP222"/>
    <mergeCell ref="C221:E221"/>
    <mergeCell ref="F221:H221"/>
    <mergeCell ref="I221:K221"/>
    <mergeCell ref="L221:N221"/>
    <mergeCell ref="O221:Q221"/>
    <mergeCell ref="I220:K220"/>
    <mergeCell ref="L220:N220"/>
    <mergeCell ref="O220:Q220"/>
    <mergeCell ref="R220:T220"/>
    <mergeCell ref="AQ192:AS192"/>
    <mergeCell ref="B208:AU208"/>
    <mergeCell ref="B209:AU209"/>
    <mergeCell ref="B211:AT211"/>
    <mergeCell ref="B218:P218"/>
    <mergeCell ref="B219:B220"/>
    <mergeCell ref="C219:Q219"/>
    <mergeCell ref="R219:AF219"/>
    <mergeCell ref="C220:E220"/>
    <mergeCell ref="F220:H220"/>
    <mergeCell ref="X192:Z192"/>
    <mergeCell ref="AA192:AC192"/>
    <mergeCell ref="AD192:AF192"/>
    <mergeCell ref="AG192:AJ192"/>
    <mergeCell ref="AK192:AM192"/>
    <mergeCell ref="AN192:AP192"/>
    <mergeCell ref="AA220:AC220"/>
    <mergeCell ref="AD220:AF220"/>
    <mergeCell ref="AG220:AJ220"/>
    <mergeCell ref="AK220:AM220"/>
    <mergeCell ref="AN220:AP220"/>
    <mergeCell ref="U220:W220"/>
    <mergeCell ref="X220:Z220"/>
    <mergeCell ref="C192:E192"/>
    <mergeCell ref="F192:H192"/>
    <mergeCell ref="I192:K192"/>
    <mergeCell ref="L192:N192"/>
    <mergeCell ref="O192:Q192"/>
    <mergeCell ref="R192:T192"/>
    <mergeCell ref="U192:W192"/>
    <mergeCell ref="R191:T191"/>
    <mergeCell ref="U191:W191"/>
    <mergeCell ref="AD190:AF190"/>
    <mergeCell ref="AG190:AJ190"/>
    <mergeCell ref="AK190:AM190"/>
    <mergeCell ref="AN190:AP190"/>
    <mergeCell ref="AQ190:AS190"/>
    <mergeCell ref="C191:E191"/>
    <mergeCell ref="F191:H191"/>
    <mergeCell ref="I191:K191"/>
    <mergeCell ref="L191:N191"/>
    <mergeCell ref="O191:Q191"/>
    <mergeCell ref="AK191:AM191"/>
    <mergeCell ref="AN191:AP191"/>
    <mergeCell ref="AQ191:AS191"/>
    <mergeCell ref="X191:Z191"/>
    <mergeCell ref="AA191:AC191"/>
    <mergeCell ref="AD191:AF191"/>
    <mergeCell ref="AG191:AJ191"/>
    <mergeCell ref="C190:E190"/>
    <mergeCell ref="F190:H190"/>
    <mergeCell ref="I190:K190"/>
    <mergeCell ref="L190:N190"/>
    <mergeCell ref="O190:Q190"/>
    <mergeCell ref="R190:T190"/>
    <mergeCell ref="U190:W190"/>
    <mergeCell ref="X190:Z190"/>
    <mergeCell ref="AA190:AC190"/>
    <mergeCell ref="B181:AT181"/>
    <mergeCell ref="B183:AU183"/>
    <mergeCell ref="B184:AU184"/>
    <mergeCell ref="B185:AU185"/>
    <mergeCell ref="B187:P187"/>
    <mergeCell ref="B188:B189"/>
    <mergeCell ref="C188:Q188"/>
    <mergeCell ref="R188:AF188"/>
    <mergeCell ref="AG188:AS188"/>
    <mergeCell ref="C189:E189"/>
    <mergeCell ref="AQ189:AS189"/>
    <mergeCell ref="X189:Z189"/>
    <mergeCell ref="AA189:AC189"/>
    <mergeCell ref="AD189:AF189"/>
    <mergeCell ref="AG189:AJ189"/>
    <mergeCell ref="AK189:AM189"/>
    <mergeCell ref="AN189:AP189"/>
    <mergeCell ref="F189:H189"/>
    <mergeCell ref="I189:K189"/>
    <mergeCell ref="L189:N189"/>
    <mergeCell ref="O189:Q189"/>
    <mergeCell ref="R189:T189"/>
    <mergeCell ref="U189:W189"/>
    <mergeCell ref="AA164:AD164"/>
    <mergeCell ref="AE164:AH164"/>
    <mergeCell ref="AI164:AL164"/>
    <mergeCell ref="AM164:AP164"/>
    <mergeCell ref="AQ164:AT164"/>
    <mergeCell ref="B180:AT180"/>
    <mergeCell ref="C164:F164"/>
    <mergeCell ref="G164:J164"/>
    <mergeCell ref="K164:N164"/>
    <mergeCell ref="O164:R164"/>
    <mergeCell ref="S164:V164"/>
    <mergeCell ref="W164:Z164"/>
    <mergeCell ref="W163:Z163"/>
    <mergeCell ref="AA163:AD163"/>
    <mergeCell ref="AE163:AH163"/>
    <mergeCell ref="AI163:AL163"/>
    <mergeCell ref="AM163:AP163"/>
    <mergeCell ref="AQ163:AT163"/>
    <mergeCell ref="AA162:AD162"/>
    <mergeCell ref="AE162:AH162"/>
    <mergeCell ref="AI162:AL162"/>
    <mergeCell ref="AM162:AP162"/>
    <mergeCell ref="AQ162:AT162"/>
    <mergeCell ref="W162:Z162"/>
    <mergeCell ref="C163:F163"/>
    <mergeCell ref="G163:J163"/>
    <mergeCell ref="K163:N163"/>
    <mergeCell ref="O163:R163"/>
    <mergeCell ref="S163:V163"/>
    <mergeCell ref="C162:F162"/>
    <mergeCell ref="G162:J162"/>
    <mergeCell ref="K162:N162"/>
    <mergeCell ref="O162:R162"/>
    <mergeCell ref="S162:V162"/>
    <mergeCell ref="B157:AM157"/>
    <mergeCell ref="B159:J159"/>
    <mergeCell ref="B160:B161"/>
    <mergeCell ref="C160:R160"/>
    <mergeCell ref="S160:AL160"/>
    <mergeCell ref="AM160:AP161"/>
    <mergeCell ref="AA155:AC155"/>
    <mergeCell ref="AD155:AF155"/>
    <mergeCell ref="AG155:AI155"/>
    <mergeCell ref="AJ155:AL155"/>
    <mergeCell ref="AM155:AO155"/>
    <mergeCell ref="AP155:AR155"/>
    <mergeCell ref="AQ160:AT161"/>
    <mergeCell ref="C161:F161"/>
    <mergeCell ref="G161:J161"/>
    <mergeCell ref="K161:N161"/>
    <mergeCell ref="O161:R161"/>
    <mergeCell ref="S161:V161"/>
    <mergeCell ref="W161:Z161"/>
    <mergeCell ref="AA161:AD161"/>
    <mergeCell ref="AE161:AH161"/>
    <mergeCell ref="AI161:AL161"/>
    <mergeCell ref="AP154:AR154"/>
    <mergeCell ref="C155:E155"/>
    <mergeCell ref="F155:H155"/>
    <mergeCell ref="I155:K155"/>
    <mergeCell ref="L155:N155"/>
    <mergeCell ref="O155:Q155"/>
    <mergeCell ref="R155:T155"/>
    <mergeCell ref="U155:W155"/>
    <mergeCell ref="X155:Z155"/>
    <mergeCell ref="U154:W154"/>
    <mergeCell ref="X154:Z154"/>
    <mergeCell ref="AA154:AC154"/>
    <mergeCell ref="AD154:AF154"/>
    <mergeCell ref="AG154:AI154"/>
    <mergeCell ref="AJ154:AL154"/>
    <mergeCell ref="C154:E154"/>
    <mergeCell ref="F154:H154"/>
    <mergeCell ref="I154:K154"/>
    <mergeCell ref="L154:N154"/>
    <mergeCell ref="O154:Q154"/>
    <mergeCell ref="R154:T154"/>
    <mergeCell ref="C153:E153"/>
    <mergeCell ref="F153:H153"/>
    <mergeCell ref="I153:K153"/>
    <mergeCell ref="L153:N153"/>
    <mergeCell ref="O153:Q153"/>
    <mergeCell ref="R153:T153"/>
    <mergeCell ref="U153:W153"/>
    <mergeCell ref="X153:Z153"/>
    <mergeCell ref="AM154:AO154"/>
    <mergeCell ref="AG151:AI151"/>
    <mergeCell ref="AJ151:AL151"/>
    <mergeCell ref="AJ152:AL152"/>
    <mergeCell ref="AA153:AC153"/>
    <mergeCell ref="AD153:AF153"/>
    <mergeCell ref="AG153:AI153"/>
    <mergeCell ref="AJ153:AL153"/>
    <mergeCell ref="AM153:AO153"/>
    <mergeCell ref="AP153:AR153"/>
    <mergeCell ref="AM152:AO152"/>
    <mergeCell ref="AP152:AR152"/>
    <mergeCell ref="B146:AS146"/>
    <mergeCell ref="B147:AT147"/>
    <mergeCell ref="B148:AU148"/>
    <mergeCell ref="B149:J149"/>
    <mergeCell ref="B150:B152"/>
    <mergeCell ref="C150:E152"/>
    <mergeCell ref="F150:T150"/>
    <mergeCell ref="U150:AI150"/>
    <mergeCell ref="AJ150:AR150"/>
    <mergeCell ref="F151:H152"/>
    <mergeCell ref="AM151:AO151"/>
    <mergeCell ref="AP151:AR151"/>
    <mergeCell ref="I152:K152"/>
    <mergeCell ref="L152:N152"/>
    <mergeCell ref="O152:Q152"/>
    <mergeCell ref="R152:T152"/>
    <mergeCell ref="X152:Z152"/>
    <mergeCell ref="AA152:AC152"/>
    <mergeCell ref="AD152:AF152"/>
    <mergeCell ref="AG152:AI152"/>
    <mergeCell ref="I151:Q151"/>
    <mergeCell ref="R151:T151"/>
    <mergeCell ref="U151:W152"/>
    <mergeCell ref="X151:AF151"/>
    <mergeCell ref="B144:AU144"/>
    <mergeCell ref="B145:AU145"/>
    <mergeCell ref="AA139:AD139"/>
    <mergeCell ref="AE139:AH139"/>
    <mergeCell ref="AI139:AL139"/>
    <mergeCell ref="AM139:AP139"/>
    <mergeCell ref="C140:F140"/>
    <mergeCell ref="G140:J140"/>
    <mergeCell ref="K140:N140"/>
    <mergeCell ref="O140:R140"/>
    <mergeCell ref="S140:V140"/>
    <mergeCell ref="W140:Z140"/>
    <mergeCell ref="AM138:AP138"/>
    <mergeCell ref="C139:F139"/>
    <mergeCell ref="G139:J139"/>
    <mergeCell ref="K139:N139"/>
    <mergeCell ref="O139:R139"/>
    <mergeCell ref="S139:V139"/>
    <mergeCell ref="W139:Z139"/>
    <mergeCell ref="AA140:AD140"/>
    <mergeCell ref="AE140:AH140"/>
    <mergeCell ref="AI140:AL140"/>
    <mergeCell ref="AM140:AP140"/>
    <mergeCell ref="C138:F138"/>
    <mergeCell ref="G138:J138"/>
    <mergeCell ref="K138:N138"/>
    <mergeCell ref="O138:R138"/>
    <mergeCell ref="S138:V138"/>
    <mergeCell ref="W138:Z138"/>
    <mergeCell ref="AA138:AD138"/>
    <mergeCell ref="AE138:AH138"/>
    <mergeCell ref="AI138:AL138"/>
    <mergeCell ref="AG133:AK133"/>
    <mergeCell ref="AL133:AP133"/>
    <mergeCell ref="B135:J135"/>
    <mergeCell ref="B136:B137"/>
    <mergeCell ref="C136:F137"/>
    <mergeCell ref="G136:J137"/>
    <mergeCell ref="K136:N137"/>
    <mergeCell ref="O136:R137"/>
    <mergeCell ref="S136:V137"/>
    <mergeCell ref="W136:Z137"/>
    <mergeCell ref="C133:G133"/>
    <mergeCell ref="H133:L133"/>
    <mergeCell ref="M133:Q133"/>
    <mergeCell ref="R133:V133"/>
    <mergeCell ref="W133:AA133"/>
    <mergeCell ref="AB133:AF133"/>
    <mergeCell ref="AA136:AD137"/>
    <mergeCell ref="AE136:AH137"/>
    <mergeCell ref="AI136:AL137"/>
    <mergeCell ref="AM136:AP137"/>
    <mergeCell ref="AG131:AK131"/>
    <mergeCell ref="AL131:AP131"/>
    <mergeCell ref="C132:G132"/>
    <mergeCell ref="H132:L132"/>
    <mergeCell ref="M132:Q132"/>
    <mergeCell ref="R132:V132"/>
    <mergeCell ref="W132:AA132"/>
    <mergeCell ref="AB132:AF132"/>
    <mergeCell ref="AG132:AK132"/>
    <mergeCell ref="AL132:AP132"/>
    <mergeCell ref="C131:G131"/>
    <mergeCell ref="H131:L131"/>
    <mergeCell ref="M131:Q131"/>
    <mergeCell ref="R131:V131"/>
    <mergeCell ref="W131:AA131"/>
    <mergeCell ref="AB131:AF131"/>
    <mergeCell ref="M130:Q130"/>
    <mergeCell ref="R130:V130"/>
    <mergeCell ref="W130:AA130"/>
    <mergeCell ref="AB130:AF130"/>
    <mergeCell ref="AG130:AK130"/>
    <mergeCell ref="AL130:AP130"/>
    <mergeCell ref="B126:AP126"/>
    <mergeCell ref="B127:AU127"/>
    <mergeCell ref="B128:J128"/>
    <mergeCell ref="B129:B130"/>
    <mergeCell ref="C129:Q129"/>
    <mergeCell ref="R129:V129"/>
    <mergeCell ref="W129:AK129"/>
    <mergeCell ref="AL129:AP129"/>
    <mergeCell ref="C130:G130"/>
    <mergeCell ref="H130:L130"/>
    <mergeCell ref="C108:G108"/>
    <mergeCell ref="H108:L108"/>
    <mergeCell ref="M108:Q108"/>
    <mergeCell ref="R108:V108"/>
    <mergeCell ref="W108:AA108"/>
    <mergeCell ref="AB108:AF108"/>
    <mergeCell ref="AG108:AK108"/>
    <mergeCell ref="AG109:AK109"/>
    <mergeCell ref="C110:G110"/>
    <mergeCell ref="H110:L110"/>
    <mergeCell ref="M110:Q110"/>
    <mergeCell ref="R110:V110"/>
    <mergeCell ref="W110:AA110"/>
    <mergeCell ref="AB110:AF110"/>
    <mergeCell ref="AG110:AK110"/>
    <mergeCell ref="C109:G109"/>
    <mergeCell ref="H109:L109"/>
    <mergeCell ref="M109:Q109"/>
    <mergeCell ref="R109:V109"/>
    <mergeCell ref="W109:AA109"/>
    <mergeCell ref="AB109:AF109"/>
    <mergeCell ref="AG103:AK103"/>
    <mergeCell ref="AL103:AP103"/>
    <mergeCell ref="B105:J105"/>
    <mergeCell ref="B106:B107"/>
    <mergeCell ref="C106:G107"/>
    <mergeCell ref="H106:L107"/>
    <mergeCell ref="M106:Q107"/>
    <mergeCell ref="R106:V107"/>
    <mergeCell ref="W106:AK106"/>
    <mergeCell ref="W107:AA107"/>
    <mergeCell ref="C103:G103"/>
    <mergeCell ref="H103:L103"/>
    <mergeCell ref="M103:Q103"/>
    <mergeCell ref="R103:V103"/>
    <mergeCell ref="W103:AA103"/>
    <mergeCell ref="AB103:AF103"/>
    <mergeCell ref="AB107:AF107"/>
    <mergeCell ref="AG107:AK107"/>
    <mergeCell ref="AG101:AK101"/>
    <mergeCell ref="AL101:AP101"/>
    <mergeCell ref="C102:G102"/>
    <mergeCell ref="H102:L102"/>
    <mergeCell ref="M102:Q102"/>
    <mergeCell ref="R102:V102"/>
    <mergeCell ref="W102:AA102"/>
    <mergeCell ref="AB102:AF102"/>
    <mergeCell ref="AG102:AK102"/>
    <mergeCell ref="AL102:AP102"/>
    <mergeCell ref="C101:G101"/>
    <mergeCell ref="H101:L101"/>
    <mergeCell ref="M101:Q101"/>
    <mergeCell ref="R101:V101"/>
    <mergeCell ref="W101:AA101"/>
    <mergeCell ref="AB101:AF101"/>
    <mergeCell ref="M100:Q100"/>
    <mergeCell ref="R100:V100"/>
    <mergeCell ref="W100:AA100"/>
    <mergeCell ref="AB100:AF100"/>
    <mergeCell ref="AG100:AK100"/>
    <mergeCell ref="AL100:AP100"/>
    <mergeCell ref="B95:AS95"/>
    <mergeCell ref="B96:AU96"/>
    <mergeCell ref="B98:J98"/>
    <mergeCell ref="B99:B100"/>
    <mergeCell ref="C99:Q99"/>
    <mergeCell ref="R99:V99"/>
    <mergeCell ref="W99:AK99"/>
    <mergeCell ref="AL99:AP99"/>
    <mergeCell ref="C100:G100"/>
    <mergeCell ref="H100:L100"/>
    <mergeCell ref="B94:AT94"/>
    <mergeCell ref="W78:Z78"/>
    <mergeCell ref="AA78:AD78"/>
    <mergeCell ref="AE78:AH78"/>
    <mergeCell ref="AI78:AL78"/>
    <mergeCell ref="AM78:AP78"/>
    <mergeCell ref="C79:F79"/>
    <mergeCell ref="G79:J79"/>
    <mergeCell ref="K79:N79"/>
    <mergeCell ref="O79:R79"/>
    <mergeCell ref="S79:V79"/>
    <mergeCell ref="AM77:AP77"/>
    <mergeCell ref="C78:F78"/>
    <mergeCell ref="G78:J78"/>
    <mergeCell ref="K78:N78"/>
    <mergeCell ref="O78:R78"/>
    <mergeCell ref="S78:V78"/>
    <mergeCell ref="W79:Z79"/>
    <mergeCell ref="AA79:AD79"/>
    <mergeCell ref="AE79:AH79"/>
    <mergeCell ref="AI79:AL79"/>
    <mergeCell ref="AM79:AP79"/>
    <mergeCell ref="C77:F77"/>
    <mergeCell ref="G77:J77"/>
    <mergeCell ref="K77:N77"/>
    <mergeCell ref="O77:R77"/>
    <mergeCell ref="S77:V77"/>
    <mergeCell ref="W77:Z77"/>
    <mergeCell ref="AA77:AD77"/>
    <mergeCell ref="AE77:AH77"/>
    <mergeCell ref="AI77:AL77"/>
    <mergeCell ref="AG72:AK72"/>
    <mergeCell ref="AL72:AP72"/>
    <mergeCell ref="B74:J74"/>
    <mergeCell ref="B75:B76"/>
    <mergeCell ref="C75:F76"/>
    <mergeCell ref="G75:J76"/>
    <mergeCell ref="K75:N76"/>
    <mergeCell ref="O75:R76"/>
    <mergeCell ref="S75:V76"/>
    <mergeCell ref="W75:Z76"/>
    <mergeCell ref="C72:G72"/>
    <mergeCell ref="H72:L72"/>
    <mergeCell ref="M72:Q72"/>
    <mergeCell ref="R72:V72"/>
    <mergeCell ref="W72:AA72"/>
    <mergeCell ref="AB72:AF72"/>
    <mergeCell ref="AA75:AD76"/>
    <mergeCell ref="AE75:AP75"/>
    <mergeCell ref="AE76:AH76"/>
    <mergeCell ref="AI76:AL76"/>
    <mergeCell ref="AM76:AP76"/>
    <mergeCell ref="C70:G70"/>
    <mergeCell ref="H70:L70"/>
    <mergeCell ref="M70:Q70"/>
    <mergeCell ref="R70:V70"/>
    <mergeCell ref="W70:AA70"/>
    <mergeCell ref="AB70:AF70"/>
    <mergeCell ref="AG70:AK70"/>
    <mergeCell ref="AL70:AP70"/>
    <mergeCell ref="C71:G71"/>
    <mergeCell ref="H71:L71"/>
    <mergeCell ref="M71:Q71"/>
    <mergeCell ref="R71:V71"/>
    <mergeCell ref="W71:AA71"/>
    <mergeCell ref="AB71:AF71"/>
    <mergeCell ref="AG71:AK71"/>
    <mergeCell ref="AL71:AP71"/>
    <mergeCell ref="B68:B69"/>
    <mergeCell ref="C68:Q68"/>
    <mergeCell ref="R68:V68"/>
    <mergeCell ref="W68:AK68"/>
    <mergeCell ref="AL68:AP68"/>
    <mergeCell ref="C69:G69"/>
    <mergeCell ref="H69:L69"/>
    <mergeCell ref="M69:Q69"/>
    <mergeCell ref="R69:V69"/>
    <mergeCell ref="W69:AA69"/>
    <mergeCell ref="AB69:AF69"/>
    <mergeCell ref="AG69:AK69"/>
    <mergeCell ref="AL69:AP69"/>
    <mergeCell ref="B59:AU59"/>
    <mergeCell ref="B60:AU60"/>
    <mergeCell ref="B61:AU61"/>
    <mergeCell ref="B63:AU63"/>
    <mergeCell ref="B64:AU64"/>
    <mergeCell ref="B65:AU65"/>
    <mergeCell ref="C57:H57"/>
    <mergeCell ref="I57:O57"/>
    <mergeCell ref="P57:V57"/>
    <mergeCell ref="W57:AC57"/>
    <mergeCell ref="AD57:AJ57"/>
    <mergeCell ref="C58:H58"/>
    <mergeCell ref="I58:O58"/>
    <mergeCell ref="P58:V58"/>
    <mergeCell ref="W58:AC58"/>
    <mergeCell ref="AD58:AJ58"/>
    <mergeCell ref="C56:H56"/>
    <mergeCell ref="I56:O56"/>
    <mergeCell ref="P56:V56"/>
    <mergeCell ref="W56:AC56"/>
    <mergeCell ref="AD56:AJ56"/>
    <mergeCell ref="AG50:AK50"/>
    <mergeCell ref="AL50:AP50"/>
    <mergeCell ref="AQ50:AU50"/>
    <mergeCell ref="B53:S53"/>
    <mergeCell ref="BB53:BC53"/>
    <mergeCell ref="B54:B55"/>
    <mergeCell ref="C54:H55"/>
    <mergeCell ref="I54:O55"/>
    <mergeCell ref="P54:V55"/>
    <mergeCell ref="W54:AC55"/>
    <mergeCell ref="C50:G50"/>
    <mergeCell ref="H50:L50"/>
    <mergeCell ref="M50:Q50"/>
    <mergeCell ref="R50:V50"/>
    <mergeCell ref="W50:AA50"/>
    <mergeCell ref="AB50:AF50"/>
    <mergeCell ref="AD54:AJ55"/>
    <mergeCell ref="AQ48:AU48"/>
    <mergeCell ref="C49:G49"/>
    <mergeCell ref="H49:L49"/>
    <mergeCell ref="M49:Q49"/>
    <mergeCell ref="R49:V49"/>
    <mergeCell ref="W49:AA49"/>
    <mergeCell ref="AB49:AF49"/>
    <mergeCell ref="AG49:AK49"/>
    <mergeCell ref="AL49:AP49"/>
    <mergeCell ref="AQ49:AU49"/>
    <mergeCell ref="C48:G48"/>
    <mergeCell ref="H48:L48"/>
    <mergeCell ref="M48:Q48"/>
    <mergeCell ref="R48:V48"/>
    <mergeCell ref="W48:AA48"/>
    <mergeCell ref="AB48:AF48"/>
    <mergeCell ref="AG48:AK48"/>
    <mergeCell ref="AL48:AP48"/>
    <mergeCell ref="H47:L47"/>
    <mergeCell ref="M47:Q47"/>
    <mergeCell ref="R47:V47"/>
    <mergeCell ref="W47:AA47"/>
    <mergeCell ref="AB47:AF47"/>
    <mergeCell ref="AG47:AK47"/>
    <mergeCell ref="AT41:AU41"/>
    <mergeCell ref="B42:AU42"/>
    <mergeCell ref="B43:AU43"/>
    <mergeCell ref="B45:R45"/>
    <mergeCell ref="B46:B47"/>
    <mergeCell ref="C46:Q46"/>
    <mergeCell ref="R46:V46"/>
    <mergeCell ref="W46:AK46"/>
    <mergeCell ref="AL46:AU46"/>
    <mergeCell ref="C47:G47"/>
    <mergeCell ref="AL47:AP47"/>
    <mergeCell ref="AQ47:AU47"/>
    <mergeCell ref="C23:H23"/>
    <mergeCell ref="I23:O23"/>
    <mergeCell ref="P23:V23"/>
    <mergeCell ref="W23:AC23"/>
    <mergeCell ref="B24:AU24"/>
    <mergeCell ref="B25:AU25"/>
    <mergeCell ref="C21:H21"/>
    <mergeCell ref="I21:O21"/>
    <mergeCell ref="P21:V21"/>
    <mergeCell ref="W21:AC21"/>
    <mergeCell ref="C22:H22"/>
    <mergeCell ref="I22:O22"/>
    <mergeCell ref="P22:V22"/>
    <mergeCell ref="W22:AC22"/>
    <mergeCell ref="B18:M18"/>
    <mergeCell ref="B19:B20"/>
    <mergeCell ref="C19:H20"/>
    <mergeCell ref="I19:O20"/>
    <mergeCell ref="P19:V20"/>
    <mergeCell ref="W19:AC20"/>
    <mergeCell ref="C16:H16"/>
    <mergeCell ref="I16:N16"/>
    <mergeCell ref="O16:T16"/>
    <mergeCell ref="U16:Z16"/>
    <mergeCell ref="AA16:AF16"/>
    <mergeCell ref="AG16:AL16"/>
    <mergeCell ref="C15:H15"/>
    <mergeCell ref="I15:N15"/>
    <mergeCell ref="O15:T15"/>
    <mergeCell ref="U15:Z15"/>
    <mergeCell ref="AA15:AF15"/>
    <mergeCell ref="AG15:AL15"/>
    <mergeCell ref="AQ12:AS12"/>
    <mergeCell ref="AA13:AF13"/>
    <mergeCell ref="AG13:AL13"/>
    <mergeCell ref="C14:H14"/>
    <mergeCell ref="I14:N14"/>
    <mergeCell ref="O14:T14"/>
    <mergeCell ref="U14:Z14"/>
    <mergeCell ref="AA14:AF14"/>
    <mergeCell ref="AG14:AL14"/>
    <mergeCell ref="B12:B13"/>
    <mergeCell ref="C12:H13"/>
    <mergeCell ref="I12:N13"/>
    <mergeCell ref="O12:T13"/>
    <mergeCell ref="U12:Z13"/>
    <mergeCell ref="AA12:AL12"/>
    <mergeCell ref="B5:AU5"/>
    <mergeCell ref="AT7:AU7"/>
    <mergeCell ref="BG7:BH7"/>
    <mergeCell ref="B8:AU8"/>
    <mergeCell ref="B9:AU9"/>
    <mergeCell ref="B11:J11"/>
  </mergeCells>
  <phoneticPr fontId="2"/>
  <pageMargins left="0.59055118110236227" right="0.59055118110236227" top="0.39370078740157483" bottom="0.39370078740157483" header="0.19685039370078741" footer="0.19685039370078741"/>
  <pageSetup paperSize="9" scale="89" orientation="portrait" useFirstPageNumber="1" r:id="rId1"/>
  <headerFooter scaleWithDoc="0">
    <oddFooter>&amp;C&amp;P</oddFooter>
  </headerFooter>
  <rowBreaks count="6" manualBreakCount="6">
    <brk id="51" max="46" man="1"/>
    <brk id="91" max="46" man="1"/>
    <brk id="141" max="46" man="1"/>
    <brk id="180" max="46" man="1"/>
    <brk id="210" max="46" man="1"/>
    <brk id="263" max="16383" man="1"/>
  </rowBreaks>
  <colBreaks count="1" manualBreakCount="1">
    <brk id="47" max="270"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50"/>
  </sheetPr>
  <dimension ref="A1:AQ33"/>
  <sheetViews>
    <sheetView showGridLines="0" view="pageBreakPreview" topLeftCell="A2" zoomScale="70" zoomScaleSheetLayoutView="70" workbookViewId="0">
      <pane xSplit="8" ySplit="7" topLeftCell="I21" activePane="bottomRight" state="frozen"/>
      <selection activeCell="B186" sqref="B186"/>
      <selection pane="topRight" activeCell="B186" sqref="B186"/>
      <selection pane="bottomLeft" activeCell="B186" sqref="B186"/>
      <selection pane="bottomRight" activeCell="N3" sqref="N3:X4"/>
    </sheetView>
  </sheetViews>
  <sheetFormatPr defaultColWidth="9" defaultRowHeight="13.5" x14ac:dyDescent="0.15"/>
  <cols>
    <col min="1" max="1" width="4.75" style="112" customWidth="1"/>
    <col min="2" max="2" width="0.625" style="112" customWidth="1"/>
    <col min="3" max="3" width="18" style="82" customWidth="1"/>
    <col min="4" max="5" width="0.625" style="44" customWidth="1"/>
    <col min="6" max="6" width="15.25" style="82" customWidth="1"/>
    <col min="7" max="7" width="1.25" style="44" customWidth="1"/>
    <col min="8" max="8" width="0.625" style="44" customWidth="1"/>
    <col min="9" max="13" width="4.75" style="116" customWidth="1"/>
    <col min="14" max="18" width="6.375" style="44" customWidth="1"/>
    <col min="19" max="24" width="6.25" style="44" customWidth="1"/>
    <col min="25" max="25" width="3" style="44" customWidth="1"/>
    <col min="26" max="26" width="6.5" style="44" customWidth="1"/>
    <col min="27" max="38" width="6.375" style="44" customWidth="1"/>
    <col min="39" max="40" width="8.25" style="44" customWidth="1"/>
    <col min="41" max="41" width="18" style="82" customWidth="1"/>
    <col min="42" max="42" width="0.625" style="44" customWidth="1"/>
    <col min="43" max="43" width="4.625" style="112" customWidth="1"/>
    <col min="44" max="44" width="9" style="44" customWidth="1"/>
    <col min="45" max="16384" width="9" style="44"/>
  </cols>
  <sheetData>
    <row r="1" spans="1:43" ht="15.75" customHeight="1" x14ac:dyDescent="0.15">
      <c r="AQ1" s="84"/>
    </row>
    <row r="2" spans="1:43" s="82" customFormat="1" ht="18" thickBot="1" x14ac:dyDescent="0.2">
      <c r="A2" s="2075" t="s">
        <v>1365</v>
      </c>
      <c r="B2" s="2075"/>
      <c r="C2" s="2076"/>
      <c r="D2" s="2076"/>
      <c r="E2" s="2076"/>
      <c r="F2" s="2076"/>
      <c r="G2" s="2076"/>
      <c r="H2" s="2076"/>
      <c r="I2" s="117"/>
      <c r="J2" s="117"/>
      <c r="K2" s="117"/>
      <c r="L2" s="117"/>
      <c r="M2" s="117"/>
    </row>
    <row r="3" spans="1:43" s="88" customFormat="1" ht="4.5" customHeight="1" x14ac:dyDescent="0.15">
      <c r="A3" s="118"/>
      <c r="B3" s="119"/>
      <c r="C3" s="120"/>
      <c r="D3" s="121"/>
      <c r="E3" s="120"/>
      <c r="F3" s="120"/>
      <c r="G3" s="121"/>
      <c r="H3" s="120"/>
      <c r="I3" s="2077" t="s">
        <v>927</v>
      </c>
      <c r="J3" s="1874"/>
      <c r="K3" s="1874"/>
      <c r="L3" s="1874"/>
      <c r="M3" s="1890"/>
      <c r="N3" s="1684" t="s">
        <v>90</v>
      </c>
      <c r="O3" s="2066"/>
      <c r="P3" s="2066"/>
      <c r="Q3" s="2066"/>
      <c r="R3" s="2066"/>
      <c r="S3" s="2066"/>
      <c r="T3" s="2066"/>
      <c r="U3" s="2066"/>
      <c r="V3" s="2066"/>
      <c r="W3" s="2066"/>
      <c r="X3" s="2067"/>
      <c r="Y3" s="178"/>
      <c r="Z3" s="178"/>
      <c r="AA3" s="2070" t="s">
        <v>1418</v>
      </c>
      <c r="AB3" s="2071"/>
      <c r="AC3" s="2071"/>
      <c r="AD3" s="2071"/>
      <c r="AE3" s="2071"/>
      <c r="AF3" s="2071"/>
      <c r="AG3" s="2071"/>
      <c r="AH3" s="2071"/>
      <c r="AI3" s="2071"/>
      <c r="AJ3" s="2071"/>
      <c r="AK3" s="2071"/>
      <c r="AL3" s="2072"/>
      <c r="AM3" s="2079" t="s">
        <v>844</v>
      </c>
      <c r="AN3" s="2080"/>
      <c r="AO3" s="120"/>
      <c r="AP3" s="837"/>
      <c r="AQ3" s="1292"/>
    </row>
    <row r="4" spans="1:43" s="88" customFormat="1" ht="21" customHeight="1" x14ac:dyDescent="0.15">
      <c r="A4" s="1695" t="s">
        <v>515</v>
      </c>
      <c r="B4" s="122"/>
      <c r="C4" s="2065" t="s">
        <v>395</v>
      </c>
      <c r="D4" s="89"/>
      <c r="E4" s="263"/>
      <c r="F4" s="2085" t="s">
        <v>564</v>
      </c>
      <c r="G4" s="123"/>
      <c r="H4" s="835"/>
      <c r="I4" s="2078"/>
      <c r="J4" s="1876"/>
      <c r="K4" s="1876"/>
      <c r="L4" s="1876"/>
      <c r="M4" s="1891"/>
      <c r="N4" s="2068"/>
      <c r="O4" s="1887"/>
      <c r="P4" s="1887"/>
      <c r="Q4" s="1887"/>
      <c r="R4" s="1887"/>
      <c r="S4" s="1887"/>
      <c r="T4" s="1887"/>
      <c r="U4" s="1887"/>
      <c r="V4" s="1887"/>
      <c r="W4" s="1887"/>
      <c r="X4" s="2069"/>
      <c r="Y4" s="178"/>
      <c r="Z4" s="178"/>
      <c r="AA4" s="1781"/>
      <c r="AB4" s="1639"/>
      <c r="AC4" s="1639"/>
      <c r="AD4" s="1639"/>
      <c r="AE4" s="1639"/>
      <c r="AF4" s="1639"/>
      <c r="AG4" s="1639"/>
      <c r="AH4" s="1639"/>
      <c r="AI4" s="1639"/>
      <c r="AJ4" s="1639"/>
      <c r="AK4" s="1639"/>
      <c r="AL4" s="1640"/>
      <c r="AM4" s="2081"/>
      <c r="AN4" s="2082"/>
      <c r="AO4" s="2065" t="s">
        <v>395</v>
      </c>
      <c r="AP4" s="834"/>
      <c r="AQ4" s="1634"/>
    </row>
    <row r="5" spans="1:43" s="88" customFormat="1" ht="21" customHeight="1" x14ac:dyDescent="0.15">
      <c r="A5" s="1695"/>
      <c r="B5" s="124"/>
      <c r="C5" s="1697"/>
      <c r="D5" s="241"/>
      <c r="E5" s="251"/>
      <c r="F5" s="2085"/>
      <c r="G5" s="123"/>
      <c r="H5" s="125"/>
      <c r="I5" s="2046" t="s">
        <v>411</v>
      </c>
      <c r="J5" s="2049" t="s">
        <v>583</v>
      </c>
      <c r="K5" s="2052" t="s">
        <v>25</v>
      </c>
      <c r="L5" s="2052" t="s">
        <v>585</v>
      </c>
      <c r="M5" s="2055" t="s">
        <v>23</v>
      </c>
      <c r="N5" s="2058" t="s">
        <v>411</v>
      </c>
      <c r="O5" s="2028" t="s">
        <v>583</v>
      </c>
      <c r="P5" s="1960"/>
      <c r="Q5" s="2028" t="s">
        <v>25</v>
      </c>
      <c r="R5" s="1959"/>
      <c r="S5" s="1959"/>
      <c r="T5" s="1959"/>
      <c r="U5" s="1959"/>
      <c r="V5" s="1959"/>
      <c r="W5" s="1959"/>
      <c r="X5" s="2061"/>
      <c r="Y5" s="240"/>
      <c r="Z5" s="240"/>
      <c r="AA5" s="2062" t="s">
        <v>585</v>
      </c>
      <c r="AB5" s="1959"/>
      <c r="AC5" s="1959"/>
      <c r="AD5" s="1959"/>
      <c r="AE5" s="1960"/>
      <c r="AF5" s="2028" t="s">
        <v>23</v>
      </c>
      <c r="AG5" s="1959"/>
      <c r="AH5" s="1959"/>
      <c r="AI5" s="1959"/>
      <c r="AJ5" s="1959"/>
      <c r="AK5" s="1959"/>
      <c r="AL5" s="1960"/>
      <c r="AM5" s="2083"/>
      <c r="AN5" s="2084"/>
      <c r="AO5" s="1697"/>
      <c r="AP5" s="833"/>
      <c r="AQ5" s="1634"/>
    </row>
    <row r="6" spans="1:43" s="88" customFormat="1" ht="30" customHeight="1" x14ac:dyDescent="0.15">
      <c r="A6" s="1695"/>
      <c r="B6" s="124"/>
      <c r="C6" s="1697"/>
      <c r="D6" s="241"/>
      <c r="E6" s="251"/>
      <c r="F6" s="2086"/>
      <c r="G6" s="123"/>
      <c r="H6" s="125"/>
      <c r="I6" s="2047"/>
      <c r="J6" s="2050"/>
      <c r="K6" s="2073"/>
      <c r="L6" s="2053"/>
      <c r="M6" s="2056"/>
      <c r="N6" s="2059"/>
      <c r="O6" s="1660" t="s">
        <v>931</v>
      </c>
      <c r="P6" s="1662" t="s">
        <v>932</v>
      </c>
      <c r="Q6" s="2033" t="s">
        <v>931</v>
      </c>
      <c r="R6" s="1662" t="s">
        <v>932</v>
      </c>
      <c r="S6" s="2042" t="s">
        <v>593</v>
      </c>
      <c r="T6" s="1646" t="s">
        <v>595</v>
      </c>
      <c r="U6" s="1646" t="s">
        <v>596</v>
      </c>
      <c r="V6" s="1646" t="s">
        <v>533</v>
      </c>
      <c r="W6" s="1646" t="s">
        <v>597</v>
      </c>
      <c r="X6" s="2088" t="s">
        <v>512</v>
      </c>
      <c r="Y6" s="845"/>
      <c r="Z6" s="845"/>
      <c r="AA6" s="2091" t="s">
        <v>931</v>
      </c>
      <c r="AB6" s="1648" t="s">
        <v>932</v>
      </c>
      <c r="AC6" s="2042" t="s">
        <v>593</v>
      </c>
      <c r="AD6" s="1646" t="s">
        <v>595</v>
      </c>
      <c r="AE6" s="1648" t="s">
        <v>596</v>
      </c>
      <c r="AF6" s="2039" t="s">
        <v>931</v>
      </c>
      <c r="AG6" s="1648" t="s">
        <v>932</v>
      </c>
      <c r="AH6" s="2028" t="s">
        <v>104</v>
      </c>
      <c r="AI6" s="2029"/>
      <c r="AJ6" s="2030"/>
      <c r="AK6" s="2028" t="s">
        <v>401</v>
      </c>
      <c r="AL6" s="2030"/>
      <c r="AM6" s="1660" t="s">
        <v>931</v>
      </c>
      <c r="AN6" s="1662" t="s">
        <v>932</v>
      </c>
      <c r="AO6" s="1697"/>
      <c r="AP6" s="833"/>
      <c r="AQ6" s="1634"/>
    </row>
    <row r="7" spans="1:43" s="88" customFormat="1" ht="30" customHeight="1" x14ac:dyDescent="0.15">
      <c r="A7" s="1695"/>
      <c r="B7" s="124"/>
      <c r="C7" s="1697"/>
      <c r="D7" s="241"/>
      <c r="E7" s="251"/>
      <c r="F7" s="2087"/>
      <c r="G7" s="123"/>
      <c r="H7" s="125"/>
      <c r="I7" s="2047"/>
      <c r="J7" s="2050"/>
      <c r="K7" s="2073"/>
      <c r="L7" s="2053"/>
      <c r="M7" s="2056"/>
      <c r="N7" s="2059"/>
      <c r="O7" s="2063"/>
      <c r="P7" s="2032"/>
      <c r="Q7" s="2064"/>
      <c r="R7" s="2032"/>
      <c r="S7" s="1865"/>
      <c r="T7" s="2044"/>
      <c r="U7" s="2044"/>
      <c r="V7" s="2044"/>
      <c r="W7" s="2044"/>
      <c r="X7" s="2089"/>
      <c r="Y7" s="845"/>
      <c r="Z7" s="845"/>
      <c r="AA7" s="2092"/>
      <c r="AB7" s="2037"/>
      <c r="AC7" s="1865"/>
      <c r="AD7" s="2044"/>
      <c r="AE7" s="2037"/>
      <c r="AF7" s="2040"/>
      <c r="AG7" s="2037"/>
      <c r="AH7" s="2033" t="s">
        <v>593</v>
      </c>
      <c r="AI7" s="2035" t="s">
        <v>595</v>
      </c>
      <c r="AJ7" s="1662" t="s">
        <v>596</v>
      </c>
      <c r="AK7" s="1660" t="s">
        <v>931</v>
      </c>
      <c r="AL7" s="1662" t="s">
        <v>932</v>
      </c>
      <c r="AM7" s="2031"/>
      <c r="AN7" s="2032"/>
      <c r="AO7" s="1697"/>
      <c r="AP7" s="833"/>
      <c r="AQ7" s="1634"/>
    </row>
    <row r="8" spans="1:43" s="88" customFormat="1" ht="4.5" customHeight="1" x14ac:dyDescent="0.15">
      <c r="A8" s="247"/>
      <c r="B8" s="124"/>
      <c r="C8" s="240"/>
      <c r="D8" s="241"/>
      <c r="E8" s="251"/>
      <c r="F8" s="835"/>
      <c r="G8" s="123"/>
      <c r="H8" s="125"/>
      <c r="I8" s="2048"/>
      <c r="J8" s="2051"/>
      <c r="K8" s="2074"/>
      <c r="L8" s="2054"/>
      <c r="M8" s="2057"/>
      <c r="N8" s="2060"/>
      <c r="O8" s="1668"/>
      <c r="P8" s="1893"/>
      <c r="Q8" s="2034"/>
      <c r="R8" s="1893"/>
      <c r="S8" s="2043"/>
      <c r="T8" s="2045"/>
      <c r="U8" s="2045"/>
      <c r="V8" s="2045"/>
      <c r="W8" s="2045"/>
      <c r="X8" s="2090"/>
      <c r="Y8" s="248"/>
      <c r="Z8" s="248"/>
      <c r="AA8" s="2093"/>
      <c r="AB8" s="2038"/>
      <c r="AC8" s="2043"/>
      <c r="AD8" s="2045"/>
      <c r="AE8" s="2038"/>
      <c r="AF8" s="2041"/>
      <c r="AG8" s="2038"/>
      <c r="AH8" s="2034"/>
      <c r="AI8" s="2036"/>
      <c r="AJ8" s="1676"/>
      <c r="AK8" s="1668"/>
      <c r="AL8" s="1676"/>
      <c r="AM8" s="1668"/>
      <c r="AN8" s="1893"/>
      <c r="AO8" s="240"/>
      <c r="AP8" s="833"/>
      <c r="AQ8" s="1293"/>
    </row>
    <row r="9" spans="1:43" s="93" customFormat="1" ht="39.950000000000003" customHeight="1" x14ac:dyDescent="0.15">
      <c r="A9" s="294"/>
      <c r="B9" s="94"/>
      <c r="C9" s="95" t="s">
        <v>1168</v>
      </c>
      <c r="D9" s="96"/>
      <c r="E9" s="97"/>
      <c r="F9" s="95"/>
      <c r="G9" s="96"/>
      <c r="H9" s="97"/>
      <c r="I9" s="126">
        <f t="shared" ref="I9:AN9" si="0">I10+I12</f>
        <v>459</v>
      </c>
      <c r="J9" s="312">
        <f t="shared" si="0"/>
        <v>6</v>
      </c>
      <c r="K9" s="313">
        <f t="shared" si="0"/>
        <v>220</v>
      </c>
      <c r="L9" s="313">
        <f t="shared" si="0"/>
        <v>122</v>
      </c>
      <c r="M9" s="127">
        <f t="shared" si="0"/>
        <v>111</v>
      </c>
      <c r="N9" s="126">
        <f t="shared" si="0"/>
        <v>1745</v>
      </c>
      <c r="O9" s="126">
        <f t="shared" si="0"/>
        <v>3</v>
      </c>
      <c r="P9" s="127">
        <f t="shared" si="0"/>
        <v>4</v>
      </c>
      <c r="Q9" s="312">
        <f t="shared" si="0"/>
        <v>441</v>
      </c>
      <c r="R9" s="127">
        <f t="shared" si="0"/>
        <v>206</v>
      </c>
      <c r="S9" s="312">
        <f t="shared" si="0"/>
        <v>119</v>
      </c>
      <c r="T9" s="313">
        <f t="shared" si="0"/>
        <v>93</v>
      </c>
      <c r="U9" s="313">
        <f t="shared" si="0"/>
        <v>101</v>
      </c>
      <c r="V9" s="313">
        <f t="shared" si="0"/>
        <v>117</v>
      </c>
      <c r="W9" s="313">
        <f t="shared" si="0"/>
        <v>106</v>
      </c>
      <c r="X9" s="836">
        <f t="shared" si="0"/>
        <v>111</v>
      </c>
      <c r="Y9" s="144"/>
      <c r="Z9" s="144"/>
      <c r="AA9" s="838">
        <f t="shared" si="0"/>
        <v>306</v>
      </c>
      <c r="AB9" s="127">
        <f t="shared" si="0"/>
        <v>123</v>
      </c>
      <c r="AC9" s="312">
        <f t="shared" si="0"/>
        <v>158</v>
      </c>
      <c r="AD9" s="313">
        <f t="shared" si="0"/>
        <v>146</v>
      </c>
      <c r="AE9" s="127">
        <f t="shared" si="0"/>
        <v>125</v>
      </c>
      <c r="AF9" s="126">
        <f t="shared" si="0"/>
        <v>454</v>
      </c>
      <c r="AG9" s="127">
        <f t="shared" si="0"/>
        <v>208</v>
      </c>
      <c r="AH9" s="312">
        <f t="shared" si="0"/>
        <v>228</v>
      </c>
      <c r="AI9" s="313">
        <f>AI10+AI12</f>
        <v>199</v>
      </c>
      <c r="AJ9" s="127">
        <f>AJ10+AJ12</f>
        <v>232</v>
      </c>
      <c r="AK9" s="126">
        <f t="shared" si="0"/>
        <v>3</v>
      </c>
      <c r="AL9" s="127">
        <f t="shared" si="0"/>
        <v>0</v>
      </c>
      <c r="AM9" s="126">
        <f t="shared" si="0"/>
        <v>393</v>
      </c>
      <c r="AN9" s="127">
        <f t="shared" si="0"/>
        <v>698</v>
      </c>
      <c r="AO9" s="95" t="s">
        <v>1168</v>
      </c>
      <c r="AP9" s="839"/>
      <c r="AQ9" s="591"/>
    </row>
    <row r="10" spans="1:43" s="93" customFormat="1" ht="39" customHeight="1" x14ac:dyDescent="0.15">
      <c r="A10" s="297"/>
      <c r="B10" s="298"/>
      <c r="C10" s="309" t="s">
        <v>804</v>
      </c>
      <c r="D10" s="300"/>
      <c r="E10" s="65"/>
      <c r="F10" s="309"/>
      <c r="G10" s="300"/>
      <c r="H10" s="65"/>
      <c r="I10" s="128">
        <f t="shared" ref="I10:AN10" si="1">I11</f>
        <v>9</v>
      </c>
      <c r="J10" s="129">
        <f t="shared" si="1"/>
        <v>0</v>
      </c>
      <c r="K10" s="310">
        <f t="shared" si="1"/>
        <v>3</v>
      </c>
      <c r="L10" s="310">
        <f t="shared" si="1"/>
        <v>3</v>
      </c>
      <c r="M10" s="311">
        <f t="shared" si="1"/>
        <v>3</v>
      </c>
      <c r="N10" s="128">
        <f t="shared" si="1"/>
        <v>53</v>
      </c>
      <c r="O10" s="128">
        <f t="shared" si="1"/>
        <v>0</v>
      </c>
      <c r="P10" s="311">
        <f t="shared" si="1"/>
        <v>0</v>
      </c>
      <c r="Q10" s="129">
        <f t="shared" si="1"/>
        <v>15</v>
      </c>
      <c r="R10" s="311">
        <f t="shared" si="1"/>
        <v>2</v>
      </c>
      <c r="S10" s="129">
        <f t="shared" si="1"/>
        <v>3</v>
      </c>
      <c r="T10" s="310">
        <f t="shared" si="1"/>
        <v>3</v>
      </c>
      <c r="U10" s="310">
        <f t="shared" si="1"/>
        <v>2</v>
      </c>
      <c r="V10" s="310">
        <f t="shared" si="1"/>
        <v>3</v>
      </c>
      <c r="W10" s="310">
        <f t="shared" si="1"/>
        <v>3</v>
      </c>
      <c r="X10" s="596">
        <f t="shared" si="1"/>
        <v>3</v>
      </c>
      <c r="Y10" s="144"/>
      <c r="Z10" s="144"/>
      <c r="AA10" s="840">
        <f t="shared" si="1"/>
        <v>14</v>
      </c>
      <c r="AB10" s="311">
        <f t="shared" si="1"/>
        <v>3</v>
      </c>
      <c r="AC10" s="129">
        <f t="shared" si="1"/>
        <v>6</v>
      </c>
      <c r="AD10" s="310">
        <f t="shared" si="1"/>
        <v>6</v>
      </c>
      <c r="AE10" s="311">
        <f t="shared" si="1"/>
        <v>5</v>
      </c>
      <c r="AF10" s="128">
        <f t="shared" si="1"/>
        <v>14</v>
      </c>
      <c r="AG10" s="311">
        <f t="shared" si="1"/>
        <v>5</v>
      </c>
      <c r="AH10" s="129">
        <f t="shared" si="1"/>
        <v>5</v>
      </c>
      <c r="AI10" s="310">
        <f t="shared" si="1"/>
        <v>6</v>
      </c>
      <c r="AJ10" s="311">
        <f t="shared" si="1"/>
        <v>8</v>
      </c>
      <c r="AK10" s="128">
        <f t="shared" si="1"/>
        <v>0</v>
      </c>
      <c r="AL10" s="311">
        <f t="shared" si="1"/>
        <v>0</v>
      </c>
      <c r="AM10" s="128">
        <f t="shared" si="1"/>
        <v>13</v>
      </c>
      <c r="AN10" s="311">
        <f t="shared" si="1"/>
        <v>18</v>
      </c>
      <c r="AO10" s="309" t="s">
        <v>804</v>
      </c>
      <c r="AP10" s="841"/>
      <c r="AQ10" s="591"/>
    </row>
    <row r="11" spans="1:43" s="45" customFormat="1" ht="32.25" customHeight="1" x14ac:dyDescent="0.15">
      <c r="A11" s="1278" t="s">
        <v>370</v>
      </c>
      <c r="B11" s="102"/>
      <c r="C11" s="1279" t="s">
        <v>1064</v>
      </c>
      <c r="D11" s="47"/>
      <c r="E11" s="50"/>
      <c r="F11" s="262" t="s">
        <v>609</v>
      </c>
      <c r="G11" s="47"/>
      <c r="H11" s="50"/>
      <c r="I11" s="1280">
        <f>SUM(J11:M11)</f>
        <v>9</v>
      </c>
      <c r="J11" s="1201">
        <v>0</v>
      </c>
      <c r="K11" s="1202">
        <v>3</v>
      </c>
      <c r="L11" s="1202">
        <v>3</v>
      </c>
      <c r="M11" s="1200">
        <v>3</v>
      </c>
      <c r="N11" s="1280">
        <f>SUM(O11:R11)+AA11+AB11+AF11+AG11</f>
        <v>53</v>
      </c>
      <c r="O11" s="1280">
        <v>0</v>
      </c>
      <c r="P11" s="1200">
        <v>0</v>
      </c>
      <c r="Q11" s="1201">
        <v>15</v>
      </c>
      <c r="R11" s="1200">
        <v>2</v>
      </c>
      <c r="S11" s="1201">
        <v>3</v>
      </c>
      <c r="T11" s="1202">
        <v>3</v>
      </c>
      <c r="U11" s="1202">
        <v>2</v>
      </c>
      <c r="V11" s="1202">
        <v>3</v>
      </c>
      <c r="W11" s="1202">
        <v>3</v>
      </c>
      <c r="X11" s="1281">
        <v>3</v>
      </c>
      <c r="Y11" s="67"/>
      <c r="Z11" s="67"/>
      <c r="AA11" s="1289">
        <v>14</v>
      </c>
      <c r="AB11" s="1200">
        <v>3</v>
      </c>
      <c r="AC11" s="1201">
        <v>6</v>
      </c>
      <c r="AD11" s="1202">
        <v>6</v>
      </c>
      <c r="AE11" s="1200">
        <v>5</v>
      </c>
      <c r="AF11" s="1280">
        <v>14</v>
      </c>
      <c r="AG11" s="1200">
        <v>5</v>
      </c>
      <c r="AH11" s="1201">
        <v>5</v>
      </c>
      <c r="AI11" s="1202">
        <v>6</v>
      </c>
      <c r="AJ11" s="1200">
        <v>8</v>
      </c>
      <c r="AK11" s="1280">
        <v>0</v>
      </c>
      <c r="AL11" s="1200">
        <v>0</v>
      </c>
      <c r="AM11" s="1280">
        <v>13</v>
      </c>
      <c r="AN11" s="1200">
        <v>18</v>
      </c>
      <c r="AO11" s="1279" t="s">
        <v>1064</v>
      </c>
      <c r="AP11" s="842"/>
      <c r="AQ11" s="142"/>
    </row>
    <row r="12" spans="1:43" s="93" customFormat="1" ht="39.950000000000003" customHeight="1" x14ac:dyDescent="0.15">
      <c r="A12" s="320"/>
      <c r="B12" s="298"/>
      <c r="C12" s="309" t="s">
        <v>565</v>
      </c>
      <c r="D12" s="300"/>
      <c r="E12" s="65"/>
      <c r="F12" s="25"/>
      <c r="G12" s="300"/>
      <c r="H12" s="65"/>
      <c r="I12" s="128">
        <f t="shared" ref="I12:AN12" si="2">SUM(I13:I32)</f>
        <v>450</v>
      </c>
      <c r="J12" s="129">
        <f t="shared" si="2"/>
        <v>6</v>
      </c>
      <c r="K12" s="310">
        <f t="shared" si="2"/>
        <v>217</v>
      </c>
      <c r="L12" s="310">
        <f t="shared" si="2"/>
        <v>119</v>
      </c>
      <c r="M12" s="311">
        <f t="shared" si="2"/>
        <v>108</v>
      </c>
      <c r="N12" s="128">
        <f t="shared" si="2"/>
        <v>1692</v>
      </c>
      <c r="O12" s="128">
        <f t="shared" si="2"/>
        <v>3</v>
      </c>
      <c r="P12" s="311">
        <f t="shared" si="2"/>
        <v>4</v>
      </c>
      <c r="Q12" s="129">
        <f t="shared" si="2"/>
        <v>426</v>
      </c>
      <c r="R12" s="311">
        <f t="shared" si="2"/>
        <v>204</v>
      </c>
      <c r="S12" s="129">
        <f t="shared" si="2"/>
        <v>116</v>
      </c>
      <c r="T12" s="310">
        <f t="shared" si="2"/>
        <v>90</v>
      </c>
      <c r="U12" s="310">
        <f t="shared" si="2"/>
        <v>99</v>
      </c>
      <c r="V12" s="310">
        <f t="shared" si="2"/>
        <v>114</v>
      </c>
      <c r="W12" s="310">
        <f t="shared" si="2"/>
        <v>103</v>
      </c>
      <c r="X12" s="596">
        <f t="shared" si="2"/>
        <v>108</v>
      </c>
      <c r="Y12" s="144"/>
      <c r="Z12" s="144"/>
      <c r="AA12" s="840">
        <f t="shared" si="2"/>
        <v>292</v>
      </c>
      <c r="AB12" s="311">
        <f t="shared" si="2"/>
        <v>120</v>
      </c>
      <c r="AC12" s="129">
        <f t="shared" si="2"/>
        <v>152</v>
      </c>
      <c r="AD12" s="310">
        <f t="shared" si="2"/>
        <v>140</v>
      </c>
      <c r="AE12" s="311">
        <f t="shared" si="2"/>
        <v>120</v>
      </c>
      <c r="AF12" s="128">
        <f t="shared" si="2"/>
        <v>440</v>
      </c>
      <c r="AG12" s="311">
        <f t="shared" si="2"/>
        <v>203</v>
      </c>
      <c r="AH12" s="129">
        <f t="shared" si="2"/>
        <v>223</v>
      </c>
      <c r="AI12" s="310">
        <f t="shared" si="2"/>
        <v>193</v>
      </c>
      <c r="AJ12" s="311">
        <f t="shared" si="2"/>
        <v>224</v>
      </c>
      <c r="AK12" s="128">
        <f t="shared" si="2"/>
        <v>3</v>
      </c>
      <c r="AL12" s="311">
        <f t="shared" si="2"/>
        <v>0</v>
      </c>
      <c r="AM12" s="128">
        <f t="shared" si="2"/>
        <v>380</v>
      </c>
      <c r="AN12" s="311">
        <f t="shared" si="2"/>
        <v>680</v>
      </c>
      <c r="AO12" s="309" t="s">
        <v>565</v>
      </c>
      <c r="AP12" s="841"/>
      <c r="AQ12" s="591"/>
    </row>
    <row r="13" spans="1:43" s="45" customFormat="1" ht="39.950000000000003" customHeight="1" x14ac:dyDescent="0.15">
      <c r="A13" s="62" t="s">
        <v>613</v>
      </c>
      <c r="B13" s="99"/>
      <c r="C13" s="176" t="s">
        <v>527</v>
      </c>
      <c r="D13" s="46"/>
      <c r="E13" s="49"/>
      <c r="F13" s="176" t="s">
        <v>485</v>
      </c>
      <c r="G13" s="46"/>
      <c r="H13" s="49"/>
      <c r="I13" s="1282">
        <f t="shared" ref="I13:I29" si="3">SUM(J13:M13)</f>
        <v>12</v>
      </c>
      <c r="J13" s="1193">
        <v>1</v>
      </c>
      <c r="K13" s="1194">
        <v>2</v>
      </c>
      <c r="L13" s="1194">
        <v>1</v>
      </c>
      <c r="M13" s="1192">
        <v>8</v>
      </c>
      <c r="N13" s="1282">
        <f t="shared" ref="N13:N32" si="4">SUM(O13:R13)+AA13+AB13+AF13+AG13</f>
        <v>15</v>
      </c>
      <c r="O13" s="1282">
        <v>1</v>
      </c>
      <c r="P13" s="1192">
        <v>0</v>
      </c>
      <c r="Q13" s="1193">
        <v>2</v>
      </c>
      <c r="R13" s="1192">
        <v>0</v>
      </c>
      <c r="S13" s="1193">
        <v>1</v>
      </c>
      <c r="T13" s="1194">
        <v>0</v>
      </c>
      <c r="U13" s="1194">
        <v>0</v>
      </c>
      <c r="V13" s="1194">
        <v>1</v>
      </c>
      <c r="W13" s="1194">
        <v>0</v>
      </c>
      <c r="X13" s="1283">
        <v>0</v>
      </c>
      <c r="Y13" s="67"/>
      <c r="Z13" s="67"/>
      <c r="AA13" s="1290">
        <v>0</v>
      </c>
      <c r="AB13" s="1192">
        <v>1</v>
      </c>
      <c r="AC13" s="1193">
        <v>1</v>
      </c>
      <c r="AD13" s="1194">
        <v>0</v>
      </c>
      <c r="AE13" s="1192">
        <v>0</v>
      </c>
      <c r="AF13" s="1282">
        <v>6</v>
      </c>
      <c r="AG13" s="1192">
        <v>5</v>
      </c>
      <c r="AH13" s="1193">
        <v>3</v>
      </c>
      <c r="AI13" s="1194">
        <v>1</v>
      </c>
      <c r="AJ13" s="1192">
        <v>4</v>
      </c>
      <c r="AK13" s="1282">
        <v>3</v>
      </c>
      <c r="AL13" s="1192">
        <v>0</v>
      </c>
      <c r="AM13" s="1282">
        <v>15</v>
      </c>
      <c r="AN13" s="1192">
        <v>21</v>
      </c>
      <c r="AO13" s="176" t="s">
        <v>527</v>
      </c>
      <c r="AP13" s="843"/>
      <c r="AQ13" s="142"/>
    </row>
    <row r="14" spans="1:43" s="45" customFormat="1" ht="39.950000000000003" customHeight="1" x14ac:dyDescent="0.15">
      <c r="A14" s="62" t="s">
        <v>339</v>
      </c>
      <c r="B14" s="99"/>
      <c r="C14" s="176" t="s">
        <v>608</v>
      </c>
      <c r="D14" s="46"/>
      <c r="E14" s="49"/>
      <c r="F14" s="176" t="s">
        <v>485</v>
      </c>
      <c r="G14" s="46"/>
      <c r="H14" s="49"/>
      <c r="I14" s="1282">
        <f t="shared" si="3"/>
        <v>5</v>
      </c>
      <c r="J14" s="1193">
        <v>0</v>
      </c>
      <c r="K14" s="1194">
        <v>3</v>
      </c>
      <c r="L14" s="1194">
        <v>2</v>
      </c>
      <c r="M14" s="1192">
        <v>0</v>
      </c>
      <c r="N14" s="1282">
        <f t="shared" si="4"/>
        <v>9</v>
      </c>
      <c r="O14" s="1282">
        <v>0</v>
      </c>
      <c r="P14" s="1192">
        <v>0</v>
      </c>
      <c r="Q14" s="1193">
        <v>1</v>
      </c>
      <c r="R14" s="1192">
        <v>2</v>
      </c>
      <c r="S14" s="1193">
        <v>0</v>
      </c>
      <c r="T14" s="1194">
        <v>0</v>
      </c>
      <c r="U14" s="1194">
        <v>0</v>
      </c>
      <c r="V14" s="1194">
        <v>1</v>
      </c>
      <c r="W14" s="1194">
        <v>0</v>
      </c>
      <c r="X14" s="1283">
        <v>2</v>
      </c>
      <c r="Y14" s="67"/>
      <c r="Z14" s="67"/>
      <c r="AA14" s="1290">
        <v>6</v>
      </c>
      <c r="AB14" s="1192">
        <v>0</v>
      </c>
      <c r="AC14" s="1193">
        <v>5</v>
      </c>
      <c r="AD14" s="1194">
        <v>1</v>
      </c>
      <c r="AE14" s="1192">
        <v>0</v>
      </c>
      <c r="AF14" s="1282">
        <v>0</v>
      </c>
      <c r="AG14" s="1192">
        <v>0</v>
      </c>
      <c r="AH14" s="1193">
        <v>0</v>
      </c>
      <c r="AI14" s="1194">
        <v>0</v>
      </c>
      <c r="AJ14" s="1192">
        <v>0</v>
      </c>
      <c r="AK14" s="1282">
        <v>0</v>
      </c>
      <c r="AL14" s="1192">
        <v>0</v>
      </c>
      <c r="AM14" s="1282">
        <v>4</v>
      </c>
      <c r="AN14" s="1192">
        <v>13</v>
      </c>
      <c r="AO14" s="176" t="s">
        <v>608</v>
      </c>
      <c r="AP14" s="843"/>
      <c r="AQ14" s="142"/>
    </row>
    <row r="15" spans="1:43" s="45" customFormat="1" ht="39.950000000000003" customHeight="1" x14ac:dyDescent="0.15">
      <c r="A15" s="62" t="s">
        <v>514</v>
      </c>
      <c r="B15" s="99"/>
      <c r="C15" s="176" t="s">
        <v>615</v>
      </c>
      <c r="D15" s="46"/>
      <c r="E15" s="49"/>
      <c r="F15" s="176" t="s">
        <v>53</v>
      </c>
      <c r="G15" s="46"/>
      <c r="H15" s="49"/>
      <c r="I15" s="1282">
        <f t="shared" si="3"/>
        <v>10</v>
      </c>
      <c r="J15" s="1193">
        <v>2</v>
      </c>
      <c r="K15" s="1194">
        <v>5</v>
      </c>
      <c r="L15" s="1194">
        <v>1</v>
      </c>
      <c r="M15" s="1192">
        <v>2</v>
      </c>
      <c r="N15" s="1282">
        <f t="shared" si="4"/>
        <v>14</v>
      </c>
      <c r="O15" s="1282">
        <v>0</v>
      </c>
      <c r="P15" s="1192">
        <v>2</v>
      </c>
      <c r="Q15" s="1193">
        <v>6</v>
      </c>
      <c r="R15" s="1192">
        <v>2</v>
      </c>
      <c r="S15" s="1193">
        <v>1</v>
      </c>
      <c r="T15" s="1194">
        <v>1</v>
      </c>
      <c r="U15" s="1194">
        <v>2</v>
      </c>
      <c r="V15" s="1194">
        <v>1</v>
      </c>
      <c r="W15" s="1194">
        <v>2</v>
      </c>
      <c r="X15" s="1283">
        <v>1</v>
      </c>
      <c r="Y15" s="67"/>
      <c r="Z15" s="67"/>
      <c r="AA15" s="1290">
        <v>1</v>
      </c>
      <c r="AB15" s="1192">
        <v>0</v>
      </c>
      <c r="AC15" s="1193">
        <v>0</v>
      </c>
      <c r="AD15" s="1194">
        <v>1</v>
      </c>
      <c r="AE15" s="1192">
        <v>0</v>
      </c>
      <c r="AF15" s="1282">
        <v>1</v>
      </c>
      <c r="AG15" s="1192">
        <v>2</v>
      </c>
      <c r="AH15" s="1193">
        <v>0</v>
      </c>
      <c r="AI15" s="1194">
        <v>2</v>
      </c>
      <c r="AJ15" s="1192">
        <v>1</v>
      </c>
      <c r="AK15" s="1282">
        <v>0</v>
      </c>
      <c r="AL15" s="1192">
        <v>0</v>
      </c>
      <c r="AM15" s="1282">
        <v>7</v>
      </c>
      <c r="AN15" s="1192">
        <v>18</v>
      </c>
      <c r="AO15" s="176" t="s">
        <v>615</v>
      </c>
      <c r="AP15" s="843"/>
      <c r="AQ15" s="142"/>
    </row>
    <row r="16" spans="1:43" s="45" customFormat="1" ht="39.950000000000003" customHeight="1" x14ac:dyDescent="0.15">
      <c r="A16" s="62" t="s">
        <v>294</v>
      </c>
      <c r="B16" s="99"/>
      <c r="C16" s="176" t="s">
        <v>616</v>
      </c>
      <c r="D16" s="46"/>
      <c r="E16" s="49"/>
      <c r="F16" s="176" t="s">
        <v>53</v>
      </c>
      <c r="G16" s="46"/>
      <c r="H16" s="49"/>
      <c r="I16" s="1282">
        <v>5</v>
      </c>
      <c r="J16" s="1193">
        <v>1</v>
      </c>
      <c r="K16" s="1194">
        <v>3</v>
      </c>
      <c r="L16" s="1194">
        <v>1</v>
      </c>
      <c r="M16" s="1192">
        <v>0</v>
      </c>
      <c r="N16" s="1282">
        <f t="shared" si="4"/>
        <v>9</v>
      </c>
      <c r="O16" s="1282">
        <v>1</v>
      </c>
      <c r="P16" s="1192">
        <v>0</v>
      </c>
      <c r="Q16" s="1193">
        <v>2</v>
      </c>
      <c r="R16" s="1192">
        <v>4</v>
      </c>
      <c r="S16" s="1193">
        <v>3</v>
      </c>
      <c r="T16" s="1194">
        <v>1</v>
      </c>
      <c r="U16" s="1194">
        <v>0</v>
      </c>
      <c r="V16" s="1194">
        <v>0</v>
      </c>
      <c r="W16" s="1194">
        <v>0</v>
      </c>
      <c r="X16" s="1283">
        <v>2</v>
      </c>
      <c r="Y16" s="67"/>
      <c r="Z16" s="67"/>
      <c r="AA16" s="1290">
        <v>2</v>
      </c>
      <c r="AB16" s="1192">
        <v>0</v>
      </c>
      <c r="AC16" s="1193">
        <v>0</v>
      </c>
      <c r="AD16" s="1194">
        <v>1</v>
      </c>
      <c r="AE16" s="1192">
        <v>1</v>
      </c>
      <c r="AF16" s="1282">
        <v>0</v>
      </c>
      <c r="AG16" s="1192">
        <v>0</v>
      </c>
      <c r="AH16" s="1193">
        <v>0</v>
      </c>
      <c r="AI16" s="1194">
        <v>0</v>
      </c>
      <c r="AJ16" s="1192">
        <v>0</v>
      </c>
      <c r="AK16" s="1282">
        <v>0</v>
      </c>
      <c r="AL16" s="1192">
        <v>0</v>
      </c>
      <c r="AM16" s="1282">
        <v>7</v>
      </c>
      <c r="AN16" s="1192">
        <v>11</v>
      </c>
      <c r="AO16" s="176" t="s">
        <v>616</v>
      </c>
      <c r="AP16" s="843"/>
      <c r="AQ16" s="142"/>
    </row>
    <row r="17" spans="1:43" s="45" customFormat="1" ht="39.950000000000003" customHeight="1" x14ac:dyDescent="0.15">
      <c r="A17" s="62" t="s">
        <v>617</v>
      </c>
      <c r="B17" s="99"/>
      <c r="C17" s="176" t="s">
        <v>619</v>
      </c>
      <c r="D17" s="46"/>
      <c r="E17" s="49"/>
      <c r="F17" s="176" t="s">
        <v>53</v>
      </c>
      <c r="G17" s="46"/>
      <c r="H17" s="49"/>
      <c r="I17" s="1282">
        <f t="shared" si="3"/>
        <v>10</v>
      </c>
      <c r="J17" s="1193">
        <v>2</v>
      </c>
      <c r="K17" s="1194">
        <v>6</v>
      </c>
      <c r="L17" s="1194">
        <v>2</v>
      </c>
      <c r="M17" s="1192">
        <v>0</v>
      </c>
      <c r="N17" s="1282">
        <f t="shared" si="4"/>
        <v>18</v>
      </c>
      <c r="O17" s="1282">
        <v>1</v>
      </c>
      <c r="P17" s="1192">
        <v>2</v>
      </c>
      <c r="Q17" s="1193">
        <v>7</v>
      </c>
      <c r="R17" s="1192">
        <v>5</v>
      </c>
      <c r="S17" s="1193">
        <v>3</v>
      </c>
      <c r="T17" s="1194">
        <v>1</v>
      </c>
      <c r="U17" s="1194">
        <v>1</v>
      </c>
      <c r="V17" s="1194">
        <v>2</v>
      </c>
      <c r="W17" s="1194">
        <v>2</v>
      </c>
      <c r="X17" s="1283">
        <v>3</v>
      </c>
      <c r="Y17" s="67"/>
      <c r="Z17" s="67"/>
      <c r="AA17" s="1290">
        <v>1</v>
      </c>
      <c r="AB17" s="1192">
        <v>2</v>
      </c>
      <c r="AC17" s="1193">
        <v>1</v>
      </c>
      <c r="AD17" s="1194">
        <v>2</v>
      </c>
      <c r="AE17" s="1192">
        <v>0</v>
      </c>
      <c r="AF17" s="1282">
        <v>0</v>
      </c>
      <c r="AG17" s="1192">
        <v>0</v>
      </c>
      <c r="AH17" s="1193">
        <v>0</v>
      </c>
      <c r="AI17" s="1194">
        <v>0</v>
      </c>
      <c r="AJ17" s="1192">
        <v>0</v>
      </c>
      <c r="AK17" s="1282">
        <v>0</v>
      </c>
      <c r="AL17" s="1192">
        <v>0</v>
      </c>
      <c r="AM17" s="1282">
        <v>6</v>
      </c>
      <c r="AN17" s="1192">
        <v>18</v>
      </c>
      <c r="AO17" s="176" t="s">
        <v>619</v>
      </c>
      <c r="AP17" s="843"/>
      <c r="AQ17" s="142"/>
    </row>
    <row r="18" spans="1:43" s="45" customFormat="1" ht="39.950000000000003" customHeight="1" x14ac:dyDescent="0.15">
      <c r="A18" s="62" t="s">
        <v>620</v>
      </c>
      <c r="B18" s="99"/>
      <c r="C18" s="176" t="s">
        <v>623</v>
      </c>
      <c r="D18" s="46"/>
      <c r="E18" s="49"/>
      <c r="F18" s="176" t="s">
        <v>379</v>
      </c>
      <c r="G18" s="46"/>
      <c r="H18" s="49"/>
      <c r="I18" s="1282">
        <v>14</v>
      </c>
      <c r="J18" s="1193">
        <v>0</v>
      </c>
      <c r="K18" s="1194">
        <v>10</v>
      </c>
      <c r="L18" s="1194">
        <v>4</v>
      </c>
      <c r="M18" s="1192">
        <v>0</v>
      </c>
      <c r="N18" s="1282">
        <f t="shared" si="4"/>
        <v>34</v>
      </c>
      <c r="O18" s="1282">
        <v>0</v>
      </c>
      <c r="P18" s="1192">
        <v>0</v>
      </c>
      <c r="Q18" s="1193">
        <v>12</v>
      </c>
      <c r="R18" s="1192">
        <v>13</v>
      </c>
      <c r="S18" s="1193">
        <v>5</v>
      </c>
      <c r="T18" s="1194">
        <v>1</v>
      </c>
      <c r="U18" s="1194">
        <v>5</v>
      </c>
      <c r="V18" s="1194">
        <v>3</v>
      </c>
      <c r="W18" s="1194">
        <v>3</v>
      </c>
      <c r="X18" s="1283">
        <v>8</v>
      </c>
      <c r="Y18" s="67"/>
      <c r="Z18" s="67"/>
      <c r="AA18" s="1290">
        <v>7</v>
      </c>
      <c r="AB18" s="1192">
        <v>2</v>
      </c>
      <c r="AC18" s="1193">
        <v>5</v>
      </c>
      <c r="AD18" s="1194">
        <v>2</v>
      </c>
      <c r="AE18" s="1192">
        <v>2</v>
      </c>
      <c r="AF18" s="1282">
        <v>0</v>
      </c>
      <c r="AG18" s="1192">
        <v>0</v>
      </c>
      <c r="AH18" s="1193">
        <v>0</v>
      </c>
      <c r="AI18" s="1194">
        <v>0</v>
      </c>
      <c r="AJ18" s="1192">
        <v>0</v>
      </c>
      <c r="AK18" s="1282">
        <v>0</v>
      </c>
      <c r="AL18" s="1192">
        <v>0</v>
      </c>
      <c r="AM18" s="1282">
        <v>8</v>
      </c>
      <c r="AN18" s="1192">
        <v>25</v>
      </c>
      <c r="AO18" s="176" t="s">
        <v>623</v>
      </c>
      <c r="AP18" s="843"/>
      <c r="AQ18" s="142"/>
    </row>
    <row r="19" spans="1:43" s="45" customFormat="1" ht="39.950000000000003" customHeight="1" x14ac:dyDescent="0.15">
      <c r="A19" s="62" t="s">
        <v>624</v>
      </c>
      <c r="B19" s="99"/>
      <c r="C19" s="176" t="s">
        <v>580</v>
      </c>
      <c r="D19" s="46"/>
      <c r="E19" s="49"/>
      <c r="F19" s="176" t="s">
        <v>609</v>
      </c>
      <c r="G19" s="46"/>
      <c r="H19" s="49"/>
      <c r="I19" s="1282">
        <v>56</v>
      </c>
      <c r="J19" s="1193">
        <v>0</v>
      </c>
      <c r="K19" s="1194">
        <v>32</v>
      </c>
      <c r="L19" s="1194">
        <v>16</v>
      </c>
      <c r="M19" s="1192">
        <v>8</v>
      </c>
      <c r="N19" s="1282">
        <f t="shared" si="4"/>
        <v>252</v>
      </c>
      <c r="O19" s="1282">
        <v>0</v>
      </c>
      <c r="P19" s="1192">
        <v>0</v>
      </c>
      <c r="Q19" s="1193">
        <v>89</v>
      </c>
      <c r="R19" s="1192">
        <v>34</v>
      </c>
      <c r="S19" s="1193">
        <v>26</v>
      </c>
      <c r="T19" s="1194">
        <v>14</v>
      </c>
      <c r="U19" s="1194">
        <v>24</v>
      </c>
      <c r="V19" s="1194">
        <v>28</v>
      </c>
      <c r="W19" s="1194">
        <v>12</v>
      </c>
      <c r="X19" s="1283">
        <v>19</v>
      </c>
      <c r="Y19" s="67"/>
      <c r="Z19" s="67"/>
      <c r="AA19" s="1290">
        <v>51</v>
      </c>
      <c r="AB19" s="1192">
        <v>14</v>
      </c>
      <c r="AC19" s="1193">
        <v>27</v>
      </c>
      <c r="AD19" s="1194">
        <v>24</v>
      </c>
      <c r="AE19" s="1192">
        <v>14</v>
      </c>
      <c r="AF19" s="1282">
        <v>47</v>
      </c>
      <c r="AG19" s="1192">
        <v>17</v>
      </c>
      <c r="AH19" s="1193">
        <v>23</v>
      </c>
      <c r="AI19" s="1194">
        <v>16</v>
      </c>
      <c r="AJ19" s="1192">
        <v>25</v>
      </c>
      <c r="AK19" s="1282">
        <v>0</v>
      </c>
      <c r="AL19" s="1192">
        <v>0</v>
      </c>
      <c r="AM19" s="1282">
        <v>36</v>
      </c>
      <c r="AN19" s="1192">
        <v>84</v>
      </c>
      <c r="AO19" s="176" t="s">
        <v>580</v>
      </c>
      <c r="AP19" s="843"/>
      <c r="AQ19" s="142"/>
    </row>
    <row r="20" spans="1:43" s="45" customFormat="1" ht="39.950000000000003" customHeight="1" x14ac:dyDescent="0.15">
      <c r="A20" s="62" t="s">
        <v>625</v>
      </c>
      <c r="B20" s="99"/>
      <c r="C20" s="176" t="s">
        <v>118</v>
      </c>
      <c r="D20" s="46"/>
      <c r="E20" s="49"/>
      <c r="F20" s="176" t="s">
        <v>28</v>
      </c>
      <c r="G20" s="46"/>
      <c r="H20" s="49"/>
      <c r="I20" s="1282">
        <v>10</v>
      </c>
      <c r="J20" s="1193">
        <v>0</v>
      </c>
      <c r="K20" s="1194">
        <v>3</v>
      </c>
      <c r="L20" s="1194">
        <v>3</v>
      </c>
      <c r="M20" s="1192">
        <v>4</v>
      </c>
      <c r="N20" s="1282">
        <f t="shared" si="4"/>
        <v>26</v>
      </c>
      <c r="O20" s="1282">
        <v>0</v>
      </c>
      <c r="P20" s="1192">
        <v>0</v>
      </c>
      <c r="Q20" s="1193">
        <v>2</v>
      </c>
      <c r="R20" s="1192">
        <v>4</v>
      </c>
      <c r="S20" s="1193">
        <v>1</v>
      </c>
      <c r="T20" s="1194">
        <v>3</v>
      </c>
      <c r="U20" s="1194">
        <v>1</v>
      </c>
      <c r="V20" s="1194">
        <v>0</v>
      </c>
      <c r="W20" s="1194">
        <v>0</v>
      </c>
      <c r="X20" s="1283">
        <v>1</v>
      </c>
      <c r="Y20" s="67"/>
      <c r="Z20" s="67"/>
      <c r="AA20" s="1290">
        <v>9</v>
      </c>
      <c r="AB20" s="1192">
        <v>2</v>
      </c>
      <c r="AC20" s="1193">
        <v>2</v>
      </c>
      <c r="AD20" s="1194">
        <v>6</v>
      </c>
      <c r="AE20" s="1192">
        <v>3</v>
      </c>
      <c r="AF20" s="1282">
        <v>8</v>
      </c>
      <c r="AG20" s="1192">
        <v>1</v>
      </c>
      <c r="AH20" s="1193">
        <v>2</v>
      </c>
      <c r="AI20" s="1194">
        <v>5</v>
      </c>
      <c r="AJ20" s="1192">
        <v>2</v>
      </c>
      <c r="AK20" s="1282">
        <v>0</v>
      </c>
      <c r="AL20" s="1192">
        <v>0</v>
      </c>
      <c r="AM20" s="1282">
        <v>12</v>
      </c>
      <c r="AN20" s="1192">
        <v>20</v>
      </c>
      <c r="AO20" s="176" t="s">
        <v>118</v>
      </c>
      <c r="AP20" s="843"/>
      <c r="AQ20" s="142"/>
    </row>
    <row r="21" spans="1:43" s="45" customFormat="1" ht="39.950000000000003" customHeight="1" x14ac:dyDescent="0.15">
      <c r="A21" s="62" t="s">
        <v>626</v>
      </c>
      <c r="B21" s="99"/>
      <c r="C21" s="4" t="s">
        <v>1298</v>
      </c>
      <c r="D21" s="46"/>
      <c r="E21" s="49"/>
      <c r="F21" s="1284" t="s">
        <v>1007</v>
      </c>
      <c r="G21" s="46"/>
      <c r="H21" s="49"/>
      <c r="I21" s="1282">
        <v>9</v>
      </c>
      <c r="J21" s="1193">
        <v>0</v>
      </c>
      <c r="K21" s="1194">
        <v>0</v>
      </c>
      <c r="L21" s="1194">
        <v>0</v>
      </c>
      <c r="M21" s="1192">
        <v>9</v>
      </c>
      <c r="N21" s="1282">
        <f t="shared" si="4"/>
        <v>35</v>
      </c>
      <c r="O21" s="1282">
        <v>0</v>
      </c>
      <c r="P21" s="1192">
        <v>0</v>
      </c>
      <c r="Q21" s="1193">
        <v>0</v>
      </c>
      <c r="R21" s="1192">
        <v>0</v>
      </c>
      <c r="S21" s="1193">
        <v>0</v>
      </c>
      <c r="T21" s="1194">
        <v>0</v>
      </c>
      <c r="U21" s="1194">
        <v>0</v>
      </c>
      <c r="V21" s="1194">
        <v>0</v>
      </c>
      <c r="W21" s="1194">
        <v>0</v>
      </c>
      <c r="X21" s="1283">
        <v>0</v>
      </c>
      <c r="Y21" s="67"/>
      <c r="Z21" s="67"/>
      <c r="AA21" s="1290">
        <v>0</v>
      </c>
      <c r="AB21" s="1192">
        <v>0</v>
      </c>
      <c r="AC21" s="1193">
        <v>0</v>
      </c>
      <c r="AD21" s="1194">
        <v>0</v>
      </c>
      <c r="AE21" s="1192">
        <v>0</v>
      </c>
      <c r="AF21" s="1282">
        <v>26</v>
      </c>
      <c r="AG21" s="1192">
        <v>9</v>
      </c>
      <c r="AH21" s="1193">
        <v>9</v>
      </c>
      <c r="AI21" s="1194">
        <v>7</v>
      </c>
      <c r="AJ21" s="1192">
        <v>19</v>
      </c>
      <c r="AK21" s="1282">
        <v>0</v>
      </c>
      <c r="AL21" s="1192">
        <v>0</v>
      </c>
      <c r="AM21" s="1282">
        <v>18</v>
      </c>
      <c r="AN21" s="1192">
        <v>15</v>
      </c>
      <c r="AO21" s="4" t="s">
        <v>1298</v>
      </c>
      <c r="AP21" s="843"/>
      <c r="AQ21" s="142"/>
    </row>
    <row r="22" spans="1:43" s="56" customFormat="1" ht="39.950000000000003" customHeight="1" x14ac:dyDescent="0.15">
      <c r="A22" s="62" t="s">
        <v>75</v>
      </c>
      <c r="B22" s="99"/>
      <c r="C22" s="4" t="s">
        <v>127</v>
      </c>
      <c r="D22" s="46"/>
      <c r="E22" s="49"/>
      <c r="F22" s="176" t="s">
        <v>609</v>
      </c>
      <c r="G22" s="46"/>
      <c r="H22" s="49"/>
      <c r="I22" s="1282">
        <f t="shared" si="3"/>
        <v>12</v>
      </c>
      <c r="J22" s="1193">
        <v>0</v>
      </c>
      <c r="K22" s="1194">
        <v>0</v>
      </c>
      <c r="L22" s="1194">
        <v>0</v>
      </c>
      <c r="M22" s="1192">
        <v>12</v>
      </c>
      <c r="N22" s="1282">
        <f t="shared" si="4"/>
        <v>88</v>
      </c>
      <c r="O22" s="1282">
        <v>0</v>
      </c>
      <c r="P22" s="1192">
        <v>0</v>
      </c>
      <c r="Q22" s="1193">
        <v>0</v>
      </c>
      <c r="R22" s="1192">
        <v>0</v>
      </c>
      <c r="S22" s="1193">
        <v>0</v>
      </c>
      <c r="T22" s="1194">
        <v>0</v>
      </c>
      <c r="U22" s="1194">
        <v>0</v>
      </c>
      <c r="V22" s="1194">
        <v>0</v>
      </c>
      <c r="W22" s="1194">
        <v>0</v>
      </c>
      <c r="X22" s="1283">
        <v>0</v>
      </c>
      <c r="Y22" s="67"/>
      <c r="Z22" s="67"/>
      <c r="AA22" s="1290">
        <v>0</v>
      </c>
      <c r="AB22" s="1192">
        <v>0</v>
      </c>
      <c r="AC22" s="1193">
        <v>0</v>
      </c>
      <c r="AD22" s="1194">
        <v>0</v>
      </c>
      <c r="AE22" s="1192">
        <v>0</v>
      </c>
      <c r="AF22" s="1282">
        <v>54</v>
      </c>
      <c r="AG22" s="1192">
        <v>34</v>
      </c>
      <c r="AH22" s="1193">
        <v>32</v>
      </c>
      <c r="AI22" s="1194">
        <v>25</v>
      </c>
      <c r="AJ22" s="1192">
        <v>31</v>
      </c>
      <c r="AK22" s="1282">
        <v>0</v>
      </c>
      <c r="AL22" s="1192">
        <v>0</v>
      </c>
      <c r="AM22" s="1282">
        <v>17</v>
      </c>
      <c r="AN22" s="1192">
        <v>20</v>
      </c>
      <c r="AO22" s="4" t="s">
        <v>127</v>
      </c>
      <c r="AP22" s="843"/>
      <c r="AQ22" s="142"/>
    </row>
    <row r="23" spans="1:43" s="56" customFormat="1" ht="39.950000000000003" customHeight="1" x14ac:dyDescent="0.15">
      <c r="A23" s="62" t="s">
        <v>628</v>
      </c>
      <c r="B23" s="99"/>
      <c r="C23" s="176" t="s">
        <v>484</v>
      </c>
      <c r="D23" s="46"/>
      <c r="E23" s="49"/>
      <c r="F23" s="176" t="s">
        <v>28</v>
      </c>
      <c r="G23" s="46"/>
      <c r="H23" s="49"/>
      <c r="I23" s="1282">
        <v>21</v>
      </c>
      <c r="J23" s="1193">
        <v>0</v>
      </c>
      <c r="K23" s="1194">
        <v>10</v>
      </c>
      <c r="L23" s="1194">
        <v>4</v>
      </c>
      <c r="M23" s="1192">
        <v>7</v>
      </c>
      <c r="N23" s="1282">
        <f t="shared" si="4"/>
        <v>54</v>
      </c>
      <c r="O23" s="1282">
        <v>0</v>
      </c>
      <c r="P23" s="1192">
        <v>0</v>
      </c>
      <c r="Q23" s="1193">
        <v>11</v>
      </c>
      <c r="R23" s="1192">
        <v>9</v>
      </c>
      <c r="S23" s="1193">
        <v>1</v>
      </c>
      <c r="T23" s="1194">
        <v>4</v>
      </c>
      <c r="U23" s="1194">
        <v>4</v>
      </c>
      <c r="V23" s="1194">
        <v>2</v>
      </c>
      <c r="W23" s="1194">
        <v>4</v>
      </c>
      <c r="X23" s="1283">
        <v>5</v>
      </c>
      <c r="Y23" s="67"/>
      <c r="Z23" s="67"/>
      <c r="AA23" s="1290">
        <v>7</v>
      </c>
      <c r="AB23" s="1192">
        <v>4</v>
      </c>
      <c r="AC23" s="1193">
        <v>5</v>
      </c>
      <c r="AD23" s="1194">
        <v>2</v>
      </c>
      <c r="AE23" s="1192">
        <v>4</v>
      </c>
      <c r="AF23" s="1282">
        <v>18</v>
      </c>
      <c r="AG23" s="1192">
        <v>5</v>
      </c>
      <c r="AH23" s="1193">
        <v>6</v>
      </c>
      <c r="AI23" s="1194">
        <v>7</v>
      </c>
      <c r="AJ23" s="1192">
        <v>10</v>
      </c>
      <c r="AK23" s="1282">
        <v>0</v>
      </c>
      <c r="AL23" s="1192">
        <v>0</v>
      </c>
      <c r="AM23" s="1282">
        <v>17</v>
      </c>
      <c r="AN23" s="1192">
        <v>30</v>
      </c>
      <c r="AO23" s="176" t="s">
        <v>484</v>
      </c>
      <c r="AP23" s="843"/>
      <c r="AQ23" s="142"/>
    </row>
    <row r="24" spans="1:43" s="56" customFormat="1" ht="39.950000000000003" customHeight="1" x14ac:dyDescent="0.15">
      <c r="A24" s="62" t="s">
        <v>629</v>
      </c>
      <c r="B24" s="99"/>
      <c r="C24" s="176" t="s">
        <v>630</v>
      </c>
      <c r="D24" s="46"/>
      <c r="E24" s="49"/>
      <c r="F24" s="176" t="s">
        <v>609</v>
      </c>
      <c r="G24" s="46"/>
      <c r="H24" s="49"/>
      <c r="I24" s="1282">
        <v>54</v>
      </c>
      <c r="J24" s="1193">
        <v>0</v>
      </c>
      <c r="K24" s="1194">
        <v>32</v>
      </c>
      <c r="L24" s="1194">
        <v>16</v>
      </c>
      <c r="M24" s="1192">
        <v>6</v>
      </c>
      <c r="N24" s="1282">
        <f t="shared" si="4"/>
        <v>224</v>
      </c>
      <c r="O24" s="1282">
        <v>0</v>
      </c>
      <c r="P24" s="1192">
        <v>0</v>
      </c>
      <c r="Q24" s="1193">
        <v>82</v>
      </c>
      <c r="R24" s="1192">
        <v>24</v>
      </c>
      <c r="S24" s="1193">
        <v>18</v>
      </c>
      <c r="T24" s="1194">
        <v>21</v>
      </c>
      <c r="U24" s="1194">
        <v>13</v>
      </c>
      <c r="V24" s="1194">
        <v>19</v>
      </c>
      <c r="W24" s="1194">
        <v>15</v>
      </c>
      <c r="X24" s="1283">
        <v>20</v>
      </c>
      <c r="Y24" s="67"/>
      <c r="Z24" s="67"/>
      <c r="AA24" s="1290">
        <v>40</v>
      </c>
      <c r="AB24" s="1192">
        <v>25</v>
      </c>
      <c r="AC24" s="1193">
        <v>21</v>
      </c>
      <c r="AD24" s="1194">
        <v>24</v>
      </c>
      <c r="AE24" s="1192">
        <v>20</v>
      </c>
      <c r="AF24" s="1282">
        <v>32</v>
      </c>
      <c r="AG24" s="1192">
        <v>21</v>
      </c>
      <c r="AH24" s="1193">
        <v>18</v>
      </c>
      <c r="AI24" s="1194">
        <v>18</v>
      </c>
      <c r="AJ24" s="1192">
        <v>17</v>
      </c>
      <c r="AK24" s="1282">
        <v>0</v>
      </c>
      <c r="AL24" s="1192">
        <v>0</v>
      </c>
      <c r="AM24" s="1282">
        <v>39</v>
      </c>
      <c r="AN24" s="1192">
        <v>72</v>
      </c>
      <c r="AO24" s="176" t="s">
        <v>630</v>
      </c>
      <c r="AP24" s="843"/>
      <c r="AQ24" s="142"/>
    </row>
    <row r="25" spans="1:43" s="56" customFormat="1" ht="39.950000000000003" customHeight="1" x14ac:dyDescent="0.15">
      <c r="A25" s="62" t="s">
        <v>192</v>
      </c>
      <c r="B25" s="99"/>
      <c r="C25" s="176" t="s">
        <v>133</v>
      </c>
      <c r="D25" s="46"/>
      <c r="E25" s="49"/>
      <c r="F25" s="176" t="s">
        <v>379</v>
      </c>
      <c r="G25" s="46"/>
      <c r="H25" s="49"/>
      <c r="I25" s="1282">
        <v>8</v>
      </c>
      <c r="J25" s="1193">
        <v>0</v>
      </c>
      <c r="K25" s="1194">
        <v>4</v>
      </c>
      <c r="L25" s="1194">
        <v>1</v>
      </c>
      <c r="M25" s="1192">
        <v>3</v>
      </c>
      <c r="N25" s="1282">
        <f t="shared" si="4"/>
        <v>21</v>
      </c>
      <c r="O25" s="1282">
        <v>0</v>
      </c>
      <c r="P25" s="1192">
        <v>0</v>
      </c>
      <c r="Q25" s="1193">
        <v>5</v>
      </c>
      <c r="R25" s="1192">
        <v>5</v>
      </c>
      <c r="S25" s="1193">
        <v>1</v>
      </c>
      <c r="T25" s="1194">
        <v>2</v>
      </c>
      <c r="U25" s="1194">
        <v>2</v>
      </c>
      <c r="V25" s="1194">
        <v>4</v>
      </c>
      <c r="W25" s="1194">
        <v>0</v>
      </c>
      <c r="X25" s="1283">
        <v>1</v>
      </c>
      <c r="Y25" s="67"/>
      <c r="Z25" s="67"/>
      <c r="AA25" s="1290">
        <v>1</v>
      </c>
      <c r="AB25" s="1192">
        <v>2</v>
      </c>
      <c r="AC25" s="1193">
        <v>2</v>
      </c>
      <c r="AD25" s="1194">
        <v>1</v>
      </c>
      <c r="AE25" s="1192">
        <v>0</v>
      </c>
      <c r="AF25" s="1282">
        <v>5</v>
      </c>
      <c r="AG25" s="1192">
        <v>3</v>
      </c>
      <c r="AH25" s="1193">
        <v>3</v>
      </c>
      <c r="AI25" s="1194">
        <v>4</v>
      </c>
      <c r="AJ25" s="1192">
        <v>1</v>
      </c>
      <c r="AK25" s="1282">
        <v>0</v>
      </c>
      <c r="AL25" s="1192">
        <v>0</v>
      </c>
      <c r="AM25" s="1282">
        <v>10</v>
      </c>
      <c r="AN25" s="1192">
        <v>19</v>
      </c>
      <c r="AO25" s="176" t="s">
        <v>133</v>
      </c>
      <c r="AP25" s="843"/>
      <c r="AQ25" s="142"/>
    </row>
    <row r="26" spans="1:43" s="56" customFormat="1" ht="39.950000000000003" customHeight="1" x14ac:dyDescent="0.15">
      <c r="A26" s="62" t="s">
        <v>631</v>
      </c>
      <c r="B26" s="99"/>
      <c r="C26" s="176" t="s">
        <v>335</v>
      </c>
      <c r="D26" s="46"/>
      <c r="E26" s="49"/>
      <c r="F26" s="176" t="s">
        <v>379</v>
      </c>
      <c r="G26" s="46"/>
      <c r="H26" s="49"/>
      <c r="I26" s="1282">
        <v>31</v>
      </c>
      <c r="J26" s="1193">
        <v>0</v>
      </c>
      <c r="K26" s="1194">
        <v>15</v>
      </c>
      <c r="L26" s="1194">
        <v>9</v>
      </c>
      <c r="M26" s="1192">
        <v>7</v>
      </c>
      <c r="N26" s="1282">
        <f t="shared" si="4"/>
        <v>79</v>
      </c>
      <c r="O26" s="1282">
        <v>0</v>
      </c>
      <c r="P26" s="1192">
        <v>0</v>
      </c>
      <c r="Q26" s="1193">
        <v>18</v>
      </c>
      <c r="R26" s="1192">
        <v>16</v>
      </c>
      <c r="S26" s="1193">
        <v>3</v>
      </c>
      <c r="T26" s="1194">
        <v>6</v>
      </c>
      <c r="U26" s="1194">
        <v>7</v>
      </c>
      <c r="V26" s="1194">
        <v>5</v>
      </c>
      <c r="W26" s="1194">
        <v>8</v>
      </c>
      <c r="X26" s="1283">
        <v>5</v>
      </c>
      <c r="Y26" s="67"/>
      <c r="Z26" s="67"/>
      <c r="AA26" s="1290">
        <v>16</v>
      </c>
      <c r="AB26" s="1192">
        <v>9</v>
      </c>
      <c r="AC26" s="1193">
        <v>5</v>
      </c>
      <c r="AD26" s="1194">
        <v>7</v>
      </c>
      <c r="AE26" s="1192">
        <v>13</v>
      </c>
      <c r="AF26" s="1282">
        <v>13</v>
      </c>
      <c r="AG26" s="1192">
        <v>7</v>
      </c>
      <c r="AH26" s="1193">
        <v>9</v>
      </c>
      <c r="AI26" s="1194">
        <v>7</v>
      </c>
      <c r="AJ26" s="1192">
        <v>4</v>
      </c>
      <c r="AK26" s="1282">
        <v>0</v>
      </c>
      <c r="AL26" s="1192">
        <v>0</v>
      </c>
      <c r="AM26" s="1282">
        <v>30</v>
      </c>
      <c r="AN26" s="1192">
        <v>46</v>
      </c>
      <c r="AO26" s="176" t="s">
        <v>335</v>
      </c>
      <c r="AP26" s="843"/>
      <c r="AQ26" s="142"/>
    </row>
    <row r="27" spans="1:43" s="56" customFormat="1" ht="39.950000000000003" customHeight="1" x14ac:dyDescent="0.15">
      <c r="A27" s="62" t="s">
        <v>309</v>
      </c>
      <c r="B27" s="99"/>
      <c r="C27" s="176" t="s">
        <v>632</v>
      </c>
      <c r="D27" s="46"/>
      <c r="E27" s="49"/>
      <c r="F27" s="176" t="s">
        <v>609</v>
      </c>
      <c r="G27" s="46"/>
      <c r="H27" s="49"/>
      <c r="I27" s="1282">
        <v>56</v>
      </c>
      <c r="J27" s="1193">
        <v>0</v>
      </c>
      <c r="K27" s="1194">
        <v>34</v>
      </c>
      <c r="L27" s="1194">
        <v>22</v>
      </c>
      <c r="M27" s="1192">
        <v>0</v>
      </c>
      <c r="N27" s="1282">
        <f t="shared" si="4"/>
        <v>192</v>
      </c>
      <c r="O27" s="1282">
        <v>0</v>
      </c>
      <c r="P27" s="1192">
        <v>0</v>
      </c>
      <c r="Q27" s="1193">
        <v>72</v>
      </c>
      <c r="R27" s="1192">
        <v>42</v>
      </c>
      <c r="S27" s="1193">
        <v>19</v>
      </c>
      <c r="T27" s="1194">
        <v>17</v>
      </c>
      <c r="U27" s="1194">
        <v>14</v>
      </c>
      <c r="V27" s="1194">
        <v>22</v>
      </c>
      <c r="W27" s="1194">
        <v>24</v>
      </c>
      <c r="X27" s="1283">
        <v>18</v>
      </c>
      <c r="Y27" s="67"/>
      <c r="Z27" s="67"/>
      <c r="AA27" s="1290">
        <v>55</v>
      </c>
      <c r="AB27" s="1192">
        <v>23</v>
      </c>
      <c r="AC27" s="1193">
        <v>31</v>
      </c>
      <c r="AD27" s="1194">
        <v>23</v>
      </c>
      <c r="AE27" s="1192">
        <v>24</v>
      </c>
      <c r="AF27" s="1282">
        <v>0</v>
      </c>
      <c r="AG27" s="1192">
        <v>0</v>
      </c>
      <c r="AH27" s="1193">
        <v>0</v>
      </c>
      <c r="AI27" s="1194">
        <v>0</v>
      </c>
      <c r="AJ27" s="1192">
        <v>0</v>
      </c>
      <c r="AK27" s="1282">
        <v>0</v>
      </c>
      <c r="AL27" s="1192">
        <v>0</v>
      </c>
      <c r="AM27" s="1282">
        <v>31</v>
      </c>
      <c r="AN27" s="1192">
        <v>77</v>
      </c>
      <c r="AO27" s="176" t="s">
        <v>632</v>
      </c>
      <c r="AP27" s="843"/>
      <c r="AQ27" s="142"/>
    </row>
    <row r="28" spans="1:43" s="56" customFormat="1" ht="39.950000000000003" customHeight="1" x14ac:dyDescent="0.15">
      <c r="A28" s="62" t="s">
        <v>863</v>
      </c>
      <c r="B28" s="99"/>
      <c r="C28" s="176" t="s">
        <v>41</v>
      </c>
      <c r="D28" s="46"/>
      <c r="E28" s="49"/>
      <c r="F28" s="176" t="s">
        <v>609</v>
      </c>
      <c r="G28" s="46"/>
      <c r="H28" s="49"/>
      <c r="I28" s="1282">
        <f t="shared" si="3"/>
        <v>19</v>
      </c>
      <c r="J28" s="1193">
        <v>0</v>
      </c>
      <c r="K28" s="1194">
        <v>0</v>
      </c>
      <c r="L28" s="1194">
        <v>0</v>
      </c>
      <c r="M28" s="1192">
        <v>19</v>
      </c>
      <c r="N28" s="1282">
        <f t="shared" si="4"/>
        <v>178</v>
      </c>
      <c r="O28" s="1282">
        <v>0</v>
      </c>
      <c r="P28" s="1192">
        <v>0</v>
      </c>
      <c r="Q28" s="1193">
        <v>0</v>
      </c>
      <c r="R28" s="1192">
        <v>0</v>
      </c>
      <c r="S28" s="1193">
        <v>0</v>
      </c>
      <c r="T28" s="1194">
        <v>0</v>
      </c>
      <c r="U28" s="1194">
        <v>0</v>
      </c>
      <c r="V28" s="1194">
        <v>0</v>
      </c>
      <c r="W28" s="1194">
        <v>0</v>
      </c>
      <c r="X28" s="1283">
        <v>0</v>
      </c>
      <c r="Y28" s="67"/>
      <c r="Z28" s="67"/>
      <c r="AA28" s="1290">
        <v>0</v>
      </c>
      <c r="AB28" s="1192">
        <v>0</v>
      </c>
      <c r="AC28" s="1193">
        <v>0</v>
      </c>
      <c r="AD28" s="1194">
        <v>0</v>
      </c>
      <c r="AE28" s="1192">
        <v>0</v>
      </c>
      <c r="AF28" s="1282">
        <v>126</v>
      </c>
      <c r="AG28" s="1192">
        <v>52</v>
      </c>
      <c r="AH28" s="1193">
        <v>60</v>
      </c>
      <c r="AI28" s="1194">
        <v>58</v>
      </c>
      <c r="AJ28" s="1192">
        <v>60</v>
      </c>
      <c r="AK28" s="1282">
        <v>0</v>
      </c>
      <c r="AL28" s="1192">
        <v>0</v>
      </c>
      <c r="AM28" s="1282">
        <v>32</v>
      </c>
      <c r="AN28" s="1192">
        <v>31</v>
      </c>
      <c r="AO28" s="176" t="s">
        <v>41</v>
      </c>
      <c r="AP28" s="843"/>
      <c r="AQ28" s="142"/>
    </row>
    <row r="29" spans="1:43" s="56" customFormat="1" ht="39.950000000000003" customHeight="1" x14ac:dyDescent="0.15">
      <c r="A29" s="62" t="s">
        <v>251</v>
      </c>
      <c r="B29" s="99"/>
      <c r="C29" s="176" t="s">
        <v>612</v>
      </c>
      <c r="D29" s="46"/>
      <c r="E29" s="49"/>
      <c r="F29" s="176" t="s">
        <v>609</v>
      </c>
      <c r="G29" s="46"/>
      <c r="H29" s="49"/>
      <c r="I29" s="1282">
        <f t="shared" si="3"/>
        <v>15</v>
      </c>
      <c r="J29" s="1193">
        <v>0</v>
      </c>
      <c r="K29" s="1194">
        <v>7</v>
      </c>
      <c r="L29" s="1194">
        <v>4</v>
      </c>
      <c r="M29" s="1192">
        <v>4</v>
      </c>
      <c r="N29" s="1282">
        <f t="shared" si="4"/>
        <v>55</v>
      </c>
      <c r="O29" s="1282">
        <v>0</v>
      </c>
      <c r="P29" s="1192">
        <v>0</v>
      </c>
      <c r="Q29" s="1193">
        <v>15</v>
      </c>
      <c r="R29" s="1192">
        <v>3</v>
      </c>
      <c r="S29" s="1193">
        <v>4</v>
      </c>
      <c r="T29" s="1194">
        <v>1</v>
      </c>
      <c r="U29" s="1194">
        <v>2</v>
      </c>
      <c r="V29" s="1194">
        <v>3</v>
      </c>
      <c r="W29" s="1194">
        <v>5</v>
      </c>
      <c r="X29" s="1283">
        <v>3</v>
      </c>
      <c r="Y29" s="67"/>
      <c r="Z29" s="67"/>
      <c r="AA29" s="1290">
        <v>12</v>
      </c>
      <c r="AB29" s="1192">
        <v>8</v>
      </c>
      <c r="AC29" s="1193">
        <v>7</v>
      </c>
      <c r="AD29" s="1194">
        <v>6</v>
      </c>
      <c r="AE29" s="1192">
        <v>7</v>
      </c>
      <c r="AF29" s="1282">
        <v>13</v>
      </c>
      <c r="AG29" s="1192">
        <v>4</v>
      </c>
      <c r="AH29" s="1193">
        <v>7</v>
      </c>
      <c r="AI29" s="1194">
        <v>3</v>
      </c>
      <c r="AJ29" s="1192">
        <v>7</v>
      </c>
      <c r="AK29" s="1282">
        <v>0</v>
      </c>
      <c r="AL29" s="1192">
        <v>0</v>
      </c>
      <c r="AM29" s="1282">
        <v>15</v>
      </c>
      <c r="AN29" s="1192">
        <v>24</v>
      </c>
      <c r="AO29" s="176" t="s">
        <v>612</v>
      </c>
      <c r="AP29" s="843"/>
      <c r="AQ29" s="142"/>
    </row>
    <row r="30" spans="1:43" s="56" customFormat="1" ht="39.950000000000003" customHeight="1" x14ac:dyDescent="0.15">
      <c r="A30" s="62" t="s">
        <v>77</v>
      </c>
      <c r="B30" s="99"/>
      <c r="C30" s="176" t="s">
        <v>633</v>
      </c>
      <c r="D30" s="46"/>
      <c r="E30" s="49"/>
      <c r="F30" s="1284" t="s">
        <v>1007</v>
      </c>
      <c r="G30" s="46"/>
      <c r="H30" s="49"/>
      <c r="I30" s="1282">
        <v>26</v>
      </c>
      <c r="J30" s="1193">
        <v>0</v>
      </c>
      <c r="K30" s="1194">
        <v>11</v>
      </c>
      <c r="L30" s="1194">
        <v>10</v>
      </c>
      <c r="M30" s="1192">
        <v>5</v>
      </c>
      <c r="N30" s="1282">
        <f t="shared" si="4"/>
        <v>84</v>
      </c>
      <c r="O30" s="1282">
        <v>0</v>
      </c>
      <c r="P30" s="1192">
        <v>0</v>
      </c>
      <c r="Q30" s="1193">
        <v>21</v>
      </c>
      <c r="R30" s="1192">
        <v>4</v>
      </c>
      <c r="S30" s="1193">
        <v>4</v>
      </c>
      <c r="T30" s="1194">
        <v>6</v>
      </c>
      <c r="U30" s="1194">
        <v>2</v>
      </c>
      <c r="V30" s="1194">
        <v>6</v>
      </c>
      <c r="W30" s="1194">
        <v>4</v>
      </c>
      <c r="X30" s="1283">
        <v>3</v>
      </c>
      <c r="Y30" s="67"/>
      <c r="Z30" s="67"/>
      <c r="AA30" s="1290">
        <v>24</v>
      </c>
      <c r="AB30" s="1192">
        <v>8</v>
      </c>
      <c r="AC30" s="1193">
        <v>16</v>
      </c>
      <c r="AD30" s="1194">
        <v>11</v>
      </c>
      <c r="AE30" s="1192">
        <v>5</v>
      </c>
      <c r="AF30" s="1282">
        <v>22</v>
      </c>
      <c r="AG30" s="1192">
        <v>5</v>
      </c>
      <c r="AH30" s="1193">
        <v>11</v>
      </c>
      <c r="AI30" s="1194">
        <v>9</v>
      </c>
      <c r="AJ30" s="1192">
        <v>7</v>
      </c>
      <c r="AK30" s="1282">
        <v>0</v>
      </c>
      <c r="AL30" s="1192">
        <v>0</v>
      </c>
      <c r="AM30" s="1282">
        <v>21</v>
      </c>
      <c r="AN30" s="1192">
        <v>37</v>
      </c>
      <c r="AO30" s="176" t="s">
        <v>633</v>
      </c>
      <c r="AP30" s="843"/>
      <c r="AQ30" s="142"/>
    </row>
    <row r="31" spans="1:43" s="56" customFormat="1" ht="39.950000000000003" customHeight="1" x14ac:dyDescent="0.15">
      <c r="A31" s="62" t="s">
        <v>635</v>
      </c>
      <c r="B31" s="99"/>
      <c r="C31" s="176" t="s">
        <v>636</v>
      </c>
      <c r="D31" s="46"/>
      <c r="E31" s="49"/>
      <c r="F31" s="1284" t="s">
        <v>1007</v>
      </c>
      <c r="G31" s="46"/>
      <c r="H31" s="49"/>
      <c r="I31" s="1282">
        <v>24</v>
      </c>
      <c r="J31" s="1193">
        <v>0</v>
      </c>
      <c r="K31" s="1194">
        <v>12</v>
      </c>
      <c r="L31" s="1194">
        <v>6</v>
      </c>
      <c r="M31" s="1192">
        <v>6</v>
      </c>
      <c r="N31" s="1282">
        <f t="shared" si="4"/>
        <v>92</v>
      </c>
      <c r="O31" s="1282">
        <v>0</v>
      </c>
      <c r="P31" s="1192">
        <v>0</v>
      </c>
      <c r="Q31" s="1193">
        <v>22</v>
      </c>
      <c r="R31" s="1192">
        <v>8</v>
      </c>
      <c r="S31" s="1193">
        <v>4</v>
      </c>
      <c r="T31" s="1194">
        <v>2</v>
      </c>
      <c r="U31" s="1194">
        <v>4</v>
      </c>
      <c r="V31" s="1194">
        <v>5</v>
      </c>
      <c r="W31" s="1194">
        <v>10</v>
      </c>
      <c r="X31" s="1283">
        <v>5</v>
      </c>
      <c r="Y31" s="67"/>
      <c r="Z31" s="67"/>
      <c r="AA31" s="1290">
        <v>16</v>
      </c>
      <c r="AB31" s="1192">
        <v>4</v>
      </c>
      <c r="AC31" s="1193">
        <v>8</v>
      </c>
      <c r="AD31" s="1194">
        <v>7</v>
      </c>
      <c r="AE31" s="1192">
        <v>5</v>
      </c>
      <c r="AF31" s="1282">
        <v>30</v>
      </c>
      <c r="AG31" s="1192">
        <v>12</v>
      </c>
      <c r="AH31" s="1193">
        <v>15</v>
      </c>
      <c r="AI31" s="1194">
        <v>14</v>
      </c>
      <c r="AJ31" s="1192">
        <v>13</v>
      </c>
      <c r="AK31" s="1282">
        <v>0</v>
      </c>
      <c r="AL31" s="1192">
        <v>0</v>
      </c>
      <c r="AM31" s="1282">
        <v>16</v>
      </c>
      <c r="AN31" s="1192">
        <v>35</v>
      </c>
      <c r="AO31" s="176" t="s">
        <v>636</v>
      </c>
      <c r="AP31" s="843"/>
      <c r="AQ31" s="142"/>
    </row>
    <row r="32" spans="1:43" s="56" customFormat="1" ht="39.950000000000003" customHeight="1" thickBot="1" x14ac:dyDescent="0.2">
      <c r="A32" s="1285" t="s">
        <v>399</v>
      </c>
      <c r="B32" s="107"/>
      <c r="C32" s="27" t="s">
        <v>638</v>
      </c>
      <c r="D32" s="48"/>
      <c r="E32" s="51"/>
      <c r="F32" s="1286" t="s">
        <v>1007</v>
      </c>
      <c r="G32" s="48"/>
      <c r="H32" s="51"/>
      <c r="I32" s="1287">
        <v>53</v>
      </c>
      <c r="J32" s="1208">
        <v>0</v>
      </c>
      <c r="K32" s="1209">
        <v>28</v>
      </c>
      <c r="L32" s="1209">
        <v>17</v>
      </c>
      <c r="M32" s="1207">
        <v>8</v>
      </c>
      <c r="N32" s="1287">
        <f t="shared" si="4"/>
        <v>213</v>
      </c>
      <c r="O32" s="1287">
        <v>0</v>
      </c>
      <c r="P32" s="1207">
        <v>0</v>
      </c>
      <c r="Q32" s="1208">
        <v>59</v>
      </c>
      <c r="R32" s="1207">
        <v>29</v>
      </c>
      <c r="S32" s="1208">
        <v>22</v>
      </c>
      <c r="T32" s="1209">
        <v>10</v>
      </c>
      <c r="U32" s="1209">
        <v>18</v>
      </c>
      <c r="V32" s="1209">
        <v>12</v>
      </c>
      <c r="W32" s="1209">
        <v>14</v>
      </c>
      <c r="X32" s="1288">
        <v>12</v>
      </c>
      <c r="Y32" s="67"/>
      <c r="Z32" s="67"/>
      <c r="AA32" s="1291">
        <v>44</v>
      </c>
      <c r="AB32" s="1207">
        <v>16</v>
      </c>
      <c r="AC32" s="1208">
        <v>16</v>
      </c>
      <c r="AD32" s="1209">
        <v>22</v>
      </c>
      <c r="AE32" s="1207">
        <v>22</v>
      </c>
      <c r="AF32" s="1287">
        <v>39</v>
      </c>
      <c r="AG32" s="1207">
        <v>26</v>
      </c>
      <c r="AH32" s="1208">
        <v>25</v>
      </c>
      <c r="AI32" s="1209">
        <v>17</v>
      </c>
      <c r="AJ32" s="1207">
        <v>23</v>
      </c>
      <c r="AK32" s="1287">
        <v>0</v>
      </c>
      <c r="AL32" s="1207">
        <v>0</v>
      </c>
      <c r="AM32" s="1287">
        <v>39</v>
      </c>
      <c r="AN32" s="1207">
        <v>64</v>
      </c>
      <c r="AO32" s="27" t="s">
        <v>638</v>
      </c>
      <c r="AP32" s="844"/>
      <c r="AQ32" s="142"/>
    </row>
    <row r="33" spans="1:42" x14ac:dyDescent="0.15">
      <c r="A33" s="109"/>
      <c r="B33" s="109"/>
      <c r="C33" s="111"/>
      <c r="D33" s="110"/>
      <c r="E33" s="110"/>
      <c r="F33" s="111"/>
      <c r="G33" s="110"/>
      <c r="H33" s="110"/>
      <c r="I33" s="130"/>
      <c r="J33" s="130"/>
      <c r="K33" s="130"/>
      <c r="L33" s="130"/>
      <c r="M33" s="130"/>
      <c r="N33" s="110"/>
      <c r="O33" s="110"/>
      <c r="P33" s="110"/>
      <c r="Q33" s="110"/>
      <c r="R33" s="110"/>
      <c r="S33" s="110"/>
      <c r="T33" s="110"/>
      <c r="U33" s="110"/>
      <c r="V33" s="110"/>
      <c r="W33" s="110"/>
      <c r="X33" s="110"/>
      <c r="AA33" s="110"/>
      <c r="AB33" s="110"/>
      <c r="AC33" s="110"/>
      <c r="AD33" s="110"/>
      <c r="AE33" s="110"/>
      <c r="AF33" s="110"/>
      <c r="AG33" s="110"/>
      <c r="AH33" s="110"/>
      <c r="AI33" s="110"/>
      <c r="AJ33" s="110"/>
      <c r="AK33" s="110"/>
      <c r="AL33" s="110"/>
      <c r="AM33" s="110"/>
      <c r="AN33" s="110"/>
      <c r="AO33" s="111"/>
      <c r="AP33" s="110"/>
    </row>
  </sheetData>
  <mergeCells count="46">
    <mergeCell ref="AA3:AL4"/>
    <mergeCell ref="K5:K8"/>
    <mergeCell ref="A2:H2"/>
    <mergeCell ref="I3:M4"/>
    <mergeCell ref="AM3:AN5"/>
    <mergeCell ref="A4:A7"/>
    <mergeCell ref="C4:C7"/>
    <mergeCell ref="F4:F7"/>
    <mergeCell ref="T6:T8"/>
    <mergeCell ref="U6:U8"/>
    <mergeCell ref="V6:V8"/>
    <mergeCell ref="W6:W8"/>
    <mergeCell ref="X6:X8"/>
    <mergeCell ref="AB6:AB8"/>
    <mergeCell ref="S6:S8"/>
    <mergeCell ref="AA6:AA8"/>
    <mergeCell ref="AQ4:AQ7"/>
    <mergeCell ref="I5:I8"/>
    <mergeCell ref="J5:J8"/>
    <mergeCell ref="L5:L8"/>
    <mergeCell ref="M5:M8"/>
    <mergeCell ref="N5:N8"/>
    <mergeCell ref="O5:P5"/>
    <mergeCell ref="Q5:X5"/>
    <mergeCell ref="AA5:AE5"/>
    <mergeCell ref="AF5:AL5"/>
    <mergeCell ref="O6:O8"/>
    <mergeCell ref="P6:P8"/>
    <mergeCell ref="Q6:Q8"/>
    <mergeCell ref="R6:R8"/>
    <mergeCell ref="AO4:AO7"/>
    <mergeCell ref="N3:X4"/>
    <mergeCell ref="AE6:AE8"/>
    <mergeCell ref="AF6:AF8"/>
    <mergeCell ref="AG6:AG8"/>
    <mergeCell ref="AC6:AC8"/>
    <mergeCell ref="AD6:AD8"/>
    <mergeCell ref="AH6:AJ6"/>
    <mergeCell ref="AK6:AL6"/>
    <mergeCell ref="AM6:AM8"/>
    <mergeCell ref="AN6:AN8"/>
    <mergeCell ref="AH7:AH8"/>
    <mergeCell ref="AI7:AI8"/>
    <mergeCell ref="AJ7:AJ8"/>
    <mergeCell ref="AK7:AK8"/>
    <mergeCell ref="AL7:AL8"/>
  </mergeCells>
  <phoneticPr fontId="2"/>
  <pageMargins left="0.78740157480314965" right="0.59055118110236227" top="0.6692913385826772" bottom="0.39370078740157483" header="0.39370078740157483" footer="0.19685039370078741"/>
  <pageSetup paperSize="9" scale="63" firstPageNumber="40" pageOrder="overThenDown" orientation="portrait" blackAndWhite="1" useFirstPageNumber="1" r:id="rId1"/>
  <headerFooter scaleWithDoc="0">
    <oddHeader>&amp;R&amp;9-特別支援学校-</oddHeader>
    <oddFooter>&amp;C&amp;P</oddFooter>
    <evenHeader>&amp;R&amp;12－特別支援学校－</evenHeader>
  </headerFooter>
  <colBreaks count="1" manualBreakCount="1">
    <brk id="25" max="3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
  <sheetViews>
    <sheetView workbookViewId="0"/>
  </sheetViews>
  <sheetFormatPr defaultRowHeight="13.5" x14ac:dyDescent="0.15"/>
  <sheetData/>
  <phoneticPr fontId="2"/>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CFC4F-BFA1-4B0D-B817-2221FC6314C8}">
  <sheetPr>
    <tabColor rgb="FF00B0F0"/>
  </sheetPr>
  <dimension ref="A2:AJ46"/>
  <sheetViews>
    <sheetView showGridLines="0" view="pageBreakPreview" topLeftCell="A17" zoomScale="70" zoomScaleSheetLayoutView="70" workbookViewId="0">
      <selection activeCell="A2" sqref="A2:G2"/>
    </sheetView>
  </sheetViews>
  <sheetFormatPr defaultColWidth="9" defaultRowHeight="13.5" x14ac:dyDescent="0.15"/>
  <cols>
    <col min="1" max="1" width="0.875" style="617" customWidth="1"/>
    <col min="2" max="2" width="13.625" style="736" customWidth="1"/>
    <col min="3" max="3" width="1.625" style="617" customWidth="1"/>
    <col min="4" max="4" width="2.125" style="617" customWidth="1"/>
    <col min="5" max="5" width="11.625" style="617" customWidth="1"/>
    <col min="6" max="6" width="0.875" style="617" customWidth="1"/>
    <col min="7" max="9" width="6.125" style="617" customWidth="1"/>
    <col min="10" max="10" width="8.875" style="617" customWidth="1"/>
    <col min="11" max="16" width="9.375" style="617" customWidth="1"/>
    <col min="17" max="19" width="7.75" style="617" customWidth="1"/>
    <col min="20" max="20" width="0.25" style="617" customWidth="1"/>
    <col min="21" max="21" width="9" style="617" customWidth="1"/>
    <col min="22" max="22" width="6.625" style="617" customWidth="1"/>
    <col min="23" max="23" width="9" style="617" customWidth="1"/>
    <col min="24" max="24" width="6.5" style="617" customWidth="1"/>
    <col min="25" max="25" width="3.75" style="617" customWidth="1"/>
    <col min="26" max="27" width="10.125" style="617" customWidth="1"/>
    <col min="28" max="28" width="9" style="617" customWidth="1"/>
    <col min="29" max="30" width="6.625" style="617" customWidth="1"/>
    <col min="31" max="31" width="3.75" style="617" customWidth="1"/>
    <col min="32" max="32" width="10.125" style="617" customWidth="1"/>
    <col min="33" max="33" width="11.375" style="617" customWidth="1"/>
    <col min="34" max="34" width="9" style="617" customWidth="1"/>
    <col min="35" max="45" width="6.625" style="617" customWidth="1"/>
    <col min="46" max="16384" width="9" style="617"/>
  </cols>
  <sheetData>
    <row r="2" spans="1:20" ht="21" x14ac:dyDescent="0.2">
      <c r="A2" s="1307" t="s">
        <v>1453</v>
      </c>
      <c r="B2" s="1307"/>
      <c r="C2" s="1307"/>
      <c r="D2" s="1307"/>
      <c r="E2" s="1307"/>
      <c r="F2" s="1308"/>
      <c r="G2" s="1308"/>
    </row>
    <row r="3" spans="1:20" ht="15.95" customHeight="1" x14ac:dyDescent="0.15">
      <c r="A3" s="695"/>
      <c r="B3" s="696"/>
      <c r="C3" s="695"/>
      <c r="D3" s="695"/>
      <c r="E3" s="695"/>
      <c r="F3" s="623"/>
      <c r="G3" s="623"/>
    </row>
    <row r="4" spans="1:20" ht="20.100000000000001" customHeight="1" thickBot="1" x14ac:dyDescent="0.2">
      <c r="A4" s="697" t="s">
        <v>1454</v>
      </c>
      <c r="B4" s="698"/>
      <c r="C4" s="699"/>
      <c r="D4" s="700"/>
      <c r="E4" s="700"/>
      <c r="F4" s="637"/>
      <c r="G4" s="637"/>
    </row>
    <row r="5" spans="1:20" ht="26.45" customHeight="1" x14ac:dyDescent="0.15">
      <c r="A5" s="1309" t="s">
        <v>602</v>
      </c>
      <c r="B5" s="1310"/>
      <c r="C5" s="1310"/>
      <c r="D5" s="1310"/>
      <c r="E5" s="1310"/>
      <c r="F5" s="1311"/>
      <c r="G5" s="1315" t="s">
        <v>925</v>
      </c>
      <c r="H5" s="1316"/>
      <c r="I5" s="1317"/>
      <c r="J5" s="1318" t="s">
        <v>927</v>
      </c>
      <c r="K5" s="1315" t="s">
        <v>928</v>
      </c>
      <c r="L5" s="1316"/>
      <c r="M5" s="1317"/>
      <c r="N5" s="1315" t="s">
        <v>929</v>
      </c>
      <c r="O5" s="1316"/>
      <c r="P5" s="1317"/>
      <c r="Q5" s="1315" t="s">
        <v>930</v>
      </c>
      <c r="R5" s="1316"/>
      <c r="S5" s="1322"/>
      <c r="T5" s="701"/>
    </row>
    <row r="6" spans="1:20" ht="26.45" customHeight="1" x14ac:dyDescent="0.15">
      <c r="A6" s="1312"/>
      <c r="B6" s="1313"/>
      <c r="C6" s="1313"/>
      <c r="D6" s="1313"/>
      <c r="E6" s="1313"/>
      <c r="F6" s="1314"/>
      <c r="G6" s="703" t="s">
        <v>411</v>
      </c>
      <c r="H6" s="704" t="s">
        <v>679</v>
      </c>
      <c r="I6" s="705" t="s">
        <v>680</v>
      </c>
      <c r="J6" s="1319"/>
      <c r="K6" s="703" t="s">
        <v>411</v>
      </c>
      <c r="L6" s="706" t="s">
        <v>931</v>
      </c>
      <c r="M6" s="707" t="s">
        <v>932</v>
      </c>
      <c r="N6" s="703" t="s">
        <v>411</v>
      </c>
      <c r="O6" s="706" t="s">
        <v>931</v>
      </c>
      <c r="P6" s="705" t="s">
        <v>932</v>
      </c>
      <c r="Q6" s="703" t="s">
        <v>411</v>
      </c>
      <c r="R6" s="706" t="s">
        <v>931</v>
      </c>
      <c r="S6" s="708" t="s">
        <v>932</v>
      </c>
      <c r="T6" s="709"/>
    </row>
    <row r="7" spans="1:20" ht="26.45" customHeight="1" x14ac:dyDescent="0.15">
      <c r="A7" s="710"/>
      <c r="B7" s="1323" t="s">
        <v>239</v>
      </c>
      <c r="C7" s="711"/>
      <c r="D7" s="712"/>
      <c r="E7" s="713" t="s">
        <v>1</v>
      </c>
      <c r="F7" s="712"/>
      <c r="G7" s="858">
        <f t="shared" ref="G7" si="0">H7+I7</f>
        <v>80</v>
      </c>
      <c r="H7" s="859">
        <f t="shared" ref="H7:S7" si="1">SUM(H8:H10)</f>
        <v>80</v>
      </c>
      <c r="I7" s="860">
        <f t="shared" si="1"/>
        <v>0</v>
      </c>
      <c r="J7" s="858">
        <f t="shared" si="1"/>
        <v>256</v>
      </c>
      <c r="K7" s="858">
        <f t="shared" ref="K7" si="2">L7+M7</f>
        <v>2629</v>
      </c>
      <c r="L7" s="861">
        <f t="shared" si="1"/>
        <v>1341</v>
      </c>
      <c r="M7" s="862">
        <f t="shared" si="1"/>
        <v>1288</v>
      </c>
      <c r="N7" s="858">
        <f t="shared" ref="N7" si="3">O7+P7</f>
        <v>593</v>
      </c>
      <c r="O7" s="861">
        <f t="shared" si="1"/>
        <v>27</v>
      </c>
      <c r="P7" s="863">
        <f t="shared" si="1"/>
        <v>566</v>
      </c>
      <c r="Q7" s="858">
        <f t="shared" ref="Q7" si="4">R7+S7</f>
        <v>146</v>
      </c>
      <c r="R7" s="861">
        <f t="shared" si="1"/>
        <v>72</v>
      </c>
      <c r="S7" s="864">
        <f t="shared" si="1"/>
        <v>74</v>
      </c>
      <c r="T7" s="638"/>
    </row>
    <row r="8" spans="1:20" ht="26.45" customHeight="1" x14ac:dyDescent="0.15">
      <c r="A8" s="714"/>
      <c r="B8" s="1324"/>
      <c r="C8" s="715"/>
      <c r="D8" s="716"/>
      <c r="E8" s="717" t="s">
        <v>542</v>
      </c>
      <c r="F8" s="716"/>
      <c r="G8" s="865">
        <f>H8+I8</f>
        <v>1</v>
      </c>
      <c r="H8" s="865">
        <v>1</v>
      </c>
      <c r="I8" s="866">
        <v>0</v>
      </c>
      <c r="J8" s="865">
        <v>4</v>
      </c>
      <c r="K8" s="865">
        <f>L8+M8</f>
        <v>37</v>
      </c>
      <c r="L8" s="867">
        <v>23</v>
      </c>
      <c r="M8" s="868">
        <v>14</v>
      </c>
      <c r="N8" s="865">
        <f>O8+P8</f>
        <v>6</v>
      </c>
      <c r="O8" s="867">
        <v>0</v>
      </c>
      <c r="P8" s="869">
        <v>6</v>
      </c>
      <c r="Q8" s="865">
        <f>R8+S8</f>
        <v>0</v>
      </c>
      <c r="R8" s="867">
        <v>0</v>
      </c>
      <c r="S8" s="870">
        <v>0</v>
      </c>
      <c r="T8" s="718"/>
    </row>
    <row r="9" spans="1:20" ht="26.45" customHeight="1" x14ac:dyDescent="0.15">
      <c r="A9" s="714"/>
      <c r="B9" s="1324"/>
      <c r="C9" s="715"/>
      <c r="D9" s="716"/>
      <c r="E9" s="717" t="s">
        <v>226</v>
      </c>
      <c r="F9" s="716"/>
      <c r="G9" s="865">
        <f>H9+I9</f>
        <v>1</v>
      </c>
      <c r="H9" s="865">
        <v>1</v>
      </c>
      <c r="I9" s="866">
        <v>0</v>
      </c>
      <c r="J9" s="865">
        <v>2</v>
      </c>
      <c r="K9" s="865">
        <f>L9+M9</f>
        <v>2</v>
      </c>
      <c r="L9" s="867">
        <v>1</v>
      </c>
      <c r="M9" s="868">
        <v>1</v>
      </c>
      <c r="N9" s="865">
        <f>O9+P9</f>
        <v>3</v>
      </c>
      <c r="O9" s="867">
        <v>1</v>
      </c>
      <c r="P9" s="869">
        <v>2</v>
      </c>
      <c r="Q9" s="865">
        <f>R9+S9</f>
        <v>0</v>
      </c>
      <c r="R9" s="867">
        <v>0</v>
      </c>
      <c r="S9" s="870">
        <v>0</v>
      </c>
      <c r="T9" s="718"/>
    </row>
    <row r="10" spans="1:20" ht="26.45" customHeight="1" x14ac:dyDescent="0.15">
      <c r="A10" s="719"/>
      <c r="B10" s="1325"/>
      <c r="C10" s="720"/>
      <c r="D10" s="702"/>
      <c r="E10" s="721" t="s">
        <v>31</v>
      </c>
      <c r="F10" s="702"/>
      <c r="G10" s="871">
        <f>H10+I10</f>
        <v>78</v>
      </c>
      <c r="H10" s="871">
        <v>78</v>
      </c>
      <c r="I10" s="872">
        <v>0</v>
      </c>
      <c r="J10" s="873">
        <v>250</v>
      </c>
      <c r="K10" s="871">
        <f>L10+M10</f>
        <v>2590</v>
      </c>
      <c r="L10" s="874">
        <v>1317</v>
      </c>
      <c r="M10" s="875">
        <v>1273</v>
      </c>
      <c r="N10" s="871">
        <f>O10+P10</f>
        <v>584</v>
      </c>
      <c r="O10" s="874">
        <v>26</v>
      </c>
      <c r="P10" s="876">
        <v>558</v>
      </c>
      <c r="Q10" s="873">
        <f>R10+S10</f>
        <v>146</v>
      </c>
      <c r="R10" s="874">
        <v>72</v>
      </c>
      <c r="S10" s="877">
        <v>74</v>
      </c>
      <c r="T10" s="718"/>
    </row>
    <row r="11" spans="1:20" ht="26.45" customHeight="1" x14ac:dyDescent="0.15">
      <c r="A11" s="722"/>
      <c r="B11" s="1326" t="s">
        <v>1240</v>
      </c>
      <c r="C11" s="723"/>
      <c r="D11" s="712"/>
      <c r="E11" s="713" t="s">
        <v>1</v>
      </c>
      <c r="F11" s="712"/>
      <c r="G11" s="858">
        <f t="shared" ref="G11" si="5">H11+I11</f>
        <v>259</v>
      </c>
      <c r="H11" s="858">
        <f t="shared" ref="H11:S11" si="6">H12+H13</f>
        <v>253</v>
      </c>
      <c r="I11" s="860">
        <f t="shared" si="6"/>
        <v>6</v>
      </c>
      <c r="J11" s="858">
        <f t="shared" si="6"/>
        <v>801</v>
      </c>
      <c r="K11" s="858">
        <f t="shared" ref="K11" si="7">L11+M11</f>
        <v>17303</v>
      </c>
      <c r="L11" s="878">
        <f t="shared" si="6"/>
        <v>8896</v>
      </c>
      <c r="M11" s="862">
        <f t="shared" si="6"/>
        <v>8407</v>
      </c>
      <c r="N11" s="858">
        <f t="shared" ref="N11" si="8">O11+P11</f>
        <v>3845</v>
      </c>
      <c r="O11" s="878">
        <f t="shared" si="6"/>
        <v>238</v>
      </c>
      <c r="P11" s="863">
        <f t="shared" si="6"/>
        <v>3607</v>
      </c>
      <c r="Q11" s="858">
        <f t="shared" ref="Q11" si="9">R11+S11</f>
        <v>974</v>
      </c>
      <c r="R11" s="878">
        <f t="shared" si="6"/>
        <v>122</v>
      </c>
      <c r="S11" s="879">
        <f t="shared" si="6"/>
        <v>852</v>
      </c>
      <c r="T11" s="653"/>
    </row>
    <row r="12" spans="1:20" ht="26.45" customHeight="1" x14ac:dyDescent="0.15">
      <c r="A12" s="714"/>
      <c r="B12" s="1324"/>
      <c r="C12" s="723"/>
      <c r="D12" s="716"/>
      <c r="E12" s="717" t="s">
        <v>383</v>
      </c>
      <c r="F12" s="716"/>
      <c r="G12" s="865">
        <f>H12+I12</f>
        <v>1</v>
      </c>
      <c r="H12" s="865">
        <v>1</v>
      </c>
      <c r="I12" s="866">
        <v>0</v>
      </c>
      <c r="J12" s="865">
        <v>4</v>
      </c>
      <c r="K12" s="865">
        <f>L12+M12</f>
        <v>131</v>
      </c>
      <c r="L12" s="867">
        <v>70</v>
      </c>
      <c r="M12" s="868">
        <v>61</v>
      </c>
      <c r="N12" s="865">
        <f>O12+P12</f>
        <v>27</v>
      </c>
      <c r="O12" s="867">
        <v>0</v>
      </c>
      <c r="P12" s="869">
        <v>27</v>
      </c>
      <c r="Q12" s="865">
        <f>R12+S12</f>
        <v>9</v>
      </c>
      <c r="R12" s="867">
        <v>0</v>
      </c>
      <c r="S12" s="870">
        <v>9</v>
      </c>
      <c r="T12" s="718"/>
    </row>
    <row r="13" spans="1:20" ht="26.45" customHeight="1" x14ac:dyDescent="0.15">
      <c r="A13" s="714"/>
      <c r="B13" s="1325"/>
      <c r="C13" s="715"/>
      <c r="D13" s="702"/>
      <c r="E13" s="721" t="s">
        <v>386</v>
      </c>
      <c r="F13" s="702"/>
      <c r="G13" s="871">
        <f>H13+I13</f>
        <v>258</v>
      </c>
      <c r="H13" s="871">
        <v>252</v>
      </c>
      <c r="I13" s="872">
        <v>6</v>
      </c>
      <c r="J13" s="871">
        <v>797</v>
      </c>
      <c r="K13" s="871">
        <f>L13+M13</f>
        <v>17172</v>
      </c>
      <c r="L13" s="874">
        <v>8826</v>
      </c>
      <c r="M13" s="875">
        <v>8346</v>
      </c>
      <c r="N13" s="871">
        <f>O13+P13</f>
        <v>3818</v>
      </c>
      <c r="O13" s="874">
        <v>238</v>
      </c>
      <c r="P13" s="876">
        <v>3580</v>
      </c>
      <c r="Q13" s="871">
        <f>R13+S13</f>
        <v>965</v>
      </c>
      <c r="R13" s="874">
        <v>122</v>
      </c>
      <c r="S13" s="877">
        <v>843</v>
      </c>
      <c r="T13" s="718"/>
    </row>
    <row r="14" spans="1:20" ht="26.45" customHeight="1" x14ac:dyDescent="0.15">
      <c r="A14" s="710"/>
      <c r="B14" s="1323" t="s">
        <v>868</v>
      </c>
      <c r="C14" s="711"/>
      <c r="D14" s="712"/>
      <c r="E14" s="713" t="s">
        <v>1</v>
      </c>
      <c r="F14" s="712"/>
      <c r="G14" s="858">
        <f t="shared" ref="G14" si="10">H14+I14</f>
        <v>242</v>
      </c>
      <c r="H14" s="858">
        <f t="shared" ref="H14:S14" si="11">H15+H16</f>
        <v>242</v>
      </c>
      <c r="I14" s="860">
        <f t="shared" si="11"/>
        <v>0</v>
      </c>
      <c r="J14" s="858">
        <f t="shared" si="11"/>
        <v>2756</v>
      </c>
      <c r="K14" s="858">
        <f t="shared" ref="K14" si="12">L14+M14</f>
        <v>49078</v>
      </c>
      <c r="L14" s="878">
        <f t="shared" si="11"/>
        <v>24993</v>
      </c>
      <c r="M14" s="862">
        <f t="shared" si="11"/>
        <v>24085</v>
      </c>
      <c r="N14" s="858">
        <f t="shared" ref="N14" si="13">O14+P14</f>
        <v>4177</v>
      </c>
      <c r="O14" s="878">
        <f t="shared" si="11"/>
        <v>1394</v>
      </c>
      <c r="P14" s="863">
        <f t="shared" si="11"/>
        <v>2783</v>
      </c>
      <c r="Q14" s="858">
        <f t="shared" ref="Q14" si="14">R14+S14</f>
        <v>688</v>
      </c>
      <c r="R14" s="878">
        <f t="shared" si="11"/>
        <v>286</v>
      </c>
      <c r="S14" s="879">
        <f t="shared" si="11"/>
        <v>402</v>
      </c>
      <c r="T14" s="638"/>
    </row>
    <row r="15" spans="1:20" ht="26.45" customHeight="1" x14ac:dyDescent="0.15">
      <c r="A15" s="714"/>
      <c r="B15" s="1324"/>
      <c r="C15" s="715"/>
      <c r="D15" s="716"/>
      <c r="E15" s="717" t="s">
        <v>542</v>
      </c>
      <c r="F15" s="716"/>
      <c r="G15" s="865">
        <f>H15+I15</f>
        <v>1</v>
      </c>
      <c r="H15" s="865">
        <v>1</v>
      </c>
      <c r="I15" s="866">
        <v>0</v>
      </c>
      <c r="J15" s="865">
        <v>16</v>
      </c>
      <c r="K15" s="865">
        <f>L15+M15</f>
        <v>439</v>
      </c>
      <c r="L15" s="880">
        <v>213</v>
      </c>
      <c r="M15" s="881">
        <v>226</v>
      </c>
      <c r="N15" s="865">
        <f>O15+P15</f>
        <v>27</v>
      </c>
      <c r="O15" s="880">
        <v>9</v>
      </c>
      <c r="P15" s="882">
        <v>18</v>
      </c>
      <c r="Q15" s="865">
        <f>R15+S15</f>
        <v>3</v>
      </c>
      <c r="R15" s="880">
        <v>2</v>
      </c>
      <c r="S15" s="883">
        <v>1</v>
      </c>
      <c r="T15" s="718"/>
    </row>
    <row r="16" spans="1:20" ht="26.45" customHeight="1" x14ac:dyDescent="0.15">
      <c r="A16" s="719"/>
      <c r="B16" s="1325"/>
      <c r="C16" s="720"/>
      <c r="D16" s="702"/>
      <c r="E16" s="721" t="s">
        <v>663</v>
      </c>
      <c r="F16" s="702"/>
      <c r="G16" s="871">
        <f>H16+I16</f>
        <v>241</v>
      </c>
      <c r="H16" s="884">
        <v>241</v>
      </c>
      <c r="I16" s="872">
        <v>0</v>
      </c>
      <c r="J16" s="871">
        <v>2740</v>
      </c>
      <c r="K16" s="871">
        <f>L16+M16</f>
        <v>48639</v>
      </c>
      <c r="L16" s="885">
        <v>24780</v>
      </c>
      <c r="M16" s="886">
        <v>23859</v>
      </c>
      <c r="N16" s="871">
        <f>O16+P16</f>
        <v>4150</v>
      </c>
      <c r="O16" s="885">
        <v>1385</v>
      </c>
      <c r="P16" s="887">
        <v>2765</v>
      </c>
      <c r="Q16" s="884">
        <f>R16+S16</f>
        <v>685</v>
      </c>
      <c r="R16" s="885">
        <v>284</v>
      </c>
      <c r="S16" s="888">
        <v>401</v>
      </c>
      <c r="T16" s="718"/>
    </row>
    <row r="17" spans="1:36" ht="26.45" customHeight="1" x14ac:dyDescent="0.15">
      <c r="A17" s="722"/>
      <c r="B17" s="1323" t="s">
        <v>576</v>
      </c>
      <c r="C17" s="723"/>
      <c r="D17" s="712"/>
      <c r="E17" s="713" t="s">
        <v>1</v>
      </c>
      <c r="F17" s="712"/>
      <c r="G17" s="858">
        <f t="shared" ref="G17" si="15">H17+I17</f>
        <v>151</v>
      </c>
      <c r="H17" s="858">
        <f>SUM(H18:H21)</f>
        <v>151</v>
      </c>
      <c r="I17" s="860">
        <f t="shared" ref="I17:S17" si="16">SUM(I18:I21)</f>
        <v>0</v>
      </c>
      <c r="J17" s="858">
        <f t="shared" si="16"/>
        <v>1311</v>
      </c>
      <c r="K17" s="858">
        <f t="shared" ref="K17" si="17">L17+M17</f>
        <v>27113</v>
      </c>
      <c r="L17" s="878">
        <f t="shared" si="16"/>
        <v>13819</v>
      </c>
      <c r="M17" s="862">
        <f t="shared" si="16"/>
        <v>13294</v>
      </c>
      <c r="N17" s="858">
        <f t="shared" ref="N17" si="18">O17+P17</f>
        <v>2846</v>
      </c>
      <c r="O17" s="878">
        <f t="shared" si="16"/>
        <v>1503</v>
      </c>
      <c r="P17" s="863">
        <f t="shared" si="16"/>
        <v>1343</v>
      </c>
      <c r="Q17" s="858">
        <f t="shared" ref="Q17" si="19">R17+S17</f>
        <v>376</v>
      </c>
      <c r="R17" s="878">
        <f t="shared" si="16"/>
        <v>184</v>
      </c>
      <c r="S17" s="879">
        <f t="shared" si="16"/>
        <v>192</v>
      </c>
      <c r="T17" s="638"/>
    </row>
    <row r="18" spans="1:36" ht="26.45" customHeight="1" x14ac:dyDescent="0.15">
      <c r="A18" s="714"/>
      <c r="B18" s="1324"/>
      <c r="C18" s="715"/>
      <c r="D18" s="716"/>
      <c r="E18" s="717" t="s">
        <v>542</v>
      </c>
      <c r="F18" s="716"/>
      <c r="G18" s="865">
        <f>H18+I18</f>
        <v>1</v>
      </c>
      <c r="H18" s="889">
        <v>1</v>
      </c>
      <c r="I18" s="890">
        <v>0</v>
      </c>
      <c r="J18" s="889">
        <v>12</v>
      </c>
      <c r="K18" s="865">
        <f>L18+M18</f>
        <v>382</v>
      </c>
      <c r="L18" s="867">
        <v>178</v>
      </c>
      <c r="M18" s="868">
        <v>204</v>
      </c>
      <c r="N18" s="865">
        <f>O18+P18</f>
        <v>29</v>
      </c>
      <c r="O18" s="880">
        <v>17</v>
      </c>
      <c r="P18" s="882">
        <v>12</v>
      </c>
      <c r="Q18" s="865">
        <f>R18+S18</f>
        <v>1</v>
      </c>
      <c r="R18" s="880">
        <v>0</v>
      </c>
      <c r="S18" s="883">
        <v>1</v>
      </c>
      <c r="T18" s="718"/>
    </row>
    <row r="19" spans="1:36" ht="26.45" customHeight="1" x14ac:dyDescent="0.15">
      <c r="A19" s="714"/>
      <c r="B19" s="1324"/>
      <c r="C19" s="715"/>
      <c r="D19" s="716"/>
      <c r="E19" s="717" t="s">
        <v>869</v>
      </c>
      <c r="F19" s="716"/>
      <c r="G19" s="865">
        <f>H19+I19</f>
        <v>1</v>
      </c>
      <c r="H19" s="889">
        <v>1</v>
      </c>
      <c r="I19" s="890">
        <v>0</v>
      </c>
      <c r="J19" s="889">
        <v>6</v>
      </c>
      <c r="K19" s="865">
        <f>L19+M19</f>
        <v>206</v>
      </c>
      <c r="L19" s="867">
        <v>98</v>
      </c>
      <c r="M19" s="868">
        <v>108</v>
      </c>
      <c r="N19" s="865">
        <f>O19+P19</f>
        <v>14</v>
      </c>
      <c r="O19" s="880">
        <v>6</v>
      </c>
      <c r="P19" s="882">
        <v>8</v>
      </c>
      <c r="Q19" s="865">
        <f>R19+S19</f>
        <v>1</v>
      </c>
      <c r="R19" s="880">
        <v>0</v>
      </c>
      <c r="S19" s="883">
        <v>1</v>
      </c>
      <c r="T19" s="718"/>
    </row>
    <row r="20" spans="1:36" ht="26.45" customHeight="1" x14ac:dyDescent="0.15">
      <c r="A20" s="714"/>
      <c r="B20" s="1324"/>
      <c r="C20" s="715"/>
      <c r="D20" s="716"/>
      <c r="E20" s="717" t="s">
        <v>663</v>
      </c>
      <c r="F20" s="716"/>
      <c r="G20" s="865">
        <f>H20+I20</f>
        <v>143</v>
      </c>
      <c r="H20" s="889">
        <v>143</v>
      </c>
      <c r="I20" s="890">
        <v>0</v>
      </c>
      <c r="J20" s="889">
        <v>1268</v>
      </c>
      <c r="K20" s="865">
        <f>L20+M20</f>
        <v>25970</v>
      </c>
      <c r="L20" s="867">
        <v>13234</v>
      </c>
      <c r="M20" s="868">
        <v>12736</v>
      </c>
      <c r="N20" s="865">
        <f>O20+P20</f>
        <v>2749</v>
      </c>
      <c r="O20" s="880">
        <v>1445</v>
      </c>
      <c r="P20" s="882">
        <v>1304</v>
      </c>
      <c r="Q20" s="865">
        <f>R20+S20</f>
        <v>371</v>
      </c>
      <c r="R20" s="880">
        <v>183</v>
      </c>
      <c r="S20" s="883">
        <v>188</v>
      </c>
      <c r="T20" s="718"/>
    </row>
    <row r="21" spans="1:36" ht="26.45" customHeight="1" x14ac:dyDescent="0.15">
      <c r="A21" s="714"/>
      <c r="B21" s="1324"/>
      <c r="C21" s="715"/>
      <c r="D21" s="716"/>
      <c r="E21" s="717" t="s">
        <v>31</v>
      </c>
      <c r="F21" s="716"/>
      <c r="G21" s="865">
        <f>H21+I21</f>
        <v>6</v>
      </c>
      <c r="H21" s="889">
        <v>6</v>
      </c>
      <c r="I21" s="890">
        <v>0</v>
      </c>
      <c r="J21" s="889">
        <v>25</v>
      </c>
      <c r="K21" s="865">
        <f>L21+M21</f>
        <v>555</v>
      </c>
      <c r="L21" s="867">
        <v>309</v>
      </c>
      <c r="M21" s="868">
        <v>246</v>
      </c>
      <c r="N21" s="865">
        <f>O21+P21</f>
        <v>54</v>
      </c>
      <c r="O21" s="880">
        <v>35</v>
      </c>
      <c r="P21" s="882">
        <v>19</v>
      </c>
      <c r="Q21" s="865">
        <f>R21+S21</f>
        <v>3</v>
      </c>
      <c r="R21" s="880">
        <v>1</v>
      </c>
      <c r="S21" s="883">
        <v>2</v>
      </c>
      <c r="T21" s="718"/>
    </row>
    <row r="22" spans="1:36" s="623" customFormat="1" ht="26.45" customHeight="1" x14ac:dyDescent="0.15">
      <c r="A22" s="724"/>
      <c r="B22" s="725" t="s">
        <v>1297</v>
      </c>
      <c r="C22" s="726"/>
      <c r="D22" s="727"/>
      <c r="E22" s="728" t="s">
        <v>383</v>
      </c>
      <c r="F22" s="727"/>
      <c r="G22" s="891">
        <f>H22+I22</f>
        <v>1</v>
      </c>
      <c r="H22" s="892">
        <v>1</v>
      </c>
      <c r="I22" s="893">
        <v>0</v>
      </c>
      <c r="J22" s="892">
        <v>52</v>
      </c>
      <c r="K22" s="891">
        <f>L22+M22</f>
        <v>841</v>
      </c>
      <c r="L22" s="894">
        <v>420</v>
      </c>
      <c r="M22" s="895">
        <v>421</v>
      </c>
      <c r="N22" s="891">
        <f>O22+P22</f>
        <v>69</v>
      </c>
      <c r="O22" s="896">
        <v>24</v>
      </c>
      <c r="P22" s="897">
        <v>45</v>
      </c>
      <c r="Q22" s="891">
        <f>R22+S22</f>
        <v>3</v>
      </c>
      <c r="R22" s="896">
        <v>1</v>
      </c>
      <c r="S22" s="898">
        <v>2</v>
      </c>
      <c r="T22" s="653"/>
    </row>
    <row r="23" spans="1:36" ht="26.45" customHeight="1" x14ac:dyDescent="0.15">
      <c r="A23" s="710"/>
      <c r="B23" s="1327" t="s">
        <v>1210</v>
      </c>
      <c r="C23" s="723"/>
      <c r="D23" s="712"/>
      <c r="E23" s="713" t="s">
        <v>1</v>
      </c>
      <c r="F23" s="712"/>
      <c r="G23" s="858">
        <f t="shared" ref="G23" si="20">H23+I23</f>
        <v>60</v>
      </c>
      <c r="H23" s="858">
        <f t="shared" ref="H23:S23" si="21">H24+H25</f>
        <v>60</v>
      </c>
      <c r="I23" s="860">
        <f t="shared" si="21"/>
        <v>0</v>
      </c>
      <c r="J23" s="858">
        <f t="shared" si="21"/>
        <v>830</v>
      </c>
      <c r="K23" s="858">
        <f t="shared" ref="K23" si="22">L23+M23</f>
        <v>25995</v>
      </c>
      <c r="L23" s="878">
        <f t="shared" si="21"/>
        <v>13515</v>
      </c>
      <c r="M23" s="862">
        <f>M24+M25</f>
        <v>12480</v>
      </c>
      <c r="N23" s="858">
        <f t="shared" ref="N23" si="23">O23+P23</f>
        <v>2372</v>
      </c>
      <c r="O23" s="878">
        <f t="shared" si="21"/>
        <v>1552</v>
      </c>
      <c r="P23" s="863">
        <f t="shared" si="21"/>
        <v>820</v>
      </c>
      <c r="Q23" s="858">
        <f t="shared" ref="Q23" si="24">R23+S23</f>
        <v>633</v>
      </c>
      <c r="R23" s="878">
        <f t="shared" si="21"/>
        <v>412</v>
      </c>
      <c r="S23" s="879">
        <f t="shared" si="21"/>
        <v>221</v>
      </c>
      <c r="T23" s="638"/>
    </row>
    <row r="24" spans="1:36" ht="26.45" customHeight="1" x14ac:dyDescent="0.15">
      <c r="A24" s="714"/>
      <c r="B24" s="1327"/>
      <c r="C24" s="715"/>
      <c r="D24" s="716"/>
      <c r="E24" s="717" t="s">
        <v>869</v>
      </c>
      <c r="F24" s="716"/>
      <c r="G24" s="865">
        <f>H24+I24</f>
        <v>43</v>
      </c>
      <c r="H24" s="865">
        <v>43</v>
      </c>
      <c r="I24" s="866">
        <v>0</v>
      </c>
      <c r="J24" s="865">
        <v>558</v>
      </c>
      <c r="K24" s="865">
        <f>L24+M24</f>
        <v>18771</v>
      </c>
      <c r="L24" s="867">
        <v>9693</v>
      </c>
      <c r="M24" s="868">
        <v>9078</v>
      </c>
      <c r="N24" s="865">
        <f>O24+P24</f>
        <v>1789</v>
      </c>
      <c r="O24" s="880">
        <v>1167</v>
      </c>
      <c r="P24" s="882">
        <v>622</v>
      </c>
      <c r="Q24" s="865">
        <f>R24+S24</f>
        <v>443</v>
      </c>
      <c r="R24" s="867">
        <v>283</v>
      </c>
      <c r="S24" s="870">
        <v>160</v>
      </c>
      <c r="T24" s="718"/>
    </row>
    <row r="25" spans="1:36" ht="29.25" customHeight="1" x14ac:dyDescent="0.15">
      <c r="A25" s="719"/>
      <c r="B25" s="1328"/>
      <c r="C25" s="720"/>
      <c r="D25" s="702"/>
      <c r="E25" s="721" t="s">
        <v>31</v>
      </c>
      <c r="F25" s="702"/>
      <c r="G25" s="871">
        <f>H25+I25</f>
        <v>17</v>
      </c>
      <c r="H25" s="871">
        <v>17</v>
      </c>
      <c r="I25" s="872">
        <v>0</v>
      </c>
      <c r="J25" s="871">
        <v>272</v>
      </c>
      <c r="K25" s="871">
        <f>L25+M25</f>
        <v>7224</v>
      </c>
      <c r="L25" s="874">
        <v>3822</v>
      </c>
      <c r="M25" s="875">
        <v>3402</v>
      </c>
      <c r="N25" s="871">
        <f>O25+P25</f>
        <v>583</v>
      </c>
      <c r="O25" s="885">
        <v>385</v>
      </c>
      <c r="P25" s="887">
        <v>198</v>
      </c>
      <c r="Q25" s="871">
        <f>R25+S25</f>
        <v>190</v>
      </c>
      <c r="R25" s="874">
        <v>129</v>
      </c>
      <c r="S25" s="877">
        <v>61</v>
      </c>
      <c r="T25" s="718"/>
    </row>
    <row r="26" spans="1:36" ht="26.45" customHeight="1" x14ac:dyDescent="0.15">
      <c r="A26" s="714"/>
      <c r="B26" s="1326" t="s">
        <v>1208</v>
      </c>
      <c r="C26" s="715"/>
      <c r="D26" s="716"/>
      <c r="E26" s="717" t="s">
        <v>869</v>
      </c>
      <c r="F26" s="716"/>
      <c r="G26" s="858">
        <f>H26+I26</f>
        <v>6</v>
      </c>
      <c r="H26" s="858">
        <v>6</v>
      </c>
      <c r="I26" s="860">
        <v>0</v>
      </c>
      <c r="J26" s="858">
        <v>46</v>
      </c>
      <c r="K26" s="858">
        <v>838</v>
      </c>
      <c r="L26" s="899">
        <v>409</v>
      </c>
      <c r="M26" s="863">
        <v>429</v>
      </c>
      <c r="N26" s="858">
        <f>O26+P26</f>
        <v>145</v>
      </c>
      <c r="O26" s="878">
        <v>81</v>
      </c>
      <c r="P26" s="863">
        <v>64</v>
      </c>
      <c r="Q26" s="858">
        <f>R26+S26</f>
        <v>22</v>
      </c>
      <c r="R26" s="878">
        <v>10</v>
      </c>
      <c r="S26" s="879">
        <v>12</v>
      </c>
      <c r="T26" s="718"/>
    </row>
    <row r="27" spans="1:36" ht="26.45" customHeight="1" x14ac:dyDescent="0.15">
      <c r="A27" s="714"/>
      <c r="B27" s="1328"/>
      <c r="C27" s="715"/>
      <c r="D27" s="702"/>
      <c r="E27" s="729" t="s">
        <v>1181</v>
      </c>
      <c r="F27" s="702"/>
      <c r="G27" s="871">
        <f>H27+I27</f>
        <v>3</v>
      </c>
      <c r="H27" s="871">
        <v>3</v>
      </c>
      <c r="I27" s="872">
        <v>0</v>
      </c>
      <c r="J27" s="871">
        <v>36</v>
      </c>
      <c r="K27" s="871">
        <f>L27+M27</f>
        <v>709</v>
      </c>
      <c r="L27" s="884">
        <v>347</v>
      </c>
      <c r="M27" s="887">
        <v>362</v>
      </c>
      <c r="N27" s="871">
        <f>O27+P27</f>
        <v>119</v>
      </c>
      <c r="O27" s="874">
        <v>67</v>
      </c>
      <c r="P27" s="876">
        <v>52</v>
      </c>
      <c r="Q27" s="871">
        <f>R27+S27</f>
        <v>18</v>
      </c>
      <c r="R27" s="874">
        <v>8</v>
      </c>
      <c r="S27" s="877">
        <v>10</v>
      </c>
      <c r="T27" s="718"/>
    </row>
    <row r="28" spans="1:36" ht="26.45" customHeight="1" x14ac:dyDescent="0.15">
      <c r="A28" s="710"/>
      <c r="B28" s="1326" t="s">
        <v>1209</v>
      </c>
      <c r="C28" s="711"/>
      <c r="D28" s="712"/>
      <c r="E28" s="713" t="s">
        <v>1</v>
      </c>
      <c r="F28" s="712"/>
      <c r="G28" s="858">
        <f t="shared" ref="G28" si="25">H28+I28</f>
        <v>7</v>
      </c>
      <c r="H28" s="858">
        <f t="shared" ref="H28:S28" si="26">H29+H30</f>
        <v>7</v>
      </c>
      <c r="I28" s="860">
        <f t="shared" si="26"/>
        <v>0</v>
      </c>
      <c r="J28" s="858">
        <f t="shared" si="26"/>
        <v>0</v>
      </c>
      <c r="K28" s="858">
        <f t="shared" ref="K28" si="27">L28+M28</f>
        <v>1158</v>
      </c>
      <c r="L28" s="858">
        <v>499</v>
      </c>
      <c r="M28" s="863">
        <v>659</v>
      </c>
      <c r="N28" s="858">
        <f t="shared" ref="N28" si="28">O28+P28</f>
        <v>52</v>
      </c>
      <c r="O28" s="878">
        <f t="shared" si="26"/>
        <v>33</v>
      </c>
      <c r="P28" s="863">
        <f t="shared" si="26"/>
        <v>19</v>
      </c>
      <c r="Q28" s="858">
        <f t="shared" ref="Q28" si="29">R28+S28</f>
        <v>6</v>
      </c>
      <c r="R28" s="878">
        <f t="shared" si="26"/>
        <v>1</v>
      </c>
      <c r="S28" s="879">
        <f t="shared" si="26"/>
        <v>5</v>
      </c>
      <c r="T28" s="638"/>
      <c r="Y28" s="1329"/>
      <c r="Z28" s="1329"/>
      <c r="AA28" s="1329"/>
      <c r="AB28" s="1320"/>
      <c r="AC28" s="1320"/>
      <c r="AD28" s="1320"/>
      <c r="AE28" s="1329"/>
      <c r="AF28" s="1329"/>
      <c r="AG28" s="1329"/>
      <c r="AH28" s="1320"/>
      <c r="AI28" s="1320"/>
      <c r="AJ28" s="1320"/>
    </row>
    <row r="29" spans="1:36" ht="26.45" customHeight="1" x14ac:dyDescent="0.15">
      <c r="A29" s="714"/>
      <c r="B29" s="1327"/>
      <c r="C29" s="715"/>
      <c r="D29" s="716"/>
      <c r="E29" s="717" t="s">
        <v>869</v>
      </c>
      <c r="F29" s="716"/>
      <c r="G29" s="865">
        <f>H29+I29</f>
        <v>3</v>
      </c>
      <c r="H29" s="865">
        <v>3</v>
      </c>
      <c r="I29" s="866">
        <v>0</v>
      </c>
      <c r="J29" s="865">
        <v>0</v>
      </c>
      <c r="K29" s="865">
        <f>L29+M29</f>
        <v>465</v>
      </c>
      <c r="L29" s="865">
        <v>186</v>
      </c>
      <c r="M29" s="869">
        <v>279</v>
      </c>
      <c r="N29" s="865">
        <f>O29+P29</f>
        <v>30</v>
      </c>
      <c r="O29" s="867">
        <v>19</v>
      </c>
      <c r="P29" s="869">
        <v>11</v>
      </c>
      <c r="Q29" s="865">
        <f>R29+S29</f>
        <v>3</v>
      </c>
      <c r="R29" s="867">
        <v>0</v>
      </c>
      <c r="S29" s="870">
        <v>3</v>
      </c>
      <c r="T29" s="718"/>
      <c r="Y29" s="1329"/>
      <c r="Z29" s="1329"/>
      <c r="AA29" s="1329"/>
      <c r="AB29" s="907"/>
      <c r="AC29" s="907"/>
      <c r="AD29" s="907"/>
      <c r="AE29" s="1329"/>
      <c r="AF29" s="1329"/>
      <c r="AG29" s="1329"/>
      <c r="AH29" s="907"/>
      <c r="AI29" s="907"/>
      <c r="AJ29" s="907"/>
    </row>
    <row r="30" spans="1:36" ht="26.45" customHeight="1" x14ac:dyDescent="0.15">
      <c r="A30" s="719"/>
      <c r="B30" s="1328"/>
      <c r="C30" s="720"/>
      <c r="D30" s="702"/>
      <c r="E30" s="721" t="s">
        <v>31</v>
      </c>
      <c r="F30" s="702"/>
      <c r="G30" s="871">
        <f>H30+I30</f>
        <v>4</v>
      </c>
      <c r="H30" s="871">
        <v>4</v>
      </c>
      <c r="I30" s="872">
        <v>0</v>
      </c>
      <c r="J30" s="871">
        <v>0</v>
      </c>
      <c r="K30" s="871">
        <f>L30+M30</f>
        <v>693</v>
      </c>
      <c r="L30" s="871">
        <v>313</v>
      </c>
      <c r="M30" s="876">
        <v>380</v>
      </c>
      <c r="N30" s="871">
        <f>O30+P30</f>
        <v>22</v>
      </c>
      <c r="O30" s="874">
        <v>14</v>
      </c>
      <c r="P30" s="876">
        <v>8</v>
      </c>
      <c r="Q30" s="871">
        <f>R30+S30</f>
        <v>3</v>
      </c>
      <c r="R30" s="874">
        <v>1</v>
      </c>
      <c r="S30" s="877">
        <v>2</v>
      </c>
      <c r="T30" s="718"/>
      <c r="Y30" s="1321"/>
      <c r="Z30" s="1321"/>
      <c r="AA30" s="1321"/>
      <c r="AB30" s="862"/>
      <c r="AC30" s="862"/>
      <c r="AD30" s="862"/>
      <c r="AE30" s="1321"/>
      <c r="AF30" s="1321"/>
      <c r="AG30" s="1321"/>
      <c r="AH30" s="868"/>
      <c r="AI30" s="868"/>
      <c r="AJ30" s="868"/>
    </row>
    <row r="31" spans="1:36" ht="26.45" customHeight="1" x14ac:dyDescent="0.15">
      <c r="A31" s="722"/>
      <c r="B31" s="1326" t="s">
        <v>1048</v>
      </c>
      <c r="C31" s="723"/>
      <c r="D31" s="712"/>
      <c r="E31" s="713" t="s">
        <v>1</v>
      </c>
      <c r="F31" s="712"/>
      <c r="G31" s="858">
        <f t="shared" ref="G31" si="30">H31+I31</f>
        <v>5</v>
      </c>
      <c r="H31" s="858">
        <f t="shared" ref="H31:S31" si="31">H32+H33</f>
        <v>5</v>
      </c>
      <c r="I31" s="860">
        <f t="shared" si="31"/>
        <v>0</v>
      </c>
      <c r="J31" s="858">
        <f t="shared" si="31"/>
        <v>0</v>
      </c>
      <c r="K31" s="858">
        <f t="shared" ref="K31" si="32">L31+M31</f>
        <v>208</v>
      </c>
      <c r="L31" s="858">
        <f t="shared" si="31"/>
        <v>44</v>
      </c>
      <c r="M31" s="863">
        <f t="shared" si="31"/>
        <v>164</v>
      </c>
      <c r="N31" s="858">
        <f t="shared" ref="N31" si="33">O31+P31</f>
        <v>0</v>
      </c>
      <c r="O31" s="878">
        <f t="shared" si="31"/>
        <v>0</v>
      </c>
      <c r="P31" s="863">
        <f t="shared" si="31"/>
        <v>0</v>
      </c>
      <c r="Q31" s="858">
        <f t="shared" ref="Q31" si="34">R31+S31</f>
        <v>0</v>
      </c>
      <c r="R31" s="878">
        <f t="shared" si="31"/>
        <v>0</v>
      </c>
      <c r="S31" s="879">
        <f t="shared" si="31"/>
        <v>0</v>
      </c>
      <c r="T31" s="638"/>
      <c r="Y31" s="1330"/>
      <c r="Z31" s="908"/>
      <c r="AA31" s="908"/>
      <c r="AB31" s="868"/>
      <c r="AC31" s="909"/>
      <c r="AD31" s="909"/>
      <c r="AE31" s="1331"/>
      <c r="AF31" s="1331"/>
      <c r="AG31" s="1331"/>
      <c r="AH31" s="868"/>
      <c r="AI31" s="909"/>
      <c r="AJ31" s="909"/>
    </row>
    <row r="32" spans="1:36" ht="26.45" customHeight="1" x14ac:dyDescent="0.15">
      <c r="A32" s="714"/>
      <c r="B32" s="1324"/>
      <c r="C32" s="715"/>
      <c r="D32" s="716"/>
      <c r="E32" s="717" t="s">
        <v>869</v>
      </c>
      <c r="F32" s="716"/>
      <c r="G32" s="865">
        <f>H32+I32</f>
        <v>2</v>
      </c>
      <c r="H32" s="865">
        <v>2</v>
      </c>
      <c r="I32" s="866">
        <v>0</v>
      </c>
      <c r="J32" s="865">
        <v>0</v>
      </c>
      <c r="K32" s="865">
        <f>L32+M32</f>
        <v>93</v>
      </c>
      <c r="L32" s="865">
        <v>25</v>
      </c>
      <c r="M32" s="869">
        <v>68</v>
      </c>
      <c r="N32" s="865">
        <f>O32+P32</f>
        <v>0</v>
      </c>
      <c r="O32" s="867">
        <v>0</v>
      </c>
      <c r="P32" s="869">
        <v>0</v>
      </c>
      <c r="Q32" s="865">
        <f>R32+S32</f>
        <v>0</v>
      </c>
      <c r="R32" s="867">
        <v>0</v>
      </c>
      <c r="S32" s="870">
        <v>0</v>
      </c>
      <c r="T32" s="718"/>
      <c r="Y32" s="1330"/>
      <c r="Z32" s="908"/>
      <c r="AA32" s="908"/>
      <c r="AB32" s="868"/>
      <c r="AC32" s="909"/>
      <c r="AD32" s="909"/>
      <c r="AE32" s="1331"/>
      <c r="AF32" s="1331"/>
      <c r="AG32" s="1331"/>
      <c r="AH32" s="868"/>
      <c r="AI32" s="909"/>
      <c r="AJ32" s="909"/>
    </row>
    <row r="33" spans="1:36" ht="26.45" customHeight="1" x14ac:dyDescent="0.15">
      <c r="A33" s="714"/>
      <c r="B33" s="1325"/>
      <c r="C33" s="715"/>
      <c r="D33" s="702"/>
      <c r="E33" s="721" t="s">
        <v>31</v>
      </c>
      <c r="F33" s="702"/>
      <c r="G33" s="871">
        <f>H33+I33</f>
        <v>3</v>
      </c>
      <c r="H33" s="871">
        <v>3</v>
      </c>
      <c r="I33" s="872">
        <v>0</v>
      </c>
      <c r="J33" s="871">
        <v>0</v>
      </c>
      <c r="K33" s="871">
        <f>L33+M33</f>
        <v>115</v>
      </c>
      <c r="L33" s="871">
        <v>19</v>
      </c>
      <c r="M33" s="876">
        <v>96</v>
      </c>
      <c r="N33" s="871">
        <f>O33+P33</f>
        <v>0</v>
      </c>
      <c r="O33" s="874">
        <v>0</v>
      </c>
      <c r="P33" s="876">
        <v>0</v>
      </c>
      <c r="Q33" s="871">
        <f>R33+S33</f>
        <v>0</v>
      </c>
      <c r="R33" s="874">
        <v>0</v>
      </c>
      <c r="S33" s="877">
        <v>0</v>
      </c>
      <c r="T33" s="718"/>
      <c r="Y33" s="1330"/>
      <c r="Z33" s="908"/>
      <c r="AA33" s="908"/>
      <c r="AB33" s="868"/>
      <c r="AC33" s="909"/>
      <c r="AD33" s="909"/>
      <c r="AE33" s="1331"/>
      <c r="AF33" s="1331"/>
      <c r="AG33" s="1331"/>
      <c r="AH33" s="868"/>
      <c r="AI33" s="909"/>
      <c r="AJ33" s="909"/>
    </row>
    <row r="34" spans="1:36" ht="26.45" customHeight="1" x14ac:dyDescent="0.15">
      <c r="A34" s="710"/>
      <c r="B34" s="1323" t="s">
        <v>870</v>
      </c>
      <c r="C34" s="711"/>
      <c r="D34" s="712"/>
      <c r="E34" s="713" t="s">
        <v>1</v>
      </c>
      <c r="F34" s="712"/>
      <c r="G34" s="858">
        <f t="shared" ref="G34" si="35">H34+I34</f>
        <v>21</v>
      </c>
      <c r="H34" s="858">
        <f t="shared" ref="H34:S34" si="36">H35+H36</f>
        <v>21</v>
      </c>
      <c r="I34" s="860">
        <f t="shared" si="36"/>
        <v>0</v>
      </c>
      <c r="J34" s="858">
        <f t="shared" si="36"/>
        <v>459</v>
      </c>
      <c r="K34" s="858">
        <f t="shared" ref="K34" si="37">L34+M34</f>
        <v>1745</v>
      </c>
      <c r="L34" s="858">
        <f t="shared" si="36"/>
        <v>1204</v>
      </c>
      <c r="M34" s="863">
        <f t="shared" si="36"/>
        <v>541</v>
      </c>
      <c r="N34" s="858">
        <f t="shared" ref="N34" si="38">O34+P34</f>
        <v>1091</v>
      </c>
      <c r="O34" s="878">
        <f t="shared" si="36"/>
        <v>393</v>
      </c>
      <c r="P34" s="863">
        <f t="shared" si="36"/>
        <v>698</v>
      </c>
      <c r="Q34" s="858">
        <f t="shared" ref="Q34" si="39">R34+S34</f>
        <v>169</v>
      </c>
      <c r="R34" s="878">
        <f t="shared" si="36"/>
        <v>74</v>
      </c>
      <c r="S34" s="879">
        <f t="shared" si="36"/>
        <v>95</v>
      </c>
      <c r="T34" s="638"/>
      <c r="Y34" s="1330"/>
      <c r="Z34" s="908"/>
      <c r="AA34" s="908"/>
      <c r="AB34" s="910"/>
      <c r="AC34" s="911"/>
      <c r="AD34" s="911"/>
      <c r="AE34" s="1331"/>
      <c r="AF34" s="1331"/>
      <c r="AG34" s="1331"/>
      <c r="AH34" s="868"/>
      <c r="AI34" s="909"/>
      <c r="AJ34" s="909"/>
    </row>
    <row r="35" spans="1:36" ht="26.45" customHeight="1" x14ac:dyDescent="0.15">
      <c r="A35" s="714"/>
      <c r="B35" s="1324"/>
      <c r="C35" s="715"/>
      <c r="D35" s="716"/>
      <c r="E35" s="717" t="s">
        <v>542</v>
      </c>
      <c r="F35" s="716"/>
      <c r="G35" s="865">
        <f>H35+I35</f>
        <v>1</v>
      </c>
      <c r="H35" s="865">
        <v>1</v>
      </c>
      <c r="I35" s="866">
        <v>0</v>
      </c>
      <c r="J35" s="865">
        <v>9</v>
      </c>
      <c r="K35" s="865">
        <f>L35+M35</f>
        <v>53</v>
      </c>
      <c r="L35" s="889">
        <v>43</v>
      </c>
      <c r="M35" s="882">
        <v>10</v>
      </c>
      <c r="N35" s="865">
        <f>O35+P35</f>
        <v>31</v>
      </c>
      <c r="O35" s="867">
        <v>13</v>
      </c>
      <c r="P35" s="869">
        <v>18</v>
      </c>
      <c r="Q35" s="865">
        <f>R35+S35</f>
        <v>1</v>
      </c>
      <c r="R35" s="867">
        <v>1</v>
      </c>
      <c r="S35" s="870">
        <v>0</v>
      </c>
      <c r="T35" s="718"/>
      <c r="Y35" s="1330"/>
      <c r="Z35" s="908"/>
      <c r="AA35" s="908"/>
      <c r="AB35" s="868"/>
      <c r="AC35" s="909"/>
      <c r="AD35" s="909"/>
      <c r="AE35" s="1331"/>
      <c r="AF35" s="1331"/>
      <c r="AG35" s="1331"/>
      <c r="AH35" s="868"/>
      <c r="AI35" s="909"/>
      <c r="AJ35" s="909"/>
    </row>
    <row r="36" spans="1:36" ht="26.45" customHeight="1" x14ac:dyDescent="0.15">
      <c r="A36" s="719"/>
      <c r="B36" s="1325"/>
      <c r="C36" s="720"/>
      <c r="D36" s="702"/>
      <c r="E36" s="721" t="s">
        <v>869</v>
      </c>
      <c r="F36" s="702"/>
      <c r="G36" s="871">
        <f>H36+I36</f>
        <v>20</v>
      </c>
      <c r="H36" s="871">
        <v>20</v>
      </c>
      <c r="I36" s="872">
        <v>0</v>
      </c>
      <c r="J36" s="871">
        <v>450</v>
      </c>
      <c r="K36" s="871">
        <f>L36+M36</f>
        <v>1692</v>
      </c>
      <c r="L36" s="884">
        <v>1161</v>
      </c>
      <c r="M36" s="887">
        <v>531</v>
      </c>
      <c r="N36" s="871">
        <f>O36+P36</f>
        <v>1060</v>
      </c>
      <c r="O36" s="874">
        <v>380</v>
      </c>
      <c r="P36" s="876">
        <v>680</v>
      </c>
      <c r="Q36" s="871">
        <f>R36+S36</f>
        <v>168</v>
      </c>
      <c r="R36" s="874">
        <v>73</v>
      </c>
      <c r="S36" s="877">
        <v>95</v>
      </c>
      <c r="T36" s="718"/>
      <c r="Y36" s="1330"/>
      <c r="Z36" s="908"/>
      <c r="AA36" s="908"/>
      <c r="AB36" s="868"/>
      <c r="AC36" s="909"/>
      <c r="AD36" s="909"/>
      <c r="AE36" s="1331"/>
      <c r="AF36" s="1331"/>
      <c r="AG36" s="1331"/>
      <c r="AH36" s="868"/>
      <c r="AI36" s="909"/>
      <c r="AJ36" s="909"/>
    </row>
    <row r="37" spans="1:36" ht="26.45" customHeight="1" x14ac:dyDescent="0.15">
      <c r="A37" s="722"/>
      <c r="B37" s="1323" t="s">
        <v>555</v>
      </c>
      <c r="C37" s="723"/>
      <c r="D37" s="712"/>
      <c r="E37" s="713" t="s">
        <v>1</v>
      </c>
      <c r="F37" s="712"/>
      <c r="G37" s="858">
        <f t="shared" ref="G37" si="40">H37+I37</f>
        <v>25</v>
      </c>
      <c r="H37" s="858">
        <f t="shared" ref="H37:S37" si="41">SUM(H38:H40)</f>
        <v>25</v>
      </c>
      <c r="I37" s="860">
        <f t="shared" si="41"/>
        <v>0</v>
      </c>
      <c r="J37" s="858">
        <f t="shared" si="41"/>
        <v>0</v>
      </c>
      <c r="K37" s="858">
        <f t="shared" ref="K37" si="42">L37+M37</f>
        <v>1800</v>
      </c>
      <c r="L37" s="858">
        <f t="shared" si="41"/>
        <v>576</v>
      </c>
      <c r="M37" s="863">
        <f t="shared" si="41"/>
        <v>1224</v>
      </c>
      <c r="N37" s="858">
        <f t="shared" ref="N37" si="43">O37+P37</f>
        <v>213</v>
      </c>
      <c r="O37" s="878">
        <f t="shared" si="41"/>
        <v>64</v>
      </c>
      <c r="P37" s="863">
        <f t="shared" si="41"/>
        <v>149</v>
      </c>
      <c r="Q37" s="858">
        <f t="shared" ref="Q37" si="44">R37+S37</f>
        <v>77</v>
      </c>
      <c r="R37" s="878">
        <f>SUM(R38:R40)</f>
        <v>22</v>
      </c>
      <c r="S37" s="879">
        <f t="shared" si="41"/>
        <v>55</v>
      </c>
      <c r="T37" s="638"/>
      <c r="Y37" s="1321"/>
      <c r="Z37" s="1321"/>
      <c r="AA37" s="1321"/>
      <c r="AB37" s="868"/>
      <c r="AC37" s="868"/>
      <c r="AD37" s="868"/>
      <c r="AE37" s="1332"/>
      <c r="AF37" s="1331"/>
      <c r="AG37" s="1331"/>
      <c r="AH37" s="868"/>
      <c r="AI37" s="909"/>
      <c r="AJ37" s="909"/>
    </row>
    <row r="38" spans="1:36" ht="26.45" customHeight="1" x14ac:dyDescent="0.15">
      <c r="A38" s="722"/>
      <c r="B38" s="1324"/>
      <c r="C38" s="723"/>
      <c r="D38" s="712"/>
      <c r="E38" s="717" t="s">
        <v>1180</v>
      </c>
      <c r="F38" s="712"/>
      <c r="G38" s="865">
        <f>H38+I38</f>
        <v>1</v>
      </c>
      <c r="H38" s="865">
        <v>1</v>
      </c>
      <c r="I38" s="900">
        <v>0</v>
      </c>
      <c r="J38" s="901">
        <v>0</v>
      </c>
      <c r="K38" s="865">
        <f>L38+M38</f>
        <v>70</v>
      </c>
      <c r="L38" s="865">
        <v>47</v>
      </c>
      <c r="M38" s="869">
        <v>23</v>
      </c>
      <c r="N38" s="865">
        <f>O38+P38</f>
        <v>21</v>
      </c>
      <c r="O38" s="880">
        <v>14</v>
      </c>
      <c r="P38" s="882">
        <v>7</v>
      </c>
      <c r="Q38" s="865">
        <f>R38+S38</f>
        <v>8</v>
      </c>
      <c r="R38" s="867">
        <v>4</v>
      </c>
      <c r="S38" s="870">
        <v>4</v>
      </c>
      <c r="T38" s="638"/>
      <c r="Y38" s="1333"/>
      <c r="Z38" s="1333"/>
      <c r="AA38" s="1333"/>
      <c r="AB38" s="868"/>
      <c r="AC38" s="868"/>
      <c r="AD38" s="868"/>
      <c r="AE38" s="1321"/>
      <c r="AF38" s="1321"/>
      <c r="AG38" s="1321"/>
      <c r="AH38" s="868"/>
      <c r="AI38" s="868"/>
      <c r="AJ38" s="868"/>
    </row>
    <row r="39" spans="1:36" ht="26.45" customHeight="1" x14ac:dyDescent="0.15">
      <c r="A39" s="714"/>
      <c r="B39" s="1324"/>
      <c r="C39" s="715"/>
      <c r="D39" s="716"/>
      <c r="E39" s="717" t="s">
        <v>226</v>
      </c>
      <c r="F39" s="716"/>
      <c r="G39" s="865">
        <f>H39+I39</f>
        <v>3</v>
      </c>
      <c r="H39" s="865">
        <v>3</v>
      </c>
      <c r="I39" s="866">
        <v>0</v>
      </c>
      <c r="J39" s="865">
        <v>0</v>
      </c>
      <c r="K39" s="865">
        <f>L39+M39</f>
        <v>136</v>
      </c>
      <c r="L39" s="865">
        <v>32</v>
      </c>
      <c r="M39" s="869">
        <v>104</v>
      </c>
      <c r="N39" s="865">
        <f>O39+P39</f>
        <v>19</v>
      </c>
      <c r="O39" s="880">
        <v>1</v>
      </c>
      <c r="P39" s="882">
        <v>18</v>
      </c>
      <c r="Q39" s="865">
        <f>R39+S39</f>
        <v>14</v>
      </c>
      <c r="R39" s="867">
        <v>3</v>
      </c>
      <c r="S39" s="870">
        <v>11</v>
      </c>
      <c r="T39" s="718"/>
      <c r="Y39" s="1333"/>
      <c r="Z39" s="1333"/>
      <c r="AA39" s="1333"/>
      <c r="AB39" s="868"/>
      <c r="AC39" s="868"/>
      <c r="AD39" s="868"/>
      <c r="AE39" s="1331"/>
      <c r="AF39" s="1331"/>
      <c r="AG39" s="1331"/>
      <c r="AH39" s="868"/>
      <c r="AI39" s="909"/>
      <c r="AJ39" s="909"/>
    </row>
    <row r="40" spans="1:36" ht="26.45" customHeight="1" x14ac:dyDescent="0.15">
      <c r="A40" s="714"/>
      <c r="B40" s="1325"/>
      <c r="C40" s="715"/>
      <c r="D40" s="702"/>
      <c r="E40" s="721" t="s">
        <v>31</v>
      </c>
      <c r="F40" s="702"/>
      <c r="G40" s="871">
        <f>H40+I40</f>
        <v>21</v>
      </c>
      <c r="H40" s="871">
        <v>21</v>
      </c>
      <c r="I40" s="872">
        <v>0</v>
      </c>
      <c r="J40" s="871">
        <v>0</v>
      </c>
      <c r="K40" s="871">
        <f>L40+M40</f>
        <v>1594</v>
      </c>
      <c r="L40" s="871">
        <v>497</v>
      </c>
      <c r="M40" s="876">
        <v>1097</v>
      </c>
      <c r="N40" s="871">
        <f>O40+P40</f>
        <v>173</v>
      </c>
      <c r="O40" s="885">
        <v>49</v>
      </c>
      <c r="P40" s="887">
        <v>124</v>
      </c>
      <c r="Q40" s="871">
        <f>R40+S40</f>
        <v>55</v>
      </c>
      <c r="R40" s="874">
        <v>15</v>
      </c>
      <c r="S40" s="877">
        <v>40</v>
      </c>
      <c r="T40" s="718"/>
    </row>
    <row r="41" spans="1:36" ht="26.45" customHeight="1" thickBot="1" x14ac:dyDescent="0.2">
      <c r="A41" s="730"/>
      <c r="B41" s="731" t="s">
        <v>778</v>
      </c>
      <c r="C41" s="732"/>
      <c r="D41" s="733"/>
      <c r="E41" s="734" t="s">
        <v>31</v>
      </c>
      <c r="F41" s="735"/>
      <c r="G41" s="902">
        <f>H41+I41</f>
        <v>11</v>
      </c>
      <c r="H41" s="902">
        <v>11</v>
      </c>
      <c r="I41" s="903">
        <v>0</v>
      </c>
      <c r="J41" s="902">
        <v>0</v>
      </c>
      <c r="K41" s="902">
        <f>L41+M41</f>
        <v>115</v>
      </c>
      <c r="L41" s="902">
        <v>39</v>
      </c>
      <c r="M41" s="904">
        <v>76</v>
      </c>
      <c r="N41" s="902">
        <f>O41+P41</f>
        <v>27</v>
      </c>
      <c r="O41" s="905">
        <v>7</v>
      </c>
      <c r="P41" s="904">
        <v>20</v>
      </c>
      <c r="Q41" s="902">
        <f>R41+S41</f>
        <v>3</v>
      </c>
      <c r="R41" s="905">
        <v>0</v>
      </c>
      <c r="S41" s="906">
        <v>3</v>
      </c>
      <c r="T41" s="638"/>
    </row>
    <row r="42" spans="1:36" s="684" customFormat="1" ht="76.5" customHeight="1" x14ac:dyDescent="0.15">
      <c r="B42" s="736"/>
      <c r="K42" s="737"/>
      <c r="L42" s="1334" t="s">
        <v>1339</v>
      </c>
      <c r="M42" s="1335"/>
      <c r="N42" s="1335"/>
      <c r="O42" s="1335"/>
      <c r="P42" s="1335"/>
      <c r="Q42" s="1335"/>
      <c r="R42" s="1335"/>
      <c r="S42" s="1335"/>
    </row>
    <row r="43" spans="1:36" ht="15.75" customHeight="1" x14ac:dyDescent="0.15"/>
    <row r="44" spans="1:36" ht="15.75" customHeight="1" x14ac:dyDescent="0.15"/>
    <row r="45" spans="1:36" ht="15.75" customHeight="1" x14ac:dyDescent="0.15"/>
    <row r="46" spans="1:36" ht="15.75" customHeight="1" x14ac:dyDescent="0.15"/>
  </sheetData>
  <mergeCells count="37">
    <mergeCell ref="L42:S42"/>
    <mergeCell ref="B37:B40"/>
    <mergeCell ref="Y37:AA37"/>
    <mergeCell ref="AE37:AG37"/>
    <mergeCell ref="Y38:AA38"/>
    <mergeCell ref="AE38:AG38"/>
    <mergeCell ref="Y39:AA39"/>
    <mergeCell ref="AE39:AG39"/>
    <mergeCell ref="B31:B33"/>
    <mergeCell ref="Y31:Y36"/>
    <mergeCell ref="AE31:AG31"/>
    <mergeCell ref="AE32:AG32"/>
    <mergeCell ref="AE33:AG33"/>
    <mergeCell ref="B34:B36"/>
    <mergeCell ref="AE34:AG34"/>
    <mergeCell ref="AE35:AG35"/>
    <mergeCell ref="AE36:AG36"/>
    <mergeCell ref="AH28:AJ28"/>
    <mergeCell ref="Y30:AA30"/>
    <mergeCell ref="AE30:AG30"/>
    <mergeCell ref="Q5:S5"/>
    <mergeCell ref="B7:B10"/>
    <mergeCell ref="B11:B13"/>
    <mergeCell ref="B14:B16"/>
    <mergeCell ref="B17:B21"/>
    <mergeCell ref="B23:B25"/>
    <mergeCell ref="N5:P5"/>
    <mergeCell ref="B26:B27"/>
    <mergeCell ref="B28:B30"/>
    <mergeCell ref="Y28:AA29"/>
    <mergeCell ref="AB28:AD28"/>
    <mergeCell ref="AE28:AG29"/>
    <mergeCell ref="A2:G2"/>
    <mergeCell ref="A5:F6"/>
    <mergeCell ref="G5:I5"/>
    <mergeCell ref="J5:J6"/>
    <mergeCell ref="K5:M5"/>
  </mergeCells>
  <phoneticPr fontId="2"/>
  <pageMargins left="0.59055118110236227" right="0.59055118110236227" top="0.47244094488188981" bottom="0.39370078740157483" header="0.39370078740157483" footer="0.19685039370078741"/>
  <pageSetup paperSize="9" scale="65" firstPageNumber="6" orientation="portrait" blackAndWhite="1" r:id="rId1"/>
  <headerFooter scaleWithDoc="0">
    <oddHeader>&amp;R&amp;9－総括表－</oddHeader>
    <oddFooter>&amp;C  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DCA32-6AFF-4587-9BD3-54AB3B631315}">
  <sheetPr>
    <tabColor rgb="FF00B0F0"/>
  </sheetPr>
  <dimension ref="A1:M33"/>
  <sheetViews>
    <sheetView view="pageBreakPreview" zoomScale="60" zoomScaleNormal="70" workbookViewId="0">
      <selection activeCell="A2" sqref="A2"/>
    </sheetView>
  </sheetViews>
  <sheetFormatPr defaultRowHeight="12" x14ac:dyDescent="0.15"/>
  <cols>
    <col min="1" max="1" width="5.375" style="200" customWidth="1"/>
    <col min="2" max="2" width="7.125" style="200" hidden="1" customWidth="1"/>
    <col min="3" max="3" width="42.125" style="200" customWidth="1"/>
    <col min="4" max="4" width="5.375" style="200" customWidth="1"/>
    <col min="5" max="5" width="19.375" style="200" customWidth="1"/>
    <col min="6" max="6" width="11.875" style="200" customWidth="1"/>
    <col min="7" max="7" width="51" style="200" customWidth="1"/>
    <col min="8" max="8" width="6.375" style="200" customWidth="1"/>
    <col min="9" max="9" width="36" style="200" customWidth="1"/>
    <col min="10" max="10" width="4.75" style="200" customWidth="1"/>
    <col min="11" max="11" width="20" style="200" customWidth="1"/>
    <col min="12" max="12" width="9.75" style="200" customWidth="1"/>
    <col min="13" max="14" width="41.875" style="200" customWidth="1"/>
    <col min="15" max="256" width="9" style="200"/>
    <col min="257" max="257" width="4.125" style="200" customWidth="1"/>
    <col min="258" max="258" width="6.375" style="200" customWidth="1"/>
    <col min="259" max="259" width="36" style="200" customWidth="1"/>
    <col min="260" max="260" width="4.75" style="200" customWidth="1"/>
    <col min="261" max="261" width="20" style="200" customWidth="1"/>
    <col min="262" max="262" width="9.75" style="200" customWidth="1"/>
    <col min="263" max="263" width="46.375" style="200" customWidth="1"/>
    <col min="264" max="264" width="6.375" style="200" customWidth="1"/>
    <col min="265" max="265" width="36" style="200" customWidth="1"/>
    <col min="266" max="266" width="4.75" style="200" customWidth="1"/>
    <col min="267" max="267" width="20" style="200" customWidth="1"/>
    <col min="268" max="268" width="9.75" style="200" customWidth="1"/>
    <col min="269" max="270" width="41.875" style="200" customWidth="1"/>
    <col min="271" max="512" width="9" style="200"/>
    <col min="513" max="513" width="4.125" style="200" customWidth="1"/>
    <col min="514" max="514" width="6.375" style="200" customWidth="1"/>
    <col min="515" max="515" width="36" style="200" customWidth="1"/>
    <col min="516" max="516" width="4.75" style="200" customWidth="1"/>
    <col min="517" max="517" width="20" style="200" customWidth="1"/>
    <col min="518" max="518" width="9.75" style="200" customWidth="1"/>
    <col min="519" max="519" width="46.375" style="200" customWidth="1"/>
    <col min="520" max="520" width="6.375" style="200" customWidth="1"/>
    <col min="521" max="521" width="36" style="200" customWidth="1"/>
    <col min="522" max="522" width="4.75" style="200" customWidth="1"/>
    <col min="523" max="523" width="20" style="200" customWidth="1"/>
    <col min="524" max="524" width="9.75" style="200" customWidth="1"/>
    <col min="525" max="526" width="41.875" style="200" customWidth="1"/>
    <col min="527" max="768" width="9" style="200"/>
    <col min="769" max="769" width="4.125" style="200" customWidth="1"/>
    <col min="770" max="770" width="6.375" style="200" customWidth="1"/>
    <col min="771" max="771" width="36" style="200" customWidth="1"/>
    <col min="772" max="772" width="4.75" style="200" customWidth="1"/>
    <col min="773" max="773" width="20" style="200" customWidth="1"/>
    <col min="774" max="774" width="9.75" style="200" customWidth="1"/>
    <col min="775" max="775" width="46.375" style="200" customWidth="1"/>
    <col min="776" max="776" width="6.375" style="200" customWidth="1"/>
    <col min="777" max="777" width="36" style="200" customWidth="1"/>
    <col min="778" max="778" width="4.75" style="200" customWidth="1"/>
    <col min="779" max="779" width="20" style="200" customWidth="1"/>
    <col min="780" max="780" width="9.75" style="200" customWidth="1"/>
    <col min="781" max="782" width="41.875" style="200" customWidth="1"/>
    <col min="783" max="1024" width="9" style="200"/>
    <col min="1025" max="1025" width="4.125" style="200" customWidth="1"/>
    <col min="1026" max="1026" width="6.375" style="200" customWidth="1"/>
    <col min="1027" max="1027" width="36" style="200" customWidth="1"/>
    <col min="1028" max="1028" width="4.75" style="200" customWidth="1"/>
    <col min="1029" max="1029" width="20" style="200" customWidth="1"/>
    <col min="1030" max="1030" width="9.75" style="200" customWidth="1"/>
    <col min="1031" max="1031" width="46.375" style="200" customWidth="1"/>
    <col min="1032" max="1032" width="6.375" style="200" customWidth="1"/>
    <col min="1033" max="1033" width="36" style="200" customWidth="1"/>
    <col min="1034" max="1034" width="4.75" style="200" customWidth="1"/>
    <col min="1035" max="1035" width="20" style="200" customWidth="1"/>
    <col min="1036" max="1036" width="9.75" style="200" customWidth="1"/>
    <col min="1037" max="1038" width="41.875" style="200" customWidth="1"/>
    <col min="1039" max="1280" width="9" style="200"/>
    <col min="1281" max="1281" width="4.125" style="200" customWidth="1"/>
    <col min="1282" max="1282" width="6.375" style="200" customWidth="1"/>
    <col min="1283" max="1283" width="36" style="200" customWidth="1"/>
    <col min="1284" max="1284" width="4.75" style="200" customWidth="1"/>
    <col min="1285" max="1285" width="20" style="200" customWidth="1"/>
    <col min="1286" max="1286" width="9.75" style="200" customWidth="1"/>
    <col min="1287" max="1287" width="46.375" style="200" customWidth="1"/>
    <col min="1288" max="1288" width="6.375" style="200" customWidth="1"/>
    <col min="1289" max="1289" width="36" style="200" customWidth="1"/>
    <col min="1290" max="1290" width="4.75" style="200" customWidth="1"/>
    <col min="1291" max="1291" width="20" style="200" customWidth="1"/>
    <col min="1292" max="1292" width="9.75" style="200" customWidth="1"/>
    <col min="1293" max="1294" width="41.875" style="200" customWidth="1"/>
    <col min="1295" max="1536" width="9" style="200"/>
    <col min="1537" max="1537" width="4.125" style="200" customWidth="1"/>
    <col min="1538" max="1538" width="6.375" style="200" customWidth="1"/>
    <col min="1539" max="1539" width="36" style="200" customWidth="1"/>
    <col min="1540" max="1540" width="4.75" style="200" customWidth="1"/>
    <col min="1541" max="1541" width="20" style="200" customWidth="1"/>
    <col min="1542" max="1542" width="9.75" style="200" customWidth="1"/>
    <col min="1543" max="1543" width="46.375" style="200" customWidth="1"/>
    <col min="1544" max="1544" width="6.375" style="200" customWidth="1"/>
    <col min="1545" max="1545" width="36" style="200" customWidth="1"/>
    <col min="1546" max="1546" width="4.75" style="200" customWidth="1"/>
    <col min="1547" max="1547" width="20" style="200" customWidth="1"/>
    <col min="1548" max="1548" width="9.75" style="200" customWidth="1"/>
    <col min="1549" max="1550" width="41.875" style="200" customWidth="1"/>
    <col min="1551" max="1792" width="9" style="200"/>
    <col min="1793" max="1793" width="4.125" style="200" customWidth="1"/>
    <col min="1794" max="1794" width="6.375" style="200" customWidth="1"/>
    <col min="1795" max="1795" width="36" style="200" customWidth="1"/>
    <col min="1796" max="1796" width="4.75" style="200" customWidth="1"/>
    <col min="1797" max="1797" width="20" style="200" customWidth="1"/>
    <col min="1798" max="1798" width="9.75" style="200" customWidth="1"/>
    <col min="1799" max="1799" width="46.375" style="200" customWidth="1"/>
    <col min="1800" max="1800" width="6.375" style="200" customWidth="1"/>
    <col min="1801" max="1801" width="36" style="200" customWidth="1"/>
    <col min="1802" max="1802" width="4.75" style="200" customWidth="1"/>
    <col min="1803" max="1803" width="20" style="200" customWidth="1"/>
    <col min="1804" max="1804" width="9.75" style="200" customWidth="1"/>
    <col min="1805" max="1806" width="41.875" style="200" customWidth="1"/>
    <col min="1807" max="2048" width="9" style="200"/>
    <col min="2049" max="2049" width="4.125" style="200" customWidth="1"/>
    <col min="2050" max="2050" width="6.375" style="200" customWidth="1"/>
    <col min="2051" max="2051" width="36" style="200" customWidth="1"/>
    <col min="2052" max="2052" width="4.75" style="200" customWidth="1"/>
    <col min="2053" max="2053" width="20" style="200" customWidth="1"/>
    <col min="2054" max="2054" width="9.75" style="200" customWidth="1"/>
    <col min="2055" max="2055" width="46.375" style="200" customWidth="1"/>
    <col min="2056" max="2056" width="6.375" style="200" customWidth="1"/>
    <col min="2057" max="2057" width="36" style="200" customWidth="1"/>
    <col min="2058" max="2058" width="4.75" style="200" customWidth="1"/>
    <col min="2059" max="2059" width="20" style="200" customWidth="1"/>
    <col min="2060" max="2060" width="9.75" style="200" customWidth="1"/>
    <col min="2061" max="2062" width="41.875" style="200" customWidth="1"/>
    <col min="2063" max="2304" width="9" style="200"/>
    <col min="2305" max="2305" width="4.125" style="200" customWidth="1"/>
    <col min="2306" max="2306" width="6.375" style="200" customWidth="1"/>
    <col min="2307" max="2307" width="36" style="200" customWidth="1"/>
    <col min="2308" max="2308" width="4.75" style="200" customWidth="1"/>
    <col min="2309" max="2309" width="20" style="200" customWidth="1"/>
    <col min="2310" max="2310" width="9.75" style="200" customWidth="1"/>
    <col min="2311" max="2311" width="46.375" style="200" customWidth="1"/>
    <col min="2312" max="2312" width="6.375" style="200" customWidth="1"/>
    <col min="2313" max="2313" width="36" style="200" customWidth="1"/>
    <col min="2314" max="2314" width="4.75" style="200" customWidth="1"/>
    <col min="2315" max="2315" width="20" style="200" customWidth="1"/>
    <col min="2316" max="2316" width="9.75" style="200" customWidth="1"/>
    <col min="2317" max="2318" width="41.875" style="200" customWidth="1"/>
    <col min="2319" max="2560" width="9" style="200"/>
    <col min="2561" max="2561" width="4.125" style="200" customWidth="1"/>
    <col min="2562" max="2562" width="6.375" style="200" customWidth="1"/>
    <col min="2563" max="2563" width="36" style="200" customWidth="1"/>
    <col min="2564" max="2564" width="4.75" style="200" customWidth="1"/>
    <col min="2565" max="2565" width="20" style="200" customWidth="1"/>
    <col min="2566" max="2566" width="9.75" style="200" customWidth="1"/>
    <col min="2567" max="2567" width="46.375" style="200" customWidth="1"/>
    <col min="2568" max="2568" width="6.375" style="200" customWidth="1"/>
    <col min="2569" max="2569" width="36" style="200" customWidth="1"/>
    <col min="2570" max="2570" width="4.75" style="200" customWidth="1"/>
    <col min="2571" max="2571" width="20" style="200" customWidth="1"/>
    <col min="2572" max="2572" width="9.75" style="200" customWidth="1"/>
    <col min="2573" max="2574" width="41.875" style="200" customWidth="1"/>
    <col min="2575" max="2816" width="9" style="200"/>
    <col min="2817" max="2817" width="4.125" style="200" customWidth="1"/>
    <col min="2818" max="2818" width="6.375" style="200" customWidth="1"/>
    <col min="2819" max="2819" width="36" style="200" customWidth="1"/>
    <col min="2820" max="2820" width="4.75" style="200" customWidth="1"/>
    <col min="2821" max="2821" width="20" style="200" customWidth="1"/>
    <col min="2822" max="2822" width="9.75" style="200" customWidth="1"/>
    <col min="2823" max="2823" width="46.375" style="200" customWidth="1"/>
    <col min="2824" max="2824" width="6.375" style="200" customWidth="1"/>
    <col min="2825" max="2825" width="36" style="200" customWidth="1"/>
    <col min="2826" max="2826" width="4.75" style="200" customWidth="1"/>
    <col min="2827" max="2827" width="20" style="200" customWidth="1"/>
    <col min="2828" max="2828" width="9.75" style="200" customWidth="1"/>
    <col min="2829" max="2830" width="41.875" style="200" customWidth="1"/>
    <col min="2831" max="3072" width="9" style="200"/>
    <col min="3073" max="3073" width="4.125" style="200" customWidth="1"/>
    <col min="3074" max="3074" width="6.375" style="200" customWidth="1"/>
    <col min="3075" max="3075" width="36" style="200" customWidth="1"/>
    <col min="3076" max="3076" width="4.75" style="200" customWidth="1"/>
    <col min="3077" max="3077" width="20" style="200" customWidth="1"/>
    <col min="3078" max="3078" width="9.75" style="200" customWidth="1"/>
    <col min="3079" max="3079" width="46.375" style="200" customWidth="1"/>
    <col min="3080" max="3080" width="6.375" style="200" customWidth="1"/>
    <col min="3081" max="3081" width="36" style="200" customWidth="1"/>
    <col min="3082" max="3082" width="4.75" style="200" customWidth="1"/>
    <col min="3083" max="3083" width="20" style="200" customWidth="1"/>
    <col min="3084" max="3084" width="9.75" style="200" customWidth="1"/>
    <col min="3085" max="3086" width="41.875" style="200" customWidth="1"/>
    <col min="3087" max="3328" width="9" style="200"/>
    <col min="3329" max="3329" width="4.125" style="200" customWidth="1"/>
    <col min="3330" max="3330" width="6.375" style="200" customWidth="1"/>
    <col min="3331" max="3331" width="36" style="200" customWidth="1"/>
    <col min="3332" max="3332" width="4.75" style="200" customWidth="1"/>
    <col min="3333" max="3333" width="20" style="200" customWidth="1"/>
    <col min="3334" max="3334" width="9.75" style="200" customWidth="1"/>
    <col min="3335" max="3335" width="46.375" style="200" customWidth="1"/>
    <col min="3336" max="3336" width="6.375" style="200" customWidth="1"/>
    <col min="3337" max="3337" width="36" style="200" customWidth="1"/>
    <col min="3338" max="3338" width="4.75" style="200" customWidth="1"/>
    <col min="3339" max="3339" width="20" style="200" customWidth="1"/>
    <col min="3340" max="3340" width="9.75" style="200" customWidth="1"/>
    <col min="3341" max="3342" width="41.875" style="200" customWidth="1"/>
    <col min="3343" max="3584" width="9" style="200"/>
    <col min="3585" max="3585" width="4.125" style="200" customWidth="1"/>
    <col min="3586" max="3586" width="6.375" style="200" customWidth="1"/>
    <col min="3587" max="3587" width="36" style="200" customWidth="1"/>
    <col min="3588" max="3588" width="4.75" style="200" customWidth="1"/>
    <col min="3589" max="3589" width="20" style="200" customWidth="1"/>
    <col min="3590" max="3590" width="9.75" style="200" customWidth="1"/>
    <col min="3591" max="3591" width="46.375" style="200" customWidth="1"/>
    <col min="3592" max="3592" width="6.375" style="200" customWidth="1"/>
    <col min="3593" max="3593" width="36" style="200" customWidth="1"/>
    <col min="3594" max="3594" width="4.75" style="200" customWidth="1"/>
    <col min="3595" max="3595" width="20" style="200" customWidth="1"/>
    <col min="3596" max="3596" width="9.75" style="200" customWidth="1"/>
    <col min="3597" max="3598" width="41.875" style="200" customWidth="1"/>
    <col min="3599" max="3840" width="9" style="200"/>
    <col min="3841" max="3841" width="4.125" style="200" customWidth="1"/>
    <col min="3842" max="3842" width="6.375" style="200" customWidth="1"/>
    <col min="3843" max="3843" width="36" style="200" customWidth="1"/>
    <col min="3844" max="3844" width="4.75" style="200" customWidth="1"/>
    <col min="3845" max="3845" width="20" style="200" customWidth="1"/>
    <col min="3846" max="3846" width="9.75" style="200" customWidth="1"/>
    <col min="3847" max="3847" width="46.375" style="200" customWidth="1"/>
    <col min="3848" max="3848" width="6.375" style="200" customWidth="1"/>
    <col min="3849" max="3849" width="36" style="200" customWidth="1"/>
    <col min="3850" max="3850" width="4.75" style="200" customWidth="1"/>
    <col min="3851" max="3851" width="20" style="200" customWidth="1"/>
    <col min="3852" max="3852" width="9.75" style="200" customWidth="1"/>
    <col min="3853" max="3854" width="41.875" style="200" customWidth="1"/>
    <col min="3855" max="4096" width="9" style="200"/>
    <col min="4097" max="4097" width="4.125" style="200" customWidth="1"/>
    <col min="4098" max="4098" width="6.375" style="200" customWidth="1"/>
    <col min="4099" max="4099" width="36" style="200" customWidth="1"/>
    <col min="4100" max="4100" width="4.75" style="200" customWidth="1"/>
    <col min="4101" max="4101" width="20" style="200" customWidth="1"/>
    <col min="4102" max="4102" width="9.75" style="200" customWidth="1"/>
    <col min="4103" max="4103" width="46.375" style="200" customWidth="1"/>
    <col min="4104" max="4104" width="6.375" style="200" customWidth="1"/>
    <col min="4105" max="4105" width="36" style="200" customWidth="1"/>
    <col min="4106" max="4106" width="4.75" style="200" customWidth="1"/>
    <col min="4107" max="4107" width="20" style="200" customWidth="1"/>
    <col min="4108" max="4108" width="9.75" style="200" customWidth="1"/>
    <col min="4109" max="4110" width="41.875" style="200" customWidth="1"/>
    <col min="4111" max="4352" width="9" style="200"/>
    <col min="4353" max="4353" width="4.125" style="200" customWidth="1"/>
    <col min="4354" max="4354" width="6.375" style="200" customWidth="1"/>
    <col min="4355" max="4355" width="36" style="200" customWidth="1"/>
    <col min="4356" max="4356" width="4.75" style="200" customWidth="1"/>
    <col min="4357" max="4357" width="20" style="200" customWidth="1"/>
    <col min="4358" max="4358" width="9.75" style="200" customWidth="1"/>
    <col min="4359" max="4359" width="46.375" style="200" customWidth="1"/>
    <col min="4360" max="4360" width="6.375" style="200" customWidth="1"/>
    <col min="4361" max="4361" width="36" style="200" customWidth="1"/>
    <col min="4362" max="4362" width="4.75" style="200" customWidth="1"/>
    <col min="4363" max="4363" width="20" style="200" customWidth="1"/>
    <col min="4364" max="4364" width="9.75" style="200" customWidth="1"/>
    <col min="4365" max="4366" width="41.875" style="200" customWidth="1"/>
    <col min="4367" max="4608" width="9" style="200"/>
    <col min="4609" max="4609" width="4.125" style="200" customWidth="1"/>
    <col min="4610" max="4610" width="6.375" style="200" customWidth="1"/>
    <col min="4611" max="4611" width="36" style="200" customWidth="1"/>
    <col min="4612" max="4612" width="4.75" style="200" customWidth="1"/>
    <col min="4613" max="4613" width="20" style="200" customWidth="1"/>
    <col min="4614" max="4614" width="9.75" style="200" customWidth="1"/>
    <col min="4615" max="4615" width="46.375" style="200" customWidth="1"/>
    <col min="4616" max="4616" width="6.375" style="200" customWidth="1"/>
    <col min="4617" max="4617" width="36" style="200" customWidth="1"/>
    <col min="4618" max="4618" width="4.75" style="200" customWidth="1"/>
    <col min="4619" max="4619" width="20" style="200" customWidth="1"/>
    <col min="4620" max="4620" width="9.75" style="200" customWidth="1"/>
    <col min="4621" max="4622" width="41.875" style="200" customWidth="1"/>
    <col min="4623" max="4864" width="9" style="200"/>
    <col min="4865" max="4865" width="4.125" style="200" customWidth="1"/>
    <col min="4866" max="4866" width="6.375" style="200" customWidth="1"/>
    <col min="4867" max="4867" width="36" style="200" customWidth="1"/>
    <col min="4868" max="4868" width="4.75" style="200" customWidth="1"/>
    <col min="4869" max="4869" width="20" style="200" customWidth="1"/>
    <col min="4870" max="4870" width="9.75" style="200" customWidth="1"/>
    <col min="4871" max="4871" width="46.375" style="200" customWidth="1"/>
    <col min="4872" max="4872" width="6.375" style="200" customWidth="1"/>
    <col min="4873" max="4873" width="36" style="200" customWidth="1"/>
    <col min="4874" max="4874" width="4.75" style="200" customWidth="1"/>
    <col min="4875" max="4875" width="20" style="200" customWidth="1"/>
    <col min="4876" max="4876" width="9.75" style="200" customWidth="1"/>
    <col min="4877" max="4878" width="41.875" style="200" customWidth="1"/>
    <col min="4879" max="5120" width="9" style="200"/>
    <col min="5121" max="5121" width="4.125" style="200" customWidth="1"/>
    <col min="5122" max="5122" width="6.375" style="200" customWidth="1"/>
    <col min="5123" max="5123" width="36" style="200" customWidth="1"/>
    <col min="5124" max="5124" width="4.75" style="200" customWidth="1"/>
    <col min="5125" max="5125" width="20" style="200" customWidth="1"/>
    <col min="5126" max="5126" width="9.75" style="200" customWidth="1"/>
    <col min="5127" max="5127" width="46.375" style="200" customWidth="1"/>
    <col min="5128" max="5128" width="6.375" style="200" customWidth="1"/>
    <col min="5129" max="5129" width="36" style="200" customWidth="1"/>
    <col min="5130" max="5130" width="4.75" style="200" customWidth="1"/>
    <col min="5131" max="5131" width="20" style="200" customWidth="1"/>
    <col min="5132" max="5132" width="9.75" style="200" customWidth="1"/>
    <col min="5133" max="5134" width="41.875" style="200" customWidth="1"/>
    <col min="5135" max="5376" width="9" style="200"/>
    <col min="5377" max="5377" width="4.125" style="200" customWidth="1"/>
    <col min="5378" max="5378" width="6.375" style="200" customWidth="1"/>
    <col min="5379" max="5379" width="36" style="200" customWidth="1"/>
    <col min="5380" max="5380" width="4.75" style="200" customWidth="1"/>
    <col min="5381" max="5381" width="20" style="200" customWidth="1"/>
    <col min="5382" max="5382" width="9.75" style="200" customWidth="1"/>
    <col min="5383" max="5383" width="46.375" style="200" customWidth="1"/>
    <col min="5384" max="5384" width="6.375" style="200" customWidth="1"/>
    <col min="5385" max="5385" width="36" style="200" customWidth="1"/>
    <col min="5386" max="5386" width="4.75" style="200" customWidth="1"/>
    <col min="5387" max="5387" width="20" style="200" customWidth="1"/>
    <col min="5388" max="5388" width="9.75" style="200" customWidth="1"/>
    <col min="5389" max="5390" width="41.875" style="200" customWidth="1"/>
    <col min="5391" max="5632" width="9" style="200"/>
    <col min="5633" max="5633" width="4.125" style="200" customWidth="1"/>
    <col min="5634" max="5634" width="6.375" style="200" customWidth="1"/>
    <col min="5635" max="5635" width="36" style="200" customWidth="1"/>
    <col min="5636" max="5636" width="4.75" style="200" customWidth="1"/>
    <col min="5637" max="5637" width="20" style="200" customWidth="1"/>
    <col min="5638" max="5638" width="9.75" style="200" customWidth="1"/>
    <col min="5639" max="5639" width="46.375" style="200" customWidth="1"/>
    <col min="5640" max="5640" width="6.375" style="200" customWidth="1"/>
    <col min="5641" max="5641" width="36" style="200" customWidth="1"/>
    <col min="5642" max="5642" width="4.75" style="200" customWidth="1"/>
    <col min="5643" max="5643" width="20" style="200" customWidth="1"/>
    <col min="5644" max="5644" width="9.75" style="200" customWidth="1"/>
    <col min="5645" max="5646" width="41.875" style="200" customWidth="1"/>
    <col min="5647" max="5888" width="9" style="200"/>
    <col min="5889" max="5889" width="4.125" style="200" customWidth="1"/>
    <col min="5890" max="5890" width="6.375" style="200" customWidth="1"/>
    <col min="5891" max="5891" width="36" style="200" customWidth="1"/>
    <col min="5892" max="5892" width="4.75" style="200" customWidth="1"/>
    <col min="5893" max="5893" width="20" style="200" customWidth="1"/>
    <col min="5894" max="5894" width="9.75" style="200" customWidth="1"/>
    <col min="5895" max="5895" width="46.375" style="200" customWidth="1"/>
    <col min="5896" max="5896" width="6.375" style="200" customWidth="1"/>
    <col min="5897" max="5897" width="36" style="200" customWidth="1"/>
    <col min="5898" max="5898" width="4.75" style="200" customWidth="1"/>
    <col min="5899" max="5899" width="20" style="200" customWidth="1"/>
    <col min="5900" max="5900" width="9.75" style="200" customWidth="1"/>
    <col min="5901" max="5902" width="41.875" style="200" customWidth="1"/>
    <col min="5903" max="6144" width="9" style="200"/>
    <col min="6145" max="6145" width="4.125" style="200" customWidth="1"/>
    <col min="6146" max="6146" width="6.375" style="200" customWidth="1"/>
    <col min="6147" max="6147" width="36" style="200" customWidth="1"/>
    <col min="6148" max="6148" width="4.75" style="200" customWidth="1"/>
    <col min="6149" max="6149" width="20" style="200" customWidth="1"/>
    <col min="6150" max="6150" width="9.75" style="200" customWidth="1"/>
    <col min="6151" max="6151" width="46.375" style="200" customWidth="1"/>
    <col min="6152" max="6152" width="6.375" style="200" customWidth="1"/>
    <col min="6153" max="6153" width="36" style="200" customWidth="1"/>
    <col min="6154" max="6154" width="4.75" style="200" customWidth="1"/>
    <col min="6155" max="6155" width="20" style="200" customWidth="1"/>
    <col min="6156" max="6156" width="9.75" style="200" customWidth="1"/>
    <col min="6157" max="6158" width="41.875" style="200" customWidth="1"/>
    <col min="6159" max="6400" width="9" style="200"/>
    <col min="6401" max="6401" width="4.125" style="200" customWidth="1"/>
    <col min="6402" max="6402" width="6.375" style="200" customWidth="1"/>
    <col min="6403" max="6403" width="36" style="200" customWidth="1"/>
    <col min="6404" max="6404" width="4.75" style="200" customWidth="1"/>
    <col min="6405" max="6405" width="20" style="200" customWidth="1"/>
    <col min="6406" max="6406" width="9.75" style="200" customWidth="1"/>
    <col min="6407" max="6407" width="46.375" style="200" customWidth="1"/>
    <col min="6408" max="6408" width="6.375" style="200" customWidth="1"/>
    <col min="6409" max="6409" width="36" style="200" customWidth="1"/>
    <col min="6410" max="6410" width="4.75" style="200" customWidth="1"/>
    <col min="6411" max="6411" width="20" style="200" customWidth="1"/>
    <col min="6412" max="6412" width="9.75" style="200" customWidth="1"/>
    <col min="6413" max="6414" width="41.875" style="200" customWidth="1"/>
    <col min="6415" max="6656" width="9" style="200"/>
    <col min="6657" max="6657" width="4.125" style="200" customWidth="1"/>
    <col min="6658" max="6658" width="6.375" style="200" customWidth="1"/>
    <col min="6659" max="6659" width="36" style="200" customWidth="1"/>
    <col min="6660" max="6660" width="4.75" style="200" customWidth="1"/>
    <col min="6661" max="6661" width="20" style="200" customWidth="1"/>
    <col min="6662" max="6662" width="9.75" style="200" customWidth="1"/>
    <col min="6663" max="6663" width="46.375" style="200" customWidth="1"/>
    <col min="6664" max="6664" width="6.375" style="200" customWidth="1"/>
    <col min="6665" max="6665" width="36" style="200" customWidth="1"/>
    <col min="6666" max="6666" width="4.75" style="200" customWidth="1"/>
    <col min="6667" max="6667" width="20" style="200" customWidth="1"/>
    <col min="6668" max="6668" width="9.75" style="200" customWidth="1"/>
    <col min="6669" max="6670" width="41.875" style="200" customWidth="1"/>
    <col min="6671" max="6912" width="9" style="200"/>
    <col min="6913" max="6913" width="4.125" style="200" customWidth="1"/>
    <col min="6914" max="6914" width="6.375" style="200" customWidth="1"/>
    <col min="6915" max="6915" width="36" style="200" customWidth="1"/>
    <col min="6916" max="6916" width="4.75" style="200" customWidth="1"/>
    <col min="6917" max="6917" width="20" style="200" customWidth="1"/>
    <col min="6918" max="6918" width="9.75" style="200" customWidth="1"/>
    <col min="6919" max="6919" width="46.375" style="200" customWidth="1"/>
    <col min="6920" max="6920" width="6.375" style="200" customWidth="1"/>
    <col min="6921" max="6921" width="36" style="200" customWidth="1"/>
    <col min="6922" max="6922" width="4.75" style="200" customWidth="1"/>
    <col min="6923" max="6923" width="20" style="200" customWidth="1"/>
    <col min="6924" max="6924" width="9.75" style="200" customWidth="1"/>
    <col min="6925" max="6926" width="41.875" style="200" customWidth="1"/>
    <col min="6927" max="7168" width="9" style="200"/>
    <col min="7169" max="7169" width="4.125" style="200" customWidth="1"/>
    <col min="7170" max="7170" width="6.375" style="200" customWidth="1"/>
    <col min="7171" max="7171" width="36" style="200" customWidth="1"/>
    <col min="7172" max="7172" width="4.75" style="200" customWidth="1"/>
    <col min="7173" max="7173" width="20" style="200" customWidth="1"/>
    <col min="7174" max="7174" width="9.75" style="200" customWidth="1"/>
    <col min="7175" max="7175" width="46.375" style="200" customWidth="1"/>
    <col min="7176" max="7176" width="6.375" style="200" customWidth="1"/>
    <col min="7177" max="7177" width="36" style="200" customWidth="1"/>
    <col min="7178" max="7178" width="4.75" style="200" customWidth="1"/>
    <col min="7179" max="7179" width="20" style="200" customWidth="1"/>
    <col min="7180" max="7180" width="9.75" style="200" customWidth="1"/>
    <col min="7181" max="7182" width="41.875" style="200" customWidth="1"/>
    <col min="7183" max="7424" width="9" style="200"/>
    <col min="7425" max="7425" width="4.125" style="200" customWidth="1"/>
    <col min="7426" max="7426" width="6.375" style="200" customWidth="1"/>
    <col min="7427" max="7427" width="36" style="200" customWidth="1"/>
    <col min="7428" max="7428" width="4.75" style="200" customWidth="1"/>
    <col min="7429" max="7429" width="20" style="200" customWidth="1"/>
    <col min="7430" max="7430" width="9.75" style="200" customWidth="1"/>
    <col min="7431" max="7431" width="46.375" style="200" customWidth="1"/>
    <col min="7432" max="7432" width="6.375" style="200" customWidth="1"/>
    <col min="7433" max="7433" width="36" style="200" customWidth="1"/>
    <col min="7434" max="7434" width="4.75" style="200" customWidth="1"/>
    <col min="7435" max="7435" width="20" style="200" customWidth="1"/>
    <col min="7436" max="7436" width="9.75" style="200" customWidth="1"/>
    <col min="7437" max="7438" width="41.875" style="200" customWidth="1"/>
    <col min="7439" max="7680" width="9" style="200"/>
    <col min="7681" max="7681" width="4.125" style="200" customWidth="1"/>
    <col min="7682" max="7682" width="6.375" style="200" customWidth="1"/>
    <col min="7683" max="7683" width="36" style="200" customWidth="1"/>
    <col min="7684" max="7684" width="4.75" style="200" customWidth="1"/>
    <col min="7685" max="7685" width="20" style="200" customWidth="1"/>
    <col min="7686" max="7686" width="9.75" style="200" customWidth="1"/>
    <col min="7687" max="7687" width="46.375" style="200" customWidth="1"/>
    <col min="7688" max="7688" width="6.375" style="200" customWidth="1"/>
    <col min="7689" max="7689" width="36" style="200" customWidth="1"/>
    <col min="7690" max="7690" width="4.75" style="200" customWidth="1"/>
    <col min="7691" max="7691" width="20" style="200" customWidth="1"/>
    <col min="7692" max="7692" width="9.75" style="200" customWidth="1"/>
    <col min="7693" max="7694" width="41.875" style="200" customWidth="1"/>
    <col min="7695" max="7936" width="9" style="200"/>
    <col min="7937" max="7937" width="4.125" style="200" customWidth="1"/>
    <col min="7938" max="7938" width="6.375" style="200" customWidth="1"/>
    <col min="7939" max="7939" width="36" style="200" customWidth="1"/>
    <col min="7940" max="7940" width="4.75" style="200" customWidth="1"/>
    <col min="7941" max="7941" width="20" style="200" customWidth="1"/>
    <col min="7942" max="7942" width="9.75" style="200" customWidth="1"/>
    <col min="7943" max="7943" width="46.375" style="200" customWidth="1"/>
    <col min="7944" max="7944" width="6.375" style="200" customWidth="1"/>
    <col min="7945" max="7945" width="36" style="200" customWidth="1"/>
    <col min="7946" max="7946" width="4.75" style="200" customWidth="1"/>
    <col min="7947" max="7947" width="20" style="200" customWidth="1"/>
    <col min="7948" max="7948" width="9.75" style="200" customWidth="1"/>
    <col min="7949" max="7950" width="41.875" style="200" customWidth="1"/>
    <col min="7951" max="8192" width="9" style="200"/>
    <col min="8193" max="8193" width="4.125" style="200" customWidth="1"/>
    <col min="8194" max="8194" width="6.375" style="200" customWidth="1"/>
    <col min="8195" max="8195" width="36" style="200" customWidth="1"/>
    <col min="8196" max="8196" width="4.75" style="200" customWidth="1"/>
    <col min="8197" max="8197" width="20" style="200" customWidth="1"/>
    <col min="8198" max="8198" width="9.75" style="200" customWidth="1"/>
    <col min="8199" max="8199" width="46.375" style="200" customWidth="1"/>
    <col min="8200" max="8200" width="6.375" style="200" customWidth="1"/>
    <col min="8201" max="8201" width="36" style="200" customWidth="1"/>
    <col min="8202" max="8202" width="4.75" style="200" customWidth="1"/>
    <col min="8203" max="8203" width="20" style="200" customWidth="1"/>
    <col min="8204" max="8204" width="9.75" style="200" customWidth="1"/>
    <col min="8205" max="8206" width="41.875" style="200" customWidth="1"/>
    <col min="8207" max="8448" width="9" style="200"/>
    <col min="8449" max="8449" width="4.125" style="200" customWidth="1"/>
    <col min="8450" max="8450" width="6.375" style="200" customWidth="1"/>
    <col min="8451" max="8451" width="36" style="200" customWidth="1"/>
    <col min="8452" max="8452" width="4.75" style="200" customWidth="1"/>
    <col min="8453" max="8453" width="20" style="200" customWidth="1"/>
    <col min="8454" max="8454" width="9.75" style="200" customWidth="1"/>
    <col min="8455" max="8455" width="46.375" style="200" customWidth="1"/>
    <col min="8456" max="8456" width="6.375" style="200" customWidth="1"/>
    <col min="8457" max="8457" width="36" style="200" customWidth="1"/>
    <col min="8458" max="8458" width="4.75" style="200" customWidth="1"/>
    <col min="8459" max="8459" width="20" style="200" customWidth="1"/>
    <col min="8460" max="8460" width="9.75" style="200" customWidth="1"/>
    <col min="8461" max="8462" width="41.875" style="200" customWidth="1"/>
    <col min="8463" max="8704" width="9" style="200"/>
    <col min="8705" max="8705" width="4.125" style="200" customWidth="1"/>
    <col min="8706" max="8706" width="6.375" style="200" customWidth="1"/>
    <col min="8707" max="8707" width="36" style="200" customWidth="1"/>
    <col min="8708" max="8708" width="4.75" style="200" customWidth="1"/>
    <col min="8709" max="8709" width="20" style="200" customWidth="1"/>
    <col min="8710" max="8710" width="9.75" style="200" customWidth="1"/>
    <col min="8711" max="8711" width="46.375" style="200" customWidth="1"/>
    <col min="8712" max="8712" width="6.375" style="200" customWidth="1"/>
    <col min="8713" max="8713" width="36" style="200" customWidth="1"/>
    <col min="8714" max="8714" width="4.75" style="200" customWidth="1"/>
    <col min="8715" max="8715" width="20" style="200" customWidth="1"/>
    <col min="8716" max="8716" width="9.75" style="200" customWidth="1"/>
    <col min="8717" max="8718" width="41.875" style="200" customWidth="1"/>
    <col min="8719" max="8960" width="9" style="200"/>
    <col min="8961" max="8961" width="4.125" style="200" customWidth="1"/>
    <col min="8962" max="8962" width="6.375" style="200" customWidth="1"/>
    <col min="8963" max="8963" width="36" style="200" customWidth="1"/>
    <col min="8964" max="8964" width="4.75" style="200" customWidth="1"/>
    <col min="8965" max="8965" width="20" style="200" customWidth="1"/>
    <col min="8966" max="8966" width="9.75" style="200" customWidth="1"/>
    <col min="8967" max="8967" width="46.375" style="200" customWidth="1"/>
    <col min="8968" max="8968" width="6.375" style="200" customWidth="1"/>
    <col min="8969" max="8969" width="36" style="200" customWidth="1"/>
    <col min="8970" max="8970" width="4.75" style="200" customWidth="1"/>
    <col min="8971" max="8971" width="20" style="200" customWidth="1"/>
    <col min="8972" max="8972" width="9.75" style="200" customWidth="1"/>
    <col min="8973" max="8974" width="41.875" style="200" customWidth="1"/>
    <col min="8975" max="9216" width="9" style="200"/>
    <col min="9217" max="9217" width="4.125" style="200" customWidth="1"/>
    <col min="9218" max="9218" width="6.375" style="200" customWidth="1"/>
    <col min="9219" max="9219" width="36" style="200" customWidth="1"/>
    <col min="9220" max="9220" width="4.75" style="200" customWidth="1"/>
    <col min="9221" max="9221" width="20" style="200" customWidth="1"/>
    <col min="9222" max="9222" width="9.75" style="200" customWidth="1"/>
    <col min="9223" max="9223" width="46.375" style="200" customWidth="1"/>
    <col min="9224" max="9224" width="6.375" style="200" customWidth="1"/>
    <col min="9225" max="9225" width="36" style="200" customWidth="1"/>
    <col min="9226" max="9226" width="4.75" style="200" customWidth="1"/>
    <col min="9227" max="9227" width="20" style="200" customWidth="1"/>
    <col min="9228" max="9228" width="9.75" style="200" customWidth="1"/>
    <col min="9229" max="9230" width="41.875" style="200" customWidth="1"/>
    <col min="9231" max="9472" width="9" style="200"/>
    <col min="9473" max="9473" width="4.125" style="200" customWidth="1"/>
    <col min="9474" max="9474" width="6.375" style="200" customWidth="1"/>
    <col min="9475" max="9475" width="36" style="200" customWidth="1"/>
    <col min="9476" max="9476" width="4.75" style="200" customWidth="1"/>
    <col min="9477" max="9477" width="20" style="200" customWidth="1"/>
    <col min="9478" max="9478" width="9.75" style="200" customWidth="1"/>
    <col min="9479" max="9479" width="46.375" style="200" customWidth="1"/>
    <col min="9480" max="9480" width="6.375" style="200" customWidth="1"/>
    <col min="9481" max="9481" width="36" style="200" customWidth="1"/>
    <col min="9482" max="9482" width="4.75" style="200" customWidth="1"/>
    <col min="9483" max="9483" width="20" style="200" customWidth="1"/>
    <col min="9484" max="9484" width="9.75" style="200" customWidth="1"/>
    <col min="9485" max="9486" width="41.875" style="200" customWidth="1"/>
    <col min="9487" max="9728" width="9" style="200"/>
    <col min="9729" max="9729" width="4.125" style="200" customWidth="1"/>
    <col min="9730" max="9730" width="6.375" style="200" customWidth="1"/>
    <col min="9731" max="9731" width="36" style="200" customWidth="1"/>
    <col min="9732" max="9732" width="4.75" style="200" customWidth="1"/>
    <col min="9733" max="9733" width="20" style="200" customWidth="1"/>
    <col min="9734" max="9734" width="9.75" style="200" customWidth="1"/>
    <col min="9735" max="9735" width="46.375" style="200" customWidth="1"/>
    <col min="9736" max="9736" width="6.375" style="200" customWidth="1"/>
    <col min="9737" max="9737" width="36" style="200" customWidth="1"/>
    <col min="9738" max="9738" width="4.75" style="200" customWidth="1"/>
    <col min="9739" max="9739" width="20" style="200" customWidth="1"/>
    <col min="9740" max="9740" width="9.75" style="200" customWidth="1"/>
    <col min="9741" max="9742" width="41.875" style="200" customWidth="1"/>
    <col min="9743" max="9984" width="9" style="200"/>
    <col min="9985" max="9985" width="4.125" style="200" customWidth="1"/>
    <col min="9986" max="9986" width="6.375" style="200" customWidth="1"/>
    <col min="9987" max="9987" width="36" style="200" customWidth="1"/>
    <col min="9988" max="9988" width="4.75" style="200" customWidth="1"/>
    <col min="9989" max="9989" width="20" style="200" customWidth="1"/>
    <col min="9990" max="9990" width="9.75" style="200" customWidth="1"/>
    <col min="9991" max="9991" width="46.375" style="200" customWidth="1"/>
    <col min="9992" max="9992" width="6.375" style="200" customWidth="1"/>
    <col min="9993" max="9993" width="36" style="200" customWidth="1"/>
    <col min="9994" max="9994" width="4.75" style="200" customWidth="1"/>
    <col min="9995" max="9995" width="20" style="200" customWidth="1"/>
    <col min="9996" max="9996" width="9.75" style="200" customWidth="1"/>
    <col min="9997" max="9998" width="41.875" style="200" customWidth="1"/>
    <col min="9999" max="10240" width="9" style="200"/>
    <col min="10241" max="10241" width="4.125" style="200" customWidth="1"/>
    <col min="10242" max="10242" width="6.375" style="200" customWidth="1"/>
    <col min="10243" max="10243" width="36" style="200" customWidth="1"/>
    <col min="10244" max="10244" width="4.75" style="200" customWidth="1"/>
    <col min="10245" max="10245" width="20" style="200" customWidth="1"/>
    <col min="10246" max="10246" width="9.75" style="200" customWidth="1"/>
    <col min="10247" max="10247" width="46.375" style="200" customWidth="1"/>
    <col min="10248" max="10248" width="6.375" style="200" customWidth="1"/>
    <col min="10249" max="10249" width="36" style="200" customWidth="1"/>
    <col min="10250" max="10250" width="4.75" style="200" customWidth="1"/>
    <col min="10251" max="10251" width="20" style="200" customWidth="1"/>
    <col min="10252" max="10252" width="9.75" style="200" customWidth="1"/>
    <col min="10253" max="10254" width="41.875" style="200" customWidth="1"/>
    <col min="10255" max="10496" width="9" style="200"/>
    <col min="10497" max="10497" width="4.125" style="200" customWidth="1"/>
    <col min="10498" max="10498" width="6.375" style="200" customWidth="1"/>
    <col min="10499" max="10499" width="36" style="200" customWidth="1"/>
    <col min="10500" max="10500" width="4.75" style="200" customWidth="1"/>
    <col min="10501" max="10501" width="20" style="200" customWidth="1"/>
    <col min="10502" max="10502" width="9.75" style="200" customWidth="1"/>
    <col min="10503" max="10503" width="46.375" style="200" customWidth="1"/>
    <col min="10504" max="10504" width="6.375" style="200" customWidth="1"/>
    <col min="10505" max="10505" width="36" style="200" customWidth="1"/>
    <col min="10506" max="10506" width="4.75" style="200" customWidth="1"/>
    <col min="10507" max="10507" width="20" style="200" customWidth="1"/>
    <col min="10508" max="10508" width="9.75" style="200" customWidth="1"/>
    <col min="10509" max="10510" width="41.875" style="200" customWidth="1"/>
    <col min="10511" max="10752" width="9" style="200"/>
    <col min="10753" max="10753" width="4.125" style="200" customWidth="1"/>
    <col min="10754" max="10754" width="6.375" style="200" customWidth="1"/>
    <col min="10755" max="10755" width="36" style="200" customWidth="1"/>
    <col min="10756" max="10756" width="4.75" style="200" customWidth="1"/>
    <col min="10757" max="10757" width="20" style="200" customWidth="1"/>
    <col min="10758" max="10758" width="9.75" style="200" customWidth="1"/>
    <col min="10759" max="10759" width="46.375" style="200" customWidth="1"/>
    <col min="10760" max="10760" width="6.375" style="200" customWidth="1"/>
    <col min="10761" max="10761" width="36" style="200" customWidth="1"/>
    <col min="10762" max="10762" width="4.75" style="200" customWidth="1"/>
    <col min="10763" max="10763" width="20" style="200" customWidth="1"/>
    <col min="10764" max="10764" width="9.75" style="200" customWidth="1"/>
    <col min="10765" max="10766" width="41.875" style="200" customWidth="1"/>
    <col min="10767" max="11008" width="9" style="200"/>
    <col min="11009" max="11009" width="4.125" style="200" customWidth="1"/>
    <col min="11010" max="11010" width="6.375" style="200" customWidth="1"/>
    <col min="11011" max="11011" width="36" style="200" customWidth="1"/>
    <col min="11012" max="11012" width="4.75" style="200" customWidth="1"/>
    <col min="11013" max="11013" width="20" style="200" customWidth="1"/>
    <col min="11014" max="11014" width="9.75" style="200" customWidth="1"/>
    <col min="11015" max="11015" width="46.375" style="200" customWidth="1"/>
    <col min="11016" max="11016" width="6.375" style="200" customWidth="1"/>
    <col min="11017" max="11017" width="36" style="200" customWidth="1"/>
    <col min="11018" max="11018" width="4.75" style="200" customWidth="1"/>
    <col min="11019" max="11019" width="20" style="200" customWidth="1"/>
    <col min="11020" max="11020" width="9.75" style="200" customWidth="1"/>
    <col min="11021" max="11022" width="41.875" style="200" customWidth="1"/>
    <col min="11023" max="11264" width="9" style="200"/>
    <col min="11265" max="11265" width="4.125" style="200" customWidth="1"/>
    <col min="11266" max="11266" width="6.375" style="200" customWidth="1"/>
    <col min="11267" max="11267" width="36" style="200" customWidth="1"/>
    <col min="11268" max="11268" width="4.75" style="200" customWidth="1"/>
    <col min="11269" max="11269" width="20" style="200" customWidth="1"/>
    <col min="11270" max="11270" width="9.75" style="200" customWidth="1"/>
    <col min="11271" max="11271" width="46.375" style="200" customWidth="1"/>
    <col min="11272" max="11272" width="6.375" style="200" customWidth="1"/>
    <col min="11273" max="11273" width="36" style="200" customWidth="1"/>
    <col min="11274" max="11274" width="4.75" style="200" customWidth="1"/>
    <col min="11275" max="11275" width="20" style="200" customWidth="1"/>
    <col min="11276" max="11276" width="9.75" style="200" customWidth="1"/>
    <col min="11277" max="11278" width="41.875" style="200" customWidth="1"/>
    <col min="11279" max="11520" width="9" style="200"/>
    <col min="11521" max="11521" width="4.125" style="200" customWidth="1"/>
    <col min="11522" max="11522" width="6.375" style="200" customWidth="1"/>
    <col min="11523" max="11523" width="36" style="200" customWidth="1"/>
    <col min="11524" max="11524" width="4.75" style="200" customWidth="1"/>
    <col min="11525" max="11525" width="20" style="200" customWidth="1"/>
    <col min="11526" max="11526" width="9.75" style="200" customWidth="1"/>
    <col min="11527" max="11527" width="46.375" style="200" customWidth="1"/>
    <col min="11528" max="11528" width="6.375" style="200" customWidth="1"/>
    <col min="11529" max="11529" width="36" style="200" customWidth="1"/>
    <col min="11530" max="11530" width="4.75" style="200" customWidth="1"/>
    <col min="11531" max="11531" width="20" style="200" customWidth="1"/>
    <col min="11532" max="11532" width="9.75" style="200" customWidth="1"/>
    <col min="11533" max="11534" width="41.875" style="200" customWidth="1"/>
    <col min="11535" max="11776" width="9" style="200"/>
    <col min="11777" max="11777" width="4.125" style="200" customWidth="1"/>
    <col min="11778" max="11778" width="6.375" style="200" customWidth="1"/>
    <col min="11779" max="11779" width="36" style="200" customWidth="1"/>
    <col min="11780" max="11780" width="4.75" style="200" customWidth="1"/>
    <col min="11781" max="11781" width="20" style="200" customWidth="1"/>
    <col min="11782" max="11782" width="9.75" style="200" customWidth="1"/>
    <col min="11783" max="11783" width="46.375" style="200" customWidth="1"/>
    <col min="11784" max="11784" width="6.375" style="200" customWidth="1"/>
    <col min="11785" max="11785" width="36" style="200" customWidth="1"/>
    <col min="11786" max="11786" width="4.75" style="200" customWidth="1"/>
    <col min="11787" max="11787" width="20" style="200" customWidth="1"/>
    <col min="11788" max="11788" width="9.75" style="200" customWidth="1"/>
    <col min="11789" max="11790" width="41.875" style="200" customWidth="1"/>
    <col min="11791" max="12032" width="9" style="200"/>
    <col min="12033" max="12033" width="4.125" style="200" customWidth="1"/>
    <col min="12034" max="12034" width="6.375" style="200" customWidth="1"/>
    <col min="12035" max="12035" width="36" style="200" customWidth="1"/>
    <col min="12036" max="12036" width="4.75" style="200" customWidth="1"/>
    <col min="12037" max="12037" width="20" style="200" customWidth="1"/>
    <col min="12038" max="12038" width="9.75" style="200" customWidth="1"/>
    <col min="12039" max="12039" width="46.375" style="200" customWidth="1"/>
    <col min="12040" max="12040" width="6.375" style="200" customWidth="1"/>
    <col min="12041" max="12041" width="36" style="200" customWidth="1"/>
    <col min="12042" max="12042" width="4.75" style="200" customWidth="1"/>
    <col min="12043" max="12043" width="20" style="200" customWidth="1"/>
    <col min="12044" max="12044" width="9.75" style="200" customWidth="1"/>
    <col min="12045" max="12046" width="41.875" style="200" customWidth="1"/>
    <col min="12047" max="12288" width="9" style="200"/>
    <col min="12289" max="12289" width="4.125" style="200" customWidth="1"/>
    <col min="12290" max="12290" width="6.375" style="200" customWidth="1"/>
    <col min="12291" max="12291" width="36" style="200" customWidth="1"/>
    <col min="12292" max="12292" width="4.75" style="200" customWidth="1"/>
    <col min="12293" max="12293" width="20" style="200" customWidth="1"/>
    <col min="12294" max="12294" width="9.75" style="200" customWidth="1"/>
    <col min="12295" max="12295" width="46.375" style="200" customWidth="1"/>
    <col min="12296" max="12296" width="6.375" style="200" customWidth="1"/>
    <col min="12297" max="12297" width="36" style="200" customWidth="1"/>
    <col min="12298" max="12298" width="4.75" style="200" customWidth="1"/>
    <col min="12299" max="12299" width="20" style="200" customWidth="1"/>
    <col min="12300" max="12300" width="9.75" style="200" customWidth="1"/>
    <col min="12301" max="12302" width="41.875" style="200" customWidth="1"/>
    <col min="12303" max="12544" width="9" style="200"/>
    <col min="12545" max="12545" width="4.125" style="200" customWidth="1"/>
    <col min="12546" max="12546" width="6.375" style="200" customWidth="1"/>
    <col min="12547" max="12547" width="36" style="200" customWidth="1"/>
    <col min="12548" max="12548" width="4.75" style="200" customWidth="1"/>
    <col min="12549" max="12549" width="20" style="200" customWidth="1"/>
    <col min="12550" max="12550" width="9.75" style="200" customWidth="1"/>
    <col min="12551" max="12551" width="46.375" style="200" customWidth="1"/>
    <col min="12552" max="12552" width="6.375" style="200" customWidth="1"/>
    <col min="12553" max="12553" width="36" style="200" customWidth="1"/>
    <col min="12554" max="12554" width="4.75" style="200" customWidth="1"/>
    <col min="12555" max="12555" width="20" style="200" customWidth="1"/>
    <col min="12556" max="12556" width="9.75" style="200" customWidth="1"/>
    <col min="12557" max="12558" width="41.875" style="200" customWidth="1"/>
    <col min="12559" max="12800" width="9" style="200"/>
    <col min="12801" max="12801" width="4.125" style="200" customWidth="1"/>
    <col min="12802" max="12802" width="6.375" style="200" customWidth="1"/>
    <col min="12803" max="12803" width="36" style="200" customWidth="1"/>
    <col min="12804" max="12804" width="4.75" style="200" customWidth="1"/>
    <col min="12805" max="12805" width="20" style="200" customWidth="1"/>
    <col min="12806" max="12806" width="9.75" style="200" customWidth="1"/>
    <col min="12807" max="12807" width="46.375" style="200" customWidth="1"/>
    <col min="12808" max="12808" width="6.375" style="200" customWidth="1"/>
    <col min="12809" max="12809" width="36" style="200" customWidth="1"/>
    <col min="12810" max="12810" width="4.75" style="200" customWidth="1"/>
    <col min="12811" max="12811" width="20" style="200" customWidth="1"/>
    <col min="12812" max="12812" width="9.75" style="200" customWidth="1"/>
    <col min="12813" max="12814" width="41.875" style="200" customWidth="1"/>
    <col min="12815" max="13056" width="9" style="200"/>
    <col min="13057" max="13057" width="4.125" style="200" customWidth="1"/>
    <col min="13058" max="13058" width="6.375" style="200" customWidth="1"/>
    <col min="13059" max="13059" width="36" style="200" customWidth="1"/>
    <col min="13060" max="13060" width="4.75" style="200" customWidth="1"/>
    <col min="13061" max="13061" width="20" style="200" customWidth="1"/>
    <col min="13062" max="13062" width="9.75" style="200" customWidth="1"/>
    <col min="13063" max="13063" width="46.375" style="200" customWidth="1"/>
    <col min="13064" max="13064" width="6.375" style="200" customWidth="1"/>
    <col min="13065" max="13065" width="36" style="200" customWidth="1"/>
    <col min="13066" max="13066" width="4.75" style="200" customWidth="1"/>
    <col min="13067" max="13067" width="20" style="200" customWidth="1"/>
    <col min="13068" max="13068" width="9.75" style="200" customWidth="1"/>
    <col min="13069" max="13070" width="41.875" style="200" customWidth="1"/>
    <col min="13071" max="13312" width="9" style="200"/>
    <col min="13313" max="13313" width="4.125" style="200" customWidth="1"/>
    <col min="13314" max="13314" width="6.375" style="200" customWidth="1"/>
    <col min="13315" max="13315" width="36" style="200" customWidth="1"/>
    <col min="13316" max="13316" width="4.75" style="200" customWidth="1"/>
    <col min="13317" max="13317" width="20" style="200" customWidth="1"/>
    <col min="13318" max="13318" width="9.75" style="200" customWidth="1"/>
    <col min="13319" max="13319" width="46.375" style="200" customWidth="1"/>
    <col min="13320" max="13320" width="6.375" style="200" customWidth="1"/>
    <col min="13321" max="13321" width="36" style="200" customWidth="1"/>
    <col min="13322" max="13322" width="4.75" style="200" customWidth="1"/>
    <col min="13323" max="13323" width="20" style="200" customWidth="1"/>
    <col min="13324" max="13324" width="9.75" style="200" customWidth="1"/>
    <col min="13325" max="13326" width="41.875" style="200" customWidth="1"/>
    <col min="13327" max="13568" width="9" style="200"/>
    <col min="13569" max="13569" width="4.125" style="200" customWidth="1"/>
    <col min="13570" max="13570" width="6.375" style="200" customWidth="1"/>
    <col min="13571" max="13571" width="36" style="200" customWidth="1"/>
    <col min="13572" max="13572" width="4.75" style="200" customWidth="1"/>
    <col min="13573" max="13573" width="20" style="200" customWidth="1"/>
    <col min="13574" max="13574" width="9.75" style="200" customWidth="1"/>
    <col min="13575" max="13575" width="46.375" style="200" customWidth="1"/>
    <col min="13576" max="13576" width="6.375" style="200" customWidth="1"/>
    <col min="13577" max="13577" width="36" style="200" customWidth="1"/>
    <col min="13578" max="13578" width="4.75" style="200" customWidth="1"/>
    <col min="13579" max="13579" width="20" style="200" customWidth="1"/>
    <col min="13580" max="13580" width="9.75" style="200" customWidth="1"/>
    <col min="13581" max="13582" width="41.875" style="200" customWidth="1"/>
    <col min="13583" max="13824" width="9" style="200"/>
    <col min="13825" max="13825" width="4.125" style="200" customWidth="1"/>
    <col min="13826" max="13826" width="6.375" style="200" customWidth="1"/>
    <col min="13827" max="13827" width="36" style="200" customWidth="1"/>
    <col min="13828" max="13828" width="4.75" style="200" customWidth="1"/>
    <col min="13829" max="13829" width="20" style="200" customWidth="1"/>
    <col min="13830" max="13830" width="9.75" style="200" customWidth="1"/>
    <col min="13831" max="13831" width="46.375" style="200" customWidth="1"/>
    <col min="13832" max="13832" width="6.375" style="200" customWidth="1"/>
    <col min="13833" max="13833" width="36" style="200" customWidth="1"/>
    <col min="13834" max="13834" width="4.75" style="200" customWidth="1"/>
    <col min="13835" max="13835" width="20" style="200" customWidth="1"/>
    <col min="13836" max="13836" width="9.75" style="200" customWidth="1"/>
    <col min="13837" max="13838" width="41.875" style="200" customWidth="1"/>
    <col min="13839" max="14080" width="9" style="200"/>
    <col min="14081" max="14081" width="4.125" style="200" customWidth="1"/>
    <col min="14082" max="14082" width="6.375" style="200" customWidth="1"/>
    <col min="14083" max="14083" width="36" style="200" customWidth="1"/>
    <col min="14084" max="14084" width="4.75" style="200" customWidth="1"/>
    <col min="14085" max="14085" width="20" style="200" customWidth="1"/>
    <col min="14086" max="14086" width="9.75" style="200" customWidth="1"/>
    <col min="14087" max="14087" width="46.375" style="200" customWidth="1"/>
    <col min="14088" max="14088" width="6.375" style="200" customWidth="1"/>
    <col min="14089" max="14089" width="36" style="200" customWidth="1"/>
    <col min="14090" max="14090" width="4.75" style="200" customWidth="1"/>
    <col min="14091" max="14091" width="20" style="200" customWidth="1"/>
    <col min="14092" max="14092" width="9.75" style="200" customWidth="1"/>
    <col min="14093" max="14094" width="41.875" style="200" customWidth="1"/>
    <col min="14095" max="14336" width="9" style="200"/>
    <col min="14337" max="14337" width="4.125" style="200" customWidth="1"/>
    <col min="14338" max="14338" width="6.375" style="200" customWidth="1"/>
    <col min="14339" max="14339" width="36" style="200" customWidth="1"/>
    <col min="14340" max="14340" width="4.75" style="200" customWidth="1"/>
    <col min="14341" max="14341" width="20" style="200" customWidth="1"/>
    <col min="14342" max="14342" width="9.75" style="200" customWidth="1"/>
    <col min="14343" max="14343" width="46.375" style="200" customWidth="1"/>
    <col min="14344" max="14344" width="6.375" style="200" customWidth="1"/>
    <col min="14345" max="14345" width="36" style="200" customWidth="1"/>
    <col min="14346" max="14346" width="4.75" style="200" customWidth="1"/>
    <col min="14347" max="14347" width="20" style="200" customWidth="1"/>
    <col min="14348" max="14348" width="9.75" style="200" customWidth="1"/>
    <col min="14349" max="14350" width="41.875" style="200" customWidth="1"/>
    <col min="14351" max="14592" width="9" style="200"/>
    <col min="14593" max="14593" width="4.125" style="200" customWidth="1"/>
    <col min="14594" max="14594" width="6.375" style="200" customWidth="1"/>
    <col min="14595" max="14595" width="36" style="200" customWidth="1"/>
    <col min="14596" max="14596" width="4.75" style="200" customWidth="1"/>
    <col min="14597" max="14597" width="20" style="200" customWidth="1"/>
    <col min="14598" max="14598" width="9.75" style="200" customWidth="1"/>
    <col min="14599" max="14599" width="46.375" style="200" customWidth="1"/>
    <col min="14600" max="14600" width="6.375" style="200" customWidth="1"/>
    <col min="14601" max="14601" width="36" style="200" customWidth="1"/>
    <col min="14602" max="14602" width="4.75" style="200" customWidth="1"/>
    <col min="14603" max="14603" width="20" style="200" customWidth="1"/>
    <col min="14604" max="14604" width="9.75" style="200" customWidth="1"/>
    <col min="14605" max="14606" width="41.875" style="200" customWidth="1"/>
    <col min="14607" max="14848" width="9" style="200"/>
    <col min="14849" max="14849" width="4.125" style="200" customWidth="1"/>
    <col min="14850" max="14850" width="6.375" style="200" customWidth="1"/>
    <col min="14851" max="14851" width="36" style="200" customWidth="1"/>
    <col min="14852" max="14852" width="4.75" style="200" customWidth="1"/>
    <col min="14853" max="14853" width="20" style="200" customWidth="1"/>
    <col min="14854" max="14854" width="9.75" style="200" customWidth="1"/>
    <col min="14855" max="14855" width="46.375" style="200" customWidth="1"/>
    <col min="14856" max="14856" width="6.375" style="200" customWidth="1"/>
    <col min="14857" max="14857" width="36" style="200" customWidth="1"/>
    <col min="14858" max="14858" width="4.75" style="200" customWidth="1"/>
    <col min="14859" max="14859" width="20" style="200" customWidth="1"/>
    <col min="14860" max="14860" width="9.75" style="200" customWidth="1"/>
    <col min="14861" max="14862" width="41.875" style="200" customWidth="1"/>
    <col min="14863" max="15104" width="9" style="200"/>
    <col min="15105" max="15105" width="4.125" style="200" customWidth="1"/>
    <col min="15106" max="15106" width="6.375" style="200" customWidth="1"/>
    <col min="15107" max="15107" width="36" style="200" customWidth="1"/>
    <col min="15108" max="15108" width="4.75" style="200" customWidth="1"/>
    <col min="15109" max="15109" width="20" style="200" customWidth="1"/>
    <col min="15110" max="15110" width="9.75" style="200" customWidth="1"/>
    <col min="15111" max="15111" width="46.375" style="200" customWidth="1"/>
    <col min="15112" max="15112" width="6.375" style="200" customWidth="1"/>
    <col min="15113" max="15113" width="36" style="200" customWidth="1"/>
    <col min="15114" max="15114" width="4.75" style="200" customWidth="1"/>
    <col min="15115" max="15115" width="20" style="200" customWidth="1"/>
    <col min="15116" max="15116" width="9.75" style="200" customWidth="1"/>
    <col min="15117" max="15118" width="41.875" style="200" customWidth="1"/>
    <col min="15119" max="15360" width="9" style="200"/>
    <col min="15361" max="15361" width="4.125" style="200" customWidth="1"/>
    <col min="15362" max="15362" width="6.375" style="200" customWidth="1"/>
    <col min="15363" max="15363" width="36" style="200" customWidth="1"/>
    <col min="15364" max="15364" width="4.75" style="200" customWidth="1"/>
    <col min="15365" max="15365" width="20" style="200" customWidth="1"/>
    <col min="15366" max="15366" width="9.75" style="200" customWidth="1"/>
    <col min="15367" max="15367" width="46.375" style="200" customWidth="1"/>
    <col min="15368" max="15368" width="6.375" style="200" customWidth="1"/>
    <col min="15369" max="15369" width="36" style="200" customWidth="1"/>
    <col min="15370" max="15370" width="4.75" style="200" customWidth="1"/>
    <col min="15371" max="15371" width="20" style="200" customWidth="1"/>
    <col min="15372" max="15372" width="9.75" style="200" customWidth="1"/>
    <col min="15373" max="15374" width="41.875" style="200" customWidth="1"/>
    <col min="15375" max="15616" width="9" style="200"/>
    <col min="15617" max="15617" width="4.125" style="200" customWidth="1"/>
    <col min="15618" max="15618" width="6.375" style="200" customWidth="1"/>
    <col min="15619" max="15619" width="36" style="200" customWidth="1"/>
    <col min="15620" max="15620" width="4.75" style="200" customWidth="1"/>
    <col min="15621" max="15621" width="20" style="200" customWidth="1"/>
    <col min="15622" max="15622" width="9.75" style="200" customWidth="1"/>
    <col min="15623" max="15623" width="46.375" style="200" customWidth="1"/>
    <col min="15624" max="15624" width="6.375" style="200" customWidth="1"/>
    <col min="15625" max="15625" width="36" style="200" customWidth="1"/>
    <col min="15626" max="15626" width="4.75" style="200" customWidth="1"/>
    <col min="15627" max="15627" width="20" style="200" customWidth="1"/>
    <col min="15628" max="15628" width="9.75" style="200" customWidth="1"/>
    <col min="15629" max="15630" width="41.875" style="200" customWidth="1"/>
    <col min="15631" max="15872" width="9" style="200"/>
    <col min="15873" max="15873" width="4.125" style="200" customWidth="1"/>
    <col min="15874" max="15874" width="6.375" style="200" customWidth="1"/>
    <col min="15875" max="15875" width="36" style="200" customWidth="1"/>
    <col min="15876" max="15876" width="4.75" style="200" customWidth="1"/>
    <col min="15877" max="15877" width="20" style="200" customWidth="1"/>
    <col min="15878" max="15878" width="9.75" style="200" customWidth="1"/>
    <col min="15879" max="15879" width="46.375" style="200" customWidth="1"/>
    <col min="15880" max="15880" width="6.375" style="200" customWidth="1"/>
    <col min="15881" max="15881" width="36" style="200" customWidth="1"/>
    <col min="15882" max="15882" width="4.75" style="200" customWidth="1"/>
    <col min="15883" max="15883" width="20" style="200" customWidth="1"/>
    <col min="15884" max="15884" width="9.75" style="200" customWidth="1"/>
    <col min="15885" max="15886" width="41.875" style="200" customWidth="1"/>
    <col min="15887" max="16128" width="9" style="200"/>
    <col min="16129" max="16129" width="4.125" style="200" customWidth="1"/>
    <col min="16130" max="16130" width="6.375" style="200" customWidth="1"/>
    <col min="16131" max="16131" width="36" style="200" customWidth="1"/>
    <col min="16132" max="16132" width="4.75" style="200" customWidth="1"/>
    <col min="16133" max="16133" width="20" style="200" customWidth="1"/>
    <col min="16134" max="16134" width="9.75" style="200" customWidth="1"/>
    <col min="16135" max="16135" width="46.375" style="200" customWidth="1"/>
    <col min="16136" max="16136" width="6.375" style="200" customWidth="1"/>
    <col min="16137" max="16137" width="36" style="200" customWidth="1"/>
    <col min="16138" max="16138" width="4.75" style="200" customWidth="1"/>
    <col min="16139" max="16139" width="20" style="200" customWidth="1"/>
    <col min="16140" max="16140" width="9.75" style="200" customWidth="1"/>
    <col min="16141" max="16142" width="41.875" style="200" customWidth="1"/>
    <col min="16143" max="16384" width="9" style="200"/>
  </cols>
  <sheetData>
    <row r="1" spans="1:7" ht="15.75" customHeight="1" x14ac:dyDescent="0.15"/>
    <row r="2" spans="1:7" s="220" customFormat="1" ht="19.5" customHeight="1" x14ac:dyDescent="0.15">
      <c r="A2" s="219" t="s">
        <v>1455</v>
      </c>
    </row>
    <row r="3" spans="1:7" ht="9.9499999999999993" customHeight="1" x14ac:dyDescent="0.15"/>
    <row r="4" spans="1:7" ht="17.25" x14ac:dyDescent="0.15">
      <c r="A4" s="221" t="s">
        <v>540</v>
      </c>
      <c r="B4" s="222"/>
      <c r="E4" s="223"/>
    </row>
    <row r="5" spans="1:7" ht="50.1" customHeight="1" x14ac:dyDescent="0.15">
      <c r="A5" s="523"/>
      <c r="B5" s="1623" t="s">
        <v>1327</v>
      </c>
      <c r="C5" s="1623"/>
      <c r="D5" s="1623"/>
      <c r="E5" s="1623"/>
      <c r="F5" s="1623"/>
      <c r="G5" s="1623"/>
    </row>
    <row r="6" spans="1:7" ht="35.25" customHeight="1" x14ac:dyDescent="0.15">
      <c r="A6" s="523"/>
      <c r="B6" s="523"/>
      <c r="C6" s="1624" t="s">
        <v>1332</v>
      </c>
      <c r="D6" s="1624"/>
      <c r="E6" s="1624"/>
      <c r="F6" s="1624"/>
      <c r="G6" s="1624"/>
    </row>
    <row r="7" spans="1:7" ht="15" thickBot="1" x14ac:dyDescent="0.2">
      <c r="B7" s="524"/>
      <c r="C7" s="524"/>
      <c r="D7" s="524"/>
      <c r="E7" s="524"/>
      <c r="F7" s="524"/>
      <c r="G7" s="524"/>
    </row>
    <row r="8" spans="1:7" ht="27.95" customHeight="1" x14ac:dyDescent="0.15">
      <c r="A8" s="1625" t="s">
        <v>1022</v>
      </c>
      <c r="B8" s="1627" t="s">
        <v>1023</v>
      </c>
      <c r="C8" s="1628"/>
      <c r="D8" s="1629" t="s">
        <v>703</v>
      </c>
      <c r="E8" s="1631" t="s">
        <v>480</v>
      </c>
      <c r="F8" s="1631" t="s">
        <v>1010</v>
      </c>
      <c r="G8" s="1621" t="s">
        <v>1065</v>
      </c>
    </row>
    <row r="9" spans="1:7" ht="27.95" customHeight="1" x14ac:dyDescent="0.15">
      <c r="A9" s="1626"/>
      <c r="B9" s="224" t="s">
        <v>1049</v>
      </c>
      <c r="C9" s="218" t="s">
        <v>1024</v>
      </c>
      <c r="D9" s="1630"/>
      <c r="E9" s="1632"/>
      <c r="F9" s="1632"/>
      <c r="G9" s="1622"/>
    </row>
    <row r="10" spans="1:7" ht="26.45" customHeight="1" x14ac:dyDescent="0.15">
      <c r="A10" s="225" t="s">
        <v>1277</v>
      </c>
      <c r="B10" s="525">
        <v>7455</v>
      </c>
      <c r="C10" s="526" t="s">
        <v>1299</v>
      </c>
      <c r="D10" s="527" t="s">
        <v>1300</v>
      </c>
      <c r="E10" s="542" t="s">
        <v>1290</v>
      </c>
      <c r="F10" s="529">
        <v>45747</v>
      </c>
      <c r="G10" s="530"/>
    </row>
    <row r="11" spans="1:7" ht="26.45" customHeight="1" x14ac:dyDescent="0.15">
      <c r="A11" s="225" t="s">
        <v>1301</v>
      </c>
      <c r="B11" s="531">
        <v>1243</v>
      </c>
      <c r="C11" s="532" t="s">
        <v>1302</v>
      </c>
      <c r="D11" s="527" t="s">
        <v>1211</v>
      </c>
      <c r="E11" s="528" t="s">
        <v>1211</v>
      </c>
      <c r="F11" s="529" t="s">
        <v>1211</v>
      </c>
      <c r="G11" s="530" t="s">
        <v>1303</v>
      </c>
    </row>
    <row r="12" spans="1:7" ht="27.75" customHeight="1" x14ac:dyDescent="0.15">
      <c r="A12" s="225" t="s">
        <v>1211</v>
      </c>
      <c r="B12" s="531"/>
      <c r="C12" s="532" t="s">
        <v>1304</v>
      </c>
      <c r="D12" s="527" t="s">
        <v>1211</v>
      </c>
      <c r="E12" s="528" t="s">
        <v>1211</v>
      </c>
      <c r="F12" s="529" t="s">
        <v>1211</v>
      </c>
      <c r="G12" s="530" t="s">
        <v>1305</v>
      </c>
    </row>
    <row r="13" spans="1:7" ht="26.45" customHeight="1" x14ac:dyDescent="0.15">
      <c r="A13" s="225" t="s">
        <v>1211</v>
      </c>
      <c r="B13" s="531">
        <v>475</v>
      </c>
      <c r="C13" s="532" t="s">
        <v>1306</v>
      </c>
      <c r="D13" s="527" t="s">
        <v>1211</v>
      </c>
      <c r="E13" s="528" t="s">
        <v>1211</v>
      </c>
      <c r="F13" s="529" t="s">
        <v>1211</v>
      </c>
      <c r="G13" s="530" t="s">
        <v>1307</v>
      </c>
    </row>
    <row r="14" spans="1:7" ht="26.45" customHeight="1" x14ac:dyDescent="0.15">
      <c r="A14" s="225" t="s">
        <v>1211</v>
      </c>
      <c r="B14" s="531">
        <v>1841</v>
      </c>
      <c r="C14" s="532" t="s">
        <v>1308</v>
      </c>
      <c r="D14" s="527" t="s">
        <v>1211</v>
      </c>
      <c r="E14" s="528" t="s">
        <v>1211</v>
      </c>
      <c r="F14" s="528" t="s">
        <v>1211</v>
      </c>
      <c r="G14" s="530" t="s">
        <v>1309</v>
      </c>
    </row>
    <row r="15" spans="1:7" ht="26.45" customHeight="1" x14ac:dyDescent="0.15">
      <c r="A15" s="225" t="s">
        <v>1211</v>
      </c>
      <c r="B15" s="531">
        <v>1841</v>
      </c>
      <c r="C15" s="532" t="s">
        <v>1310</v>
      </c>
      <c r="D15" s="527" t="s">
        <v>1211</v>
      </c>
      <c r="E15" s="528" t="s">
        <v>1211</v>
      </c>
      <c r="F15" s="528" t="s">
        <v>1211</v>
      </c>
      <c r="G15" s="530" t="s">
        <v>1309</v>
      </c>
    </row>
    <row r="16" spans="1:7" ht="26.45" customHeight="1" x14ac:dyDescent="0.15">
      <c r="A16" s="225" t="s">
        <v>1211</v>
      </c>
      <c r="B16" s="531">
        <v>1841</v>
      </c>
      <c r="C16" s="532" t="s">
        <v>1311</v>
      </c>
      <c r="D16" s="527" t="s">
        <v>1211</v>
      </c>
      <c r="E16" s="528" t="s">
        <v>1211</v>
      </c>
      <c r="F16" s="528" t="s">
        <v>1211</v>
      </c>
      <c r="G16" s="530" t="s">
        <v>1309</v>
      </c>
    </row>
    <row r="17" spans="1:13" ht="26.45" customHeight="1" x14ac:dyDescent="0.15">
      <c r="A17" s="225" t="s">
        <v>1211</v>
      </c>
      <c r="B17" s="531">
        <v>1841</v>
      </c>
      <c r="C17" s="532" t="s">
        <v>1312</v>
      </c>
      <c r="D17" s="527" t="s">
        <v>1211</v>
      </c>
      <c r="E17" s="528" t="s">
        <v>1211</v>
      </c>
      <c r="F17" s="528" t="s">
        <v>1211</v>
      </c>
      <c r="G17" s="530" t="s">
        <v>1313</v>
      </c>
    </row>
    <row r="18" spans="1:13" ht="26.45" customHeight="1" x14ac:dyDescent="0.15">
      <c r="A18" s="225" t="s">
        <v>1211</v>
      </c>
      <c r="B18" s="531">
        <v>1841</v>
      </c>
      <c r="C18" s="532" t="s">
        <v>1320</v>
      </c>
      <c r="D18" s="527" t="s">
        <v>1211</v>
      </c>
      <c r="E18" s="572" t="s">
        <v>1321</v>
      </c>
      <c r="F18" s="559">
        <v>45748</v>
      </c>
      <c r="G18" s="530" t="s">
        <v>1322</v>
      </c>
    </row>
    <row r="19" spans="1:13" ht="26.45" customHeight="1" x14ac:dyDescent="0.15">
      <c r="A19" s="225" t="s">
        <v>1314</v>
      </c>
      <c r="B19" s="531">
        <v>1841</v>
      </c>
      <c r="C19" s="532" t="s">
        <v>1315</v>
      </c>
      <c r="D19" s="527" t="s">
        <v>1211</v>
      </c>
      <c r="E19" s="554" t="s">
        <v>1290</v>
      </c>
      <c r="F19" s="529">
        <v>45747</v>
      </c>
      <c r="G19" s="530" t="s">
        <v>1309</v>
      </c>
    </row>
    <row r="20" spans="1:13" ht="26.45" customHeight="1" x14ac:dyDescent="0.15">
      <c r="A20" s="225" t="s">
        <v>1314</v>
      </c>
      <c r="B20" s="531">
        <v>1841</v>
      </c>
      <c r="C20" s="532" t="s">
        <v>1316</v>
      </c>
      <c r="D20" s="527" t="s">
        <v>1211</v>
      </c>
      <c r="E20" s="528" t="s">
        <v>1211</v>
      </c>
      <c r="F20" s="528" t="s">
        <v>1211</v>
      </c>
      <c r="G20" s="530" t="s">
        <v>1309</v>
      </c>
    </row>
    <row r="21" spans="1:13" ht="26.25" customHeight="1" thickBot="1" x14ac:dyDescent="0.2">
      <c r="A21" s="226" t="s">
        <v>1317</v>
      </c>
      <c r="B21" s="533">
        <v>2015</v>
      </c>
      <c r="C21" s="534" t="s">
        <v>1318</v>
      </c>
      <c r="D21" s="558" t="s">
        <v>1211</v>
      </c>
      <c r="E21" s="543" t="s">
        <v>1291</v>
      </c>
      <c r="F21" s="560">
        <v>45748</v>
      </c>
      <c r="G21" s="535" t="s">
        <v>1319</v>
      </c>
    </row>
    <row r="22" spans="1:13" ht="20.100000000000001" customHeight="1" x14ac:dyDescent="0.15">
      <c r="A22" s="536"/>
      <c r="B22" s="537"/>
      <c r="C22" s="538"/>
      <c r="D22" s="536"/>
      <c r="E22" s="536"/>
      <c r="F22" s="536"/>
      <c r="I22" s="536"/>
      <c r="J22" s="536"/>
      <c r="K22" s="536"/>
      <c r="L22" s="536"/>
      <c r="M22" s="536"/>
    </row>
    <row r="23" spans="1:13" ht="20.100000000000001" customHeight="1" thickBot="1" x14ac:dyDescent="0.2">
      <c r="A23" s="522" t="s">
        <v>1025</v>
      </c>
      <c r="B23" s="539"/>
      <c r="C23" s="540"/>
      <c r="D23" s="227"/>
      <c r="E23" s="541"/>
      <c r="F23" s="228"/>
      <c r="G23" s="228"/>
      <c r="I23" s="536"/>
      <c r="J23" s="536"/>
      <c r="K23" s="536"/>
      <c r="L23" s="536"/>
      <c r="M23" s="536"/>
    </row>
    <row r="24" spans="1:13" ht="27" customHeight="1" x14ac:dyDescent="0.15">
      <c r="A24" s="1625" t="s">
        <v>1022</v>
      </c>
      <c r="B24" s="1627" t="s">
        <v>1023</v>
      </c>
      <c r="C24" s="1628"/>
      <c r="D24" s="1629" t="s">
        <v>703</v>
      </c>
      <c r="E24" s="1631" t="s">
        <v>1026</v>
      </c>
      <c r="F24" s="1631" t="s">
        <v>1010</v>
      </c>
      <c r="G24" s="1621" t="s">
        <v>1065</v>
      </c>
      <c r="I24" s="536"/>
      <c r="J24" s="536"/>
      <c r="K24" s="536"/>
      <c r="L24" s="536"/>
      <c r="M24" s="536"/>
    </row>
    <row r="25" spans="1:13" ht="27" customHeight="1" x14ac:dyDescent="0.15">
      <c r="A25" s="1626"/>
      <c r="B25" s="229" t="s">
        <v>1049</v>
      </c>
      <c r="C25" s="230" t="s">
        <v>992</v>
      </c>
      <c r="D25" s="1630"/>
      <c r="E25" s="1632"/>
      <c r="F25" s="1632"/>
      <c r="G25" s="1622"/>
      <c r="I25" s="536"/>
      <c r="J25" s="536"/>
      <c r="K25" s="536"/>
      <c r="L25" s="536"/>
      <c r="M25" s="536"/>
    </row>
    <row r="26" spans="1:13" ht="27" customHeight="1" x14ac:dyDescent="0.15">
      <c r="A26" s="544" t="s">
        <v>1314</v>
      </c>
      <c r="B26" s="545"/>
      <c r="C26" s="546" t="s">
        <v>1323</v>
      </c>
      <c r="D26" s="547" t="s">
        <v>1326</v>
      </c>
      <c r="E26" s="542" t="s">
        <v>1324</v>
      </c>
      <c r="F26" s="548">
        <v>45748</v>
      </c>
      <c r="G26" s="549" t="s">
        <v>1325</v>
      </c>
      <c r="I26" s="536"/>
      <c r="J26" s="536"/>
      <c r="K26" s="536"/>
      <c r="L26" s="536"/>
      <c r="M26" s="536"/>
    </row>
    <row r="27" spans="1:13" ht="27" customHeight="1" x14ac:dyDescent="0.15">
      <c r="A27" s="550" t="s">
        <v>1289</v>
      </c>
      <c r="B27" s="551"/>
      <c r="C27" s="552" t="s">
        <v>1328</v>
      </c>
      <c r="D27" s="553" t="s">
        <v>1211</v>
      </c>
      <c r="E27" s="554" t="s">
        <v>1293</v>
      </c>
      <c r="F27" s="555">
        <v>45747</v>
      </c>
      <c r="G27" s="556" t="s">
        <v>1329</v>
      </c>
      <c r="I27" s="536"/>
      <c r="J27" s="536"/>
      <c r="K27" s="536"/>
      <c r="L27" s="536"/>
      <c r="M27" s="536"/>
    </row>
    <row r="28" spans="1:13" ht="27" customHeight="1" x14ac:dyDescent="0.15">
      <c r="A28" s="550" t="s">
        <v>1211</v>
      </c>
      <c r="B28" s="551"/>
      <c r="C28" s="552" t="s">
        <v>1328</v>
      </c>
      <c r="D28" s="553" t="s">
        <v>1211</v>
      </c>
      <c r="E28" s="554" t="s">
        <v>1293</v>
      </c>
      <c r="F28" s="555" t="s">
        <v>1211</v>
      </c>
      <c r="G28" s="556" t="s">
        <v>1330</v>
      </c>
      <c r="I28" s="536"/>
      <c r="J28" s="536"/>
      <c r="K28" s="536"/>
      <c r="L28" s="536"/>
      <c r="M28" s="536"/>
    </row>
    <row r="29" spans="1:13" ht="27" customHeight="1" thickBot="1" x14ac:dyDescent="0.2">
      <c r="A29" s="557" t="s">
        <v>1211</v>
      </c>
      <c r="B29" s="561"/>
      <c r="C29" s="562" t="s">
        <v>1328</v>
      </c>
      <c r="D29" s="563" t="s">
        <v>1211</v>
      </c>
      <c r="E29" s="543" t="s">
        <v>1292</v>
      </c>
      <c r="F29" s="564">
        <v>45748</v>
      </c>
      <c r="G29" s="565" t="s">
        <v>1331</v>
      </c>
      <c r="I29" s="536"/>
      <c r="J29" s="536"/>
      <c r="K29" s="536"/>
      <c r="L29" s="536"/>
      <c r="M29" s="536"/>
    </row>
    <row r="33" ht="10.5" customHeight="1" x14ac:dyDescent="0.15"/>
  </sheetData>
  <mergeCells count="14">
    <mergeCell ref="G24:G25"/>
    <mergeCell ref="B5:G5"/>
    <mergeCell ref="C6:G6"/>
    <mergeCell ref="A8:A9"/>
    <mergeCell ref="B8:C8"/>
    <mergeCell ref="D8:D9"/>
    <mergeCell ref="E8:E9"/>
    <mergeCell ref="F8:F9"/>
    <mergeCell ref="G8:G9"/>
    <mergeCell ref="A24:A25"/>
    <mergeCell ref="B24:C24"/>
    <mergeCell ref="D24:D25"/>
    <mergeCell ref="E24:E25"/>
    <mergeCell ref="F24:F25"/>
  </mergeCells>
  <phoneticPr fontId="2"/>
  <pageMargins left="0.70866141732283472" right="0.70866141732283472" top="0.74803149606299213" bottom="0.74803149606299213" header="0.31496062992125984" footer="0.31496062992125984"/>
  <pageSetup paperSize="9" scale="65" firstPageNumber="7" fitToWidth="0" fitToHeight="0" orientation="portrait" useFirstPageNumber="1" r:id="rId1"/>
  <headerFooter scaleWithDoc="0">
    <oddFooter>&amp;C&amp;P</oddFooter>
  </headerFooter>
  <rowBreaks count="1" manualBreakCount="1">
    <brk id="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sheetPr>
  <dimension ref="A1:AI132"/>
  <sheetViews>
    <sheetView showGridLines="0" view="pageBreakPreview" zoomScale="70" zoomScaleNormal="80" zoomScaleSheetLayoutView="70" workbookViewId="0">
      <pane xSplit="7" ySplit="12" topLeftCell="H66" activePane="bottomRight" state="frozen"/>
      <selection activeCell="B186" sqref="B186"/>
      <selection pane="topRight" activeCell="B186" sqref="B186"/>
      <selection pane="bottomLeft" activeCell="B186" sqref="B186"/>
      <selection pane="bottomRight" activeCell="AK7" sqref="AK7"/>
    </sheetView>
  </sheetViews>
  <sheetFormatPr defaultColWidth="9" defaultRowHeight="12" x14ac:dyDescent="0.15"/>
  <cols>
    <col min="1" max="1" width="5.25" style="112" customWidth="1"/>
    <col min="2" max="2" width="0.75" style="112" customWidth="1"/>
    <col min="3" max="3" width="7.125" style="165" customWidth="1"/>
    <col min="4" max="5" width="0.75" style="165" customWidth="1"/>
    <col min="6" max="6" width="15.625" style="114" customWidth="1"/>
    <col min="7" max="7" width="0.75" style="44" customWidth="1"/>
    <col min="8" max="8" width="5.25" style="70" customWidth="1"/>
    <col min="9" max="12" width="7.625" style="44" customWidth="1"/>
    <col min="13" max="16" width="7.375" style="44" customWidth="1"/>
    <col min="17" max="20" width="5.625" style="44" customWidth="1"/>
    <col min="21" max="26" width="5.5" style="44" customWidth="1"/>
    <col min="27" max="32" width="4.75" style="44" customWidth="1"/>
    <col min="33" max="33" width="6.625" style="44" customWidth="1"/>
    <col min="34" max="34" width="2.5" style="44" customWidth="1"/>
    <col min="35" max="35" width="9" style="44" hidden="1" customWidth="1"/>
    <col min="36" max="16384" width="9" style="44"/>
  </cols>
  <sheetData>
    <row r="1" spans="1:35" ht="24" customHeight="1" x14ac:dyDescent="0.25">
      <c r="A1" s="1677" t="s">
        <v>1456</v>
      </c>
      <c r="B1" s="1677"/>
      <c r="C1" s="1677"/>
      <c r="D1" s="1677"/>
      <c r="E1" s="1677"/>
      <c r="F1" s="1678"/>
      <c r="G1" s="72"/>
      <c r="M1" s="576"/>
      <c r="N1" s="576"/>
      <c r="O1" s="576"/>
      <c r="P1" s="576"/>
      <c r="Q1" s="576"/>
      <c r="R1" s="576"/>
      <c r="S1" s="576"/>
      <c r="T1" s="576"/>
      <c r="U1" s="576"/>
      <c r="V1" s="576"/>
      <c r="W1" s="576"/>
      <c r="X1" s="576"/>
      <c r="Y1" s="576"/>
      <c r="Z1" s="576"/>
      <c r="AA1" s="576"/>
      <c r="AB1" s="576"/>
      <c r="AC1" s="576"/>
      <c r="AD1" s="576"/>
      <c r="AE1" s="576"/>
      <c r="AF1" s="576"/>
      <c r="AG1" s="576"/>
      <c r="AH1" s="322"/>
    </row>
    <row r="2" spans="1:35" ht="20.25" customHeight="1" x14ac:dyDescent="0.15">
      <c r="A2" s="256"/>
      <c r="B2" s="256"/>
      <c r="C2" s="1700" t="s">
        <v>1350</v>
      </c>
      <c r="D2" s="1700"/>
      <c r="E2" s="1700"/>
      <c r="F2" s="1700"/>
      <c r="G2" s="1700"/>
      <c r="H2" s="1700"/>
      <c r="I2" s="1700"/>
      <c r="J2" s="1700"/>
      <c r="K2" s="1700"/>
      <c r="L2" s="1700"/>
      <c r="M2" s="1700"/>
      <c r="N2" s="1700"/>
      <c r="O2" s="1700"/>
      <c r="P2" s="1700"/>
      <c r="Q2" s="1700"/>
      <c r="R2" s="1700"/>
      <c r="S2" s="1700"/>
      <c r="T2" s="1700"/>
      <c r="U2" s="1700"/>
      <c r="V2" s="1700"/>
      <c r="W2" s="1700"/>
      <c r="X2" s="1700"/>
      <c r="Y2" s="1700"/>
      <c r="Z2" s="1700"/>
      <c r="AA2" s="1700"/>
      <c r="AB2" s="1700"/>
      <c r="AC2" s="1700"/>
      <c r="AD2" s="1700"/>
      <c r="AE2" s="1700"/>
      <c r="AF2" s="1700"/>
      <c r="AG2" s="576"/>
      <c r="AH2" s="322"/>
    </row>
    <row r="3" spans="1:35" ht="20.25" customHeight="1" x14ac:dyDescent="0.15">
      <c r="A3" s="256"/>
      <c r="B3" s="256"/>
      <c r="C3" s="1700" t="s">
        <v>1351</v>
      </c>
      <c r="D3" s="1700"/>
      <c r="E3" s="1700"/>
      <c r="F3" s="1700"/>
      <c r="G3" s="1700"/>
      <c r="H3" s="1700"/>
      <c r="I3" s="1700"/>
      <c r="J3" s="1700"/>
      <c r="K3" s="1700"/>
      <c r="L3" s="1700"/>
      <c r="M3" s="1700"/>
      <c r="N3" s="1700"/>
      <c r="O3" s="1700"/>
      <c r="P3" s="1700"/>
      <c r="Q3" s="1700"/>
      <c r="R3" s="1700"/>
      <c r="S3" s="1700"/>
      <c r="T3" s="1700"/>
      <c r="U3" s="1700"/>
      <c r="V3" s="1700"/>
      <c r="W3" s="1700"/>
      <c r="X3" s="1700"/>
      <c r="Y3" s="1700"/>
      <c r="Z3" s="1700"/>
      <c r="AA3" s="1700"/>
      <c r="AB3" s="1700"/>
      <c r="AC3" s="1700"/>
      <c r="AD3" s="1700"/>
      <c r="AE3" s="1700"/>
      <c r="AF3" s="1700"/>
      <c r="AG3" s="576"/>
      <c r="AH3" s="322"/>
    </row>
    <row r="4" spans="1:35" ht="9.9499999999999993" customHeight="1" x14ac:dyDescent="0.15">
      <c r="A4" s="256"/>
      <c r="B4" s="256"/>
      <c r="C4" s="256"/>
      <c r="D4" s="256"/>
      <c r="E4" s="256"/>
      <c r="F4" s="71"/>
      <c r="G4" s="72"/>
      <c r="M4" s="576"/>
      <c r="N4" s="576"/>
      <c r="O4" s="576"/>
      <c r="P4" s="576"/>
      <c r="Q4" s="576"/>
      <c r="R4" s="576"/>
      <c r="S4" s="576"/>
      <c r="T4" s="576"/>
      <c r="U4" s="576"/>
      <c r="V4" s="576"/>
      <c r="W4" s="576"/>
      <c r="X4" s="576"/>
      <c r="Y4" s="576"/>
      <c r="Z4" s="576"/>
      <c r="AA4" s="576"/>
      <c r="AB4" s="576"/>
      <c r="AC4" s="576"/>
      <c r="AD4" s="576"/>
      <c r="AE4" s="576"/>
      <c r="AF4" s="576"/>
      <c r="AG4" s="576"/>
      <c r="AH4" s="322"/>
    </row>
    <row r="5" spans="1:35" s="83" customFormat="1" ht="35.25" customHeight="1" thickBot="1" x14ac:dyDescent="0.25">
      <c r="A5" s="1679" t="s">
        <v>1060</v>
      </c>
      <c r="B5" s="1679"/>
      <c r="C5" s="1680"/>
      <c r="D5" s="1680"/>
      <c r="E5" s="1680"/>
      <c r="F5" s="1680"/>
      <c r="G5" s="72"/>
      <c r="H5" s="1698"/>
      <c r="I5" s="1698"/>
      <c r="J5" s="1698"/>
      <c r="K5" s="1698"/>
      <c r="L5" s="1698"/>
      <c r="M5" s="1698"/>
      <c r="N5" s="1698"/>
      <c r="O5" s="1698"/>
      <c r="P5" s="1698"/>
      <c r="Q5" s="1698"/>
      <c r="R5" s="1698"/>
      <c r="S5" s="577"/>
      <c r="T5" s="577"/>
      <c r="U5" s="577"/>
      <c r="V5" s="577"/>
      <c r="W5" s="577"/>
      <c r="X5" s="577"/>
      <c r="Y5" s="577"/>
      <c r="Z5" s="577"/>
      <c r="AA5" s="577"/>
      <c r="AB5" s="577"/>
      <c r="AC5" s="577"/>
      <c r="AD5" s="577"/>
      <c r="AE5" s="577"/>
      <c r="AF5" s="577"/>
      <c r="AG5" s="576"/>
      <c r="AH5" s="322"/>
    </row>
    <row r="6" spans="1:35" s="159" customFormat="1" ht="4.5" customHeight="1" x14ac:dyDescent="0.2">
      <c r="A6" s="155"/>
      <c r="B6" s="156"/>
      <c r="C6" s="260"/>
      <c r="D6" s="157"/>
      <c r="E6" s="260"/>
      <c r="F6" s="166"/>
      <c r="G6" s="260"/>
      <c r="H6" s="167"/>
      <c r="I6" s="1681" t="s">
        <v>1057</v>
      </c>
      <c r="J6" s="1684" t="s">
        <v>8</v>
      </c>
      <c r="K6" s="1685"/>
      <c r="L6" s="1685"/>
      <c r="M6" s="1685"/>
      <c r="N6" s="1685"/>
      <c r="O6" s="1685"/>
      <c r="P6" s="1686"/>
      <c r="Q6" s="168"/>
      <c r="R6" s="158"/>
      <c r="S6" s="1684" t="s">
        <v>929</v>
      </c>
      <c r="T6" s="1690"/>
      <c r="U6" s="1690"/>
      <c r="V6" s="1690"/>
      <c r="W6" s="1690"/>
      <c r="X6" s="1690"/>
      <c r="Y6" s="1690"/>
      <c r="Z6" s="1690"/>
      <c r="AA6" s="1690"/>
      <c r="AB6" s="1690"/>
      <c r="AC6" s="1690"/>
      <c r="AD6" s="1690"/>
      <c r="AE6" s="1690"/>
      <c r="AF6" s="1691"/>
      <c r="AG6" s="912"/>
      <c r="AH6" s="321"/>
    </row>
    <row r="7" spans="1:35" s="88" customFormat="1" ht="21.75" customHeight="1" x14ac:dyDescent="0.15">
      <c r="A7" s="1695" t="s">
        <v>515</v>
      </c>
      <c r="B7" s="145"/>
      <c r="C7" s="1696" t="s">
        <v>956</v>
      </c>
      <c r="D7" s="253"/>
      <c r="E7" s="176"/>
      <c r="F7" s="1697" t="s">
        <v>352</v>
      </c>
      <c r="G7" s="238"/>
      <c r="H7" s="1670" t="s">
        <v>1334</v>
      </c>
      <c r="I7" s="1682"/>
      <c r="J7" s="1687"/>
      <c r="K7" s="1688"/>
      <c r="L7" s="1688"/>
      <c r="M7" s="1688"/>
      <c r="N7" s="1688"/>
      <c r="O7" s="1688"/>
      <c r="P7" s="1689"/>
      <c r="Q7" s="1671" t="s">
        <v>1342</v>
      </c>
      <c r="R7" s="1672"/>
      <c r="S7" s="1692"/>
      <c r="T7" s="1693"/>
      <c r="U7" s="1693"/>
      <c r="V7" s="1693"/>
      <c r="W7" s="1693"/>
      <c r="X7" s="1693"/>
      <c r="Y7" s="1693"/>
      <c r="Z7" s="1693"/>
      <c r="AA7" s="1693"/>
      <c r="AB7" s="1693"/>
      <c r="AC7" s="1693"/>
      <c r="AD7" s="1693"/>
      <c r="AE7" s="1693"/>
      <c r="AF7" s="1694"/>
      <c r="AG7" s="1634"/>
      <c r="AH7" s="323"/>
    </row>
    <row r="8" spans="1:35" s="88" customFormat="1" ht="4.5" customHeight="1" x14ac:dyDescent="0.15">
      <c r="A8" s="1695"/>
      <c r="B8" s="145"/>
      <c r="C8" s="1696"/>
      <c r="D8" s="253"/>
      <c r="E8" s="145"/>
      <c r="F8" s="1697"/>
      <c r="G8" s="238"/>
      <c r="H8" s="1670"/>
      <c r="I8" s="1682"/>
      <c r="J8" s="1635" t="s">
        <v>539</v>
      </c>
      <c r="K8" s="1636"/>
      <c r="L8" s="1637"/>
      <c r="M8" s="1641" t="s">
        <v>473</v>
      </c>
      <c r="N8" s="1642"/>
      <c r="O8" s="169"/>
      <c r="P8" s="170"/>
      <c r="Q8" s="1673"/>
      <c r="R8" s="1672"/>
      <c r="S8" s="1635" t="s">
        <v>539</v>
      </c>
      <c r="T8" s="1637"/>
      <c r="U8" s="171"/>
      <c r="V8" s="169"/>
      <c r="W8" s="169"/>
      <c r="X8" s="169"/>
      <c r="Y8" s="169"/>
      <c r="Z8" s="169"/>
      <c r="AA8" s="169"/>
      <c r="AB8" s="169"/>
      <c r="AC8" s="169"/>
      <c r="AD8" s="169"/>
      <c r="AE8" s="172"/>
      <c r="AF8" s="850"/>
      <c r="AG8" s="1634"/>
      <c r="AH8" s="323"/>
    </row>
    <row r="9" spans="1:35" s="88" customFormat="1" ht="35.25" customHeight="1" x14ac:dyDescent="0.15">
      <c r="A9" s="1695"/>
      <c r="B9" s="80"/>
      <c r="C9" s="1696"/>
      <c r="D9" s="253"/>
      <c r="E9" s="80"/>
      <c r="F9" s="1697"/>
      <c r="G9" s="238"/>
      <c r="H9" s="1670"/>
      <c r="I9" s="1682"/>
      <c r="J9" s="1638"/>
      <c r="K9" s="1639"/>
      <c r="L9" s="1640"/>
      <c r="M9" s="1643"/>
      <c r="N9" s="1644"/>
      <c r="O9" s="1645" t="s">
        <v>592</v>
      </c>
      <c r="P9" s="1647" t="s">
        <v>200</v>
      </c>
      <c r="Q9" s="1674"/>
      <c r="R9" s="1675"/>
      <c r="S9" s="1638"/>
      <c r="T9" s="1640"/>
      <c r="U9" s="1649" t="s">
        <v>938</v>
      </c>
      <c r="V9" s="1651" t="s">
        <v>257</v>
      </c>
      <c r="W9" s="1652" t="s">
        <v>80</v>
      </c>
      <c r="X9" s="1652" t="s">
        <v>300</v>
      </c>
      <c r="Y9" s="1652" t="s">
        <v>389</v>
      </c>
      <c r="Z9" s="1652" t="s">
        <v>939</v>
      </c>
      <c r="AA9" s="1652" t="s">
        <v>864</v>
      </c>
      <c r="AB9" s="1652" t="s">
        <v>388</v>
      </c>
      <c r="AC9" s="1654" t="s">
        <v>940</v>
      </c>
      <c r="AD9" s="1651" t="s">
        <v>561</v>
      </c>
      <c r="AE9" s="1655" t="s">
        <v>941</v>
      </c>
      <c r="AF9" s="1657" t="s">
        <v>942</v>
      </c>
      <c r="AG9" s="1634"/>
      <c r="AH9" s="323"/>
    </row>
    <row r="10" spans="1:35" s="88" customFormat="1" ht="35.25" customHeight="1" x14ac:dyDescent="0.15">
      <c r="A10" s="1695"/>
      <c r="B10" s="80"/>
      <c r="C10" s="1696"/>
      <c r="D10" s="253"/>
      <c r="E10" s="80"/>
      <c r="F10" s="1697"/>
      <c r="G10" s="238"/>
      <c r="H10" s="1670"/>
      <c r="I10" s="1682"/>
      <c r="J10" s="1658" t="s">
        <v>411</v>
      </c>
      <c r="K10" s="1660" t="s">
        <v>931</v>
      </c>
      <c r="L10" s="1662" t="s">
        <v>932</v>
      </c>
      <c r="M10" s="233" t="s">
        <v>1337</v>
      </c>
      <c r="N10" s="234" t="s">
        <v>1336</v>
      </c>
      <c r="O10" s="1646"/>
      <c r="P10" s="1648"/>
      <c r="Q10" s="1660" t="s">
        <v>931</v>
      </c>
      <c r="R10" s="1662" t="s">
        <v>932</v>
      </c>
      <c r="S10" s="1660" t="s">
        <v>931</v>
      </c>
      <c r="T10" s="1662" t="s">
        <v>932</v>
      </c>
      <c r="U10" s="1650"/>
      <c r="V10" s="1651"/>
      <c r="W10" s="1653"/>
      <c r="X10" s="1653"/>
      <c r="Y10" s="1653"/>
      <c r="Z10" s="1653"/>
      <c r="AA10" s="1653"/>
      <c r="AB10" s="1653"/>
      <c r="AC10" s="1654"/>
      <c r="AD10" s="1651"/>
      <c r="AE10" s="1656"/>
      <c r="AF10" s="1657"/>
      <c r="AG10" s="1634"/>
      <c r="AH10" s="323"/>
    </row>
    <row r="11" spans="1:35" s="88" customFormat="1" ht="4.5" customHeight="1" x14ac:dyDescent="0.15">
      <c r="A11" s="160"/>
      <c r="B11" s="161"/>
      <c r="C11" s="162"/>
      <c r="D11" s="163"/>
      <c r="E11" s="161"/>
      <c r="F11" s="78"/>
      <c r="G11" s="162"/>
      <c r="H11" s="173"/>
      <c r="I11" s="1683"/>
      <c r="J11" s="1659"/>
      <c r="K11" s="1661"/>
      <c r="L11" s="1663"/>
      <c r="M11" s="231"/>
      <c r="N11" s="261"/>
      <c r="O11" s="258"/>
      <c r="P11" s="259"/>
      <c r="Q11" s="1668"/>
      <c r="R11" s="1676"/>
      <c r="S11" s="1668"/>
      <c r="T11" s="1676"/>
      <c r="U11" s="847"/>
      <c r="V11" s="848"/>
      <c r="W11" s="848"/>
      <c r="X11" s="848"/>
      <c r="Y11" s="848"/>
      <c r="Z11" s="848"/>
      <c r="AA11" s="848"/>
      <c r="AB11" s="848"/>
      <c r="AC11" s="848"/>
      <c r="AD11" s="848"/>
      <c r="AE11" s="849"/>
      <c r="AF11" s="851"/>
      <c r="AG11" s="913"/>
      <c r="AH11" s="178"/>
    </row>
    <row r="12" spans="1:35" s="164" customFormat="1" ht="21" customHeight="1" x14ac:dyDescent="0.15">
      <c r="A12" s="294"/>
      <c r="B12" s="94"/>
      <c r="C12" s="154"/>
      <c r="D12" s="96"/>
      <c r="E12" s="154"/>
      <c r="F12" s="295" t="s">
        <v>1435</v>
      </c>
      <c r="G12" s="154"/>
      <c r="H12" s="286">
        <f>H13+H15+H18</f>
        <v>256</v>
      </c>
      <c r="I12" s="286">
        <f>I13+I15+I18</f>
        <v>8959</v>
      </c>
      <c r="J12" s="286">
        <f t="shared" ref="J12:J57" si="0">K12+L12</f>
        <v>2629</v>
      </c>
      <c r="K12" s="282">
        <f t="shared" ref="K12:AF12" si="1">K13+K15+K18</f>
        <v>1341</v>
      </c>
      <c r="L12" s="289">
        <f t="shared" si="1"/>
        <v>1288</v>
      </c>
      <c r="M12" s="282">
        <f t="shared" si="1"/>
        <v>31</v>
      </c>
      <c r="N12" s="283">
        <f t="shared" si="1"/>
        <v>786</v>
      </c>
      <c r="O12" s="296">
        <f t="shared" si="1"/>
        <v>877</v>
      </c>
      <c r="P12" s="289">
        <f t="shared" si="1"/>
        <v>935</v>
      </c>
      <c r="Q12" s="282">
        <f t="shared" si="1"/>
        <v>553</v>
      </c>
      <c r="R12" s="289">
        <f t="shared" si="1"/>
        <v>568</v>
      </c>
      <c r="S12" s="282">
        <f t="shared" si="1"/>
        <v>27</v>
      </c>
      <c r="T12" s="289">
        <f t="shared" si="1"/>
        <v>566</v>
      </c>
      <c r="U12" s="290">
        <f t="shared" si="1"/>
        <v>68</v>
      </c>
      <c r="V12" s="296">
        <f t="shared" si="1"/>
        <v>21</v>
      </c>
      <c r="W12" s="296">
        <f t="shared" si="1"/>
        <v>44</v>
      </c>
      <c r="X12" s="296">
        <f t="shared" si="1"/>
        <v>42</v>
      </c>
      <c r="Y12" s="296">
        <f t="shared" si="1"/>
        <v>15</v>
      </c>
      <c r="Z12" s="296">
        <f t="shared" si="1"/>
        <v>372</v>
      </c>
      <c r="AA12" s="296">
        <f t="shared" si="1"/>
        <v>12</v>
      </c>
      <c r="AB12" s="296">
        <f t="shared" si="1"/>
        <v>1</v>
      </c>
      <c r="AC12" s="296">
        <f t="shared" si="1"/>
        <v>0</v>
      </c>
      <c r="AD12" s="296">
        <f t="shared" si="1"/>
        <v>6</v>
      </c>
      <c r="AE12" s="285">
        <f t="shared" si="1"/>
        <v>12</v>
      </c>
      <c r="AF12" s="852">
        <f t="shared" si="1"/>
        <v>33</v>
      </c>
      <c r="AG12" s="320"/>
      <c r="AH12" s="64"/>
    </row>
    <row r="13" spans="1:35" s="164" customFormat="1" ht="20.25" customHeight="1" x14ac:dyDescent="0.15">
      <c r="A13" s="297"/>
      <c r="B13" s="298"/>
      <c r="C13" s="299"/>
      <c r="D13" s="300"/>
      <c r="E13" s="299"/>
      <c r="F13" s="13" t="s">
        <v>804</v>
      </c>
      <c r="G13" s="299"/>
      <c r="H13" s="182">
        <f>H14</f>
        <v>4</v>
      </c>
      <c r="I13" s="182">
        <f>I14</f>
        <v>90</v>
      </c>
      <c r="J13" s="182">
        <f t="shared" si="0"/>
        <v>37</v>
      </c>
      <c r="K13" s="217">
        <f t="shared" ref="K13:AF13" si="2">K14</f>
        <v>23</v>
      </c>
      <c r="L13" s="301">
        <f t="shared" si="2"/>
        <v>14</v>
      </c>
      <c r="M13" s="269">
        <f t="shared" si="2"/>
        <v>0</v>
      </c>
      <c r="N13" s="281">
        <f t="shared" si="2"/>
        <v>9</v>
      </c>
      <c r="O13" s="293">
        <f t="shared" si="2"/>
        <v>13</v>
      </c>
      <c r="P13" s="301">
        <f t="shared" si="2"/>
        <v>15</v>
      </c>
      <c r="Q13" s="269">
        <f t="shared" si="2"/>
        <v>6</v>
      </c>
      <c r="R13" s="301">
        <f t="shared" si="2"/>
        <v>5</v>
      </c>
      <c r="S13" s="217">
        <f>S14</f>
        <v>0</v>
      </c>
      <c r="T13" s="301">
        <f t="shared" si="2"/>
        <v>6</v>
      </c>
      <c r="U13" s="284">
        <f t="shared" si="2"/>
        <v>0</v>
      </c>
      <c r="V13" s="293">
        <f t="shared" si="2"/>
        <v>1</v>
      </c>
      <c r="W13" s="293">
        <f t="shared" si="2"/>
        <v>0</v>
      </c>
      <c r="X13" s="293">
        <f t="shared" si="2"/>
        <v>0</v>
      </c>
      <c r="Y13" s="293">
        <f t="shared" si="2"/>
        <v>0</v>
      </c>
      <c r="Z13" s="293">
        <f t="shared" si="2"/>
        <v>4</v>
      </c>
      <c r="AA13" s="293">
        <f t="shared" si="2"/>
        <v>0</v>
      </c>
      <c r="AB13" s="293">
        <f t="shared" si="2"/>
        <v>1</v>
      </c>
      <c r="AC13" s="293">
        <f t="shared" si="2"/>
        <v>0</v>
      </c>
      <c r="AD13" s="293">
        <f t="shared" si="2"/>
        <v>0</v>
      </c>
      <c r="AE13" s="271">
        <f t="shared" si="2"/>
        <v>0</v>
      </c>
      <c r="AF13" s="853">
        <f t="shared" si="2"/>
        <v>0</v>
      </c>
      <c r="AG13" s="320"/>
      <c r="AH13" s="64"/>
    </row>
    <row r="14" spans="1:35" s="4" customFormat="1" ht="22.5" x14ac:dyDescent="0.15">
      <c r="A14" s="5">
        <v>6501</v>
      </c>
      <c r="B14" s="8"/>
      <c r="C14" s="12" t="s">
        <v>542</v>
      </c>
      <c r="D14" s="16"/>
      <c r="E14" s="12"/>
      <c r="F14" s="21" t="s">
        <v>1056</v>
      </c>
      <c r="G14" s="12"/>
      <c r="H14" s="28">
        <v>4</v>
      </c>
      <c r="I14" s="28">
        <v>90</v>
      </c>
      <c r="J14" s="28">
        <f t="shared" si="0"/>
        <v>37</v>
      </c>
      <c r="K14" s="31">
        <v>23</v>
      </c>
      <c r="L14" s="914">
        <v>14</v>
      </c>
      <c r="M14" s="31">
        <v>0</v>
      </c>
      <c r="N14" s="33">
        <v>9</v>
      </c>
      <c r="O14" s="36">
        <v>13</v>
      </c>
      <c r="P14" s="914">
        <v>15</v>
      </c>
      <c r="Q14" s="31">
        <v>6</v>
      </c>
      <c r="R14" s="914">
        <v>5</v>
      </c>
      <c r="S14" s="31">
        <v>0</v>
      </c>
      <c r="T14" s="914">
        <v>6</v>
      </c>
      <c r="U14" s="40">
        <v>0</v>
      </c>
      <c r="V14" s="36">
        <v>1</v>
      </c>
      <c r="W14" s="36">
        <v>0</v>
      </c>
      <c r="X14" s="36">
        <v>0</v>
      </c>
      <c r="Y14" s="36">
        <v>0</v>
      </c>
      <c r="Z14" s="36">
        <v>4</v>
      </c>
      <c r="AA14" s="36">
        <v>0</v>
      </c>
      <c r="AB14" s="36">
        <v>1</v>
      </c>
      <c r="AC14" s="36">
        <v>0</v>
      </c>
      <c r="AD14" s="36">
        <v>0</v>
      </c>
      <c r="AE14" s="42">
        <v>0</v>
      </c>
      <c r="AF14" s="915">
        <v>0</v>
      </c>
      <c r="AG14" s="62"/>
      <c r="AH14" s="68"/>
      <c r="AI14" s="4">
        <v>0</v>
      </c>
    </row>
    <row r="15" spans="1:35" s="164" customFormat="1" ht="20.25" customHeight="1" x14ac:dyDescent="0.15">
      <c r="A15" s="302"/>
      <c r="B15" s="9"/>
      <c r="C15" s="13"/>
      <c r="D15" s="17"/>
      <c r="E15" s="13"/>
      <c r="F15" s="13" t="s">
        <v>1227</v>
      </c>
      <c r="G15" s="13"/>
      <c r="H15" s="182">
        <f>H16+H17</f>
        <v>2</v>
      </c>
      <c r="I15" s="182">
        <f>I16+I17</f>
        <v>90</v>
      </c>
      <c r="J15" s="182">
        <f t="shared" si="0"/>
        <v>2</v>
      </c>
      <c r="K15" s="217">
        <f t="shared" ref="K15:AF15" si="3">K16+K17</f>
        <v>1</v>
      </c>
      <c r="L15" s="301">
        <f t="shared" si="3"/>
        <v>1</v>
      </c>
      <c r="M15" s="217">
        <f t="shared" si="3"/>
        <v>0</v>
      </c>
      <c r="N15" s="281">
        <f t="shared" si="3"/>
        <v>1</v>
      </c>
      <c r="O15" s="293">
        <f t="shared" si="3"/>
        <v>1</v>
      </c>
      <c r="P15" s="301">
        <f t="shared" si="3"/>
        <v>0</v>
      </c>
      <c r="Q15" s="217">
        <f t="shared" si="3"/>
        <v>3</v>
      </c>
      <c r="R15" s="301">
        <f t="shared" si="3"/>
        <v>2</v>
      </c>
      <c r="S15" s="217">
        <f t="shared" si="3"/>
        <v>1</v>
      </c>
      <c r="T15" s="301">
        <f t="shared" si="3"/>
        <v>2</v>
      </c>
      <c r="U15" s="284">
        <f t="shared" si="3"/>
        <v>0</v>
      </c>
      <c r="V15" s="293">
        <f t="shared" si="3"/>
        <v>0</v>
      </c>
      <c r="W15" s="293">
        <f t="shared" si="3"/>
        <v>1</v>
      </c>
      <c r="X15" s="293">
        <f t="shared" si="3"/>
        <v>0</v>
      </c>
      <c r="Y15" s="293">
        <f t="shared" si="3"/>
        <v>0</v>
      </c>
      <c r="Z15" s="293">
        <f t="shared" si="3"/>
        <v>2</v>
      </c>
      <c r="AA15" s="293">
        <f t="shared" si="3"/>
        <v>0</v>
      </c>
      <c r="AB15" s="293">
        <f t="shared" si="3"/>
        <v>0</v>
      </c>
      <c r="AC15" s="293">
        <f t="shared" si="3"/>
        <v>0</v>
      </c>
      <c r="AD15" s="293">
        <f t="shared" si="3"/>
        <v>0</v>
      </c>
      <c r="AE15" s="271">
        <f t="shared" si="3"/>
        <v>0</v>
      </c>
      <c r="AF15" s="853">
        <f t="shared" si="3"/>
        <v>0</v>
      </c>
      <c r="AG15" s="320"/>
      <c r="AH15" s="64"/>
    </row>
    <row r="16" spans="1:35" s="4" customFormat="1" ht="21" customHeight="1" x14ac:dyDescent="0.15">
      <c r="A16" s="6">
        <v>7706</v>
      </c>
      <c r="B16" s="10"/>
      <c r="C16" s="14" t="s">
        <v>530</v>
      </c>
      <c r="D16" s="18"/>
      <c r="E16" s="14"/>
      <c r="F16" s="14" t="s">
        <v>1335</v>
      </c>
      <c r="G16" s="14"/>
      <c r="H16" s="29">
        <v>0</v>
      </c>
      <c r="I16" s="29">
        <v>0</v>
      </c>
      <c r="J16" s="29">
        <f t="shared" si="0"/>
        <v>0</v>
      </c>
      <c r="K16" s="32">
        <v>0</v>
      </c>
      <c r="L16" s="916">
        <v>0</v>
      </c>
      <c r="M16" s="32">
        <v>0</v>
      </c>
      <c r="N16" s="34">
        <v>0</v>
      </c>
      <c r="O16" s="35">
        <v>0</v>
      </c>
      <c r="P16" s="916">
        <v>0</v>
      </c>
      <c r="Q16" s="32">
        <v>2</v>
      </c>
      <c r="R16" s="916">
        <v>1</v>
      </c>
      <c r="S16" s="32">
        <v>0</v>
      </c>
      <c r="T16" s="916">
        <v>0</v>
      </c>
      <c r="U16" s="39">
        <v>0</v>
      </c>
      <c r="V16" s="35">
        <v>0</v>
      </c>
      <c r="W16" s="35">
        <v>0</v>
      </c>
      <c r="X16" s="35">
        <v>0</v>
      </c>
      <c r="Y16" s="35">
        <v>0</v>
      </c>
      <c r="Z16" s="35">
        <v>0</v>
      </c>
      <c r="AA16" s="35">
        <v>0</v>
      </c>
      <c r="AB16" s="35">
        <v>0</v>
      </c>
      <c r="AC16" s="35">
        <v>0</v>
      </c>
      <c r="AD16" s="35">
        <v>0</v>
      </c>
      <c r="AE16" s="43">
        <v>0</v>
      </c>
      <c r="AF16" s="917">
        <v>0</v>
      </c>
      <c r="AG16" s="62"/>
      <c r="AH16" s="68"/>
      <c r="AI16" s="4">
        <v>1</v>
      </c>
    </row>
    <row r="17" spans="1:35" s="4" customFormat="1" ht="21" customHeight="1" x14ac:dyDescent="0.15">
      <c r="A17" s="5">
        <v>7760</v>
      </c>
      <c r="B17" s="8"/>
      <c r="C17" s="12" t="s">
        <v>532</v>
      </c>
      <c r="D17" s="16"/>
      <c r="E17" s="12"/>
      <c r="F17" s="12" t="s">
        <v>876</v>
      </c>
      <c r="G17" s="12"/>
      <c r="H17" s="28">
        <v>2</v>
      </c>
      <c r="I17" s="28">
        <v>90</v>
      </c>
      <c r="J17" s="28">
        <f t="shared" si="0"/>
        <v>2</v>
      </c>
      <c r="K17" s="31">
        <v>1</v>
      </c>
      <c r="L17" s="914">
        <v>1</v>
      </c>
      <c r="M17" s="31">
        <v>0</v>
      </c>
      <c r="N17" s="33">
        <v>1</v>
      </c>
      <c r="O17" s="36">
        <v>1</v>
      </c>
      <c r="P17" s="914">
        <v>0</v>
      </c>
      <c r="Q17" s="31">
        <v>1</v>
      </c>
      <c r="R17" s="914">
        <v>1</v>
      </c>
      <c r="S17" s="31">
        <v>1</v>
      </c>
      <c r="T17" s="914">
        <v>2</v>
      </c>
      <c r="U17" s="40">
        <v>0</v>
      </c>
      <c r="V17" s="36">
        <v>0</v>
      </c>
      <c r="W17" s="36">
        <v>1</v>
      </c>
      <c r="X17" s="36">
        <v>0</v>
      </c>
      <c r="Y17" s="36">
        <v>0</v>
      </c>
      <c r="Z17" s="36">
        <v>2</v>
      </c>
      <c r="AA17" s="36">
        <v>0</v>
      </c>
      <c r="AB17" s="36">
        <v>0</v>
      </c>
      <c r="AC17" s="36">
        <v>0</v>
      </c>
      <c r="AD17" s="36">
        <v>0</v>
      </c>
      <c r="AE17" s="42">
        <v>0</v>
      </c>
      <c r="AF17" s="918">
        <v>0</v>
      </c>
      <c r="AG17" s="62"/>
      <c r="AH17" s="68"/>
      <c r="AI17" s="4">
        <v>1</v>
      </c>
    </row>
    <row r="18" spans="1:35" s="164" customFormat="1" ht="20.25" customHeight="1" x14ac:dyDescent="0.15">
      <c r="A18" s="302"/>
      <c r="B18" s="9"/>
      <c r="C18" s="13"/>
      <c r="D18" s="17"/>
      <c r="E18" s="13"/>
      <c r="F18" s="13" t="s">
        <v>1436</v>
      </c>
      <c r="G18" s="13"/>
      <c r="H18" s="182">
        <f>H19+H20</f>
        <v>250</v>
      </c>
      <c r="I18" s="182">
        <f>I19+I20</f>
        <v>8779</v>
      </c>
      <c r="J18" s="182">
        <f t="shared" si="0"/>
        <v>2590</v>
      </c>
      <c r="K18" s="217">
        <f t="shared" ref="K18:AF18" si="4">K19+K20</f>
        <v>1317</v>
      </c>
      <c r="L18" s="301">
        <f t="shared" si="4"/>
        <v>1273</v>
      </c>
      <c r="M18" s="217">
        <f t="shared" si="4"/>
        <v>31</v>
      </c>
      <c r="N18" s="281">
        <f t="shared" si="4"/>
        <v>776</v>
      </c>
      <c r="O18" s="293">
        <f t="shared" si="4"/>
        <v>863</v>
      </c>
      <c r="P18" s="301">
        <f t="shared" si="4"/>
        <v>920</v>
      </c>
      <c r="Q18" s="217">
        <f t="shared" si="4"/>
        <v>544</v>
      </c>
      <c r="R18" s="301">
        <f t="shared" si="4"/>
        <v>561</v>
      </c>
      <c r="S18" s="217">
        <f t="shared" si="4"/>
        <v>26</v>
      </c>
      <c r="T18" s="301">
        <f t="shared" si="4"/>
        <v>558</v>
      </c>
      <c r="U18" s="284">
        <f t="shared" si="4"/>
        <v>68</v>
      </c>
      <c r="V18" s="293">
        <f t="shared" si="4"/>
        <v>20</v>
      </c>
      <c r="W18" s="293">
        <f t="shared" si="4"/>
        <v>43</v>
      </c>
      <c r="X18" s="293">
        <f t="shared" si="4"/>
        <v>42</v>
      </c>
      <c r="Y18" s="293">
        <f t="shared" si="4"/>
        <v>15</v>
      </c>
      <c r="Z18" s="293">
        <f t="shared" si="4"/>
        <v>366</v>
      </c>
      <c r="AA18" s="293">
        <f t="shared" si="4"/>
        <v>12</v>
      </c>
      <c r="AB18" s="293">
        <f t="shared" si="4"/>
        <v>0</v>
      </c>
      <c r="AC18" s="293">
        <f t="shared" si="4"/>
        <v>0</v>
      </c>
      <c r="AD18" s="293">
        <f t="shared" si="4"/>
        <v>6</v>
      </c>
      <c r="AE18" s="271">
        <f t="shared" si="4"/>
        <v>12</v>
      </c>
      <c r="AF18" s="853">
        <f t="shared" si="4"/>
        <v>33</v>
      </c>
      <c r="AG18" s="320"/>
      <c r="AH18" s="64"/>
    </row>
    <row r="19" spans="1:35" s="4" customFormat="1" ht="21" customHeight="1" x14ac:dyDescent="0.15">
      <c r="A19" s="6"/>
      <c r="B19" s="10"/>
      <c r="C19" s="14"/>
      <c r="D19" s="18"/>
      <c r="E19" s="14"/>
      <c r="F19" s="14" t="s">
        <v>1437</v>
      </c>
      <c r="G19" s="14"/>
      <c r="H19" s="29">
        <f>H21+H46+H56+H83+H86+H92+H96+H100+H107+H109+H111+H113+H115+H117+H121-H20</f>
        <v>247</v>
      </c>
      <c r="I19" s="29">
        <f>I21+I46+I56+I83+I86+I92+I96+I100+I107+I109+I111+I113+I115+I117+I121-I20</f>
        <v>8739</v>
      </c>
      <c r="J19" s="29">
        <f t="shared" si="0"/>
        <v>2575</v>
      </c>
      <c r="K19" s="32">
        <f t="shared" ref="K19:AF19" si="5">K21+K46+K56+K83+K86+K92+K96+K100+K107+K109+K111+K113+K115+K117+K121-K20</f>
        <v>1309</v>
      </c>
      <c r="L19" s="916">
        <f t="shared" si="5"/>
        <v>1266</v>
      </c>
      <c r="M19" s="32">
        <f t="shared" si="5"/>
        <v>31</v>
      </c>
      <c r="N19" s="34">
        <f t="shared" si="5"/>
        <v>769</v>
      </c>
      <c r="O19" s="35">
        <f t="shared" si="5"/>
        <v>859</v>
      </c>
      <c r="P19" s="916">
        <f t="shared" si="5"/>
        <v>916</v>
      </c>
      <c r="Q19" s="32">
        <f t="shared" si="5"/>
        <v>542</v>
      </c>
      <c r="R19" s="916">
        <f t="shared" si="5"/>
        <v>558</v>
      </c>
      <c r="S19" s="32">
        <f t="shared" si="5"/>
        <v>26</v>
      </c>
      <c r="T19" s="916">
        <f t="shared" si="5"/>
        <v>553</v>
      </c>
      <c r="U19" s="39">
        <f t="shared" si="5"/>
        <v>67</v>
      </c>
      <c r="V19" s="35">
        <f t="shared" si="5"/>
        <v>19</v>
      </c>
      <c r="W19" s="35">
        <f t="shared" si="5"/>
        <v>43</v>
      </c>
      <c r="X19" s="35">
        <f t="shared" si="5"/>
        <v>42</v>
      </c>
      <c r="Y19" s="35">
        <f t="shared" si="5"/>
        <v>15</v>
      </c>
      <c r="Z19" s="35">
        <f t="shared" si="5"/>
        <v>363</v>
      </c>
      <c r="AA19" s="35">
        <f t="shared" si="5"/>
        <v>12</v>
      </c>
      <c r="AB19" s="35">
        <f t="shared" si="5"/>
        <v>0</v>
      </c>
      <c r="AC19" s="35">
        <f t="shared" si="5"/>
        <v>0</v>
      </c>
      <c r="AD19" s="35">
        <f t="shared" si="5"/>
        <v>6</v>
      </c>
      <c r="AE19" s="43">
        <f t="shared" si="5"/>
        <v>12</v>
      </c>
      <c r="AF19" s="917">
        <f t="shared" si="5"/>
        <v>32</v>
      </c>
      <c r="AG19" s="62"/>
      <c r="AH19" s="68"/>
    </row>
    <row r="20" spans="1:35" s="4" customFormat="1" ht="21" customHeight="1" x14ac:dyDescent="0.15">
      <c r="A20" s="5"/>
      <c r="B20" s="8"/>
      <c r="C20" s="12"/>
      <c r="D20" s="16"/>
      <c r="E20" s="12"/>
      <c r="F20" s="12" t="s">
        <v>1012</v>
      </c>
      <c r="G20" s="12"/>
      <c r="H20" s="28">
        <f>H45</f>
        <v>3</v>
      </c>
      <c r="I20" s="28">
        <f>I45</f>
        <v>40</v>
      </c>
      <c r="J20" s="28">
        <f t="shared" si="0"/>
        <v>15</v>
      </c>
      <c r="K20" s="31">
        <f t="shared" ref="K20:AF20" si="6">K45</f>
        <v>8</v>
      </c>
      <c r="L20" s="914">
        <f t="shared" si="6"/>
        <v>7</v>
      </c>
      <c r="M20" s="31">
        <f t="shared" si="6"/>
        <v>0</v>
      </c>
      <c r="N20" s="33">
        <f t="shared" si="6"/>
        <v>7</v>
      </c>
      <c r="O20" s="36">
        <f t="shared" si="6"/>
        <v>4</v>
      </c>
      <c r="P20" s="914">
        <f t="shared" si="6"/>
        <v>4</v>
      </c>
      <c r="Q20" s="31">
        <f t="shared" si="6"/>
        <v>2</v>
      </c>
      <c r="R20" s="914">
        <f t="shared" si="6"/>
        <v>3</v>
      </c>
      <c r="S20" s="31">
        <f t="shared" si="6"/>
        <v>0</v>
      </c>
      <c r="T20" s="914">
        <f t="shared" si="6"/>
        <v>5</v>
      </c>
      <c r="U20" s="40">
        <f t="shared" si="6"/>
        <v>1</v>
      </c>
      <c r="V20" s="36">
        <f t="shared" si="6"/>
        <v>1</v>
      </c>
      <c r="W20" s="36">
        <f t="shared" si="6"/>
        <v>0</v>
      </c>
      <c r="X20" s="36">
        <f t="shared" si="6"/>
        <v>0</v>
      </c>
      <c r="Y20" s="36">
        <f t="shared" si="6"/>
        <v>0</v>
      </c>
      <c r="Z20" s="36">
        <f t="shared" si="6"/>
        <v>3</v>
      </c>
      <c r="AA20" s="36">
        <f t="shared" si="6"/>
        <v>0</v>
      </c>
      <c r="AB20" s="36">
        <f t="shared" si="6"/>
        <v>0</v>
      </c>
      <c r="AC20" s="36">
        <f t="shared" si="6"/>
        <v>0</v>
      </c>
      <c r="AD20" s="36">
        <f t="shared" si="6"/>
        <v>0</v>
      </c>
      <c r="AE20" s="42">
        <f t="shared" si="6"/>
        <v>0</v>
      </c>
      <c r="AF20" s="918">
        <f t="shared" si="6"/>
        <v>1</v>
      </c>
      <c r="AG20" s="62"/>
      <c r="AH20" s="68"/>
    </row>
    <row r="21" spans="1:35" s="164" customFormat="1" ht="21.75" customHeight="1" x14ac:dyDescent="0.15">
      <c r="A21" s="302"/>
      <c r="B21" s="9"/>
      <c r="C21" s="13"/>
      <c r="D21" s="17"/>
      <c r="E21" s="13"/>
      <c r="F21" s="13" t="s">
        <v>1207</v>
      </c>
      <c r="G21" s="13"/>
      <c r="H21" s="182">
        <f>SUM(H22:H45)</f>
        <v>83</v>
      </c>
      <c r="I21" s="182">
        <f>SUM(I22:I45)</f>
        <v>3115</v>
      </c>
      <c r="J21" s="182">
        <f t="shared" si="0"/>
        <v>1019</v>
      </c>
      <c r="K21" s="217">
        <f t="shared" ref="K21:AF21" si="7">SUM(K22:K45)</f>
        <v>525</v>
      </c>
      <c r="L21" s="301">
        <f t="shared" si="7"/>
        <v>494</v>
      </c>
      <c r="M21" s="217">
        <f t="shared" si="7"/>
        <v>11</v>
      </c>
      <c r="N21" s="281">
        <f t="shared" si="7"/>
        <v>323</v>
      </c>
      <c r="O21" s="293">
        <f t="shared" si="7"/>
        <v>331</v>
      </c>
      <c r="P21" s="301">
        <f t="shared" si="7"/>
        <v>354</v>
      </c>
      <c r="Q21" s="217">
        <f t="shared" si="7"/>
        <v>216</v>
      </c>
      <c r="R21" s="301">
        <f t="shared" si="7"/>
        <v>207</v>
      </c>
      <c r="S21" s="217">
        <f>SUM(S22:S45)</f>
        <v>5</v>
      </c>
      <c r="T21" s="301">
        <f>SUM(T22:T45)</f>
        <v>213</v>
      </c>
      <c r="U21" s="284">
        <f t="shared" si="7"/>
        <v>22</v>
      </c>
      <c r="V21" s="293">
        <f t="shared" si="7"/>
        <v>6</v>
      </c>
      <c r="W21" s="293">
        <f t="shared" si="7"/>
        <v>12</v>
      </c>
      <c r="X21" s="293">
        <f t="shared" si="7"/>
        <v>18</v>
      </c>
      <c r="Y21" s="293">
        <f t="shared" si="7"/>
        <v>8</v>
      </c>
      <c r="Z21" s="293">
        <f t="shared" si="7"/>
        <v>140</v>
      </c>
      <c r="AA21" s="293">
        <f t="shared" si="7"/>
        <v>9</v>
      </c>
      <c r="AB21" s="293">
        <f t="shared" si="7"/>
        <v>0</v>
      </c>
      <c r="AC21" s="293">
        <f t="shared" si="7"/>
        <v>0</v>
      </c>
      <c r="AD21" s="293">
        <f t="shared" si="7"/>
        <v>3</v>
      </c>
      <c r="AE21" s="271">
        <f t="shared" si="7"/>
        <v>0</v>
      </c>
      <c r="AF21" s="853">
        <f t="shared" si="7"/>
        <v>8</v>
      </c>
      <c r="AG21" s="320"/>
      <c r="AH21" s="64"/>
    </row>
    <row r="22" spans="1:35" s="4" customFormat="1" ht="21" customHeight="1" x14ac:dyDescent="0.15">
      <c r="A22" s="6">
        <v>6560</v>
      </c>
      <c r="B22" s="10"/>
      <c r="C22" s="857" t="s">
        <v>742</v>
      </c>
      <c r="D22" s="18"/>
      <c r="E22" s="14"/>
      <c r="F22" s="14" t="s">
        <v>228</v>
      </c>
      <c r="G22" s="14"/>
      <c r="H22" s="29">
        <v>3</v>
      </c>
      <c r="I22" s="29">
        <v>100</v>
      </c>
      <c r="J22" s="29">
        <f t="shared" si="0"/>
        <v>20</v>
      </c>
      <c r="K22" s="32">
        <v>12</v>
      </c>
      <c r="L22" s="916">
        <v>8</v>
      </c>
      <c r="M22" s="32">
        <v>0</v>
      </c>
      <c r="N22" s="34">
        <v>7</v>
      </c>
      <c r="O22" s="35">
        <v>5</v>
      </c>
      <c r="P22" s="916">
        <v>8</v>
      </c>
      <c r="Q22" s="32">
        <v>4</v>
      </c>
      <c r="R22" s="916">
        <v>3</v>
      </c>
      <c r="S22" s="32">
        <v>0</v>
      </c>
      <c r="T22" s="916">
        <v>5</v>
      </c>
      <c r="U22" s="39">
        <v>1</v>
      </c>
      <c r="V22" s="35">
        <v>0</v>
      </c>
      <c r="W22" s="35">
        <v>1</v>
      </c>
      <c r="X22" s="35">
        <v>0</v>
      </c>
      <c r="Y22" s="35">
        <v>0</v>
      </c>
      <c r="Z22" s="35">
        <v>3</v>
      </c>
      <c r="AA22" s="35">
        <v>0</v>
      </c>
      <c r="AB22" s="35">
        <v>0</v>
      </c>
      <c r="AC22" s="35">
        <v>0</v>
      </c>
      <c r="AD22" s="35">
        <v>0</v>
      </c>
      <c r="AE22" s="43">
        <v>0</v>
      </c>
      <c r="AF22" s="917">
        <v>0</v>
      </c>
      <c r="AG22" s="62"/>
      <c r="AH22" s="68"/>
      <c r="AI22" s="4">
        <v>1</v>
      </c>
    </row>
    <row r="23" spans="1:35" s="4" customFormat="1" ht="21" customHeight="1" x14ac:dyDescent="0.15">
      <c r="A23" s="6">
        <v>6653</v>
      </c>
      <c r="B23" s="10"/>
      <c r="C23" s="14" t="s">
        <v>16</v>
      </c>
      <c r="D23" s="18"/>
      <c r="E23" s="14"/>
      <c r="F23" s="14" t="s">
        <v>877</v>
      </c>
      <c r="G23" s="14"/>
      <c r="H23" s="29">
        <v>3</v>
      </c>
      <c r="I23" s="29">
        <v>100</v>
      </c>
      <c r="J23" s="29">
        <f t="shared" si="0"/>
        <v>10</v>
      </c>
      <c r="K23" s="32">
        <v>7</v>
      </c>
      <c r="L23" s="916">
        <v>3</v>
      </c>
      <c r="M23" s="32">
        <v>0</v>
      </c>
      <c r="N23" s="34">
        <v>2</v>
      </c>
      <c r="O23" s="35">
        <v>3</v>
      </c>
      <c r="P23" s="916">
        <v>5</v>
      </c>
      <c r="Q23" s="32">
        <v>4</v>
      </c>
      <c r="R23" s="916">
        <v>0</v>
      </c>
      <c r="S23" s="32">
        <v>0</v>
      </c>
      <c r="T23" s="916">
        <v>5</v>
      </c>
      <c r="U23" s="39">
        <v>1</v>
      </c>
      <c r="V23" s="35">
        <v>0</v>
      </c>
      <c r="W23" s="35">
        <v>1</v>
      </c>
      <c r="X23" s="35">
        <v>0</v>
      </c>
      <c r="Y23" s="35">
        <v>0</v>
      </c>
      <c r="Z23" s="35">
        <v>3</v>
      </c>
      <c r="AA23" s="35">
        <v>0</v>
      </c>
      <c r="AB23" s="35">
        <v>0</v>
      </c>
      <c r="AC23" s="35">
        <v>0</v>
      </c>
      <c r="AD23" s="35">
        <v>0</v>
      </c>
      <c r="AE23" s="43">
        <v>0</v>
      </c>
      <c r="AF23" s="917">
        <v>0</v>
      </c>
      <c r="AG23" s="62"/>
      <c r="AH23" s="68"/>
      <c r="AI23" s="4">
        <v>1</v>
      </c>
    </row>
    <row r="24" spans="1:35" s="4" customFormat="1" ht="22.5" x14ac:dyDescent="0.15">
      <c r="A24" s="6">
        <v>6571</v>
      </c>
      <c r="B24" s="10"/>
      <c r="C24" s="14" t="s">
        <v>16</v>
      </c>
      <c r="D24" s="18"/>
      <c r="E24" s="14"/>
      <c r="F24" s="174" t="s">
        <v>180</v>
      </c>
      <c r="G24" s="14"/>
      <c r="H24" s="29">
        <v>5</v>
      </c>
      <c r="I24" s="29">
        <v>160</v>
      </c>
      <c r="J24" s="29">
        <f t="shared" si="0"/>
        <v>79</v>
      </c>
      <c r="K24" s="32">
        <v>45</v>
      </c>
      <c r="L24" s="916">
        <v>34</v>
      </c>
      <c r="M24" s="32">
        <v>0</v>
      </c>
      <c r="N24" s="34">
        <v>28</v>
      </c>
      <c r="O24" s="35">
        <v>23</v>
      </c>
      <c r="P24" s="916">
        <v>28</v>
      </c>
      <c r="Q24" s="32">
        <v>20</v>
      </c>
      <c r="R24" s="916">
        <v>19</v>
      </c>
      <c r="S24" s="32">
        <v>0</v>
      </c>
      <c r="T24" s="916">
        <v>12</v>
      </c>
      <c r="U24" s="39">
        <v>1</v>
      </c>
      <c r="V24" s="35">
        <v>0</v>
      </c>
      <c r="W24" s="35">
        <v>0</v>
      </c>
      <c r="X24" s="35">
        <v>1</v>
      </c>
      <c r="Y24" s="35">
        <v>2</v>
      </c>
      <c r="Z24" s="35">
        <v>7</v>
      </c>
      <c r="AA24" s="35">
        <v>0</v>
      </c>
      <c r="AB24" s="35">
        <v>0</v>
      </c>
      <c r="AC24" s="35">
        <v>0</v>
      </c>
      <c r="AD24" s="35">
        <v>1</v>
      </c>
      <c r="AE24" s="43">
        <v>0</v>
      </c>
      <c r="AF24" s="917">
        <v>0</v>
      </c>
      <c r="AG24" s="62"/>
      <c r="AH24" s="68"/>
      <c r="AI24" s="4">
        <v>4</v>
      </c>
    </row>
    <row r="25" spans="1:35" s="4" customFormat="1" ht="22.5" x14ac:dyDescent="0.15">
      <c r="A25" s="6">
        <v>6578</v>
      </c>
      <c r="B25" s="10"/>
      <c r="C25" s="14" t="s">
        <v>16</v>
      </c>
      <c r="D25" s="18"/>
      <c r="E25" s="14"/>
      <c r="F25" s="174" t="s">
        <v>1053</v>
      </c>
      <c r="G25" s="14"/>
      <c r="H25" s="29">
        <v>3</v>
      </c>
      <c r="I25" s="29">
        <v>160</v>
      </c>
      <c r="J25" s="29">
        <f t="shared" si="0"/>
        <v>83</v>
      </c>
      <c r="K25" s="32">
        <v>39</v>
      </c>
      <c r="L25" s="916">
        <v>44</v>
      </c>
      <c r="M25" s="32">
        <v>1</v>
      </c>
      <c r="N25" s="34">
        <v>29</v>
      </c>
      <c r="O25" s="35">
        <v>27</v>
      </c>
      <c r="P25" s="916">
        <v>26</v>
      </c>
      <c r="Q25" s="32">
        <v>13</v>
      </c>
      <c r="R25" s="916">
        <v>14</v>
      </c>
      <c r="S25" s="32">
        <v>0</v>
      </c>
      <c r="T25" s="916">
        <v>11</v>
      </c>
      <c r="U25" s="39">
        <v>1</v>
      </c>
      <c r="V25" s="35">
        <v>0</v>
      </c>
      <c r="W25" s="35">
        <v>0</v>
      </c>
      <c r="X25" s="35">
        <v>1</v>
      </c>
      <c r="Y25" s="35">
        <v>2</v>
      </c>
      <c r="Z25" s="35">
        <v>6</v>
      </c>
      <c r="AA25" s="35">
        <v>0</v>
      </c>
      <c r="AB25" s="35">
        <v>0</v>
      </c>
      <c r="AC25" s="35">
        <v>0</v>
      </c>
      <c r="AD25" s="35">
        <v>1</v>
      </c>
      <c r="AE25" s="43">
        <v>0</v>
      </c>
      <c r="AF25" s="917">
        <v>0</v>
      </c>
      <c r="AG25" s="62"/>
      <c r="AH25" s="68"/>
      <c r="AI25" s="4">
        <v>4</v>
      </c>
    </row>
    <row r="26" spans="1:35" s="4" customFormat="1" ht="22.5" x14ac:dyDescent="0.15">
      <c r="A26" s="6">
        <v>6652</v>
      </c>
      <c r="B26" s="10"/>
      <c r="C26" s="14" t="s">
        <v>16</v>
      </c>
      <c r="D26" s="18"/>
      <c r="E26" s="14"/>
      <c r="F26" s="174" t="s">
        <v>1055</v>
      </c>
      <c r="G26" s="14"/>
      <c r="H26" s="29">
        <v>3</v>
      </c>
      <c r="I26" s="29">
        <v>120</v>
      </c>
      <c r="J26" s="29">
        <f t="shared" si="0"/>
        <v>57</v>
      </c>
      <c r="K26" s="32">
        <v>26</v>
      </c>
      <c r="L26" s="916">
        <v>31</v>
      </c>
      <c r="M26" s="32">
        <v>1</v>
      </c>
      <c r="N26" s="34">
        <v>14</v>
      </c>
      <c r="O26" s="35">
        <v>18</v>
      </c>
      <c r="P26" s="916">
        <v>24</v>
      </c>
      <c r="Q26" s="32">
        <v>10</v>
      </c>
      <c r="R26" s="916">
        <v>12</v>
      </c>
      <c r="S26" s="32">
        <v>0</v>
      </c>
      <c r="T26" s="916">
        <v>9</v>
      </c>
      <c r="U26" s="39">
        <v>1</v>
      </c>
      <c r="V26" s="35">
        <v>0</v>
      </c>
      <c r="W26" s="35">
        <v>0</v>
      </c>
      <c r="X26" s="35">
        <v>1</v>
      </c>
      <c r="Y26" s="35">
        <v>2</v>
      </c>
      <c r="Z26" s="35">
        <v>4</v>
      </c>
      <c r="AA26" s="35">
        <v>0</v>
      </c>
      <c r="AB26" s="35">
        <v>0</v>
      </c>
      <c r="AC26" s="35">
        <v>0</v>
      </c>
      <c r="AD26" s="35">
        <v>1</v>
      </c>
      <c r="AE26" s="43">
        <v>0</v>
      </c>
      <c r="AF26" s="917">
        <v>0</v>
      </c>
      <c r="AG26" s="62"/>
      <c r="AH26" s="68"/>
      <c r="AI26" s="4">
        <v>3</v>
      </c>
    </row>
    <row r="27" spans="1:35" s="4" customFormat="1" ht="22.5" x14ac:dyDescent="0.15">
      <c r="A27" s="6">
        <v>6572</v>
      </c>
      <c r="B27" s="10"/>
      <c r="C27" s="14" t="s">
        <v>16</v>
      </c>
      <c r="D27" s="18"/>
      <c r="E27" s="14"/>
      <c r="F27" s="153" t="s">
        <v>969</v>
      </c>
      <c r="G27" s="14"/>
      <c r="H27" s="29">
        <v>2</v>
      </c>
      <c r="I27" s="29">
        <v>70</v>
      </c>
      <c r="J27" s="29">
        <f t="shared" si="0"/>
        <v>10</v>
      </c>
      <c r="K27" s="32">
        <v>6</v>
      </c>
      <c r="L27" s="916">
        <v>4</v>
      </c>
      <c r="M27" s="32">
        <v>0</v>
      </c>
      <c r="N27" s="34">
        <v>4</v>
      </c>
      <c r="O27" s="35">
        <v>0</v>
      </c>
      <c r="P27" s="916">
        <v>6</v>
      </c>
      <c r="Q27" s="32">
        <v>0</v>
      </c>
      <c r="R27" s="916">
        <v>0</v>
      </c>
      <c r="S27" s="32">
        <v>0</v>
      </c>
      <c r="T27" s="916">
        <v>4</v>
      </c>
      <c r="U27" s="39">
        <v>1</v>
      </c>
      <c r="V27" s="35">
        <v>0</v>
      </c>
      <c r="W27" s="35">
        <v>1</v>
      </c>
      <c r="X27" s="35">
        <v>0</v>
      </c>
      <c r="Y27" s="35">
        <v>0</v>
      </c>
      <c r="Z27" s="35">
        <v>2</v>
      </c>
      <c r="AA27" s="35">
        <v>0</v>
      </c>
      <c r="AB27" s="35">
        <v>0</v>
      </c>
      <c r="AC27" s="35">
        <v>0</v>
      </c>
      <c r="AD27" s="35">
        <v>0</v>
      </c>
      <c r="AE27" s="43">
        <v>0</v>
      </c>
      <c r="AF27" s="917">
        <v>0</v>
      </c>
      <c r="AG27" s="62"/>
      <c r="AH27" s="68"/>
      <c r="AI27" s="4">
        <v>3</v>
      </c>
    </row>
    <row r="28" spans="1:35" s="4" customFormat="1" ht="21" customHeight="1" x14ac:dyDescent="0.15">
      <c r="A28" s="6">
        <v>6511</v>
      </c>
      <c r="B28" s="10"/>
      <c r="C28" s="14" t="s">
        <v>16</v>
      </c>
      <c r="D28" s="18"/>
      <c r="E28" s="14"/>
      <c r="F28" s="14" t="s">
        <v>878</v>
      </c>
      <c r="G28" s="14"/>
      <c r="H28" s="29">
        <v>3</v>
      </c>
      <c r="I28" s="29">
        <v>150</v>
      </c>
      <c r="J28" s="29">
        <f t="shared" si="0"/>
        <v>47</v>
      </c>
      <c r="K28" s="32">
        <v>22</v>
      </c>
      <c r="L28" s="916">
        <v>25</v>
      </c>
      <c r="M28" s="32">
        <v>0</v>
      </c>
      <c r="N28" s="34">
        <v>11</v>
      </c>
      <c r="O28" s="35">
        <v>23</v>
      </c>
      <c r="P28" s="916">
        <v>13</v>
      </c>
      <c r="Q28" s="32">
        <v>10</v>
      </c>
      <c r="R28" s="916">
        <v>14</v>
      </c>
      <c r="S28" s="32">
        <v>0</v>
      </c>
      <c r="T28" s="916">
        <v>11</v>
      </c>
      <c r="U28" s="39">
        <v>0</v>
      </c>
      <c r="V28" s="35">
        <v>0</v>
      </c>
      <c r="W28" s="35">
        <v>1</v>
      </c>
      <c r="X28" s="35">
        <v>0</v>
      </c>
      <c r="Y28" s="35">
        <v>0</v>
      </c>
      <c r="Z28" s="35">
        <v>10</v>
      </c>
      <c r="AA28" s="35">
        <v>0</v>
      </c>
      <c r="AB28" s="35">
        <v>0</v>
      </c>
      <c r="AC28" s="35">
        <v>0</v>
      </c>
      <c r="AD28" s="35">
        <v>0</v>
      </c>
      <c r="AE28" s="43">
        <v>0</v>
      </c>
      <c r="AF28" s="917">
        <v>0</v>
      </c>
      <c r="AG28" s="62"/>
      <c r="AH28" s="68"/>
      <c r="AI28" s="4">
        <v>2</v>
      </c>
    </row>
    <row r="29" spans="1:35" s="4" customFormat="1" ht="21" customHeight="1" x14ac:dyDescent="0.15">
      <c r="A29" s="6">
        <v>6512</v>
      </c>
      <c r="B29" s="10"/>
      <c r="C29" s="14" t="s">
        <v>16</v>
      </c>
      <c r="D29" s="18"/>
      <c r="E29" s="14"/>
      <c r="F29" s="14" t="s">
        <v>723</v>
      </c>
      <c r="G29" s="14"/>
      <c r="H29" s="29">
        <v>7</v>
      </c>
      <c r="I29" s="29">
        <v>200</v>
      </c>
      <c r="J29" s="29">
        <f t="shared" si="0"/>
        <v>109</v>
      </c>
      <c r="K29" s="32">
        <v>67</v>
      </c>
      <c r="L29" s="916">
        <v>42</v>
      </c>
      <c r="M29" s="32">
        <v>2</v>
      </c>
      <c r="N29" s="34">
        <v>37</v>
      </c>
      <c r="O29" s="35">
        <v>32</v>
      </c>
      <c r="P29" s="916">
        <v>38</v>
      </c>
      <c r="Q29" s="32">
        <v>27</v>
      </c>
      <c r="R29" s="916">
        <v>14</v>
      </c>
      <c r="S29" s="32">
        <v>0</v>
      </c>
      <c r="T29" s="916">
        <v>21</v>
      </c>
      <c r="U29" s="39">
        <v>1</v>
      </c>
      <c r="V29" s="35">
        <v>0</v>
      </c>
      <c r="W29" s="35">
        <v>1</v>
      </c>
      <c r="X29" s="35">
        <v>3</v>
      </c>
      <c r="Y29" s="35">
        <v>0</v>
      </c>
      <c r="Z29" s="35">
        <v>16</v>
      </c>
      <c r="AA29" s="35">
        <v>0</v>
      </c>
      <c r="AB29" s="35">
        <v>0</v>
      </c>
      <c r="AC29" s="35">
        <v>0</v>
      </c>
      <c r="AD29" s="35">
        <v>0</v>
      </c>
      <c r="AE29" s="43">
        <v>0</v>
      </c>
      <c r="AF29" s="917">
        <v>0</v>
      </c>
      <c r="AG29" s="62"/>
      <c r="AH29" s="68"/>
      <c r="AI29" s="4">
        <v>6</v>
      </c>
    </row>
    <row r="30" spans="1:35" s="4" customFormat="1" ht="21" customHeight="1" x14ac:dyDescent="0.15">
      <c r="A30" s="6">
        <v>6574</v>
      </c>
      <c r="B30" s="10"/>
      <c r="C30" s="14" t="s">
        <v>16</v>
      </c>
      <c r="D30" s="18"/>
      <c r="E30" s="14"/>
      <c r="F30" s="14" t="s">
        <v>880</v>
      </c>
      <c r="G30" s="14"/>
      <c r="H30" s="29">
        <v>7</v>
      </c>
      <c r="I30" s="29">
        <v>260</v>
      </c>
      <c r="J30" s="29">
        <f t="shared" si="0"/>
        <v>96</v>
      </c>
      <c r="K30" s="32">
        <v>46</v>
      </c>
      <c r="L30" s="916">
        <v>50</v>
      </c>
      <c r="M30" s="32">
        <v>2</v>
      </c>
      <c r="N30" s="34">
        <v>27</v>
      </c>
      <c r="O30" s="35">
        <v>34</v>
      </c>
      <c r="P30" s="916">
        <v>33</v>
      </c>
      <c r="Q30" s="32">
        <v>26</v>
      </c>
      <c r="R30" s="916">
        <v>25</v>
      </c>
      <c r="S30" s="32">
        <v>0</v>
      </c>
      <c r="T30" s="916">
        <v>19</v>
      </c>
      <c r="U30" s="39">
        <v>1</v>
      </c>
      <c r="V30" s="35">
        <v>0</v>
      </c>
      <c r="W30" s="35">
        <v>1</v>
      </c>
      <c r="X30" s="35">
        <v>3</v>
      </c>
      <c r="Y30" s="35">
        <v>0</v>
      </c>
      <c r="Z30" s="35">
        <v>14</v>
      </c>
      <c r="AA30" s="35">
        <v>0</v>
      </c>
      <c r="AB30" s="35">
        <v>0</v>
      </c>
      <c r="AC30" s="35">
        <v>0</v>
      </c>
      <c r="AD30" s="35">
        <v>0</v>
      </c>
      <c r="AE30" s="43">
        <v>0</v>
      </c>
      <c r="AF30" s="917">
        <v>0</v>
      </c>
      <c r="AG30" s="62"/>
      <c r="AH30" s="68"/>
      <c r="AI30" s="4">
        <v>4</v>
      </c>
    </row>
    <row r="31" spans="1:35" s="4" customFormat="1" ht="21" customHeight="1" x14ac:dyDescent="0.15">
      <c r="A31" s="6">
        <v>6515</v>
      </c>
      <c r="B31" s="10"/>
      <c r="C31" s="14" t="s">
        <v>16</v>
      </c>
      <c r="D31" s="18"/>
      <c r="E31" s="14"/>
      <c r="F31" s="14" t="s">
        <v>881</v>
      </c>
      <c r="G31" s="14"/>
      <c r="H31" s="29">
        <v>3</v>
      </c>
      <c r="I31" s="29">
        <v>150</v>
      </c>
      <c r="J31" s="29">
        <f t="shared" si="0"/>
        <v>24</v>
      </c>
      <c r="K31" s="32">
        <v>10</v>
      </c>
      <c r="L31" s="916">
        <v>14</v>
      </c>
      <c r="M31" s="32">
        <v>0</v>
      </c>
      <c r="N31" s="34">
        <v>7</v>
      </c>
      <c r="O31" s="35">
        <v>8</v>
      </c>
      <c r="P31" s="916">
        <v>9</v>
      </c>
      <c r="Q31" s="32">
        <v>11</v>
      </c>
      <c r="R31" s="916">
        <v>4</v>
      </c>
      <c r="S31" s="32">
        <v>0</v>
      </c>
      <c r="T31" s="916">
        <v>8</v>
      </c>
      <c r="U31" s="39">
        <v>1</v>
      </c>
      <c r="V31" s="35">
        <v>1</v>
      </c>
      <c r="W31" s="35">
        <v>0</v>
      </c>
      <c r="X31" s="35">
        <v>1</v>
      </c>
      <c r="Y31" s="35">
        <v>0</v>
      </c>
      <c r="Z31" s="35">
        <v>5</v>
      </c>
      <c r="AA31" s="35">
        <v>0</v>
      </c>
      <c r="AB31" s="35">
        <v>0</v>
      </c>
      <c r="AC31" s="35">
        <v>0</v>
      </c>
      <c r="AD31" s="35">
        <v>0</v>
      </c>
      <c r="AE31" s="43">
        <v>0</v>
      </c>
      <c r="AF31" s="917">
        <v>3</v>
      </c>
      <c r="AG31" s="62"/>
      <c r="AH31" s="68"/>
      <c r="AI31" s="4">
        <v>5</v>
      </c>
    </row>
    <row r="32" spans="1:35" s="4" customFormat="1" ht="21" customHeight="1" x14ac:dyDescent="0.15">
      <c r="A32" s="6">
        <v>6573</v>
      </c>
      <c r="B32" s="10"/>
      <c r="C32" s="14" t="s">
        <v>16</v>
      </c>
      <c r="D32" s="18"/>
      <c r="E32" s="14"/>
      <c r="F32" s="14" t="s">
        <v>448</v>
      </c>
      <c r="G32" s="14"/>
      <c r="H32" s="29">
        <v>4</v>
      </c>
      <c r="I32" s="29">
        <v>230</v>
      </c>
      <c r="J32" s="29">
        <f t="shared" si="0"/>
        <v>53</v>
      </c>
      <c r="K32" s="32">
        <v>24</v>
      </c>
      <c r="L32" s="916">
        <v>29</v>
      </c>
      <c r="M32" s="32">
        <v>1</v>
      </c>
      <c r="N32" s="34">
        <v>13</v>
      </c>
      <c r="O32" s="35">
        <v>18</v>
      </c>
      <c r="P32" s="916">
        <v>21</v>
      </c>
      <c r="Q32" s="32">
        <v>6</v>
      </c>
      <c r="R32" s="916">
        <v>10</v>
      </c>
      <c r="S32" s="32">
        <v>0</v>
      </c>
      <c r="T32" s="916">
        <v>14</v>
      </c>
      <c r="U32" s="39">
        <v>1</v>
      </c>
      <c r="V32" s="35">
        <v>0</v>
      </c>
      <c r="W32" s="35">
        <v>1</v>
      </c>
      <c r="X32" s="35">
        <v>1</v>
      </c>
      <c r="Y32" s="35">
        <v>0</v>
      </c>
      <c r="Z32" s="35">
        <v>11</v>
      </c>
      <c r="AA32" s="35">
        <v>0</v>
      </c>
      <c r="AB32" s="35">
        <v>0</v>
      </c>
      <c r="AC32" s="35">
        <v>0</v>
      </c>
      <c r="AD32" s="35">
        <v>0</v>
      </c>
      <c r="AE32" s="43">
        <v>0</v>
      </c>
      <c r="AF32" s="917">
        <v>0</v>
      </c>
      <c r="AG32" s="62"/>
      <c r="AH32" s="68"/>
      <c r="AI32" s="4">
        <v>4</v>
      </c>
    </row>
    <row r="33" spans="1:35" s="4" customFormat="1" ht="21" customHeight="1" x14ac:dyDescent="0.15">
      <c r="A33" s="6">
        <v>6564</v>
      </c>
      <c r="B33" s="10"/>
      <c r="C33" s="14" t="s">
        <v>16</v>
      </c>
      <c r="D33" s="18"/>
      <c r="E33" s="14"/>
      <c r="F33" s="14" t="s">
        <v>882</v>
      </c>
      <c r="G33" s="14"/>
      <c r="H33" s="29">
        <v>4</v>
      </c>
      <c r="I33" s="29">
        <v>200</v>
      </c>
      <c r="J33" s="29">
        <f t="shared" si="0"/>
        <v>43</v>
      </c>
      <c r="K33" s="32">
        <v>21</v>
      </c>
      <c r="L33" s="916">
        <v>22</v>
      </c>
      <c r="M33" s="32">
        <v>0</v>
      </c>
      <c r="N33" s="34">
        <v>6</v>
      </c>
      <c r="O33" s="35">
        <v>21</v>
      </c>
      <c r="P33" s="916">
        <v>16</v>
      </c>
      <c r="Q33" s="32">
        <v>6</v>
      </c>
      <c r="R33" s="916">
        <v>4</v>
      </c>
      <c r="S33" s="32">
        <v>0</v>
      </c>
      <c r="T33" s="916">
        <v>7</v>
      </c>
      <c r="U33" s="39">
        <v>1</v>
      </c>
      <c r="V33" s="35">
        <v>0</v>
      </c>
      <c r="W33" s="35">
        <v>1</v>
      </c>
      <c r="X33" s="35">
        <v>0</v>
      </c>
      <c r="Y33" s="35">
        <v>0</v>
      </c>
      <c r="Z33" s="35">
        <v>5</v>
      </c>
      <c r="AA33" s="35">
        <v>0</v>
      </c>
      <c r="AB33" s="35">
        <v>0</v>
      </c>
      <c r="AC33" s="35">
        <v>0</v>
      </c>
      <c r="AD33" s="35">
        <v>0</v>
      </c>
      <c r="AE33" s="43">
        <v>0</v>
      </c>
      <c r="AF33" s="917">
        <v>0</v>
      </c>
      <c r="AG33" s="62"/>
      <c r="AH33" s="68"/>
      <c r="AI33" s="4">
        <v>3</v>
      </c>
    </row>
    <row r="34" spans="1:35" s="4" customFormat="1" ht="21" customHeight="1" x14ac:dyDescent="0.15">
      <c r="A34" s="6">
        <v>6559</v>
      </c>
      <c r="B34" s="10"/>
      <c r="C34" s="14" t="s">
        <v>16</v>
      </c>
      <c r="D34" s="18"/>
      <c r="E34" s="14"/>
      <c r="F34" s="14" t="s">
        <v>627</v>
      </c>
      <c r="G34" s="14"/>
      <c r="H34" s="29">
        <v>4</v>
      </c>
      <c r="I34" s="29">
        <v>120</v>
      </c>
      <c r="J34" s="29">
        <f t="shared" si="0"/>
        <v>66</v>
      </c>
      <c r="K34" s="32">
        <v>32</v>
      </c>
      <c r="L34" s="916">
        <v>34</v>
      </c>
      <c r="M34" s="32">
        <v>1</v>
      </c>
      <c r="N34" s="34">
        <v>26</v>
      </c>
      <c r="O34" s="35">
        <v>16</v>
      </c>
      <c r="P34" s="916">
        <v>23</v>
      </c>
      <c r="Q34" s="32">
        <v>15</v>
      </c>
      <c r="R34" s="916">
        <v>15</v>
      </c>
      <c r="S34" s="32">
        <v>0</v>
      </c>
      <c r="T34" s="916">
        <v>7</v>
      </c>
      <c r="U34" s="39">
        <v>1</v>
      </c>
      <c r="V34" s="35">
        <v>0</v>
      </c>
      <c r="W34" s="35">
        <v>1</v>
      </c>
      <c r="X34" s="35">
        <v>0</v>
      </c>
      <c r="Y34" s="35">
        <v>0</v>
      </c>
      <c r="Z34" s="35">
        <v>5</v>
      </c>
      <c r="AA34" s="35">
        <v>0</v>
      </c>
      <c r="AB34" s="35">
        <v>0</v>
      </c>
      <c r="AC34" s="35">
        <v>0</v>
      </c>
      <c r="AD34" s="35">
        <v>0</v>
      </c>
      <c r="AE34" s="43">
        <v>0</v>
      </c>
      <c r="AF34" s="917">
        <v>0</v>
      </c>
      <c r="AG34" s="62"/>
      <c r="AH34" s="68"/>
      <c r="AI34" s="4">
        <v>5</v>
      </c>
    </row>
    <row r="35" spans="1:35" s="4" customFormat="1" ht="21" customHeight="1" x14ac:dyDescent="0.15">
      <c r="A35" s="6">
        <v>6575</v>
      </c>
      <c r="B35" s="10"/>
      <c r="C35" s="14" t="s">
        <v>16</v>
      </c>
      <c r="D35" s="18"/>
      <c r="E35" s="14"/>
      <c r="F35" s="14" t="s">
        <v>541</v>
      </c>
      <c r="G35" s="14"/>
      <c r="H35" s="29">
        <v>4</v>
      </c>
      <c r="I35" s="29">
        <v>180</v>
      </c>
      <c r="J35" s="29">
        <f t="shared" si="0"/>
        <v>33</v>
      </c>
      <c r="K35" s="32">
        <v>15</v>
      </c>
      <c r="L35" s="916">
        <v>18</v>
      </c>
      <c r="M35" s="32">
        <v>2</v>
      </c>
      <c r="N35" s="34">
        <v>10</v>
      </c>
      <c r="O35" s="35">
        <v>16</v>
      </c>
      <c r="P35" s="916">
        <v>5</v>
      </c>
      <c r="Q35" s="32">
        <v>2</v>
      </c>
      <c r="R35" s="916">
        <v>3</v>
      </c>
      <c r="S35" s="32">
        <v>1</v>
      </c>
      <c r="T35" s="916">
        <v>6</v>
      </c>
      <c r="U35" s="39">
        <v>1</v>
      </c>
      <c r="V35" s="35">
        <v>1</v>
      </c>
      <c r="W35" s="35">
        <v>0</v>
      </c>
      <c r="X35" s="35">
        <v>0</v>
      </c>
      <c r="Y35" s="35">
        <v>0</v>
      </c>
      <c r="Z35" s="35">
        <v>5</v>
      </c>
      <c r="AA35" s="35">
        <v>0</v>
      </c>
      <c r="AB35" s="35">
        <v>0</v>
      </c>
      <c r="AC35" s="35">
        <v>0</v>
      </c>
      <c r="AD35" s="35">
        <v>0</v>
      </c>
      <c r="AE35" s="43">
        <v>0</v>
      </c>
      <c r="AF35" s="917">
        <v>0</v>
      </c>
      <c r="AG35" s="62"/>
      <c r="AH35" s="68"/>
      <c r="AI35" s="4">
        <v>2</v>
      </c>
    </row>
    <row r="36" spans="1:35" s="4" customFormat="1" ht="21" customHeight="1" x14ac:dyDescent="0.15">
      <c r="A36" s="6">
        <v>6576</v>
      </c>
      <c r="B36" s="10"/>
      <c r="C36" s="14" t="s">
        <v>16</v>
      </c>
      <c r="D36" s="18"/>
      <c r="E36" s="14"/>
      <c r="F36" s="14" t="s">
        <v>837</v>
      </c>
      <c r="G36" s="14"/>
      <c r="H36" s="29">
        <v>3</v>
      </c>
      <c r="I36" s="29">
        <v>80</v>
      </c>
      <c r="J36" s="29">
        <f t="shared" si="0"/>
        <v>50</v>
      </c>
      <c r="K36" s="32">
        <v>25</v>
      </c>
      <c r="L36" s="916">
        <v>25</v>
      </c>
      <c r="M36" s="32">
        <v>0</v>
      </c>
      <c r="N36" s="34">
        <v>15</v>
      </c>
      <c r="O36" s="35">
        <v>18</v>
      </c>
      <c r="P36" s="916">
        <v>17</v>
      </c>
      <c r="Q36" s="32">
        <v>11</v>
      </c>
      <c r="R36" s="916">
        <v>8</v>
      </c>
      <c r="S36" s="32">
        <v>2</v>
      </c>
      <c r="T36" s="916">
        <v>12</v>
      </c>
      <c r="U36" s="39">
        <v>1</v>
      </c>
      <c r="V36" s="35">
        <v>1</v>
      </c>
      <c r="W36" s="35">
        <v>0</v>
      </c>
      <c r="X36" s="35">
        <v>1</v>
      </c>
      <c r="Y36" s="35">
        <v>1</v>
      </c>
      <c r="Z36" s="35">
        <v>10</v>
      </c>
      <c r="AA36" s="35">
        <v>0</v>
      </c>
      <c r="AB36" s="35">
        <v>0</v>
      </c>
      <c r="AC36" s="35">
        <v>0</v>
      </c>
      <c r="AD36" s="35">
        <v>0</v>
      </c>
      <c r="AE36" s="43">
        <v>0</v>
      </c>
      <c r="AF36" s="917">
        <v>0</v>
      </c>
      <c r="AG36" s="62"/>
      <c r="AH36" s="68"/>
      <c r="AI36" s="4">
        <v>2</v>
      </c>
    </row>
    <row r="37" spans="1:35" s="4" customFormat="1" ht="21" customHeight="1" x14ac:dyDescent="0.15">
      <c r="A37" s="6">
        <v>6552</v>
      </c>
      <c r="B37" s="10"/>
      <c r="C37" s="14" t="s">
        <v>16</v>
      </c>
      <c r="D37" s="18"/>
      <c r="E37" s="14"/>
      <c r="F37" s="14" t="s">
        <v>326</v>
      </c>
      <c r="G37" s="14"/>
      <c r="H37" s="29">
        <v>3</v>
      </c>
      <c r="I37" s="29">
        <v>90</v>
      </c>
      <c r="J37" s="29">
        <f t="shared" si="0"/>
        <v>48</v>
      </c>
      <c r="K37" s="32">
        <v>24</v>
      </c>
      <c r="L37" s="916">
        <v>24</v>
      </c>
      <c r="M37" s="32">
        <v>0</v>
      </c>
      <c r="N37" s="34">
        <v>18</v>
      </c>
      <c r="O37" s="35">
        <v>11</v>
      </c>
      <c r="P37" s="916">
        <v>19</v>
      </c>
      <c r="Q37" s="32">
        <v>8</v>
      </c>
      <c r="R37" s="916">
        <v>8</v>
      </c>
      <c r="S37" s="32">
        <v>0</v>
      </c>
      <c r="T37" s="916">
        <v>13</v>
      </c>
      <c r="U37" s="39">
        <v>1</v>
      </c>
      <c r="V37" s="35">
        <v>1</v>
      </c>
      <c r="W37" s="35">
        <v>0</v>
      </c>
      <c r="X37" s="35">
        <v>2</v>
      </c>
      <c r="Y37" s="35">
        <v>0</v>
      </c>
      <c r="Z37" s="35">
        <v>9</v>
      </c>
      <c r="AA37" s="35">
        <v>0</v>
      </c>
      <c r="AB37" s="35">
        <v>0</v>
      </c>
      <c r="AC37" s="35">
        <v>0</v>
      </c>
      <c r="AD37" s="35">
        <v>0</v>
      </c>
      <c r="AE37" s="43">
        <v>0</v>
      </c>
      <c r="AF37" s="917">
        <v>4</v>
      </c>
      <c r="AG37" s="62"/>
      <c r="AH37" s="68"/>
      <c r="AI37" s="4">
        <v>3</v>
      </c>
    </row>
    <row r="38" spans="1:35" s="4" customFormat="1" ht="21" customHeight="1" x14ac:dyDescent="0.15">
      <c r="A38" s="6">
        <v>6556</v>
      </c>
      <c r="B38" s="10"/>
      <c r="C38" s="14" t="s">
        <v>16</v>
      </c>
      <c r="D38" s="18"/>
      <c r="E38" s="14"/>
      <c r="F38" s="14" t="s">
        <v>883</v>
      </c>
      <c r="G38" s="14"/>
      <c r="H38" s="29">
        <v>3</v>
      </c>
      <c r="I38" s="29">
        <v>120</v>
      </c>
      <c r="J38" s="29">
        <f t="shared" si="0"/>
        <v>33</v>
      </c>
      <c r="K38" s="32">
        <v>18</v>
      </c>
      <c r="L38" s="916">
        <v>15</v>
      </c>
      <c r="M38" s="32">
        <v>0</v>
      </c>
      <c r="N38" s="34">
        <v>11</v>
      </c>
      <c r="O38" s="35">
        <v>15</v>
      </c>
      <c r="P38" s="916">
        <v>7</v>
      </c>
      <c r="Q38" s="32">
        <v>2</v>
      </c>
      <c r="R38" s="916">
        <v>5</v>
      </c>
      <c r="S38" s="32">
        <v>2</v>
      </c>
      <c r="T38" s="916">
        <v>4</v>
      </c>
      <c r="U38" s="39">
        <v>1</v>
      </c>
      <c r="V38" s="35">
        <v>1</v>
      </c>
      <c r="W38" s="35">
        <v>0</v>
      </c>
      <c r="X38" s="35">
        <v>0</v>
      </c>
      <c r="Y38" s="35">
        <v>0</v>
      </c>
      <c r="Z38" s="35">
        <v>4</v>
      </c>
      <c r="AA38" s="35">
        <v>0</v>
      </c>
      <c r="AB38" s="35">
        <v>0</v>
      </c>
      <c r="AC38" s="35">
        <v>0</v>
      </c>
      <c r="AD38" s="35">
        <v>0</v>
      </c>
      <c r="AE38" s="43">
        <v>0</v>
      </c>
      <c r="AF38" s="917">
        <v>0</v>
      </c>
      <c r="AG38" s="62"/>
      <c r="AH38" s="68"/>
      <c r="AI38" s="4">
        <v>5</v>
      </c>
    </row>
    <row r="39" spans="1:35" s="4" customFormat="1" ht="21" customHeight="1" x14ac:dyDescent="0.15">
      <c r="A39" s="6">
        <v>6565</v>
      </c>
      <c r="B39" s="10"/>
      <c r="C39" s="14" t="s">
        <v>16</v>
      </c>
      <c r="D39" s="18"/>
      <c r="E39" s="14"/>
      <c r="F39" s="14" t="s">
        <v>553</v>
      </c>
      <c r="G39" s="14"/>
      <c r="H39" s="29">
        <v>3</v>
      </c>
      <c r="I39" s="29">
        <v>140</v>
      </c>
      <c r="J39" s="29">
        <f t="shared" si="0"/>
        <v>35</v>
      </c>
      <c r="K39" s="32">
        <v>20</v>
      </c>
      <c r="L39" s="916">
        <v>15</v>
      </c>
      <c r="M39" s="32">
        <v>0</v>
      </c>
      <c r="N39" s="34">
        <v>15</v>
      </c>
      <c r="O39" s="35">
        <v>3</v>
      </c>
      <c r="P39" s="916">
        <v>17</v>
      </c>
      <c r="Q39" s="32">
        <v>8</v>
      </c>
      <c r="R39" s="916">
        <v>8</v>
      </c>
      <c r="S39" s="32">
        <v>0</v>
      </c>
      <c r="T39" s="916">
        <v>10</v>
      </c>
      <c r="U39" s="39">
        <v>1</v>
      </c>
      <c r="V39" s="35">
        <v>0</v>
      </c>
      <c r="W39" s="35">
        <v>1</v>
      </c>
      <c r="X39" s="35">
        <v>1</v>
      </c>
      <c r="Y39" s="35">
        <v>1</v>
      </c>
      <c r="Z39" s="35">
        <v>6</v>
      </c>
      <c r="AA39" s="35">
        <v>0</v>
      </c>
      <c r="AB39" s="35">
        <v>0</v>
      </c>
      <c r="AC39" s="35">
        <v>0</v>
      </c>
      <c r="AD39" s="35">
        <v>0</v>
      </c>
      <c r="AE39" s="43">
        <v>0</v>
      </c>
      <c r="AF39" s="917">
        <v>0</v>
      </c>
      <c r="AG39" s="62"/>
      <c r="AH39" s="68"/>
      <c r="AI39" s="4">
        <v>4</v>
      </c>
    </row>
    <row r="40" spans="1:35" s="4" customFormat="1" ht="21" customHeight="1" x14ac:dyDescent="0.15">
      <c r="A40" s="6">
        <v>6554</v>
      </c>
      <c r="B40" s="10"/>
      <c r="C40" s="14" t="s">
        <v>16</v>
      </c>
      <c r="D40" s="18"/>
      <c r="E40" s="14"/>
      <c r="F40" s="14" t="s">
        <v>224</v>
      </c>
      <c r="G40" s="14"/>
      <c r="H40" s="29">
        <v>3</v>
      </c>
      <c r="I40" s="29">
        <v>80</v>
      </c>
      <c r="J40" s="29">
        <f t="shared" si="0"/>
        <v>28</v>
      </c>
      <c r="K40" s="32">
        <v>14</v>
      </c>
      <c r="L40" s="916">
        <v>14</v>
      </c>
      <c r="M40" s="32">
        <v>0</v>
      </c>
      <c r="N40" s="34">
        <v>9</v>
      </c>
      <c r="O40" s="35">
        <v>6</v>
      </c>
      <c r="P40" s="916">
        <v>13</v>
      </c>
      <c r="Q40" s="32">
        <v>2</v>
      </c>
      <c r="R40" s="916">
        <v>9</v>
      </c>
      <c r="S40" s="32">
        <v>0</v>
      </c>
      <c r="T40" s="916">
        <v>8</v>
      </c>
      <c r="U40" s="39">
        <v>1</v>
      </c>
      <c r="V40" s="35">
        <v>0</v>
      </c>
      <c r="W40" s="35">
        <v>1</v>
      </c>
      <c r="X40" s="35">
        <v>1</v>
      </c>
      <c r="Y40" s="35">
        <v>0</v>
      </c>
      <c r="Z40" s="35">
        <v>2</v>
      </c>
      <c r="AA40" s="35">
        <v>3</v>
      </c>
      <c r="AB40" s="35">
        <v>0</v>
      </c>
      <c r="AC40" s="35">
        <v>0</v>
      </c>
      <c r="AD40" s="35">
        <v>0</v>
      </c>
      <c r="AE40" s="43">
        <v>0</v>
      </c>
      <c r="AF40" s="917">
        <v>0</v>
      </c>
      <c r="AG40" s="62"/>
      <c r="AH40" s="68"/>
      <c r="AI40" s="4">
        <v>2</v>
      </c>
    </row>
    <row r="41" spans="1:35" s="4" customFormat="1" ht="21" customHeight="1" x14ac:dyDescent="0.15">
      <c r="A41" s="6">
        <v>6555</v>
      </c>
      <c r="B41" s="10"/>
      <c r="C41" s="14" t="s">
        <v>16</v>
      </c>
      <c r="D41" s="18"/>
      <c r="E41" s="14"/>
      <c r="F41" s="14" t="s">
        <v>886</v>
      </c>
      <c r="G41" s="14"/>
      <c r="H41" s="29">
        <v>4</v>
      </c>
      <c r="I41" s="29">
        <v>80</v>
      </c>
      <c r="J41" s="29">
        <f t="shared" si="0"/>
        <v>28</v>
      </c>
      <c r="K41" s="32">
        <v>12</v>
      </c>
      <c r="L41" s="916">
        <v>16</v>
      </c>
      <c r="M41" s="32">
        <v>1</v>
      </c>
      <c r="N41" s="34">
        <v>9</v>
      </c>
      <c r="O41" s="35">
        <v>9</v>
      </c>
      <c r="P41" s="916">
        <v>9</v>
      </c>
      <c r="Q41" s="32">
        <v>9</v>
      </c>
      <c r="R41" s="916">
        <v>7</v>
      </c>
      <c r="S41" s="32">
        <v>0</v>
      </c>
      <c r="T41" s="916">
        <v>9</v>
      </c>
      <c r="U41" s="39">
        <v>1</v>
      </c>
      <c r="V41" s="35">
        <v>0</v>
      </c>
      <c r="W41" s="35">
        <v>0</v>
      </c>
      <c r="X41" s="35">
        <v>1</v>
      </c>
      <c r="Y41" s="35">
        <v>0</v>
      </c>
      <c r="Z41" s="35">
        <v>4</v>
      </c>
      <c r="AA41" s="35">
        <v>3</v>
      </c>
      <c r="AB41" s="35">
        <v>0</v>
      </c>
      <c r="AC41" s="35">
        <v>0</v>
      </c>
      <c r="AD41" s="35">
        <v>0</v>
      </c>
      <c r="AE41" s="43">
        <v>0</v>
      </c>
      <c r="AF41" s="917">
        <v>0</v>
      </c>
      <c r="AG41" s="62"/>
      <c r="AH41" s="68"/>
      <c r="AI41" s="4">
        <v>0</v>
      </c>
    </row>
    <row r="42" spans="1:35" s="4" customFormat="1" ht="21" customHeight="1" x14ac:dyDescent="0.15">
      <c r="A42" s="6">
        <v>6517</v>
      </c>
      <c r="B42" s="10"/>
      <c r="C42" s="14" t="s">
        <v>16</v>
      </c>
      <c r="D42" s="18"/>
      <c r="E42" s="14"/>
      <c r="F42" s="14" t="s">
        <v>403</v>
      </c>
      <c r="G42" s="14"/>
      <c r="H42" s="29">
        <v>3</v>
      </c>
      <c r="I42" s="29">
        <v>80</v>
      </c>
      <c r="J42" s="29">
        <f t="shared" si="0"/>
        <v>28</v>
      </c>
      <c r="K42" s="32">
        <v>17</v>
      </c>
      <c r="L42" s="916">
        <v>11</v>
      </c>
      <c r="M42" s="32">
        <v>0</v>
      </c>
      <c r="N42" s="34">
        <v>10</v>
      </c>
      <c r="O42" s="35">
        <v>10</v>
      </c>
      <c r="P42" s="916">
        <v>8</v>
      </c>
      <c r="Q42" s="32">
        <v>9</v>
      </c>
      <c r="R42" s="916">
        <v>7</v>
      </c>
      <c r="S42" s="32">
        <v>0</v>
      </c>
      <c r="T42" s="916">
        <v>9</v>
      </c>
      <c r="U42" s="39">
        <v>1</v>
      </c>
      <c r="V42" s="35">
        <v>0</v>
      </c>
      <c r="W42" s="35">
        <v>1</v>
      </c>
      <c r="X42" s="35">
        <v>1</v>
      </c>
      <c r="Y42" s="35">
        <v>0</v>
      </c>
      <c r="Z42" s="35">
        <v>3</v>
      </c>
      <c r="AA42" s="35">
        <v>3</v>
      </c>
      <c r="AB42" s="35">
        <v>0</v>
      </c>
      <c r="AC42" s="35">
        <v>0</v>
      </c>
      <c r="AD42" s="35">
        <v>0</v>
      </c>
      <c r="AE42" s="43">
        <v>0</v>
      </c>
      <c r="AF42" s="917">
        <v>0</v>
      </c>
      <c r="AG42" s="62"/>
      <c r="AH42" s="68"/>
      <c r="AI42" s="4">
        <v>1</v>
      </c>
    </row>
    <row r="43" spans="1:35" s="4" customFormat="1" ht="21" customHeight="1" x14ac:dyDescent="0.15">
      <c r="A43" s="6">
        <v>6551</v>
      </c>
      <c r="B43" s="10"/>
      <c r="C43" s="14" t="s">
        <v>16</v>
      </c>
      <c r="D43" s="18"/>
      <c r="E43" s="14"/>
      <c r="F43" s="14" t="s">
        <v>1340</v>
      </c>
      <c r="G43" s="14"/>
      <c r="H43" s="29">
        <v>0</v>
      </c>
      <c r="I43" s="29">
        <v>100</v>
      </c>
      <c r="J43" s="29">
        <f t="shared" si="0"/>
        <v>0</v>
      </c>
      <c r="K43" s="32">
        <v>0</v>
      </c>
      <c r="L43" s="916">
        <v>0</v>
      </c>
      <c r="M43" s="32">
        <v>0</v>
      </c>
      <c r="N43" s="35">
        <v>0</v>
      </c>
      <c r="O43" s="35">
        <v>0</v>
      </c>
      <c r="P43" s="37">
        <v>0</v>
      </c>
      <c r="Q43" s="39">
        <v>2</v>
      </c>
      <c r="R43" s="37">
        <v>3</v>
      </c>
      <c r="S43" s="32"/>
      <c r="T43" s="916"/>
      <c r="U43" s="39"/>
      <c r="V43" s="35"/>
      <c r="W43" s="35"/>
      <c r="X43" s="35"/>
      <c r="Y43" s="35"/>
      <c r="Z43" s="35"/>
      <c r="AA43" s="35"/>
      <c r="AB43" s="35"/>
      <c r="AC43" s="35"/>
      <c r="AD43" s="35"/>
      <c r="AE43" s="43"/>
      <c r="AF43" s="917"/>
      <c r="AG43" s="62"/>
      <c r="AH43" s="68"/>
      <c r="AI43" s="4">
        <v>2</v>
      </c>
    </row>
    <row r="44" spans="1:35" s="4" customFormat="1" ht="21" customHeight="1" x14ac:dyDescent="0.15">
      <c r="A44" s="6">
        <v>6550</v>
      </c>
      <c r="B44" s="10"/>
      <c r="C44" s="14" t="s">
        <v>16</v>
      </c>
      <c r="D44" s="18"/>
      <c r="E44" s="14"/>
      <c r="F44" s="14" t="s">
        <v>15</v>
      </c>
      <c r="G44" s="14"/>
      <c r="H44" s="29">
        <v>3</v>
      </c>
      <c r="I44" s="29">
        <v>105</v>
      </c>
      <c r="J44" s="29">
        <f t="shared" si="0"/>
        <v>24</v>
      </c>
      <c r="K44" s="32">
        <v>15</v>
      </c>
      <c r="L44" s="916">
        <v>9</v>
      </c>
      <c r="M44" s="32">
        <v>0</v>
      </c>
      <c r="N44" s="35">
        <v>8</v>
      </c>
      <c r="O44" s="35">
        <v>11</v>
      </c>
      <c r="P44" s="37">
        <v>5</v>
      </c>
      <c r="Q44" s="39">
        <v>9</v>
      </c>
      <c r="R44" s="37">
        <v>12</v>
      </c>
      <c r="S44" s="32">
        <v>0</v>
      </c>
      <c r="T44" s="916">
        <v>4</v>
      </c>
      <c r="U44" s="39">
        <v>1</v>
      </c>
      <c r="V44" s="35">
        <v>0</v>
      </c>
      <c r="W44" s="35">
        <v>0</v>
      </c>
      <c r="X44" s="35">
        <v>0</v>
      </c>
      <c r="Y44" s="35">
        <v>0</v>
      </c>
      <c r="Z44" s="35">
        <v>3</v>
      </c>
      <c r="AA44" s="35">
        <v>0</v>
      </c>
      <c r="AB44" s="35">
        <v>0</v>
      </c>
      <c r="AC44" s="35">
        <v>0</v>
      </c>
      <c r="AD44" s="35">
        <v>0</v>
      </c>
      <c r="AE44" s="43">
        <v>0</v>
      </c>
      <c r="AF44" s="917">
        <v>0</v>
      </c>
      <c r="AG44" s="62"/>
      <c r="AH44" s="68"/>
      <c r="AI44" s="4">
        <v>0</v>
      </c>
    </row>
    <row r="45" spans="1:35" s="4" customFormat="1" ht="21" customHeight="1" x14ac:dyDescent="0.15">
      <c r="A45" s="6">
        <v>6557</v>
      </c>
      <c r="B45" s="10"/>
      <c r="C45" s="857" t="s">
        <v>887</v>
      </c>
      <c r="D45" s="18"/>
      <c r="E45" s="14"/>
      <c r="F45" s="14" t="s">
        <v>498</v>
      </c>
      <c r="G45" s="14"/>
      <c r="H45" s="29">
        <v>3</v>
      </c>
      <c r="I45" s="29">
        <v>40</v>
      </c>
      <c r="J45" s="29">
        <f t="shared" si="0"/>
        <v>15</v>
      </c>
      <c r="K45" s="32">
        <v>8</v>
      </c>
      <c r="L45" s="916">
        <v>7</v>
      </c>
      <c r="M45" s="32">
        <v>0</v>
      </c>
      <c r="N45" s="35">
        <v>7</v>
      </c>
      <c r="O45" s="35">
        <v>4</v>
      </c>
      <c r="P45" s="37">
        <v>4</v>
      </c>
      <c r="Q45" s="39">
        <v>2</v>
      </c>
      <c r="R45" s="37">
        <v>3</v>
      </c>
      <c r="S45" s="32">
        <v>0</v>
      </c>
      <c r="T45" s="916">
        <v>5</v>
      </c>
      <c r="U45" s="39">
        <v>1</v>
      </c>
      <c r="V45" s="35">
        <v>1</v>
      </c>
      <c r="W45" s="35">
        <v>0</v>
      </c>
      <c r="X45" s="35">
        <v>0</v>
      </c>
      <c r="Y45" s="35">
        <v>0</v>
      </c>
      <c r="Z45" s="35">
        <v>3</v>
      </c>
      <c r="AA45" s="35">
        <v>0</v>
      </c>
      <c r="AB45" s="35">
        <v>0</v>
      </c>
      <c r="AC45" s="35">
        <v>0</v>
      </c>
      <c r="AD45" s="35">
        <v>0</v>
      </c>
      <c r="AE45" s="43">
        <v>0</v>
      </c>
      <c r="AF45" s="917">
        <v>1</v>
      </c>
      <c r="AG45" s="62"/>
      <c r="AH45" s="68"/>
      <c r="AI45" s="4">
        <v>0</v>
      </c>
    </row>
    <row r="46" spans="1:35" s="164" customFormat="1" ht="21" customHeight="1" x14ac:dyDescent="0.15">
      <c r="A46" s="303"/>
      <c r="B46" s="304"/>
      <c r="C46" s="305"/>
      <c r="D46" s="306"/>
      <c r="E46" s="305"/>
      <c r="F46" s="305" t="s">
        <v>984</v>
      </c>
      <c r="G46" s="305"/>
      <c r="H46" s="278">
        <f>SUM(H47:H55)</f>
        <v>29</v>
      </c>
      <c r="I46" s="278">
        <f>SUM(I47:I55)</f>
        <v>1059</v>
      </c>
      <c r="J46" s="278">
        <f t="shared" si="0"/>
        <v>329</v>
      </c>
      <c r="K46" s="269">
        <f t="shared" ref="K46:AF46" si="8">SUM(K47:K55)</f>
        <v>159</v>
      </c>
      <c r="L46" s="291">
        <f t="shared" si="8"/>
        <v>170</v>
      </c>
      <c r="M46" s="269">
        <f t="shared" si="8"/>
        <v>1</v>
      </c>
      <c r="N46" s="307">
        <f t="shared" si="8"/>
        <v>86</v>
      </c>
      <c r="O46" s="307">
        <f t="shared" si="8"/>
        <v>114</v>
      </c>
      <c r="P46" s="280">
        <f t="shared" si="8"/>
        <v>128</v>
      </c>
      <c r="Q46" s="279">
        <f t="shared" si="8"/>
        <v>60</v>
      </c>
      <c r="R46" s="308">
        <f t="shared" si="8"/>
        <v>71</v>
      </c>
      <c r="S46" s="269">
        <v>2</v>
      </c>
      <c r="T46" s="291">
        <v>73</v>
      </c>
      <c r="U46" s="279">
        <f t="shared" si="8"/>
        <v>8</v>
      </c>
      <c r="V46" s="307">
        <f t="shared" si="8"/>
        <v>1</v>
      </c>
      <c r="W46" s="307">
        <f t="shared" si="8"/>
        <v>7</v>
      </c>
      <c r="X46" s="307">
        <f t="shared" si="8"/>
        <v>4</v>
      </c>
      <c r="Y46" s="307">
        <f t="shared" si="8"/>
        <v>4</v>
      </c>
      <c r="Z46" s="307">
        <f t="shared" si="8"/>
        <v>49</v>
      </c>
      <c r="AA46" s="307">
        <f t="shared" si="8"/>
        <v>2</v>
      </c>
      <c r="AB46" s="307">
        <f t="shared" si="8"/>
        <v>0</v>
      </c>
      <c r="AC46" s="307">
        <f t="shared" si="8"/>
        <v>0</v>
      </c>
      <c r="AD46" s="307">
        <f t="shared" si="8"/>
        <v>0</v>
      </c>
      <c r="AE46" s="270">
        <f t="shared" si="8"/>
        <v>0</v>
      </c>
      <c r="AF46" s="854">
        <f t="shared" si="8"/>
        <v>4</v>
      </c>
      <c r="AG46" s="320"/>
      <c r="AH46" s="64"/>
    </row>
    <row r="47" spans="1:35" s="4" customFormat="1" ht="21" customHeight="1" x14ac:dyDescent="0.15">
      <c r="A47" s="6">
        <v>6770</v>
      </c>
      <c r="B47" s="10"/>
      <c r="C47" s="857" t="s">
        <v>742</v>
      </c>
      <c r="D47" s="18"/>
      <c r="E47" s="14"/>
      <c r="F47" s="14" t="s">
        <v>265</v>
      </c>
      <c r="G47" s="14"/>
      <c r="H47" s="58">
        <v>6</v>
      </c>
      <c r="I47" s="29">
        <v>250</v>
      </c>
      <c r="J47" s="29">
        <f t="shared" si="0"/>
        <v>98</v>
      </c>
      <c r="K47" s="32">
        <v>47</v>
      </c>
      <c r="L47" s="916">
        <v>51</v>
      </c>
      <c r="M47" s="32">
        <v>0</v>
      </c>
      <c r="N47" s="35">
        <v>31</v>
      </c>
      <c r="O47" s="35">
        <v>26</v>
      </c>
      <c r="P47" s="37">
        <v>41</v>
      </c>
      <c r="Q47" s="39">
        <v>21</v>
      </c>
      <c r="R47" s="37">
        <v>12</v>
      </c>
      <c r="S47" s="32">
        <v>1</v>
      </c>
      <c r="T47" s="916">
        <v>18</v>
      </c>
      <c r="U47" s="39">
        <v>1</v>
      </c>
      <c r="V47" s="35">
        <v>0</v>
      </c>
      <c r="W47" s="35">
        <v>1</v>
      </c>
      <c r="X47" s="35">
        <v>1</v>
      </c>
      <c r="Y47" s="35">
        <v>2</v>
      </c>
      <c r="Z47" s="35">
        <v>14</v>
      </c>
      <c r="AA47" s="35">
        <v>0</v>
      </c>
      <c r="AB47" s="35">
        <v>0</v>
      </c>
      <c r="AC47" s="35">
        <v>0</v>
      </c>
      <c r="AD47" s="35">
        <v>0</v>
      </c>
      <c r="AE47" s="43">
        <v>0</v>
      </c>
      <c r="AF47" s="917">
        <v>0</v>
      </c>
      <c r="AG47" s="62"/>
      <c r="AH47" s="68"/>
      <c r="AI47" s="4">
        <v>5</v>
      </c>
    </row>
    <row r="48" spans="1:35" s="4" customFormat="1" ht="21" customHeight="1" x14ac:dyDescent="0.15">
      <c r="A48" s="6">
        <v>6773</v>
      </c>
      <c r="B48" s="10"/>
      <c r="C48" s="14" t="s">
        <v>16</v>
      </c>
      <c r="D48" s="18"/>
      <c r="E48" s="14"/>
      <c r="F48" s="14" t="s">
        <v>155</v>
      </c>
      <c r="G48" s="14"/>
      <c r="H48" s="58">
        <v>2</v>
      </c>
      <c r="I48" s="29">
        <v>90</v>
      </c>
      <c r="J48" s="29">
        <f t="shared" si="0"/>
        <v>7</v>
      </c>
      <c r="K48" s="32">
        <v>3</v>
      </c>
      <c r="L48" s="916">
        <v>4</v>
      </c>
      <c r="M48" s="32">
        <v>0</v>
      </c>
      <c r="N48" s="35">
        <v>0</v>
      </c>
      <c r="O48" s="35">
        <v>1</v>
      </c>
      <c r="P48" s="37">
        <v>6</v>
      </c>
      <c r="Q48" s="39">
        <v>2</v>
      </c>
      <c r="R48" s="37">
        <v>3</v>
      </c>
      <c r="S48" s="32">
        <v>0</v>
      </c>
      <c r="T48" s="916">
        <v>4</v>
      </c>
      <c r="U48" s="39">
        <v>1</v>
      </c>
      <c r="V48" s="35">
        <v>0</v>
      </c>
      <c r="W48" s="35">
        <v>1</v>
      </c>
      <c r="X48" s="35">
        <v>0</v>
      </c>
      <c r="Y48" s="35">
        <v>0</v>
      </c>
      <c r="Z48" s="35">
        <v>2</v>
      </c>
      <c r="AA48" s="35">
        <v>0</v>
      </c>
      <c r="AB48" s="35">
        <v>0</v>
      </c>
      <c r="AC48" s="35">
        <v>0</v>
      </c>
      <c r="AD48" s="35">
        <v>0</v>
      </c>
      <c r="AE48" s="43">
        <v>0</v>
      </c>
      <c r="AF48" s="917">
        <v>0</v>
      </c>
      <c r="AG48" s="62"/>
      <c r="AH48" s="68"/>
      <c r="AI48" s="4">
        <v>2</v>
      </c>
    </row>
    <row r="49" spans="1:35" s="4" customFormat="1" ht="21" customHeight="1" x14ac:dyDescent="0.15">
      <c r="A49" s="6">
        <v>6802</v>
      </c>
      <c r="B49" s="10"/>
      <c r="C49" s="14" t="s">
        <v>16</v>
      </c>
      <c r="D49" s="18"/>
      <c r="E49" s="14"/>
      <c r="F49" s="14" t="s">
        <v>562</v>
      </c>
      <c r="G49" s="14"/>
      <c r="H49" s="58">
        <v>3</v>
      </c>
      <c r="I49" s="29">
        <v>70</v>
      </c>
      <c r="J49" s="29">
        <f t="shared" si="0"/>
        <v>25</v>
      </c>
      <c r="K49" s="32">
        <v>13</v>
      </c>
      <c r="L49" s="916">
        <v>12</v>
      </c>
      <c r="M49" s="32">
        <v>0</v>
      </c>
      <c r="N49" s="35">
        <v>6</v>
      </c>
      <c r="O49" s="35">
        <v>9</v>
      </c>
      <c r="P49" s="37">
        <v>10</v>
      </c>
      <c r="Q49" s="39">
        <v>3</v>
      </c>
      <c r="R49" s="37">
        <v>9</v>
      </c>
      <c r="S49" s="32">
        <v>0</v>
      </c>
      <c r="T49" s="916">
        <v>9</v>
      </c>
      <c r="U49" s="39">
        <v>1</v>
      </c>
      <c r="V49" s="35">
        <v>0</v>
      </c>
      <c r="W49" s="35">
        <v>1</v>
      </c>
      <c r="X49" s="35">
        <v>1</v>
      </c>
      <c r="Y49" s="35">
        <v>0</v>
      </c>
      <c r="Z49" s="35">
        <v>5</v>
      </c>
      <c r="AA49" s="35">
        <v>1</v>
      </c>
      <c r="AB49" s="35">
        <v>0</v>
      </c>
      <c r="AC49" s="35">
        <v>0</v>
      </c>
      <c r="AD49" s="35">
        <v>0</v>
      </c>
      <c r="AE49" s="43">
        <v>0</v>
      </c>
      <c r="AF49" s="917">
        <v>0</v>
      </c>
      <c r="AG49" s="62"/>
      <c r="AH49" s="68"/>
      <c r="AI49" s="4">
        <v>1</v>
      </c>
    </row>
    <row r="50" spans="1:35" s="4" customFormat="1" ht="21" customHeight="1" x14ac:dyDescent="0.15">
      <c r="A50" s="6">
        <v>6771</v>
      </c>
      <c r="B50" s="10"/>
      <c r="C50" s="14" t="s">
        <v>16</v>
      </c>
      <c r="D50" s="18"/>
      <c r="E50" s="14"/>
      <c r="F50" s="14" t="s">
        <v>149</v>
      </c>
      <c r="G50" s="14"/>
      <c r="H50" s="58">
        <v>5</v>
      </c>
      <c r="I50" s="29">
        <v>230</v>
      </c>
      <c r="J50" s="29">
        <f t="shared" si="0"/>
        <v>69</v>
      </c>
      <c r="K50" s="32">
        <v>36</v>
      </c>
      <c r="L50" s="916">
        <v>33</v>
      </c>
      <c r="M50" s="32">
        <v>0</v>
      </c>
      <c r="N50" s="35">
        <v>17</v>
      </c>
      <c r="O50" s="35">
        <v>26</v>
      </c>
      <c r="P50" s="37">
        <v>26</v>
      </c>
      <c r="Q50" s="39">
        <v>14</v>
      </c>
      <c r="R50" s="37">
        <v>16</v>
      </c>
      <c r="S50" s="32">
        <v>0</v>
      </c>
      <c r="T50" s="916">
        <v>8</v>
      </c>
      <c r="U50" s="39">
        <v>1</v>
      </c>
      <c r="V50" s="35">
        <v>0</v>
      </c>
      <c r="W50" s="35">
        <v>1</v>
      </c>
      <c r="X50" s="35">
        <v>0</v>
      </c>
      <c r="Y50" s="35">
        <v>0</v>
      </c>
      <c r="Z50" s="35">
        <v>6</v>
      </c>
      <c r="AA50" s="35">
        <v>0</v>
      </c>
      <c r="AB50" s="35">
        <v>0</v>
      </c>
      <c r="AC50" s="35">
        <v>0</v>
      </c>
      <c r="AD50" s="35">
        <v>0</v>
      </c>
      <c r="AE50" s="43">
        <v>0</v>
      </c>
      <c r="AF50" s="917">
        <v>0</v>
      </c>
      <c r="AG50" s="62"/>
      <c r="AH50" s="68"/>
      <c r="AI50" s="4">
        <v>5</v>
      </c>
    </row>
    <row r="51" spans="1:35" s="4" customFormat="1" ht="21" customHeight="1" x14ac:dyDescent="0.15">
      <c r="A51" s="6">
        <v>6801</v>
      </c>
      <c r="B51" s="10"/>
      <c r="C51" s="14" t="s">
        <v>16</v>
      </c>
      <c r="D51" s="18"/>
      <c r="E51" s="14"/>
      <c r="F51" s="14" t="s">
        <v>888</v>
      </c>
      <c r="G51" s="14"/>
      <c r="H51" s="58">
        <v>3</v>
      </c>
      <c r="I51" s="29">
        <v>50</v>
      </c>
      <c r="J51" s="29">
        <f t="shared" si="0"/>
        <v>17</v>
      </c>
      <c r="K51" s="32">
        <v>9</v>
      </c>
      <c r="L51" s="916">
        <v>8</v>
      </c>
      <c r="M51" s="32">
        <v>0</v>
      </c>
      <c r="N51" s="35">
        <v>6</v>
      </c>
      <c r="O51" s="35">
        <v>7</v>
      </c>
      <c r="P51" s="37">
        <v>4</v>
      </c>
      <c r="Q51" s="39">
        <v>3</v>
      </c>
      <c r="R51" s="37">
        <v>4</v>
      </c>
      <c r="S51" s="32">
        <v>0</v>
      </c>
      <c r="T51" s="916">
        <v>5</v>
      </c>
      <c r="U51" s="39">
        <v>1</v>
      </c>
      <c r="V51" s="35">
        <v>0</v>
      </c>
      <c r="W51" s="35">
        <v>1</v>
      </c>
      <c r="X51" s="35">
        <v>0</v>
      </c>
      <c r="Y51" s="35">
        <v>0</v>
      </c>
      <c r="Z51" s="35">
        <v>3</v>
      </c>
      <c r="AA51" s="35">
        <v>0</v>
      </c>
      <c r="AB51" s="35">
        <v>0</v>
      </c>
      <c r="AC51" s="35">
        <v>0</v>
      </c>
      <c r="AD51" s="35">
        <v>0</v>
      </c>
      <c r="AE51" s="43">
        <v>0</v>
      </c>
      <c r="AF51" s="917">
        <v>0</v>
      </c>
      <c r="AG51" s="62"/>
      <c r="AH51" s="68"/>
      <c r="AI51" s="4">
        <v>1</v>
      </c>
    </row>
    <row r="52" spans="1:35" s="4" customFormat="1" ht="21" customHeight="1" x14ac:dyDescent="0.15">
      <c r="A52" s="6">
        <v>6805</v>
      </c>
      <c r="B52" s="10"/>
      <c r="C52" s="14" t="s">
        <v>16</v>
      </c>
      <c r="D52" s="18"/>
      <c r="E52" s="14"/>
      <c r="F52" s="14" t="s">
        <v>333</v>
      </c>
      <c r="G52" s="14"/>
      <c r="H52" s="58">
        <v>3</v>
      </c>
      <c r="I52" s="29">
        <v>36</v>
      </c>
      <c r="J52" s="29">
        <f t="shared" si="0"/>
        <v>24</v>
      </c>
      <c r="K52" s="32">
        <v>10</v>
      </c>
      <c r="L52" s="916">
        <v>14</v>
      </c>
      <c r="M52" s="32">
        <v>0</v>
      </c>
      <c r="N52" s="35">
        <v>5</v>
      </c>
      <c r="O52" s="35">
        <v>8</v>
      </c>
      <c r="P52" s="37">
        <v>11</v>
      </c>
      <c r="Q52" s="39">
        <v>2</v>
      </c>
      <c r="R52" s="37">
        <v>3</v>
      </c>
      <c r="S52" s="32">
        <v>0</v>
      </c>
      <c r="T52" s="916">
        <v>8</v>
      </c>
      <c r="U52" s="39">
        <v>1</v>
      </c>
      <c r="V52" s="35">
        <v>0</v>
      </c>
      <c r="W52" s="35">
        <v>1</v>
      </c>
      <c r="X52" s="35">
        <v>1</v>
      </c>
      <c r="Y52" s="35">
        <v>0</v>
      </c>
      <c r="Z52" s="35">
        <v>5</v>
      </c>
      <c r="AA52" s="35">
        <v>0</v>
      </c>
      <c r="AB52" s="35">
        <v>0</v>
      </c>
      <c r="AC52" s="35">
        <v>0</v>
      </c>
      <c r="AD52" s="35">
        <v>0</v>
      </c>
      <c r="AE52" s="43">
        <v>0</v>
      </c>
      <c r="AF52" s="917">
        <v>0</v>
      </c>
      <c r="AG52" s="62"/>
      <c r="AH52" s="68"/>
      <c r="AI52" s="4">
        <v>0</v>
      </c>
    </row>
    <row r="53" spans="1:35" s="4" customFormat="1" ht="21" customHeight="1" x14ac:dyDescent="0.15">
      <c r="A53" s="6">
        <v>6790</v>
      </c>
      <c r="B53" s="10"/>
      <c r="C53" s="14" t="s">
        <v>16</v>
      </c>
      <c r="D53" s="18"/>
      <c r="E53" s="14"/>
      <c r="F53" s="14" t="s">
        <v>889</v>
      </c>
      <c r="G53" s="14"/>
      <c r="H53" s="58">
        <v>4</v>
      </c>
      <c r="I53" s="29">
        <v>100</v>
      </c>
      <c r="J53" s="29">
        <f t="shared" si="0"/>
        <v>59</v>
      </c>
      <c r="K53" s="32">
        <v>27</v>
      </c>
      <c r="L53" s="916">
        <v>32</v>
      </c>
      <c r="M53" s="32">
        <v>1</v>
      </c>
      <c r="N53" s="35">
        <v>15</v>
      </c>
      <c r="O53" s="35">
        <v>26</v>
      </c>
      <c r="P53" s="37">
        <v>17</v>
      </c>
      <c r="Q53" s="39">
        <v>6</v>
      </c>
      <c r="R53" s="37">
        <v>18</v>
      </c>
      <c r="S53" s="32">
        <v>0</v>
      </c>
      <c r="T53" s="916">
        <v>10</v>
      </c>
      <c r="U53" s="39">
        <v>1</v>
      </c>
      <c r="V53" s="35">
        <v>0</v>
      </c>
      <c r="W53" s="35">
        <v>1</v>
      </c>
      <c r="X53" s="35">
        <v>0</v>
      </c>
      <c r="Y53" s="35">
        <v>0</v>
      </c>
      <c r="Z53" s="35">
        <v>8</v>
      </c>
      <c r="AA53" s="35">
        <v>0</v>
      </c>
      <c r="AB53" s="35">
        <v>0</v>
      </c>
      <c r="AC53" s="35">
        <v>0</v>
      </c>
      <c r="AD53" s="35">
        <v>0</v>
      </c>
      <c r="AE53" s="43">
        <v>0</v>
      </c>
      <c r="AF53" s="917">
        <v>0</v>
      </c>
      <c r="AG53" s="62"/>
      <c r="AH53" s="68"/>
      <c r="AI53" s="4">
        <v>4</v>
      </c>
    </row>
    <row r="54" spans="1:35" s="4" customFormat="1" ht="21" customHeight="1" x14ac:dyDescent="0.15">
      <c r="A54" s="6">
        <v>6804</v>
      </c>
      <c r="B54" s="10"/>
      <c r="C54" s="14" t="s">
        <v>16</v>
      </c>
      <c r="D54" s="18"/>
      <c r="E54" s="14"/>
      <c r="F54" s="14" t="s">
        <v>891</v>
      </c>
      <c r="G54" s="14"/>
      <c r="H54" s="58">
        <v>3</v>
      </c>
      <c r="I54" s="29">
        <v>128</v>
      </c>
      <c r="J54" s="29">
        <f t="shared" si="0"/>
        <v>30</v>
      </c>
      <c r="K54" s="32">
        <v>14</v>
      </c>
      <c r="L54" s="916">
        <v>16</v>
      </c>
      <c r="M54" s="32">
        <v>0</v>
      </c>
      <c r="N54" s="35">
        <v>6</v>
      </c>
      <c r="O54" s="35">
        <v>11</v>
      </c>
      <c r="P54" s="37">
        <v>13</v>
      </c>
      <c r="Q54" s="39">
        <v>9</v>
      </c>
      <c r="R54" s="37">
        <v>6</v>
      </c>
      <c r="S54" s="32">
        <v>1</v>
      </c>
      <c r="T54" s="916">
        <v>11</v>
      </c>
      <c r="U54" s="39">
        <v>1</v>
      </c>
      <c r="V54" s="35">
        <v>1</v>
      </c>
      <c r="W54" s="35">
        <v>0</v>
      </c>
      <c r="X54" s="35">
        <v>1</v>
      </c>
      <c r="Y54" s="35">
        <v>2</v>
      </c>
      <c r="Z54" s="35">
        <v>6</v>
      </c>
      <c r="AA54" s="35">
        <v>1</v>
      </c>
      <c r="AB54" s="35">
        <v>0</v>
      </c>
      <c r="AC54" s="35">
        <v>0</v>
      </c>
      <c r="AD54" s="35">
        <v>0</v>
      </c>
      <c r="AE54" s="43">
        <v>0</v>
      </c>
      <c r="AF54" s="917">
        <v>4</v>
      </c>
      <c r="AG54" s="62"/>
      <c r="AH54" s="68"/>
      <c r="AI54" s="4">
        <v>3</v>
      </c>
    </row>
    <row r="55" spans="1:35" s="4" customFormat="1" ht="21" customHeight="1" x14ac:dyDescent="0.15">
      <c r="A55" s="5">
        <v>6800</v>
      </c>
      <c r="B55" s="8"/>
      <c r="C55" s="12" t="s">
        <v>16</v>
      </c>
      <c r="D55" s="16"/>
      <c r="E55" s="12"/>
      <c r="F55" s="846" t="s">
        <v>1341</v>
      </c>
      <c r="G55" s="12"/>
      <c r="H55" s="59">
        <v>0</v>
      </c>
      <c r="I55" s="28">
        <v>105</v>
      </c>
      <c r="J55" s="28">
        <f t="shared" si="0"/>
        <v>0</v>
      </c>
      <c r="K55" s="31">
        <v>0</v>
      </c>
      <c r="L55" s="914">
        <v>0</v>
      </c>
      <c r="M55" s="31">
        <v>0</v>
      </c>
      <c r="N55" s="36">
        <v>0</v>
      </c>
      <c r="O55" s="36">
        <v>0</v>
      </c>
      <c r="P55" s="38">
        <v>0</v>
      </c>
      <c r="Q55" s="40">
        <v>0</v>
      </c>
      <c r="R55" s="38">
        <v>0</v>
      </c>
      <c r="S55" s="31"/>
      <c r="T55" s="914"/>
      <c r="U55" s="40"/>
      <c r="V55" s="36"/>
      <c r="W55" s="36"/>
      <c r="X55" s="36"/>
      <c r="Y55" s="36"/>
      <c r="Z55" s="36"/>
      <c r="AA55" s="36"/>
      <c r="AB55" s="36"/>
      <c r="AC55" s="36"/>
      <c r="AD55" s="36"/>
      <c r="AE55" s="42"/>
      <c r="AF55" s="918"/>
      <c r="AG55" s="62"/>
      <c r="AH55" s="68"/>
      <c r="AI55" s="4">
        <v>0</v>
      </c>
    </row>
    <row r="56" spans="1:35" s="4" customFormat="1" ht="21" customHeight="1" x14ac:dyDescent="0.15">
      <c r="A56" s="302"/>
      <c r="B56" s="9"/>
      <c r="C56" s="13"/>
      <c r="D56" s="17"/>
      <c r="E56" s="13"/>
      <c r="F56" s="13" t="s">
        <v>1178</v>
      </c>
      <c r="G56" s="13"/>
      <c r="H56" s="182">
        <f>SUM(H57:H72)</f>
        <v>52</v>
      </c>
      <c r="I56" s="182">
        <f>SUM(I57:I72)</f>
        <v>1870</v>
      </c>
      <c r="J56" s="182">
        <f t="shared" si="0"/>
        <v>513</v>
      </c>
      <c r="K56" s="217">
        <f t="shared" ref="K56:R56" si="9">SUM(K57:K72)</f>
        <v>274</v>
      </c>
      <c r="L56" s="301">
        <f t="shared" si="9"/>
        <v>239</v>
      </c>
      <c r="M56" s="217">
        <f t="shared" si="9"/>
        <v>8</v>
      </c>
      <c r="N56" s="293">
        <f t="shared" si="9"/>
        <v>142</v>
      </c>
      <c r="O56" s="293">
        <f t="shared" si="9"/>
        <v>172</v>
      </c>
      <c r="P56" s="919">
        <f t="shared" si="9"/>
        <v>191</v>
      </c>
      <c r="Q56" s="284">
        <f t="shared" si="9"/>
        <v>120</v>
      </c>
      <c r="R56" s="920">
        <f t="shared" si="9"/>
        <v>115</v>
      </c>
      <c r="S56" s="217">
        <v>6</v>
      </c>
      <c r="T56" s="301">
        <v>95</v>
      </c>
      <c r="U56" s="284">
        <f>SUM(U57:U72)</f>
        <v>11</v>
      </c>
      <c r="V56" s="293">
        <f t="shared" ref="V56:AE56" si="10">SUM(V57:V72)</f>
        <v>4</v>
      </c>
      <c r="W56" s="293">
        <f t="shared" si="10"/>
        <v>12</v>
      </c>
      <c r="X56" s="293">
        <f t="shared" si="10"/>
        <v>5</v>
      </c>
      <c r="Y56" s="293">
        <f t="shared" si="10"/>
        <v>1</v>
      </c>
      <c r="Z56" s="293">
        <f t="shared" si="10"/>
        <v>58</v>
      </c>
      <c r="AA56" s="293">
        <f t="shared" si="10"/>
        <v>1</v>
      </c>
      <c r="AB56" s="293">
        <f t="shared" si="10"/>
        <v>0</v>
      </c>
      <c r="AC56" s="293">
        <f t="shared" si="10"/>
        <v>0</v>
      </c>
      <c r="AD56" s="293">
        <f t="shared" si="10"/>
        <v>0</v>
      </c>
      <c r="AE56" s="271">
        <f t="shared" si="10"/>
        <v>9</v>
      </c>
      <c r="AF56" s="853">
        <f>SUM(AF57:AF72)</f>
        <v>7</v>
      </c>
      <c r="AG56" s="320"/>
      <c r="AH56" s="64"/>
    </row>
    <row r="57" spans="1:35" s="4" customFormat="1" ht="21" customHeight="1" x14ac:dyDescent="0.15">
      <c r="A57" s="6">
        <v>7040</v>
      </c>
      <c r="B57" s="10"/>
      <c r="C57" s="857" t="s">
        <v>742</v>
      </c>
      <c r="D57" s="18"/>
      <c r="E57" s="14"/>
      <c r="F57" s="14" t="s">
        <v>775</v>
      </c>
      <c r="G57" s="14"/>
      <c r="H57" s="29">
        <v>3</v>
      </c>
      <c r="I57" s="29">
        <v>90</v>
      </c>
      <c r="J57" s="29">
        <f t="shared" si="0"/>
        <v>45</v>
      </c>
      <c r="K57" s="32">
        <v>26</v>
      </c>
      <c r="L57" s="916">
        <v>19</v>
      </c>
      <c r="M57" s="32">
        <v>0</v>
      </c>
      <c r="N57" s="35">
        <v>11</v>
      </c>
      <c r="O57" s="35">
        <v>14</v>
      </c>
      <c r="P57" s="37">
        <v>20</v>
      </c>
      <c r="Q57" s="39">
        <v>10</v>
      </c>
      <c r="R57" s="37">
        <v>16</v>
      </c>
      <c r="S57" s="32">
        <v>0</v>
      </c>
      <c r="T57" s="916">
        <v>8</v>
      </c>
      <c r="U57" s="39">
        <v>1</v>
      </c>
      <c r="V57" s="35">
        <v>0</v>
      </c>
      <c r="W57" s="35">
        <v>1</v>
      </c>
      <c r="X57" s="35">
        <v>0</v>
      </c>
      <c r="Y57" s="35">
        <v>0</v>
      </c>
      <c r="Z57" s="35">
        <v>4</v>
      </c>
      <c r="AA57" s="35">
        <v>0</v>
      </c>
      <c r="AB57" s="35">
        <v>0</v>
      </c>
      <c r="AC57" s="35">
        <v>0</v>
      </c>
      <c r="AD57" s="35">
        <v>0</v>
      </c>
      <c r="AE57" s="43">
        <v>2</v>
      </c>
      <c r="AF57" s="917">
        <v>1</v>
      </c>
      <c r="AG57" s="62"/>
      <c r="AH57" s="68"/>
      <c r="AI57" s="4">
        <v>1</v>
      </c>
    </row>
    <row r="58" spans="1:35" s="4" customFormat="1" ht="20.25" customHeight="1" x14ac:dyDescent="0.15">
      <c r="A58" s="6">
        <v>7043</v>
      </c>
      <c r="B58" s="10"/>
      <c r="C58" s="14" t="s">
        <v>1212</v>
      </c>
      <c r="D58" s="18"/>
      <c r="E58" s="14"/>
      <c r="F58" s="22" t="s">
        <v>1163</v>
      </c>
      <c r="G58" s="14"/>
      <c r="H58" s="29">
        <v>3</v>
      </c>
      <c r="I58" s="29">
        <v>90</v>
      </c>
      <c r="J58" s="29">
        <f t="shared" ref="J58:J72" si="11">K58+L58</f>
        <v>30</v>
      </c>
      <c r="K58" s="32">
        <v>15</v>
      </c>
      <c r="L58" s="916">
        <v>15</v>
      </c>
      <c r="M58" s="32">
        <v>0</v>
      </c>
      <c r="N58" s="35">
        <v>11</v>
      </c>
      <c r="O58" s="35">
        <v>6</v>
      </c>
      <c r="P58" s="37">
        <v>13</v>
      </c>
      <c r="Q58" s="39">
        <v>7</v>
      </c>
      <c r="R58" s="37">
        <v>7</v>
      </c>
      <c r="S58" s="32">
        <v>0</v>
      </c>
      <c r="T58" s="916">
        <v>7</v>
      </c>
      <c r="U58" s="39">
        <v>1</v>
      </c>
      <c r="V58" s="35">
        <v>0</v>
      </c>
      <c r="W58" s="35">
        <v>1</v>
      </c>
      <c r="X58" s="35">
        <v>1</v>
      </c>
      <c r="Y58" s="35">
        <v>0</v>
      </c>
      <c r="Z58" s="35">
        <v>2</v>
      </c>
      <c r="AA58" s="35">
        <v>0</v>
      </c>
      <c r="AB58" s="35">
        <v>0</v>
      </c>
      <c r="AC58" s="35">
        <v>0</v>
      </c>
      <c r="AD58" s="35">
        <v>0</v>
      </c>
      <c r="AE58" s="43">
        <v>2</v>
      </c>
      <c r="AF58" s="917">
        <v>2</v>
      </c>
      <c r="AG58" s="62"/>
      <c r="AH58" s="68"/>
      <c r="AI58" s="4">
        <v>0</v>
      </c>
    </row>
    <row r="59" spans="1:35" s="4" customFormat="1" ht="24" customHeight="1" x14ac:dyDescent="0.15">
      <c r="A59" s="6">
        <v>7047</v>
      </c>
      <c r="B59" s="10"/>
      <c r="C59" s="14" t="s">
        <v>1211</v>
      </c>
      <c r="D59" s="18"/>
      <c r="E59" s="20"/>
      <c r="F59" s="22" t="s">
        <v>387</v>
      </c>
      <c r="G59" s="24"/>
      <c r="H59" s="29">
        <v>3</v>
      </c>
      <c r="I59" s="29">
        <v>90</v>
      </c>
      <c r="J59" s="29">
        <f t="shared" si="11"/>
        <v>17</v>
      </c>
      <c r="K59" s="32">
        <v>13</v>
      </c>
      <c r="L59" s="916">
        <v>4</v>
      </c>
      <c r="M59" s="32">
        <v>0</v>
      </c>
      <c r="N59" s="35">
        <v>5</v>
      </c>
      <c r="O59" s="35">
        <v>6</v>
      </c>
      <c r="P59" s="37">
        <v>6</v>
      </c>
      <c r="Q59" s="39">
        <v>8</v>
      </c>
      <c r="R59" s="37">
        <v>4</v>
      </c>
      <c r="S59" s="32">
        <v>0</v>
      </c>
      <c r="T59" s="916">
        <v>6</v>
      </c>
      <c r="U59" s="39">
        <v>0</v>
      </c>
      <c r="V59" s="35">
        <v>0</v>
      </c>
      <c r="W59" s="35">
        <v>1</v>
      </c>
      <c r="X59" s="35">
        <v>0</v>
      </c>
      <c r="Y59" s="35">
        <v>0</v>
      </c>
      <c r="Z59" s="35">
        <v>3</v>
      </c>
      <c r="AA59" s="35">
        <v>0</v>
      </c>
      <c r="AB59" s="35">
        <v>0</v>
      </c>
      <c r="AC59" s="35">
        <v>0</v>
      </c>
      <c r="AD59" s="35">
        <v>0</v>
      </c>
      <c r="AE59" s="43">
        <v>2</v>
      </c>
      <c r="AF59" s="917">
        <v>1</v>
      </c>
      <c r="AG59" s="62"/>
      <c r="AH59" s="68"/>
      <c r="AI59" s="4">
        <v>0</v>
      </c>
    </row>
    <row r="60" spans="1:35" s="4" customFormat="1" ht="21" customHeight="1" x14ac:dyDescent="0.15">
      <c r="A60" s="6">
        <v>7000</v>
      </c>
      <c r="B60" s="10"/>
      <c r="C60" s="14" t="s">
        <v>16</v>
      </c>
      <c r="D60" s="18"/>
      <c r="E60" s="14"/>
      <c r="F60" s="23" t="s">
        <v>545</v>
      </c>
      <c r="G60" s="14"/>
      <c r="H60" s="29">
        <v>4</v>
      </c>
      <c r="I60" s="29">
        <v>100</v>
      </c>
      <c r="J60" s="29">
        <f t="shared" si="11"/>
        <v>62</v>
      </c>
      <c r="K60" s="32">
        <v>34</v>
      </c>
      <c r="L60" s="916">
        <v>28</v>
      </c>
      <c r="M60" s="32">
        <v>2</v>
      </c>
      <c r="N60" s="35">
        <v>22</v>
      </c>
      <c r="O60" s="35">
        <v>19</v>
      </c>
      <c r="P60" s="37">
        <v>19</v>
      </c>
      <c r="Q60" s="39">
        <v>11</v>
      </c>
      <c r="R60" s="37">
        <v>10</v>
      </c>
      <c r="S60" s="32">
        <v>0</v>
      </c>
      <c r="T60" s="916">
        <v>8</v>
      </c>
      <c r="U60" s="39">
        <v>1</v>
      </c>
      <c r="V60" s="35">
        <v>0</v>
      </c>
      <c r="W60" s="35">
        <v>1</v>
      </c>
      <c r="X60" s="35">
        <v>0</v>
      </c>
      <c r="Y60" s="35">
        <v>0</v>
      </c>
      <c r="Z60" s="35">
        <v>3</v>
      </c>
      <c r="AA60" s="35">
        <v>0</v>
      </c>
      <c r="AB60" s="35">
        <v>0</v>
      </c>
      <c r="AC60" s="35">
        <v>0</v>
      </c>
      <c r="AD60" s="35">
        <v>0</v>
      </c>
      <c r="AE60" s="43">
        <v>3</v>
      </c>
      <c r="AF60" s="917">
        <v>0</v>
      </c>
      <c r="AG60" s="62"/>
      <c r="AH60" s="68"/>
      <c r="AI60" s="4">
        <v>1</v>
      </c>
    </row>
    <row r="61" spans="1:35" s="4" customFormat="1" ht="21" customHeight="1" x14ac:dyDescent="0.15">
      <c r="A61" s="6">
        <v>7002</v>
      </c>
      <c r="B61" s="10"/>
      <c r="C61" s="14" t="s">
        <v>16</v>
      </c>
      <c r="D61" s="18"/>
      <c r="E61" s="14"/>
      <c r="F61" s="14" t="s">
        <v>798</v>
      </c>
      <c r="G61" s="14"/>
      <c r="H61" s="29">
        <v>7</v>
      </c>
      <c r="I61" s="29">
        <v>200</v>
      </c>
      <c r="J61" s="29">
        <f t="shared" si="11"/>
        <v>93</v>
      </c>
      <c r="K61" s="32">
        <v>48</v>
      </c>
      <c r="L61" s="916">
        <v>45</v>
      </c>
      <c r="M61" s="32">
        <v>1</v>
      </c>
      <c r="N61" s="35">
        <v>25</v>
      </c>
      <c r="O61" s="35">
        <v>32</v>
      </c>
      <c r="P61" s="37">
        <v>35</v>
      </c>
      <c r="Q61" s="39">
        <v>23</v>
      </c>
      <c r="R61" s="37">
        <v>23</v>
      </c>
      <c r="S61" s="32">
        <v>0</v>
      </c>
      <c r="T61" s="916">
        <v>10</v>
      </c>
      <c r="U61" s="39">
        <v>0</v>
      </c>
      <c r="V61" s="35">
        <v>0</v>
      </c>
      <c r="W61" s="35">
        <v>1</v>
      </c>
      <c r="X61" s="35">
        <v>1</v>
      </c>
      <c r="Y61" s="35">
        <v>0</v>
      </c>
      <c r="Z61" s="35">
        <v>8</v>
      </c>
      <c r="AA61" s="35">
        <v>0</v>
      </c>
      <c r="AB61" s="35">
        <v>0</v>
      </c>
      <c r="AC61" s="35">
        <v>0</v>
      </c>
      <c r="AD61" s="35">
        <v>0</v>
      </c>
      <c r="AE61" s="43">
        <v>0</v>
      </c>
      <c r="AF61" s="917">
        <v>2</v>
      </c>
      <c r="AG61" s="62"/>
      <c r="AH61" s="68"/>
      <c r="AI61" s="4">
        <v>3</v>
      </c>
    </row>
    <row r="62" spans="1:35" s="4" customFormat="1" ht="21" customHeight="1" x14ac:dyDescent="0.15">
      <c r="A62" s="6">
        <v>7034</v>
      </c>
      <c r="B62" s="10"/>
      <c r="C62" s="14" t="s">
        <v>16</v>
      </c>
      <c r="D62" s="18"/>
      <c r="E62" s="14"/>
      <c r="F62" s="14" t="s">
        <v>892</v>
      </c>
      <c r="G62" s="14"/>
      <c r="H62" s="29">
        <v>3</v>
      </c>
      <c r="I62" s="29">
        <v>80</v>
      </c>
      <c r="J62" s="29">
        <f t="shared" si="11"/>
        <v>35</v>
      </c>
      <c r="K62" s="32">
        <v>19</v>
      </c>
      <c r="L62" s="916">
        <v>16</v>
      </c>
      <c r="M62" s="32">
        <v>0</v>
      </c>
      <c r="N62" s="35">
        <v>9</v>
      </c>
      <c r="O62" s="35">
        <v>12</v>
      </c>
      <c r="P62" s="37">
        <v>14</v>
      </c>
      <c r="Q62" s="39">
        <v>6</v>
      </c>
      <c r="R62" s="37">
        <v>2</v>
      </c>
      <c r="S62" s="32">
        <v>0</v>
      </c>
      <c r="T62" s="916">
        <v>7</v>
      </c>
      <c r="U62" s="39">
        <v>1</v>
      </c>
      <c r="V62" s="35">
        <v>0</v>
      </c>
      <c r="W62" s="35">
        <v>1</v>
      </c>
      <c r="X62" s="35">
        <v>1</v>
      </c>
      <c r="Y62" s="35">
        <v>0</v>
      </c>
      <c r="Z62" s="35">
        <v>3</v>
      </c>
      <c r="AA62" s="35">
        <v>1</v>
      </c>
      <c r="AB62" s="35">
        <v>0</v>
      </c>
      <c r="AC62" s="35">
        <v>0</v>
      </c>
      <c r="AD62" s="35">
        <v>0</v>
      </c>
      <c r="AE62" s="43">
        <v>0</v>
      </c>
      <c r="AF62" s="917">
        <v>0</v>
      </c>
      <c r="AG62" s="62"/>
      <c r="AH62" s="68"/>
      <c r="AI62" s="4">
        <v>0</v>
      </c>
    </row>
    <row r="63" spans="1:35" s="4" customFormat="1" ht="21" customHeight="1" x14ac:dyDescent="0.15">
      <c r="A63" s="6">
        <v>7031</v>
      </c>
      <c r="B63" s="10"/>
      <c r="C63" s="14" t="s">
        <v>16</v>
      </c>
      <c r="D63" s="18"/>
      <c r="E63" s="14"/>
      <c r="F63" s="14" t="s">
        <v>505</v>
      </c>
      <c r="G63" s="14"/>
      <c r="H63" s="29">
        <v>4</v>
      </c>
      <c r="I63" s="29">
        <v>160</v>
      </c>
      <c r="J63" s="29">
        <f t="shared" si="11"/>
        <v>40</v>
      </c>
      <c r="K63" s="32">
        <v>21</v>
      </c>
      <c r="L63" s="916">
        <v>19</v>
      </c>
      <c r="M63" s="32">
        <v>1</v>
      </c>
      <c r="N63" s="35">
        <v>14</v>
      </c>
      <c r="O63" s="35">
        <v>18</v>
      </c>
      <c r="P63" s="37">
        <v>7</v>
      </c>
      <c r="Q63" s="39">
        <v>10</v>
      </c>
      <c r="R63" s="37">
        <v>6</v>
      </c>
      <c r="S63" s="32">
        <v>0</v>
      </c>
      <c r="T63" s="916">
        <v>8</v>
      </c>
      <c r="U63" s="39">
        <v>1</v>
      </c>
      <c r="V63" s="35">
        <v>0</v>
      </c>
      <c r="W63" s="35">
        <v>1</v>
      </c>
      <c r="X63" s="35">
        <v>1</v>
      </c>
      <c r="Y63" s="35">
        <v>0</v>
      </c>
      <c r="Z63" s="35">
        <v>5</v>
      </c>
      <c r="AA63" s="35">
        <v>0</v>
      </c>
      <c r="AB63" s="35">
        <v>0</v>
      </c>
      <c r="AC63" s="35">
        <v>0</v>
      </c>
      <c r="AD63" s="35">
        <v>0</v>
      </c>
      <c r="AE63" s="43">
        <v>0</v>
      </c>
      <c r="AF63" s="917">
        <v>0</v>
      </c>
      <c r="AG63" s="62"/>
      <c r="AH63" s="68"/>
      <c r="AI63" s="4">
        <v>4</v>
      </c>
    </row>
    <row r="64" spans="1:35" s="4" customFormat="1" ht="21" customHeight="1" x14ac:dyDescent="0.15">
      <c r="A64" s="6">
        <v>7006</v>
      </c>
      <c r="B64" s="10"/>
      <c r="C64" s="14" t="s">
        <v>16</v>
      </c>
      <c r="D64" s="18"/>
      <c r="E64" s="14"/>
      <c r="F64" s="14" t="s">
        <v>893</v>
      </c>
      <c r="G64" s="14"/>
      <c r="H64" s="29">
        <v>4</v>
      </c>
      <c r="I64" s="29">
        <v>240</v>
      </c>
      <c r="J64" s="29">
        <f t="shared" si="11"/>
        <v>43</v>
      </c>
      <c r="K64" s="32">
        <v>25</v>
      </c>
      <c r="L64" s="916">
        <v>18</v>
      </c>
      <c r="M64" s="32">
        <v>1</v>
      </c>
      <c r="N64" s="35">
        <v>8</v>
      </c>
      <c r="O64" s="35">
        <v>13</v>
      </c>
      <c r="P64" s="37">
        <v>21</v>
      </c>
      <c r="Q64" s="39">
        <v>13</v>
      </c>
      <c r="R64" s="37">
        <v>10</v>
      </c>
      <c r="S64" s="32">
        <v>0</v>
      </c>
      <c r="T64" s="916">
        <v>7</v>
      </c>
      <c r="U64" s="39">
        <v>1</v>
      </c>
      <c r="V64" s="35">
        <v>0</v>
      </c>
      <c r="W64" s="35">
        <v>1</v>
      </c>
      <c r="X64" s="35">
        <v>0</v>
      </c>
      <c r="Y64" s="35">
        <v>0</v>
      </c>
      <c r="Z64" s="35">
        <v>5</v>
      </c>
      <c r="AA64" s="35">
        <v>0</v>
      </c>
      <c r="AB64" s="35">
        <v>0</v>
      </c>
      <c r="AC64" s="35">
        <v>0</v>
      </c>
      <c r="AD64" s="35">
        <v>0</v>
      </c>
      <c r="AE64" s="43">
        <v>0</v>
      </c>
      <c r="AF64" s="917">
        <v>0</v>
      </c>
      <c r="AG64" s="62"/>
      <c r="AH64" s="68"/>
      <c r="AI64" s="4">
        <v>4</v>
      </c>
    </row>
    <row r="65" spans="1:35" s="4" customFormat="1" ht="21" customHeight="1" x14ac:dyDescent="0.15">
      <c r="A65" s="6">
        <v>7007</v>
      </c>
      <c r="B65" s="10"/>
      <c r="C65" s="14" t="s">
        <v>16</v>
      </c>
      <c r="D65" s="18"/>
      <c r="E65" s="14"/>
      <c r="F65" s="14" t="s">
        <v>894</v>
      </c>
      <c r="G65" s="14"/>
      <c r="H65" s="29">
        <v>3</v>
      </c>
      <c r="I65" s="29">
        <v>175</v>
      </c>
      <c r="J65" s="29">
        <f t="shared" si="11"/>
        <v>47</v>
      </c>
      <c r="K65" s="32">
        <v>17</v>
      </c>
      <c r="L65" s="916">
        <v>30</v>
      </c>
      <c r="M65" s="32">
        <v>0</v>
      </c>
      <c r="N65" s="35">
        <v>16</v>
      </c>
      <c r="O65" s="35">
        <v>12</v>
      </c>
      <c r="P65" s="37">
        <v>19</v>
      </c>
      <c r="Q65" s="39">
        <v>7</v>
      </c>
      <c r="R65" s="37">
        <v>10</v>
      </c>
      <c r="S65" s="32">
        <v>2</v>
      </c>
      <c r="T65" s="916">
        <v>8</v>
      </c>
      <c r="U65" s="39">
        <v>1</v>
      </c>
      <c r="V65" s="35">
        <v>1</v>
      </c>
      <c r="W65" s="35">
        <v>1</v>
      </c>
      <c r="X65" s="35">
        <v>1</v>
      </c>
      <c r="Y65" s="35">
        <v>0</v>
      </c>
      <c r="Z65" s="35">
        <v>6</v>
      </c>
      <c r="AA65" s="35">
        <v>0</v>
      </c>
      <c r="AB65" s="35">
        <v>0</v>
      </c>
      <c r="AC65" s="35">
        <v>0</v>
      </c>
      <c r="AD65" s="35">
        <v>0</v>
      </c>
      <c r="AE65" s="43">
        <v>0</v>
      </c>
      <c r="AF65" s="917">
        <v>0</v>
      </c>
      <c r="AG65" s="62"/>
      <c r="AH65" s="68"/>
      <c r="AI65" s="4">
        <v>4</v>
      </c>
    </row>
    <row r="66" spans="1:35" s="4" customFormat="1" ht="21" customHeight="1" x14ac:dyDescent="0.15">
      <c r="A66" s="6">
        <v>7008</v>
      </c>
      <c r="B66" s="10"/>
      <c r="C66" s="14" t="s">
        <v>16</v>
      </c>
      <c r="D66" s="18"/>
      <c r="E66" s="14"/>
      <c r="F66" s="14" t="s">
        <v>895</v>
      </c>
      <c r="G66" s="14"/>
      <c r="H66" s="29">
        <v>3</v>
      </c>
      <c r="I66" s="29">
        <v>80</v>
      </c>
      <c r="J66" s="29">
        <f t="shared" si="11"/>
        <v>15</v>
      </c>
      <c r="K66" s="32">
        <v>12</v>
      </c>
      <c r="L66" s="916">
        <v>3</v>
      </c>
      <c r="M66" s="32">
        <v>0</v>
      </c>
      <c r="N66" s="35">
        <v>3</v>
      </c>
      <c r="O66" s="35">
        <v>7</v>
      </c>
      <c r="P66" s="37">
        <v>5</v>
      </c>
      <c r="Q66" s="39">
        <v>7</v>
      </c>
      <c r="R66" s="37">
        <v>4</v>
      </c>
      <c r="S66" s="32">
        <v>0</v>
      </c>
      <c r="T66" s="916">
        <v>7</v>
      </c>
      <c r="U66" s="39">
        <v>1</v>
      </c>
      <c r="V66" s="35">
        <v>0</v>
      </c>
      <c r="W66" s="35">
        <v>1</v>
      </c>
      <c r="X66" s="35">
        <v>0</v>
      </c>
      <c r="Y66" s="35">
        <v>0</v>
      </c>
      <c r="Z66" s="35">
        <v>5</v>
      </c>
      <c r="AA66" s="35">
        <v>0</v>
      </c>
      <c r="AB66" s="35">
        <v>0</v>
      </c>
      <c r="AC66" s="35">
        <v>0</v>
      </c>
      <c r="AD66" s="35">
        <v>0</v>
      </c>
      <c r="AE66" s="43">
        <v>0</v>
      </c>
      <c r="AF66" s="917">
        <v>0</v>
      </c>
      <c r="AG66" s="62"/>
      <c r="AH66" s="68"/>
      <c r="AI66" s="4">
        <v>2</v>
      </c>
    </row>
    <row r="67" spans="1:35" s="4" customFormat="1" ht="21" customHeight="1" x14ac:dyDescent="0.15">
      <c r="A67" s="6">
        <v>7045</v>
      </c>
      <c r="B67" s="10"/>
      <c r="C67" s="14" t="s">
        <v>16</v>
      </c>
      <c r="D67" s="18"/>
      <c r="E67" s="14"/>
      <c r="F67" s="14" t="s">
        <v>331</v>
      </c>
      <c r="G67" s="14"/>
      <c r="H67" s="29">
        <v>3</v>
      </c>
      <c r="I67" s="29">
        <v>140</v>
      </c>
      <c r="J67" s="29">
        <f t="shared" si="11"/>
        <v>26</v>
      </c>
      <c r="K67" s="32">
        <v>15</v>
      </c>
      <c r="L67" s="916">
        <v>11</v>
      </c>
      <c r="M67" s="32">
        <v>0</v>
      </c>
      <c r="N67" s="35">
        <v>5</v>
      </c>
      <c r="O67" s="35">
        <v>9</v>
      </c>
      <c r="P67" s="37">
        <v>12</v>
      </c>
      <c r="Q67" s="39">
        <v>5</v>
      </c>
      <c r="R67" s="37">
        <v>5</v>
      </c>
      <c r="S67" s="32">
        <v>0</v>
      </c>
      <c r="T67" s="916">
        <v>5</v>
      </c>
      <c r="U67" s="39">
        <v>1</v>
      </c>
      <c r="V67" s="35">
        <v>0</v>
      </c>
      <c r="W67" s="35">
        <v>1</v>
      </c>
      <c r="X67" s="35">
        <v>0</v>
      </c>
      <c r="Y67" s="35">
        <v>0</v>
      </c>
      <c r="Z67" s="35">
        <v>3</v>
      </c>
      <c r="AA67" s="35">
        <v>0</v>
      </c>
      <c r="AB67" s="35">
        <v>0</v>
      </c>
      <c r="AC67" s="35">
        <v>0</v>
      </c>
      <c r="AD67" s="35">
        <v>0</v>
      </c>
      <c r="AE67" s="43">
        <v>0</v>
      </c>
      <c r="AF67" s="917">
        <v>0</v>
      </c>
      <c r="AG67" s="62"/>
      <c r="AH67" s="68"/>
      <c r="AI67" s="4">
        <v>4</v>
      </c>
    </row>
    <row r="68" spans="1:35" s="4" customFormat="1" ht="21" customHeight="1" x14ac:dyDescent="0.15">
      <c r="A68" s="6">
        <v>7044</v>
      </c>
      <c r="B68" s="10"/>
      <c r="C68" s="14" t="s">
        <v>16</v>
      </c>
      <c r="D68" s="18"/>
      <c r="E68" s="14"/>
      <c r="F68" s="14" t="s">
        <v>1176</v>
      </c>
      <c r="G68" s="14"/>
      <c r="H68" s="29">
        <v>0</v>
      </c>
      <c r="I68" s="29">
        <v>80</v>
      </c>
      <c r="J68" s="29">
        <f t="shared" si="11"/>
        <v>0</v>
      </c>
      <c r="K68" s="32">
        <v>0</v>
      </c>
      <c r="L68" s="916">
        <v>0</v>
      </c>
      <c r="M68" s="32">
        <v>0</v>
      </c>
      <c r="N68" s="35">
        <v>0</v>
      </c>
      <c r="O68" s="35">
        <v>0</v>
      </c>
      <c r="P68" s="37">
        <v>0</v>
      </c>
      <c r="Q68" s="39">
        <v>0</v>
      </c>
      <c r="R68" s="37">
        <v>0</v>
      </c>
      <c r="S68" s="32"/>
      <c r="T68" s="916"/>
      <c r="U68" s="39"/>
      <c r="V68" s="35"/>
      <c r="W68" s="35"/>
      <c r="X68" s="35"/>
      <c r="Y68" s="35"/>
      <c r="Z68" s="35"/>
      <c r="AA68" s="35"/>
      <c r="AB68" s="35"/>
      <c r="AC68" s="35"/>
      <c r="AD68" s="35"/>
      <c r="AE68" s="43"/>
      <c r="AF68" s="917"/>
      <c r="AG68" s="62"/>
      <c r="AH68" s="68"/>
    </row>
    <row r="69" spans="1:35" s="4" customFormat="1" ht="21" customHeight="1" x14ac:dyDescent="0.15">
      <c r="A69" s="6">
        <v>7039</v>
      </c>
      <c r="B69" s="10"/>
      <c r="C69" s="14" t="s">
        <v>16</v>
      </c>
      <c r="D69" s="18"/>
      <c r="E69" s="14"/>
      <c r="F69" s="14" t="s">
        <v>898</v>
      </c>
      <c r="G69" s="14"/>
      <c r="H69" s="29">
        <v>2</v>
      </c>
      <c r="I69" s="29">
        <v>90</v>
      </c>
      <c r="J69" s="29">
        <f t="shared" si="11"/>
        <v>5</v>
      </c>
      <c r="K69" s="32">
        <v>3</v>
      </c>
      <c r="L69" s="916">
        <v>2</v>
      </c>
      <c r="M69" s="32">
        <v>0</v>
      </c>
      <c r="N69" s="35">
        <v>0</v>
      </c>
      <c r="O69" s="35">
        <v>2</v>
      </c>
      <c r="P69" s="37">
        <v>3</v>
      </c>
      <c r="Q69" s="39">
        <v>2</v>
      </c>
      <c r="R69" s="37">
        <v>1</v>
      </c>
      <c r="S69" s="32">
        <v>2</v>
      </c>
      <c r="T69" s="916">
        <v>2</v>
      </c>
      <c r="U69" s="39">
        <v>0</v>
      </c>
      <c r="V69" s="35">
        <v>0</v>
      </c>
      <c r="W69" s="35">
        <v>1</v>
      </c>
      <c r="X69" s="35">
        <v>0</v>
      </c>
      <c r="Y69" s="35">
        <v>0</v>
      </c>
      <c r="Z69" s="35">
        <v>3</v>
      </c>
      <c r="AA69" s="35">
        <v>0</v>
      </c>
      <c r="AB69" s="35">
        <v>0</v>
      </c>
      <c r="AC69" s="35">
        <v>0</v>
      </c>
      <c r="AD69" s="35">
        <v>0</v>
      </c>
      <c r="AE69" s="43">
        <v>0</v>
      </c>
      <c r="AF69" s="917">
        <v>0</v>
      </c>
      <c r="AG69" s="62"/>
      <c r="AH69" s="68"/>
      <c r="AI69" s="4">
        <v>1</v>
      </c>
    </row>
    <row r="70" spans="1:35" s="4" customFormat="1" ht="21" customHeight="1" x14ac:dyDescent="0.15">
      <c r="A70" s="6">
        <v>7038</v>
      </c>
      <c r="B70" s="10"/>
      <c r="C70" s="14" t="s">
        <v>16</v>
      </c>
      <c r="D70" s="18"/>
      <c r="E70" s="14"/>
      <c r="F70" s="14" t="s">
        <v>99</v>
      </c>
      <c r="G70" s="14"/>
      <c r="H70" s="29">
        <v>3</v>
      </c>
      <c r="I70" s="29">
        <v>35</v>
      </c>
      <c r="J70" s="29">
        <f t="shared" si="11"/>
        <v>10</v>
      </c>
      <c r="K70" s="32">
        <v>5</v>
      </c>
      <c r="L70" s="916">
        <v>5</v>
      </c>
      <c r="M70" s="32">
        <v>0</v>
      </c>
      <c r="N70" s="35">
        <v>3</v>
      </c>
      <c r="O70" s="35">
        <v>3</v>
      </c>
      <c r="P70" s="37">
        <v>4</v>
      </c>
      <c r="Q70" s="39">
        <v>4</v>
      </c>
      <c r="R70" s="37">
        <v>3</v>
      </c>
      <c r="S70" s="32">
        <v>1</v>
      </c>
      <c r="T70" s="916">
        <v>4</v>
      </c>
      <c r="U70" s="39">
        <v>0</v>
      </c>
      <c r="V70" s="35">
        <v>1</v>
      </c>
      <c r="W70" s="35">
        <v>0</v>
      </c>
      <c r="X70" s="35">
        <v>0</v>
      </c>
      <c r="Y70" s="35">
        <v>1</v>
      </c>
      <c r="Z70" s="35">
        <v>3</v>
      </c>
      <c r="AA70" s="35">
        <v>0</v>
      </c>
      <c r="AB70" s="35">
        <v>0</v>
      </c>
      <c r="AC70" s="35">
        <v>0</v>
      </c>
      <c r="AD70" s="35">
        <v>0</v>
      </c>
      <c r="AE70" s="43">
        <v>0</v>
      </c>
      <c r="AF70" s="917">
        <v>0</v>
      </c>
      <c r="AG70" s="62"/>
      <c r="AH70" s="68"/>
      <c r="AI70" s="4">
        <v>3</v>
      </c>
    </row>
    <row r="71" spans="1:35" s="4" customFormat="1" ht="21" customHeight="1" x14ac:dyDescent="0.15">
      <c r="A71" s="6">
        <v>7035</v>
      </c>
      <c r="B71" s="10"/>
      <c r="C71" s="14" t="s">
        <v>16</v>
      </c>
      <c r="D71" s="18"/>
      <c r="E71" s="14"/>
      <c r="F71" s="14" t="s">
        <v>899</v>
      </c>
      <c r="G71" s="14"/>
      <c r="H71" s="29">
        <v>4</v>
      </c>
      <c r="I71" s="29">
        <v>80</v>
      </c>
      <c r="J71" s="29">
        <f t="shared" si="11"/>
        <v>18</v>
      </c>
      <c r="K71" s="32">
        <v>4</v>
      </c>
      <c r="L71" s="916">
        <v>14</v>
      </c>
      <c r="M71" s="32">
        <v>2</v>
      </c>
      <c r="N71" s="35">
        <v>2</v>
      </c>
      <c r="O71" s="35">
        <v>5</v>
      </c>
      <c r="P71" s="37">
        <v>9</v>
      </c>
      <c r="Q71" s="39">
        <v>2</v>
      </c>
      <c r="R71" s="37">
        <v>8</v>
      </c>
      <c r="S71" s="32">
        <v>0</v>
      </c>
      <c r="T71" s="916">
        <v>5</v>
      </c>
      <c r="U71" s="39">
        <v>1</v>
      </c>
      <c r="V71" s="35">
        <v>1</v>
      </c>
      <c r="W71" s="35">
        <v>0</v>
      </c>
      <c r="X71" s="35">
        <v>0</v>
      </c>
      <c r="Y71" s="35">
        <v>0</v>
      </c>
      <c r="Z71" s="35">
        <v>3</v>
      </c>
      <c r="AA71" s="35">
        <v>0</v>
      </c>
      <c r="AB71" s="35">
        <v>0</v>
      </c>
      <c r="AC71" s="35">
        <v>0</v>
      </c>
      <c r="AD71" s="35">
        <v>0</v>
      </c>
      <c r="AE71" s="43">
        <v>0</v>
      </c>
      <c r="AF71" s="917">
        <v>1</v>
      </c>
      <c r="AG71" s="62"/>
      <c r="AH71" s="68"/>
      <c r="AI71" s="4">
        <v>3</v>
      </c>
    </row>
    <row r="72" spans="1:35" s="4" customFormat="1" ht="21" customHeight="1" thickBot="1" x14ac:dyDescent="0.2">
      <c r="A72" s="5">
        <v>7030</v>
      </c>
      <c r="B72" s="8"/>
      <c r="C72" s="12" t="s">
        <v>16</v>
      </c>
      <c r="D72" s="16"/>
      <c r="E72" s="12"/>
      <c r="F72" s="12" t="s">
        <v>372</v>
      </c>
      <c r="G72" s="12"/>
      <c r="H72" s="29">
        <v>3</v>
      </c>
      <c r="I72" s="29">
        <v>140</v>
      </c>
      <c r="J72" s="29">
        <f t="shared" si="11"/>
        <v>27</v>
      </c>
      <c r="K72" s="32">
        <v>17</v>
      </c>
      <c r="L72" s="916">
        <v>10</v>
      </c>
      <c r="M72" s="32">
        <v>1</v>
      </c>
      <c r="N72" s="35">
        <v>8</v>
      </c>
      <c r="O72" s="35">
        <v>14</v>
      </c>
      <c r="P72" s="37">
        <v>4</v>
      </c>
      <c r="Q72" s="39">
        <v>5</v>
      </c>
      <c r="R72" s="37">
        <v>6</v>
      </c>
      <c r="S72" s="921">
        <v>1</v>
      </c>
      <c r="T72" s="922">
        <v>3</v>
      </c>
      <c r="U72" s="41">
        <v>1</v>
      </c>
      <c r="V72" s="923">
        <v>1</v>
      </c>
      <c r="W72" s="923">
        <v>0</v>
      </c>
      <c r="X72" s="923">
        <v>0</v>
      </c>
      <c r="Y72" s="923">
        <v>0</v>
      </c>
      <c r="Z72" s="923">
        <v>2</v>
      </c>
      <c r="AA72" s="923">
        <v>0</v>
      </c>
      <c r="AB72" s="923">
        <v>0</v>
      </c>
      <c r="AC72" s="923">
        <v>0</v>
      </c>
      <c r="AD72" s="923">
        <v>0</v>
      </c>
      <c r="AE72" s="924">
        <v>0</v>
      </c>
      <c r="AF72" s="925">
        <v>0</v>
      </c>
      <c r="AG72" s="62"/>
      <c r="AH72" s="68"/>
      <c r="AI72" s="4">
        <v>1</v>
      </c>
    </row>
    <row r="73" spans="1:35" s="113" customFormat="1" ht="14.25" customHeight="1" x14ac:dyDescent="0.15">
      <c r="A73" s="1701"/>
      <c r="B73" s="1701"/>
      <c r="C73" s="1701"/>
      <c r="D73" s="1701"/>
      <c r="E73" s="1701"/>
      <c r="F73" s="1702"/>
      <c r="G73" s="260"/>
      <c r="H73" s="17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177"/>
      <c r="AH73" s="177"/>
    </row>
    <row r="74" spans="1:35" ht="19.5" customHeight="1" x14ac:dyDescent="0.15">
      <c r="A74" s="575" t="s">
        <v>1457</v>
      </c>
      <c r="B74" s="575"/>
      <c r="C74" s="575"/>
      <c r="D74" s="575"/>
      <c r="E74" s="575"/>
      <c r="F74" s="575"/>
      <c r="G74" s="575"/>
      <c r="H74" s="575"/>
      <c r="I74" s="575"/>
      <c r="J74" s="575"/>
      <c r="K74" s="575"/>
      <c r="L74" s="575"/>
    </row>
    <row r="75" spans="1:35" ht="19.5" customHeight="1" x14ac:dyDescent="0.15">
      <c r="A75" s="575" t="s">
        <v>1416</v>
      </c>
      <c r="B75" s="575"/>
      <c r="C75" s="575"/>
      <c r="D75" s="575"/>
      <c r="E75" s="575"/>
      <c r="F75" s="575"/>
      <c r="G75" s="575"/>
      <c r="H75" s="575"/>
      <c r="I75" s="575"/>
      <c r="J75" s="575"/>
      <c r="K75" s="575"/>
      <c r="L75" s="575"/>
    </row>
    <row r="76" spans="1:35" s="159" customFormat="1" ht="51" customHeight="1" thickBot="1" x14ac:dyDescent="0.25">
      <c r="A76" s="1703"/>
      <c r="B76" s="1703"/>
      <c r="C76" s="1703"/>
      <c r="D76" s="1703"/>
      <c r="E76" s="1703"/>
      <c r="F76" s="1703"/>
      <c r="G76" s="178"/>
      <c r="H76" s="178"/>
      <c r="I76" s="88"/>
      <c r="J76" s="88"/>
      <c r="K76" s="88"/>
      <c r="L76" s="88"/>
      <c r="M76" s="88"/>
      <c r="N76" s="88"/>
      <c r="O76" s="88"/>
      <c r="P76" s="88"/>
      <c r="Q76" s="88"/>
      <c r="R76" s="88"/>
      <c r="S76" s="88"/>
      <c r="T76" s="88"/>
      <c r="U76" s="179"/>
      <c r="V76" s="179"/>
      <c r="W76" s="88"/>
      <c r="X76" s="88"/>
      <c r="Y76" s="88"/>
      <c r="Z76" s="88"/>
      <c r="AA76" s="88"/>
      <c r="AB76" s="88"/>
      <c r="AC76" s="88"/>
      <c r="AD76" s="88"/>
      <c r="AE76" s="88"/>
      <c r="AF76" s="88"/>
      <c r="AG76" s="88"/>
      <c r="AH76" s="88"/>
    </row>
    <row r="77" spans="1:35" s="159" customFormat="1" ht="4.5" customHeight="1" x14ac:dyDescent="0.2">
      <c r="A77" s="155"/>
      <c r="B77" s="156"/>
      <c r="C77" s="260"/>
      <c r="D77" s="157"/>
      <c r="E77" s="260"/>
      <c r="F77" s="166"/>
      <c r="G77" s="260"/>
      <c r="H77" s="167"/>
      <c r="I77" s="1681" t="s">
        <v>1057</v>
      </c>
      <c r="J77" s="1684" t="s">
        <v>8</v>
      </c>
      <c r="K77" s="1685"/>
      <c r="L77" s="1685"/>
      <c r="M77" s="1685"/>
      <c r="N77" s="1685"/>
      <c r="O77" s="1685"/>
      <c r="P77" s="1686"/>
      <c r="Q77" s="168"/>
      <c r="R77" s="158"/>
      <c r="S77" s="1684" t="s">
        <v>929</v>
      </c>
      <c r="T77" s="1690"/>
      <c r="U77" s="1690"/>
      <c r="V77" s="1690"/>
      <c r="W77" s="1690"/>
      <c r="X77" s="1690"/>
      <c r="Y77" s="1690"/>
      <c r="Z77" s="1690"/>
      <c r="AA77" s="1690"/>
      <c r="AB77" s="1690"/>
      <c r="AC77" s="1690"/>
      <c r="AD77" s="1690"/>
      <c r="AE77" s="1690"/>
      <c r="AF77" s="1691"/>
      <c r="AG77" s="912"/>
      <c r="AH77" s="321"/>
    </row>
    <row r="78" spans="1:35" s="88" customFormat="1" ht="21.75" customHeight="1" x14ac:dyDescent="0.15">
      <c r="A78" s="1695" t="s">
        <v>515</v>
      </c>
      <c r="B78" s="145"/>
      <c r="C78" s="1704" t="s">
        <v>956</v>
      </c>
      <c r="D78" s="253"/>
      <c r="E78" s="176"/>
      <c r="F78" s="1697" t="s">
        <v>352</v>
      </c>
      <c r="G78" s="238"/>
      <c r="H78" s="1669" t="s">
        <v>1058</v>
      </c>
      <c r="I78" s="1682"/>
      <c r="J78" s="1687"/>
      <c r="K78" s="1688"/>
      <c r="L78" s="1688"/>
      <c r="M78" s="1688"/>
      <c r="N78" s="1688"/>
      <c r="O78" s="1688"/>
      <c r="P78" s="1689"/>
      <c r="Q78" s="1671" t="s">
        <v>1342</v>
      </c>
      <c r="R78" s="1672"/>
      <c r="S78" s="1692"/>
      <c r="T78" s="1693"/>
      <c r="U78" s="1693"/>
      <c r="V78" s="1693"/>
      <c r="W78" s="1693"/>
      <c r="X78" s="1693"/>
      <c r="Y78" s="1693"/>
      <c r="Z78" s="1693"/>
      <c r="AA78" s="1693"/>
      <c r="AB78" s="1693"/>
      <c r="AC78" s="1693"/>
      <c r="AD78" s="1693"/>
      <c r="AE78" s="1693"/>
      <c r="AF78" s="1694"/>
      <c r="AG78" s="1634"/>
      <c r="AH78" s="323"/>
    </row>
    <row r="79" spans="1:35" s="88" customFormat="1" ht="4.5" customHeight="1" x14ac:dyDescent="0.15">
      <c r="A79" s="1695"/>
      <c r="B79" s="145"/>
      <c r="C79" s="1704"/>
      <c r="D79" s="253"/>
      <c r="E79" s="145"/>
      <c r="F79" s="1697"/>
      <c r="G79" s="238"/>
      <c r="H79" s="1670"/>
      <c r="I79" s="1682"/>
      <c r="J79" s="1635" t="s">
        <v>539</v>
      </c>
      <c r="K79" s="1636"/>
      <c r="L79" s="1637"/>
      <c r="M79" s="1641" t="s">
        <v>473</v>
      </c>
      <c r="N79" s="1642"/>
      <c r="O79" s="169"/>
      <c r="P79" s="170"/>
      <c r="Q79" s="1673"/>
      <c r="R79" s="1672"/>
      <c r="S79" s="1635" t="s">
        <v>539</v>
      </c>
      <c r="T79" s="1637"/>
      <c r="U79" s="171"/>
      <c r="V79" s="169"/>
      <c r="W79" s="169"/>
      <c r="X79" s="169"/>
      <c r="Y79" s="169"/>
      <c r="Z79" s="169"/>
      <c r="AA79" s="169"/>
      <c r="AB79" s="169"/>
      <c r="AC79" s="169"/>
      <c r="AD79" s="169"/>
      <c r="AE79" s="172"/>
      <c r="AF79" s="850"/>
      <c r="AG79" s="1634"/>
      <c r="AH79" s="323"/>
    </row>
    <row r="80" spans="1:35" s="88" customFormat="1" ht="35.25" customHeight="1" x14ac:dyDescent="0.15">
      <c r="A80" s="1695"/>
      <c r="B80" s="80"/>
      <c r="C80" s="1704"/>
      <c r="D80" s="253"/>
      <c r="E80" s="80"/>
      <c r="F80" s="1697"/>
      <c r="G80" s="238"/>
      <c r="H80" s="1670"/>
      <c r="I80" s="1682"/>
      <c r="J80" s="1638"/>
      <c r="K80" s="1639"/>
      <c r="L80" s="1640"/>
      <c r="M80" s="1643"/>
      <c r="N80" s="1644"/>
      <c r="O80" s="1645" t="s">
        <v>592</v>
      </c>
      <c r="P80" s="1647" t="s">
        <v>200</v>
      </c>
      <c r="Q80" s="1674"/>
      <c r="R80" s="1675"/>
      <c r="S80" s="1638"/>
      <c r="T80" s="1640"/>
      <c r="U80" s="1649" t="s">
        <v>938</v>
      </c>
      <c r="V80" s="1651" t="s">
        <v>257</v>
      </c>
      <c r="W80" s="1652" t="s">
        <v>80</v>
      </c>
      <c r="X80" s="1652" t="s">
        <v>300</v>
      </c>
      <c r="Y80" s="1652" t="s">
        <v>389</v>
      </c>
      <c r="Z80" s="1652" t="s">
        <v>939</v>
      </c>
      <c r="AA80" s="1652" t="s">
        <v>864</v>
      </c>
      <c r="AB80" s="1652" t="s">
        <v>388</v>
      </c>
      <c r="AC80" s="1654" t="s">
        <v>940</v>
      </c>
      <c r="AD80" s="1651" t="s">
        <v>561</v>
      </c>
      <c r="AE80" s="1655" t="s">
        <v>941</v>
      </c>
      <c r="AF80" s="1657" t="s">
        <v>942</v>
      </c>
      <c r="AG80" s="1634"/>
      <c r="AH80" s="323"/>
    </row>
    <row r="81" spans="1:35" s="88" customFormat="1" ht="35.25" customHeight="1" x14ac:dyDescent="0.15">
      <c r="A81" s="1695"/>
      <c r="B81" s="80"/>
      <c r="C81" s="1704"/>
      <c r="D81" s="253"/>
      <c r="E81" s="80"/>
      <c r="F81" s="1697"/>
      <c r="G81" s="238"/>
      <c r="H81" s="1670"/>
      <c r="I81" s="1682"/>
      <c r="J81" s="1658" t="s">
        <v>411</v>
      </c>
      <c r="K81" s="1660" t="s">
        <v>931</v>
      </c>
      <c r="L81" s="1662" t="s">
        <v>932</v>
      </c>
      <c r="M81" s="1664" t="str">
        <f>M10</f>
        <v>R4.4.2～
R4.5.1生</v>
      </c>
      <c r="N81" s="1666" t="str">
        <f>N10</f>
        <v>R3.4.2～
R4.4.1生</v>
      </c>
      <c r="O81" s="1646"/>
      <c r="P81" s="1648"/>
      <c r="Q81" s="1660" t="s">
        <v>931</v>
      </c>
      <c r="R81" s="1662" t="s">
        <v>932</v>
      </c>
      <c r="S81" s="1660" t="s">
        <v>931</v>
      </c>
      <c r="T81" s="1662" t="s">
        <v>932</v>
      </c>
      <c r="U81" s="1650"/>
      <c r="V81" s="1651"/>
      <c r="W81" s="1653"/>
      <c r="X81" s="1653"/>
      <c r="Y81" s="1653"/>
      <c r="Z81" s="1653"/>
      <c r="AA81" s="1653"/>
      <c r="AB81" s="1653"/>
      <c r="AC81" s="1654"/>
      <c r="AD81" s="1651"/>
      <c r="AE81" s="1656"/>
      <c r="AF81" s="1657"/>
      <c r="AG81" s="1634"/>
      <c r="AH81" s="323"/>
    </row>
    <row r="82" spans="1:35" s="88" customFormat="1" ht="4.5" customHeight="1" x14ac:dyDescent="0.15">
      <c r="A82" s="160"/>
      <c r="B82" s="161"/>
      <c r="C82" s="162"/>
      <c r="D82" s="163"/>
      <c r="E82" s="161"/>
      <c r="F82" s="78"/>
      <c r="G82" s="162"/>
      <c r="H82" s="173"/>
      <c r="I82" s="1683"/>
      <c r="J82" s="1659"/>
      <c r="K82" s="1661"/>
      <c r="L82" s="1663"/>
      <c r="M82" s="1665"/>
      <c r="N82" s="1667"/>
      <c r="O82" s="258"/>
      <c r="P82" s="259"/>
      <c r="Q82" s="1668"/>
      <c r="R82" s="1676"/>
      <c r="S82" s="1668"/>
      <c r="T82" s="1676"/>
      <c r="U82" s="847"/>
      <c r="V82" s="848"/>
      <c r="W82" s="848"/>
      <c r="X82" s="848"/>
      <c r="Y82" s="848"/>
      <c r="Z82" s="848"/>
      <c r="AA82" s="848"/>
      <c r="AB82" s="848"/>
      <c r="AC82" s="848"/>
      <c r="AD82" s="848"/>
      <c r="AE82" s="849"/>
      <c r="AF82" s="851"/>
      <c r="AG82" s="913"/>
      <c r="AH82" s="178"/>
    </row>
    <row r="83" spans="1:35" s="164" customFormat="1" ht="21" customHeight="1" x14ac:dyDescent="0.15">
      <c r="A83" s="302"/>
      <c r="B83" s="9"/>
      <c r="C83" s="13"/>
      <c r="D83" s="17"/>
      <c r="E83" s="13"/>
      <c r="F83" s="13" t="s">
        <v>874</v>
      </c>
      <c r="G83" s="13"/>
      <c r="H83" s="278">
        <f>H84+H85</f>
        <v>7</v>
      </c>
      <c r="I83" s="278">
        <f>I84+I85</f>
        <v>145</v>
      </c>
      <c r="J83" s="278">
        <f t="shared" ref="J83:J91" si="12">K83+L83</f>
        <v>30</v>
      </c>
      <c r="K83" s="269">
        <f t="shared" ref="K83:AF83" si="13">K84+K85</f>
        <v>18</v>
      </c>
      <c r="L83" s="291">
        <f t="shared" si="13"/>
        <v>12</v>
      </c>
      <c r="M83" s="269">
        <f t="shared" si="13"/>
        <v>1</v>
      </c>
      <c r="N83" s="307">
        <f t="shared" si="13"/>
        <v>8</v>
      </c>
      <c r="O83" s="307">
        <f t="shared" si="13"/>
        <v>11</v>
      </c>
      <c r="P83" s="280">
        <f t="shared" si="13"/>
        <v>10</v>
      </c>
      <c r="Q83" s="279">
        <f t="shared" si="13"/>
        <v>8</v>
      </c>
      <c r="R83" s="308">
        <f t="shared" si="13"/>
        <v>3</v>
      </c>
      <c r="S83" s="269">
        <v>1</v>
      </c>
      <c r="T83" s="291">
        <v>17</v>
      </c>
      <c r="U83" s="279">
        <f t="shared" si="13"/>
        <v>2</v>
      </c>
      <c r="V83" s="307">
        <f t="shared" si="13"/>
        <v>0</v>
      </c>
      <c r="W83" s="307">
        <f t="shared" si="13"/>
        <v>1</v>
      </c>
      <c r="X83" s="307">
        <f t="shared" si="13"/>
        <v>1</v>
      </c>
      <c r="Y83" s="307">
        <f t="shared" si="13"/>
        <v>0</v>
      </c>
      <c r="Z83" s="307">
        <f t="shared" si="13"/>
        <v>12</v>
      </c>
      <c r="AA83" s="307">
        <f t="shared" si="13"/>
        <v>0</v>
      </c>
      <c r="AB83" s="307">
        <f t="shared" si="13"/>
        <v>0</v>
      </c>
      <c r="AC83" s="307">
        <f t="shared" si="13"/>
        <v>0</v>
      </c>
      <c r="AD83" s="307">
        <f t="shared" si="13"/>
        <v>2</v>
      </c>
      <c r="AE83" s="270">
        <f t="shared" si="13"/>
        <v>0</v>
      </c>
      <c r="AF83" s="854">
        <f t="shared" si="13"/>
        <v>0</v>
      </c>
      <c r="AG83" s="320"/>
      <c r="AH83" s="64"/>
    </row>
    <row r="84" spans="1:35" s="4" customFormat="1" ht="21" customHeight="1" x14ac:dyDescent="0.15">
      <c r="A84" s="6">
        <v>7250</v>
      </c>
      <c r="B84" s="10"/>
      <c r="C84" s="857" t="s">
        <v>742</v>
      </c>
      <c r="D84" s="18"/>
      <c r="E84" s="14"/>
      <c r="F84" s="14" t="s">
        <v>901</v>
      </c>
      <c r="G84" s="14"/>
      <c r="H84" s="29">
        <v>3</v>
      </c>
      <c r="I84" s="29">
        <v>90</v>
      </c>
      <c r="J84" s="29">
        <f t="shared" si="12"/>
        <v>8</v>
      </c>
      <c r="K84" s="32">
        <v>4</v>
      </c>
      <c r="L84" s="916">
        <v>4</v>
      </c>
      <c r="M84" s="32">
        <v>0</v>
      </c>
      <c r="N84" s="35">
        <v>2</v>
      </c>
      <c r="O84" s="35">
        <v>2</v>
      </c>
      <c r="P84" s="37">
        <v>4</v>
      </c>
      <c r="Q84" s="39">
        <v>3</v>
      </c>
      <c r="R84" s="37">
        <v>0</v>
      </c>
      <c r="S84" s="32">
        <v>0</v>
      </c>
      <c r="T84" s="916">
        <v>5</v>
      </c>
      <c r="U84" s="39">
        <v>1</v>
      </c>
      <c r="V84" s="35">
        <v>0</v>
      </c>
      <c r="W84" s="35">
        <v>0</v>
      </c>
      <c r="X84" s="35">
        <v>0</v>
      </c>
      <c r="Y84" s="35">
        <v>0</v>
      </c>
      <c r="Z84" s="35">
        <v>4</v>
      </c>
      <c r="AA84" s="35">
        <v>0</v>
      </c>
      <c r="AB84" s="35">
        <v>0</v>
      </c>
      <c r="AC84" s="35">
        <v>0</v>
      </c>
      <c r="AD84" s="35">
        <v>0</v>
      </c>
      <c r="AE84" s="43">
        <v>0</v>
      </c>
      <c r="AF84" s="917">
        <v>0</v>
      </c>
      <c r="AG84" s="62"/>
      <c r="AH84" s="68"/>
      <c r="AI84" s="4">
        <v>0</v>
      </c>
    </row>
    <row r="85" spans="1:35" s="4" customFormat="1" ht="21" customHeight="1" x14ac:dyDescent="0.15">
      <c r="A85" s="5">
        <v>7251</v>
      </c>
      <c r="B85" s="8"/>
      <c r="C85" s="12" t="s">
        <v>16</v>
      </c>
      <c r="D85" s="16"/>
      <c r="E85" s="12"/>
      <c r="F85" s="12" t="s">
        <v>217</v>
      </c>
      <c r="G85" s="12"/>
      <c r="H85" s="28">
        <v>4</v>
      </c>
      <c r="I85" s="28">
        <v>55</v>
      </c>
      <c r="J85" s="28">
        <f t="shared" si="12"/>
        <v>22</v>
      </c>
      <c r="K85" s="31">
        <v>14</v>
      </c>
      <c r="L85" s="914">
        <v>8</v>
      </c>
      <c r="M85" s="31">
        <v>1</v>
      </c>
      <c r="N85" s="36">
        <v>6</v>
      </c>
      <c r="O85" s="36">
        <v>9</v>
      </c>
      <c r="P85" s="38">
        <v>6</v>
      </c>
      <c r="Q85" s="40">
        <v>5</v>
      </c>
      <c r="R85" s="38">
        <v>3</v>
      </c>
      <c r="S85" s="31">
        <v>1</v>
      </c>
      <c r="T85" s="914">
        <v>12</v>
      </c>
      <c r="U85" s="40">
        <v>1</v>
      </c>
      <c r="V85" s="36">
        <v>0</v>
      </c>
      <c r="W85" s="36">
        <v>1</v>
      </c>
      <c r="X85" s="36">
        <v>1</v>
      </c>
      <c r="Y85" s="36">
        <v>0</v>
      </c>
      <c r="Z85" s="36">
        <v>8</v>
      </c>
      <c r="AA85" s="36">
        <v>0</v>
      </c>
      <c r="AB85" s="36">
        <v>0</v>
      </c>
      <c r="AC85" s="36">
        <v>0</v>
      </c>
      <c r="AD85" s="36">
        <v>2</v>
      </c>
      <c r="AE85" s="42">
        <v>0</v>
      </c>
      <c r="AF85" s="918">
        <v>0</v>
      </c>
      <c r="AG85" s="62"/>
      <c r="AH85" s="68"/>
      <c r="AI85" s="4">
        <v>3</v>
      </c>
    </row>
    <row r="86" spans="1:35" s="164" customFormat="1" ht="21" customHeight="1" x14ac:dyDescent="0.15">
      <c r="A86" s="302"/>
      <c r="B86" s="9"/>
      <c r="C86" s="13"/>
      <c r="D86" s="17"/>
      <c r="E86" s="13"/>
      <c r="F86" s="13" t="s">
        <v>1438</v>
      </c>
      <c r="G86" s="13"/>
      <c r="H86" s="182">
        <f>SUM(H87:H91)</f>
        <v>12</v>
      </c>
      <c r="I86" s="182">
        <f>SUM(I87:I91)</f>
        <v>337</v>
      </c>
      <c r="J86" s="182">
        <f t="shared" si="12"/>
        <v>51</v>
      </c>
      <c r="K86" s="217">
        <f t="shared" ref="K86:AF86" si="14">SUM(K87:K91)</f>
        <v>23</v>
      </c>
      <c r="L86" s="301">
        <f t="shared" si="14"/>
        <v>28</v>
      </c>
      <c r="M86" s="217">
        <f t="shared" si="14"/>
        <v>2</v>
      </c>
      <c r="N86" s="293">
        <f t="shared" si="14"/>
        <v>16</v>
      </c>
      <c r="O86" s="293">
        <f t="shared" si="14"/>
        <v>13</v>
      </c>
      <c r="P86" s="919">
        <f t="shared" si="14"/>
        <v>20</v>
      </c>
      <c r="Q86" s="279">
        <f t="shared" si="14"/>
        <v>13</v>
      </c>
      <c r="R86" s="920">
        <f t="shared" si="14"/>
        <v>20</v>
      </c>
      <c r="S86" s="217">
        <v>0</v>
      </c>
      <c r="T86" s="301">
        <v>25</v>
      </c>
      <c r="U86" s="284">
        <f t="shared" si="14"/>
        <v>4</v>
      </c>
      <c r="V86" s="293">
        <f t="shared" si="14"/>
        <v>2</v>
      </c>
      <c r="W86" s="293">
        <f t="shared" si="14"/>
        <v>1</v>
      </c>
      <c r="X86" s="293">
        <f t="shared" si="14"/>
        <v>1</v>
      </c>
      <c r="Y86" s="293">
        <f t="shared" si="14"/>
        <v>0</v>
      </c>
      <c r="Z86" s="293">
        <f t="shared" si="14"/>
        <v>17</v>
      </c>
      <c r="AA86" s="293">
        <f t="shared" si="14"/>
        <v>0</v>
      </c>
      <c r="AB86" s="293">
        <f t="shared" si="14"/>
        <v>0</v>
      </c>
      <c r="AC86" s="293">
        <f t="shared" si="14"/>
        <v>0</v>
      </c>
      <c r="AD86" s="293">
        <f t="shared" si="14"/>
        <v>0</v>
      </c>
      <c r="AE86" s="271">
        <f t="shared" si="14"/>
        <v>0</v>
      </c>
      <c r="AF86" s="853">
        <f t="shared" si="14"/>
        <v>0</v>
      </c>
      <c r="AG86" s="320"/>
      <c r="AH86" s="64"/>
    </row>
    <row r="87" spans="1:35" s="4" customFormat="1" ht="21" customHeight="1" x14ac:dyDescent="0.15">
      <c r="A87" s="6">
        <v>7302</v>
      </c>
      <c r="B87" s="10"/>
      <c r="C87" s="857" t="s">
        <v>742</v>
      </c>
      <c r="D87" s="18"/>
      <c r="E87" s="14"/>
      <c r="F87" s="14" t="s">
        <v>902</v>
      </c>
      <c r="G87" s="14"/>
      <c r="H87" s="29">
        <v>3</v>
      </c>
      <c r="I87" s="29">
        <v>60</v>
      </c>
      <c r="J87" s="29">
        <f t="shared" si="12"/>
        <v>11</v>
      </c>
      <c r="K87" s="32">
        <v>4</v>
      </c>
      <c r="L87" s="916">
        <v>7</v>
      </c>
      <c r="M87" s="32">
        <v>0</v>
      </c>
      <c r="N87" s="35">
        <v>4</v>
      </c>
      <c r="O87" s="35">
        <v>5</v>
      </c>
      <c r="P87" s="37">
        <v>2</v>
      </c>
      <c r="Q87" s="39">
        <v>3</v>
      </c>
      <c r="R87" s="37">
        <v>3</v>
      </c>
      <c r="S87" s="32">
        <v>0</v>
      </c>
      <c r="T87" s="916">
        <v>4</v>
      </c>
      <c r="U87" s="39">
        <v>1</v>
      </c>
      <c r="V87" s="35">
        <v>0</v>
      </c>
      <c r="W87" s="35">
        <v>1</v>
      </c>
      <c r="X87" s="35">
        <v>0</v>
      </c>
      <c r="Y87" s="35">
        <v>0</v>
      </c>
      <c r="Z87" s="35">
        <v>2</v>
      </c>
      <c r="AA87" s="35">
        <v>0</v>
      </c>
      <c r="AB87" s="35">
        <v>0</v>
      </c>
      <c r="AC87" s="35">
        <v>0</v>
      </c>
      <c r="AD87" s="35">
        <v>0</v>
      </c>
      <c r="AE87" s="43">
        <v>0</v>
      </c>
      <c r="AF87" s="917">
        <v>0</v>
      </c>
      <c r="AG87" s="62"/>
      <c r="AH87" s="68"/>
      <c r="AI87" s="4">
        <v>4</v>
      </c>
    </row>
    <row r="88" spans="1:35" s="4" customFormat="1" ht="21" customHeight="1" x14ac:dyDescent="0.15">
      <c r="A88" s="6">
        <v>7301</v>
      </c>
      <c r="B88" s="10"/>
      <c r="C88" s="14" t="s">
        <v>16</v>
      </c>
      <c r="D88" s="18"/>
      <c r="E88" s="14"/>
      <c r="F88" s="14" t="s">
        <v>903</v>
      </c>
      <c r="G88" s="14"/>
      <c r="H88" s="29">
        <v>3</v>
      </c>
      <c r="I88" s="29">
        <v>105</v>
      </c>
      <c r="J88" s="29">
        <f t="shared" si="12"/>
        <v>15</v>
      </c>
      <c r="K88" s="32">
        <v>9</v>
      </c>
      <c r="L88" s="916">
        <v>6</v>
      </c>
      <c r="M88" s="32">
        <v>0</v>
      </c>
      <c r="N88" s="35">
        <v>3</v>
      </c>
      <c r="O88" s="35">
        <v>7</v>
      </c>
      <c r="P88" s="37">
        <v>5</v>
      </c>
      <c r="Q88" s="39">
        <v>7</v>
      </c>
      <c r="R88" s="37">
        <v>7</v>
      </c>
      <c r="S88" s="32">
        <v>0</v>
      </c>
      <c r="T88" s="916">
        <v>9</v>
      </c>
      <c r="U88" s="39">
        <v>1</v>
      </c>
      <c r="V88" s="35">
        <v>1</v>
      </c>
      <c r="W88" s="35">
        <v>0</v>
      </c>
      <c r="X88" s="35">
        <v>0</v>
      </c>
      <c r="Y88" s="35">
        <v>0</v>
      </c>
      <c r="Z88" s="35">
        <v>7</v>
      </c>
      <c r="AA88" s="35">
        <v>0</v>
      </c>
      <c r="AB88" s="35">
        <v>0</v>
      </c>
      <c r="AC88" s="35">
        <v>0</v>
      </c>
      <c r="AD88" s="35">
        <v>0</v>
      </c>
      <c r="AE88" s="43">
        <v>0</v>
      </c>
      <c r="AF88" s="917">
        <v>0</v>
      </c>
      <c r="AG88" s="62"/>
      <c r="AH88" s="68"/>
      <c r="AI88" s="4">
        <v>2</v>
      </c>
    </row>
    <row r="89" spans="1:35" s="4" customFormat="1" ht="21" customHeight="1" x14ac:dyDescent="0.15">
      <c r="A89" s="6">
        <v>7310</v>
      </c>
      <c r="B89" s="10"/>
      <c r="C89" s="14" t="s">
        <v>16</v>
      </c>
      <c r="D89" s="18"/>
      <c r="E89" s="14"/>
      <c r="F89" s="14" t="s">
        <v>884</v>
      </c>
      <c r="G89" s="14"/>
      <c r="H89" s="29">
        <v>3</v>
      </c>
      <c r="I89" s="29">
        <v>105</v>
      </c>
      <c r="J89" s="29">
        <f t="shared" si="12"/>
        <v>12</v>
      </c>
      <c r="K89" s="32">
        <v>5</v>
      </c>
      <c r="L89" s="916">
        <v>7</v>
      </c>
      <c r="M89" s="32">
        <v>2</v>
      </c>
      <c r="N89" s="35">
        <v>3</v>
      </c>
      <c r="O89" s="35">
        <v>0</v>
      </c>
      <c r="P89" s="37">
        <v>7</v>
      </c>
      <c r="Q89" s="39">
        <v>0</v>
      </c>
      <c r="R89" s="37">
        <v>4</v>
      </c>
      <c r="S89" s="32">
        <v>0</v>
      </c>
      <c r="T89" s="916">
        <v>4</v>
      </c>
      <c r="U89" s="39">
        <v>1</v>
      </c>
      <c r="V89" s="35">
        <v>0</v>
      </c>
      <c r="W89" s="35">
        <v>0</v>
      </c>
      <c r="X89" s="35">
        <v>0</v>
      </c>
      <c r="Y89" s="35">
        <v>0</v>
      </c>
      <c r="Z89" s="35">
        <v>3</v>
      </c>
      <c r="AA89" s="35">
        <v>0</v>
      </c>
      <c r="AB89" s="35">
        <v>0</v>
      </c>
      <c r="AC89" s="35">
        <v>0</v>
      </c>
      <c r="AD89" s="35">
        <v>0</v>
      </c>
      <c r="AE89" s="43">
        <v>0</v>
      </c>
      <c r="AF89" s="917">
        <v>0</v>
      </c>
      <c r="AG89" s="62"/>
      <c r="AH89" s="68"/>
      <c r="AI89" s="4">
        <v>0</v>
      </c>
    </row>
    <row r="90" spans="1:35" s="4" customFormat="1" ht="21" hidden="1" customHeight="1" x14ac:dyDescent="0.15">
      <c r="A90" s="6">
        <v>7311</v>
      </c>
      <c r="B90" s="10"/>
      <c r="C90" s="14" t="s">
        <v>16</v>
      </c>
      <c r="D90" s="18"/>
      <c r="E90" s="14"/>
      <c r="F90" s="14" t="s">
        <v>274</v>
      </c>
      <c r="G90" s="14"/>
      <c r="H90" s="29">
        <v>0</v>
      </c>
      <c r="I90" s="29">
        <v>0</v>
      </c>
      <c r="J90" s="29">
        <f t="shared" si="12"/>
        <v>0</v>
      </c>
      <c r="K90" s="32">
        <v>0</v>
      </c>
      <c r="L90" s="916">
        <v>0</v>
      </c>
      <c r="M90" s="32">
        <v>0</v>
      </c>
      <c r="N90" s="35">
        <v>0</v>
      </c>
      <c r="O90" s="35">
        <v>0</v>
      </c>
      <c r="P90" s="37">
        <v>0</v>
      </c>
      <c r="Q90" s="39">
        <v>0</v>
      </c>
      <c r="R90" s="37">
        <v>0</v>
      </c>
      <c r="S90" s="32"/>
      <c r="T90" s="916"/>
      <c r="U90" s="39"/>
      <c r="V90" s="35"/>
      <c r="W90" s="35"/>
      <c r="X90" s="35"/>
      <c r="Y90" s="35"/>
      <c r="Z90" s="35"/>
      <c r="AA90" s="35"/>
      <c r="AB90" s="35"/>
      <c r="AC90" s="35"/>
      <c r="AD90" s="35"/>
      <c r="AE90" s="43"/>
      <c r="AF90" s="917"/>
      <c r="AG90" s="62"/>
      <c r="AH90" s="68"/>
      <c r="AI90" s="4">
        <v>2</v>
      </c>
    </row>
    <row r="91" spans="1:35" s="4" customFormat="1" ht="21" customHeight="1" x14ac:dyDescent="0.15">
      <c r="A91" s="6">
        <v>7612</v>
      </c>
      <c r="B91" s="10"/>
      <c r="C91" s="14" t="s">
        <v>16</v>
      </c>
      <c r="D91" s="18"/>
      <c r="E91" s="14"/>
      <c r="F91" s="14" t="s">
        <v>904</v>
      </c>
      <c r="G91" s="14"/>
      <c r="H91" s="29">
        <v>3</v>
      </c>
      <c r="I91" s="29">
        <v>67</v>
      </c>
      <c r="J91" s="29">
        <f t="shared" si="12"/>
        <v>13</v>
      </c>
      <c r="K91" s="32">
        <v>5</v>
      </c>
      <c r="L91" s="916">
        <v>8</v>
      </c>
      <c r="M91" s="32">
        <v>0</v>
      </c>
      <c r="N91" s="35">
        <v>6</v>
      </c>
      <c r="O91" s="35">
        <v>1</v>
      </c>
      <c r="P91" s="37">
        <v>6</v>
      </c>
      <c r="Q91" s="39">
        <v>3</v>
      </c>
      <c r="R91" s="37">
        <v>6</v>
      </c>
      <c r="S91" s="32">
        <v>0</v>
      </c>
      <c r="T91" s="916">
        <v>8</v>
      </c>
      <c r="U91" s="39">
        <v>1</v>
      </c>
      <c r="V91" s="35">
        <v>1</v>
      </c>
      <c r="W91" s="35">
        <v>0</v>
      </c>
      <c r="X91" s="35">
        <v>1</v>
      </c>
      <c r="Y91" s="35">
        <v>0</v>
      </c>
      <c r="Z91" s="35">
        <v>5</v>
      </c>
      <c r="AA91" s="35">
        <v>0</v>
      </c>
      <c r="AB91" s="35">
        <v>0</v>
      </c>
      <c r="AC91" s="35">
        <v>0</v>
      </c>
      <c r="AD91" s="35">
        <v>0</v>
      </c>
      <c r="AE91" s="43">
        <v>0</v>
      </c>
      <c r="AF91" s="917">
        <v>0</v>
      </c>
      <c r="AG91" s="62"/>
      <c r="AH91" s="68"/>
      <c r="AI91" s="4">
        <v>2</v>
      </c>
    </row>
    <row r="92" spans="1:35" s="164" customFormat="1" ht="21" customHeight="1" x14ac:dyDescent="0.15">
      <c r="A92" s="303"/>
      <c r="B92" s="304"/>
      <c r="C92" s="305"/>
      <c r="D92" s="306"/>
      <c r="E92" s="305"/>
      <c r="F92" s="305" t="s">
        <v>985</v>
      </c>
      <c r="G92" s="305"/>
      <c r="H92" s="278">
        <f>SUM(H93:H95)</f>
        <v>6</v>
      </c>
      <c r="I92" s="278">
        <f>SUM(I93:I95)</f>
        <v>275</v>
      </c>
      <c r="J92" s="278">
        <f t="shared" ref="J92:J114" si="15">K92+L92</f>
        <v>84</v>
      </c>
      <c r="K92" s="269">
        <f t="shared" ref="K92:AF92" si="16">SUM(K93:K95)</f>
        <v>36</v>
      </c>
      <c r="L92" s="291">
        <f t="shared" si="16"/>
        <v>48</v>
      </c>
      <c r="M92" s="269">
        <f t="shared" si="16"/>
        <v>0</v>
      </c>
      <c r="N92" s="307">
        <f t="shared" si="16"/>
        <v>28</v>
      </c>
      <c r="O92" s="307">
        <f t="shared" si="16"/>
        <v>27</v>
      </c>
      <c r="P92" s="280">
        <f t="shared" si="16"/>
        <v>29</v>
      </c>
      <c r="Q92" s="269">
        <f t="shared" si="16"/>
        <v>19</v>
      </c>
      <c r="R92" s="926">
        <f t="shared" si="16"/>
        <v>25</v>
      </c>
      <c r="S92" s="279">
        <v>0</v>
      </c>
      <c r="T92" s="280">
        <v>20</v>
      </c>
      <c r="U92" s="279">
        <f t="shared" si="16"/>
        <v>3</v>
      </c>
      <c r="V92" s="307">
        <f t="shared" si="16"/>
        <v>0</v>
      </c>
      <c r="W92" s="307">
        <f t="shared" si="16"/>
        <v>2</v>
      </c>
      <c r="X92" s="307">
        <f t="shared" si="16"/>
        <v>3</v>
      </c>
      <c r="Y92" s="307">
        <f t="shared" si="16"/>
        <v>0</v>
      </c>
      <c r="Z92" s="307">
        <f t="shared" si="16"/>
        <v>12</v>
      </c>
      <c r="AA92" s="307">
        <f t="shared" si="16"/>
        <v>0</v>
      </c>
      <c r="AB92" s="307">
        <f t="shared" si="16"/>
        <v>0</v>
      </c>
      <c r="AC92" s="307">
        <f t="shared" si="16"/>
        <v>0</v>
      </c>
      <c r="AD92" s="307">
        <f t="shared" si="16"/>
        <v>0</v>
      </c>
      <c r="AE92" s="270">
        <f t="shared" si="16"/>
        <v>0</v>
      </c>
      <c r="AF92" s="854">
        <f t="shared" si="16"/>
        <v>3</v>
      </c>
      <c r="AG92" s="320"/>
      <c r="AH92" s="64"/>
    </row>
    <row r="93" spans="1:35" s="4" customFormat="1" ht="21" customHeight="1" x14ac:dyDescent="0.15">
      <c r="A93" s="6">
        <v>7359</v>
      </c>
      <c r="B93" s="10"/>
      <c r="C93" s="857" t="s">
        <v>742</v>
      </c>
      <c r="D93" s="18"/>
      <c r="E93" s="14"/>
      <c r="F93" s="14" t="s">
        <v>1343</v>
      </c>
      <c r="G93" s="14"/>
      <c r="H93" s="29">
        <v>0</v>
      </c>
      <c r="I93" s="29">
        <v>80</v>
      </c>
      <c r="J93" s="29">
        <f t="shared" si="15"/>
        <v>0</v>
      </c>
      <c r="K93" s="32">
        <v>0</v>
      </c>
      <c r="L93" s="916">
        <v>0</v>
      </c>
      <c r="M93" s="32">
        <v>0</v>
      </c>
      <c r="N93" s="35">
        <v>0</v>
      </c>
      <c r="O93" s="35">
        <v>0</v>
      </c>
      <c r="P93" s="37">
        <v>0</v>
      </c>
      <c r="Q93" s="32">
        <v>3</v>
      </c>
      <c r="R93" s="916">
        <v>1</v>
      </c>
      <c r="S93" s="39">
        <v>0</v>
      </c>
      <c r="T93" s="37">
        <v>3</v>
      </c>
      <c r="U93" s="39">
        <v>1</v>
      </c>
      <c r="V93" s="35">
        <v>0</v>
      </c>
      <c r="W93" s="35">
        <v>1</v>
      </c>
      <c r="X93" s="35">
        <v>0</v>
      </c>
      <c r="Y93" s="35">
        <v>0</v>
      </c>
      <c r="Z93" s="35">
        <v>1</v>
      </c>
      <c r="AA93" s="35">
        <v>0</v>
      </c>
      <c r="AB93" s="35">
        <v>0</v>
      </c>
      <c r="AC93" s="35">
        <v>0</v>
      </c>
      <c r="AD93" s="35">
        <v>0</v>
      </c>
      <c r="AE93" s="43">
        <v>0</v>
      </c>
      <c r="AF93" s="917">
        <v>1</v>
      </c>
      <c r="AG93" s="62"/>
      <c r="AH93" s="68"/>
      <c r="AI93" s="4">
        <v>1</v>
      </c>
    </row>
    <row r="94" spans="1:35" s="4" customFormat="1" ht="21" customHeight="1" x14ac:dyDescent="0.15">
      <c r="A94" s="6">
        <v>7350</v>
      </c>
      <c r="B94" s="10"/>
      <c r="C94" s="14" t="s">
        <v>16</v>
      </c>
      <c r="D94" s="18"/>
      <c r="E94" s="14"/>
      <c r="F94" s="14" t="s">
        <v>905</v>
      </c>
      <c r="G94" s="14"/>
      <c r="H94" s="29">
        <v>3</v>
      </c>
      <c r="I94" s="29">
        <v>105</v>
      </c>
      <c r="J94" s="29">
        <f t="shared" si="15"/>
        <v>45</v>
      </c>
      <c r="K94" s="32">
        <v>23</v>
      </c>
      <c r="L94" s="916">
        <v>22</v>
      </c>
      <c r="M94" s="32">
        <v>0</v>
      </c>
      <c r="N94" s="35">
        <v>13</v>
      </c>
      <c r="O94" s="35">
        <v>13</v>
      </c>
      <c r="P94" s="37">
        <v>19</v>
      </c>
      <c r="Q94" s="32">
        <v>11</v>
      </c>
      <c r="R94" s="916">
        <v>16</v>
      </c>
      <c r="S94" s="39">
        <v>0</v>
      </c>
      <c r="T94" s="37">
        <v>6</v>
      </c>
      <c r="U94" s="39">
        <v>1</v>
      </c>
      <c r="V94" s="35">
        <v>0</v>
      </c>
      <c r="W94" s="35">
        <v>0</v>
      </c>
      <c r="X94" s="35">
        <v>1</v>
      </c>
      <c r="Y94" s="35">
        <v>0</v>
      </c>
      <c r="Z94" s="35">
        <v>4</v>
      </c>
      <c r="AA94" s="35">
        <v>0</v>
      </c>
      <c r="AB94" s="35">
        <v>0</v>
      </c>
      <c r="AC94" s="35">
        <v>0</v>
      </c>
      <c r="AD94" s="35">
        <v>0</v>
      </c>
      <c r="AE94" s="43">
        <v>0</v>
      </c>
      <c r="AF94" s="917">
        <v>1</v>
      </c>
      <c r="AG94" s="62"/>
      <c r="AH94" s="68"/>
      <c r="AI94" s="4">
        <v>2</v>
      </c>
    </row>
    <row r="95" spans="1:35" s="4" customFormat="1" ht="21" customHeight="1" x14ac:dyDescent="0.15">
      <c r="A95" s="5">
        <v>7351</v>
      </c>
      <c r="B95" s="8"/>
      <c r="C95" s="12" t="s">
        <v>16</v>
      </c>
      <c r="D95" s="16"/>
      <c r="E95" s="12"/>
      <c r="F95" s="12" t="s">
        <v>906</v>
      </c>
      <c r="G95" s="12"/>
      <c r="H95" s="28">
        <v>3</v>
      </c>
      <c r="I95" s="28">
        <v>90</v>
      </c>
      <c r="J95" s="28">
        <f t="shared" si="15"/>
        <v>39</v>
      </c>
      <c r="K95" s="31">
        <v>13</v>
      </c>
      <c r="L95" s="914">
        <v>26</v>
      </c>
      <c r="M95" s="31">
        <v>0</v>
      </c>
      <c r="N95" s="36">
        <v>15</v>
      </c>
      <c r="O95" s="36">
        <v>14</v>
      </c>
      <c r="P95" s="38">
        <v>10</v>
      </c>
      <c r="Q95" s="31">
        <v>5</v>
      </c>
      <c r="R95" s="914">
        <v>8</v>
      </c>
      <c r="S95" s="40">
        <v>0</v>
      </c>
      <c r="T95" s="38">
        <v>11</v>
      </c>
      <c r="U95" s="40">
        <v>1</v>
      </c>
      <c r="V95" s="36">
        <v>0</v>
      </c>
      <c r="W95" s="36">
        <v>1</v>
      </c>
      <c r="X95" s="36">
        <v>2</v>
      </c>
      <c r="Y95" s="36">
        <v>0</v>
      </c>
      <c r="Z95" s="36">
        <v>7</v>
      </c>
      <c r="AA95" s="36">
        <v>0</v>
      </c>
      <c r="AB95" s="36">
        <v>0</v>
      </c>
      <c r="AC95" s="36">
        <v>0</v>
      </c>
      <c r="AD95" s="36">
        <v>0</v>
      </c>
      <c r="AE95" s="42">
        <v>0</v>
      </c>
      <c r="AF95" s="918">
        <v>1</v>
      </c>
      <c r="AG95" s="62"/>
      <c r="AH95" s="68"/>
      <c r="AI95" s="4">
        <v>4</v>
      </c>
    </row>
    <row r="96" spans="1:35" s="164" customFormat="1" ht="21" customHeight="1" x14ac:dyDescent="0.15">
      <c r="A96" s="302"/>
      <c r="B96" s="9"/>
      <c r="C96" s="13"/>
      <c r="D96" s="17"/>
      <c r="E96" s="13"/>
      <c r="F96" s="13" t="s">
        <v>986</v>
      </c>
      <c r="G96" s="13"/>
      <c r="H96" s="182">
        <f>SUM(H97:H99)</f>
        <v>11</v>
      </c>
      <c r="I96" s="182">
        <f>SUM(I97:I99)</f>
        <v>470</v>
      </c>
      <c r="J96" s="182">
        <f t="shared" si="15"/>
        <v>183</v>
      </c>
      <c r="K96" s="217">
        <f t="shared" ref="K96:AF96" si="17">SUM(K97:K99)</f>
        <v>90</v>
      </c>
      <c r="L96" s="301">
        <f t="shared" si="17"/>
        <v>93</v>
      </c>
      <c r="M96" s="217">
        <f t="shared" si="17"/>
        <v>2</v>
      </c>
      <c r="N96" s="293">
        <f t="shared" si="17"/>
        <v>62</v>
      </c>
      <c r="O96" s="293">
        <f t="shared" si="17"/>
        <v>60</v>
      </c>
      <c r="P96" s="919">
        <f t="shared" si="17"/>
        <v>59</v>
      </c>
      <c r="Q96" s="269">
        <f t="shared" si="17"/>
        <v>36</v>
      </c>
      <c r="R96" s="927">
        <f t="shared" si="17"/>
        <v>40</v>
      </c>
      <c r="S96" s="284">
        <v>1</v>
      </c>
      <c r="T96" s="919">
        <v>17</v>
      </c>
      <c r="U96" s="284">
        <f t="shared" si="17"/>
        <v>3</v>
      </c>
      <c r="V96" s="293">
        <f t="shared" si="17"/>
        <v>0</v>
      </c>
      <c r="W96" s="293">
        <f t="shared" si="17"/>
        <v>2</v>
      </c>
      <c r="X96" s="293">
        <f t="shared" si="17"/>
        <v>2</v>
      </c>
      <c r="Y96" s="293">
        <f t="shared" si="17"/>
        <v>0</v>
      </c>
      <c r="Z96" s="293">
        <f t="shared" si="17"/>
        <v>11</v>
      </c>
      <c r="AA96" s="293">
        <f t="shared" si="17"/>
        <v>0</v>
      </c>
      <c r="AB96" s="293">
        <f t="shared" si="17"/>
        <v>0</v>
      </c>
      <c r="AC96" s="293">
        <f t="shared" si="17"/>
        <v>0</v>
      </c>
      <c r="AD96" s="293">
        <f t="shared" si="17"/>
        <v>0</v>
      </c>
      <c r="AE96" s="271">
        <f t="shared" si="17"/>
        <v>0</v>
      </c>
      <c r="AF96" s="853">
        <f t="shared" si="17"/>
        <v>2</v>
      </c>
      <c r="AG96" s="320"/>
      <c r="AH96" s="64"/>
    </row>
    <row r="97" spans="1:35" s="4" customFormat="1" ht="20.25" customHeight="1" x14ac:dyDescent="0.15">
      <c r="A97" s="6">
        <v>7400</v>
      </c>
      <c r="B97" s="10"/>
      <c r="C97" s="857" t="s">
        <v>742</v>
      </c>
      <c r="D97" s="18"/>
      <c r="E97" s="14"/>
      <c r="F97" s="14" t="s">
        <v>450</v>
      </c>
      <c r="G97" s="14"/>
      <c r="H97" s="29">
        <v>4</v>
      </c>
      <c r="I97" s="29">
        <v>240</v>
      </c>
      <c r="J97" s="29">
        <f t="shared" si="15"/>
        <v>57</v>
      </c>
      <c r="K97" s="32">
        <v>31</v>
      </c>
      <c r="L97" s="916">
        <v>26</v>
      </c>
      <c r="M97" s="32">
        <v>1</v>
      </c>
      <c r="N97" s="35">
        <v>20</v>
      </c>
      <c r="O97" s="35">
        <v>17</v>
      </c>
      <c r="P97" s="37">
        <v>19</v>
      </c>
      <c r="Q97" s="32">
        <v>11</v>
      </c>
      <c r="R97" s="916">
        <v>13</v>
      </c>
      <c r="S97" s="39">
        <v>0</v>
      </c>
      <c r="T97" s="37">
        <v>7</v>
      </c>
      <c r="U97" s="39">
        <v>1</v>
      </c>
      <c r="V97" s="35">
        <v>0</v>
      </c>
      <c r="W97" s="35">
        <v>0</v>
      </c>
      <c r="X97" s="35">
        <v>1</v>
      </c>
      <c r="Y97" s="35">
        <v>0</v>
      </c>
      <c r="Z97" s="35">
        <v>5</v>
      </c>
      <c r="AA97" s="35">
        <v>0</v>
      </c>
      <c r="AB97" s="35">
        <v>0</v>
      </c>
      <c r="AC97" s="35">
        <v>0</v>
      </c>
      <c r="AD97" s="35">
        <v>0</v>
      </c>
      <c r="AE97" s="43">
        <v>0</v>
      </c>
      <c r="AF97" s="917">
        <v>0</v>
      </c>
      <c r="AG97" s="62"/>
      <c r="AH97" s="68"/>
      <c r="AI97" s="4">
        <v>3</v>
      </c>
    </row>
    <row r="98" spans="1:35" s="4" customFormat="1" ht="21" customHeight="1" x14ac:dyDescent="0.15">
      <c r="A98" s="6">
        <v>7402</v>
      </c>
      <c r="B98" s="10"/>
      <c r="C98" s="14" t="s">
        <v>16</v>
      </c>
      <c r="D98" s="18"/>
      <c r="E98" s="14"/>
      <c r="F98" s="14" t="s">
        <v>908</v>
      </c>
      <c r="G98" s="14"/>
      <c r="H98" s="29">
        <v>4</v>
      </c>
      <c r="I98" s="29">
        <v>140</v>
      </c>
      <c r="J98" s="29">
        <f t="shared" si="15"/>
        <v>68</v>
      </c>
      <c r="K98" s="32">
        <v>33</v>
      </c>
      <c r="L98" s="916">
        <v>35</v>
      </c>
      <c r="M98" s="32">
        <v>1</v>
      </c>
      <c r="N98" s="35">
        <v>28</v>
      </c>
      <c r="O98" s="35">
        <v>18</v>
      </c>
      <c r="P98" s="37">
        <v>21</v>
      </c>
      <c r="Q98" s="32">
        <v>14</v>
      </c>
      <c r="R98" s="916">
        <v>19</v>
      </c>
      <c r="S98" s="39">
        <v>1</v>
      </c>
      <c r="T98" s="37">
        <v>6</v>
      </c>
      <c r="U98" s="39">
        <v>1</v>
      </c>
      <c r="V98" s="35">
        <v>0</v>
      </c>
      <c r="W98" s="35">
        <v>1</v>
      </c>
      <c r="X98" s="35">
        <v>0</v>
      </c>
      <c r="Y98" s="35">
        <v>0</v>
      </c>
      <c r="Z98" s="35">
        <v>5</v>
      </c>
      <c r="AA98" s="35">
        <v>0</v>
      </c>
      <c r="AB98" s="35">
        <v>0</v>
      </c>
      <c r="AC98" s="35">
        <v>0</v>
      </c>
      <c r="AD98" s="35">
        <v>0</v>
      </c>
      <c r="AE98" s="43">
        <v>0</v>
      </c>
      <c r="AF98" s="917">
        <v>2</v>
      </c>
      <c r="AG98" s="62"/>
      <c r="AH98" s="68"/>
      <c r="AI98" s="4">
        <v>4</v>
      </c>
    </row>
    <row r="99" spans="1:35" s="4" customFormat="1" ht="21" customHeight="1" x14ac:dyDescent="0.15">
      <c r="A99" s="5">
        <v>7403</v>
      </c>
      <c r="B99" s="8"/>
      <c r="C99" s="12" t="s">
        <v>16</v>
      </c>
      <c r="D99" s="16"/>
      <c r="E99" s="12"/>
      <c r="F99" s="12" t="s">
        <v>273</v>
      </c>
      <c r="G99" s="12"/>
      <c r="H99" s="28">
        <v>3</v>
      </c>
      <c r="I99" s="29">
        <v>90</v>
      </c>
      <c r="J99" s="29">
        <f t="shared" si="15"/>
        <v>58</v>
      </c>
      <c r="K99" s="32">
        <v>26</v>
      </c>
      <c r="L99" s="916">
        <v>32</v>
      </c>
      <c r="M99" s="32">
        <v>0</v>
      </c>
      <c r="N99" s="35">
        <v>14</v>
      </c>
      <c r="O99" s="35">
        <v>25</v>
      </c>
      <c r="P99" s="37">
        <v>19</v>
      </c>
      <c r="Q99" s="32">
        <v>11</v>
      </c>
      <c r="R99" s="916">
        <v>8</v>
      </c>
      <c r="S99" s="39">
        <v>0</v>
      </c>
      <c r="T99" s="37">
        <v>4</v>
      </c>
      <c r="U99" s="39">
        <v>1</v>
      </c>
      <c r="V99" s="35">
        <v>0</v>
      </c>
      <c r="W99" s="35">
        <v>1</v>
      </c>
      <c r="X99" s="35">
        <v>1</v>
      </c>
      <c r="Y99" s="35">
        <v>0</v>
      </c>
      <c r="Z99" s="35">
        <v>1</v>
      </c>
      <c r="AA99" s="35">
        <v>0</v>
      </c>
      <c r="AB99" s="35">
        <v>0</v>
      </c>
      <c r="AC99" s="35">
        <v>0</v>
      </c>
      <c r="AD99" s="35">
        <v>0</v>
      </c>
      <c r="AE99" s="43">
        <v>0</v>
      </c>
      <c r="AF99" s="917">
        <v>0</v>
      </c>
      <c r="AG99" s="62"/>
      <c r="AH99" s="68"/>
      <c r="AI99" s="4">
        <v>1</v>
      </c>
    </row>
    <row r="100" spans="1:35" s="164" customFormat="1" ht="21" customHeight="1" x14ac:dyDescent="0.15">
      <c r="A100" s="302"/>
      <c r="B100" s="9"/>
      <c r="C100" s="13"/>
      <c r="D100" s="17"/>
      <c r="E100" s="13"/>
      <c r="F100" s="13" t="s">
        <v>1439</v>
      </c>
      <c r="G100" s="13"/>
      <c r="H100" s="182">
        <f>SUM(H101:H106)</f>
        <v>17</v>
      </c>
      <c r="I100" s="278">
        <f>SUM(I101:I106)</f>
        <v>633</v>
      </c>
      <c r="J100" s="278">
        <f t="shared" si="15"/>
        <v>146</v>
      </c>
      <c r="K100" s="269">
        <f t="shared" ref="K100:R100" si="18">SUM(K101:K106)</f>
        <v>68</v>
      </c>
      <c r="L100" s="291">
        <f t="shared" si="18"/>
        <v>78</v>
      </c>
      <c r="M100" s="269">
        <f t="shared" si="18"/>
        <v>0</v>
      </c>
      <c r="N100" s="307">
        <f t="shared" si="18"/>
        <v>39</v>
      </c>
      <c r="O100" s="307">
        <f t="shared" si="18"/>
        <v>54</v>
      </c>
      <c r="P100" s="280">
        <f t="shared" si="18"/>
        <v>53</v>
      </c>
      <c r="Q100" s="269">
        <f t="shared" si="18"/>
        <v>25</v>
      </c>
      <c r="R100" s="926">
        <f t="shared" si="18"/>
        <v>34</v>
      </c>
      <c r="S100" s="279">
        <v>4</v>
      </c>
      <c r="T100" s="280">
        <v>36</v>
      </c>
      <c r="U100" s="279">
        <f t="shared" ref="U100:AF100" si="19">SUM(U101:U106)</f>
        <v>6</v>
      </c>
      <c r="V100" s="307">
        <f t="shared" si="19"/>
        <v>5</v>
      </c>
      <c r="W100" s="307">
        <f t="shared" si="19"/>
        <v>1</v>
      </c>
      <c r="X100" s="307">
        <f t="shared" si="19"/>
        <v>2</v>
      </c>
      <c r="Y100" s="307">
        <f t="shared" si="19"/>
        <v>1</v>
      </c>
      <c r="Z100" s="307">
        <f t="shared" si="19"/>
        <v>23</v>
      </c>
      <c r="AA100" s="307">
        <f t="shared" si="19"/>
        <v>0</v>
      </c>
      <c r="AB100" s="307">
        <f t="shared" si="19"/>
        <v>0</v>
      </c>
      <c r="AC100" s="307">
        <f t="shared" si="19"/>
        <v>0</v>
      </c>
      <c r="AD100" s="307">
        <f t="shared" si="19"/>
        <v>0</v>
      </c>
      <c r="AE100" s="270">
        <f t="shared" si="19"/>
        <v>2</v>
      </c>
      <c r="AF100" s="854">
        <f t="shared" si="19"/>
        <v>4</v>
      </c>
      <c r="AG100" s="320"/>
      <c r="AH100" s="64"/>
    </row>
    <row r="101" spans="1:35" s="4" customFormat="1" ht="20.25" customHeight="1" x14ac:dyDescent="0.15">
      <c r="A101" s="6">
        <v>7450</v>
      </c>
      <c r="B101" s="10"/>
      <c r="C101" s="857" t="s">
        <v>742</v>
      </c>
      <c r="D101" s="18"/>
      <c r="E101" s="14"/>
      <c r="F101" s="14" t="s">
        <v>911</v>
      </c>
      <c r="G101" s="14"/>
      <c r="H101" s="29">
        <v>3</v>
      </c>
      <c r="I101" s="29">
        <v>140</v>
      </c>
      <c r="J101" s="29">
        <f t="shared" si="15"/>
        <v>18</v>
      </c>
      <c r="K101" s="32">
        <v>11</v>
      </c>
      <c r="L101" s="916">
        <v>7</v>
      </c>
      <c r="M101" s="32">
        <v>0</v>
      </c>
      <c r="N101" s="35">
        <v>4</v>
      </c>
      <c r="O101" s="35">
        <v>9</v>
      </c>
      <c r="P101" s="37">
        <v>5</v>
      </c>
      <c r="Q101" s="32">
        <v>3</v>
      </c>
      <c r="R101" s="916">
        <v>3</v>
      </c>
      <c r="S101" s="39">
        <v>0</v>
      </c>
      <c r="T101" s="37">
        <v>4</v>
      </c>
      <c r="U101" s="39">
        <v>1</v>
      </c>
      <c r="V101" s="35">
        <v>1</v>
      </c>
      <c r="W101" s="35">
        <v>0</v>
      </c>
      <c r="X101" s="35">
        <v>0</v>
      </c>
      <c r="Y101" s="35">
        <v>0</v>
      </c>
      <c r="Z101" s="35">
        <v>2</v>
      </c>
      <c r="AA101" s="35">
        <v>0</v>
      </c>
      <c r="AB101" s="35">
        <v>0</v>
      </c>
      <c r="AC101" s="35">
        <v>0</v>
      </c>
      <c r="AD101" s="35">
        <v>0</v>
      </c>
      <c r="AE101" s="43">
        <v>0</v>
      </c>
      <c r="AF101" s="917">
        <v>0</v>
      </c>
      <c r="AG101" s="62"/>
      <c r="AH101" s="68"/>
      <c r="AI101" s="4">
        <v>1</v>
      </c>
    </row>
    <row r="102" spans="1:35" s="4" customFormat="1" ht="21" customHeight="1" x14ac:dyDescent="0.15">
      <c r="A102" s="6">
        <v>7456</v>
      </c>
      <c r="B102" s="10"/>
      <c r="C102" s="14" t="s">
        <v>16</v>
      </c>
      <c r="D102" s="18"/>
      <c r="E102" s="14"/>
      <c r="F102" s="14" t="s">
        <v>198</v>
      </c>
      <c r="G102" s="14"/>
      <c r="H102" s="29">
        <v>3</v>
      </c>
      <c r="I102" s="29">
        <v>53</v>
      </c>
      <c r="J102" s="29">
        <f t="shared" si="15"/>
        <v>19</v>
      </c>
      <c r="K102" s="32">
        <v>8</v>
      </c>
      <c r="L102" s="916">
        <v>11</v>
      </c>
      <c r="M102" s="32">
        <v>0</v>
      </c>
      <c r="N102" s="35">
        <v>9</v>
      </c>
      <c r="O102" s="35">
        <v>2</v>
      </c>
      <c r="P102" s="37">
        <v>8</v>
      </c>
      <c r="Q102" s="32">
        <v>8</v>
      </c>
      <c r="R102" s="916">
        <v>4</v>
      </c>
      <c r="S102" s="39">
        <v>1</v>
      </c>
      <c r="T102" s="37">
        <v>9</v>
      </c>
      <c r="U102" s="39">
        <v>1</v>
      </c>
      <c r="V102" s="35">
        <v>1</v>
      </c>
      <c r="W102" s="35">
        <v>0</v>
      </c>
      <c r="X102" s="35">
        <v>1</v>
      </c>
      <c r="Y102" s="35">
        <v>0</v>
      </c>
      <c r="Z102" s="35">
        <v>5</v>
      </c>
      <c r="AA102" s="35">
        <v>0</v>
      </c>
      <c r="AB102" s="35">
        <v>0</v>
      </c>
      <c r="AC102" s="35">
        <v>0</v>
      </c>
      <c r="AD102" s="35">
        <v>0</v>
      </c>
      <c r="AE102" s="43">
        <v>2</v>
      </c>
      <c r="AF102" s="917">
        <v>0</v>
      </c>
      <c r="AG102" s="62"/>
      <c r="AH102" s="68"/>
      <c r="AI102" s="4">
        <v>3</v>
      </c>
    </row>
    <row r="103" spans="1:35" s="4" customFormat="1" ht="21" customHeight="1" x14ac:dyDescent="0.15">
      <c r="A103" s="6">
        <v>7453</v>
      </c>
      <c r="B103" s="10"/>
      <c r="C103" s="14" t="s">
        <v>16</v>
      </c>
      <c r="D103" s="18"/>
      <c r="E103" s="14"/>
      <c r="F103" s="14" t="s">
        <v>912</v>
      </c>
      <c r="G103" s="14"/>
      <c r="H103" s="29">
        <v>5</v>
      </c>
      <c r="I103" s="29">
        <v>140</v>
      </c>
      <c r="J103" s="29">
        <f t="shared" si="15"/>
        <v>74</v>
      </c>
      <c r="K103" s="32">
        <v>28</v>
      </c>
      <c r="L103" s="916">
        <v>46</v>
      </c>
      <c r="M103" s="32">
        <v>0</v>
      </c>
      <c r="N103" s="35">
        <v>15</v>
      </c>
      <c r="O103" s="35">
        <v>32</v>
      </c>
      <c r="P103" s="37">
        <v>27</v>
      </c>
      <c r="Q103" s="32">
        <v>11</v>
      </c>
      <c r="R103" s="916">
        <v>18</v>
      </c>
      <c r="S103" s="39">
        <v>1</v>
      </c>
      <c r="T103" s="37">
        <v>10</v>
      </c>
      <c r="U103" s="39">
        <v>1</v>
      </c>
      <c r="V103" s="35">
        <v>1</v>
      </c>
      <c r="W103" s="35">
        <v>0</v>
      </c>
      <c r="X103" s="35">
        <v>1</v>
      </c>
      <c r="Y103" s="35">
        <v>1</v>
      </c>
      <c r="Z103" s="35">
        <v>7</v>
      </c>
      <c r="AA103" s="35">
        <v>0</v>
      </c>
      <c r="AB103" s="35">
        <v>0</v>
      </c>
      <c r="AC103" s="35">
        <v>0</v>
      </c>
      <c r="AD103" s="35">
        <v>0</v>
      </c>
      <c r="AE103" s="43">
        <v>0</v>
      </c>
      <c r="AF103" s="917">
        <v>0</v>
      </c>
      <c r="AG103" s="62"/>
      <c r="AH103" s="68"/>
      <c r="AI103" s="4">
        <v>6</v>
      </c>
    </row>
    <row r="104" spans="1:35" s="4" customFormat="1" ht="21" customHeight="1" x14ac:dyDescent="0.15">
      <c r="A104" s="6">
        <v>7454</v>
      </c>
      <c r="B104" s="10"/>
      <c r="C104" s="14" t="s">
        <v>16</v>
      </c>
      <c r="D104" s="18"/>
      <c r="E104" s="14"/>
      <c r="F104" s="14" t="s">
        <v>1344</v>
      </c>
      <c r="G104" s="14"/>
      <c r="H104" s="29">
        <v>0</v>
      </c>
      <c r="I104" s="29">
        <v>140</v>
      </c>
      <c r="J104" s="29">
        <f t="shared" si="15"/>
        <v>0</v>
      </c>
      <c r="K104" s="32">
        <v>0</v>
      </c>
      <c r="L104" s="916">
        <v>0</v>
      </c>
      <c r="M104" s="32">
        <v>0</v>
      </c>
      <c r="N104" s="35">
        <v>0</v>
      </c>
      <c r="O104" s="35">
        <v>0</v>
      </c>
      <c r="P104" s="37">
        <v>0</v>
      </c>
      <c r="Q104" s="32">
        <v>0</v>
      </c>
      <c r="R104" s="916">
        <v>0</v>
      </c>
      <c r="S104" s="39">
        <v>1</v>
      </c>
      <c r="T104" s="37">
        <v>1</v>
      </c>
      <c r="U104" s="39">
        <v>1</v>
      </c>
      <c r="V104" s="35">
        <v>1</v>
      </c>
      <c r="W104" s="35">
        <v>0</v>
      </c>
      <c r="X104" s="35">
        <v>0</v>
      </c>
      <c r="Y104" s="35">
        <v>0</v>
      </c>
      <c r="Z104" s="35">
        <v>0</v>
      </c>
      <c r="AA104" s="35">
        <v>0</v>
      </c>
      <c r="AB104" s="35">
        <v>0</v>
      </c>
      <c r="AC104" s="35">
        <v>0</v>
      </c>
      <c r="AD104" s="35">
        <v>0</v>
      </c>
      <c r="AE104" s="43">
        <v>0</v>
      </c>
      <c r="AF104" s="917">
        <v>2</v>
      </c>
      <c r="AG104" s="62"/>
      <c r="AH104" s="68"/>
      <c r="AI104" s="4">
        <v>6</v>
      </c>
    </row>
    <row r="105" spans="1:35" s="4" customFormat="1" ht="21" customHeight="1" x14ac:dyDescent="0.15">
      <c r="A105" s="6">
        <v>7700</v>
      </c>
      <c r="B105" s="10"/>
      <c r="C105" s="14" t="s">
        <v>16</v>
      </c>
      <c r="D105" s="18"/>
      <c r="E105" s="14"/>
      <c r="F105" s="14" t="s">
        <v>327</v>
      </c>
      <c r="G105" s="14"/>
      <c r="H105" s="29">
        <v>3</v>
      </c>
      <c r="I105" s="29">
        <v>80</v>
      </c>
      <c r="J105" s="29">
        <f t="shared" si="15"/>
        <v>17</v>
      </c>
      <c r="K105" s="32">
        <v>9</v>
      </c>
      <c r="L105" s="916">
        <v>8</v>
      </c>
      <c r="M105" s="32">
        <v>0</v>
      </c>
      <c r="N105" s="35">
        <v>5</v>
      </c>
      <c r="O105" s="35">
        <v>5</v>
      </c>
      <c r="P105" s="37">
        <v>7</v>
      </c>
      <c r="Q105" s="32">
        <v>3</v>
      </c>
      <c r="R105" s="916">
        <v>4</v>
      </c>
      <c r="S105" s="39">
        <v>1</v>
      </c>
      <c r="T105" s="37">
        <v>4</v>
      </c>
      <c r="U105" s="39">
        <v>1</v>
      </c>
      <c r="V105" s="35">
        <v>0</v>
      </c>
      <c r="W105" s="35">
        <v>1</v>
      </c>
      <c r="X105" s="35">
        <v>0</v>
      </c>
      <c r="Y105" s="35">
        <v>0</v>
      </c>
      <c r="Z105" s="35">
        <v>3</v>
      </c>
      <c r="AA105" s="35">
        <v>0</v>
      </c>
      <c r="AB105" s="35">
        <v>0</v>
      </c>
      <c r="AC105" s="35">
        <v>0</v>
      </c>
      <c r="AD105" s="35">
        <v>0</v>
      </c>
      <c r="AE105" s="43">
        <v>0</v>
      </c>
      <c r="AF105" s="917">
        <v>2</v>
      </c>
      <c r="AG105" s="62"/>
      <c r="AH105" s="68"/>
      <c r="AI105" s="4">
        <v>1</v>
      </c>
    </row>
    <row r="106" spans="1:35" s="4" customFormat="1" ht="21" customHeight="1" x14ac:dyDescent="0.15">
      <c r="A106" s="6">
        <v>7708</v>
      </c>
      <c r="B106" s="10"/>
      <c r="C106" s="14" t="s">
        <v>16</v>
      </c>
      <c r="D106" s="18"/>
      <c r="E106" s="14"/>
      <c r="F106" s="14" t="s">
        <v>915</v>
      </c>
      <c r="G106" s="14"/>
      <c r="H106" s="29">
        <v>3</v>
      </c>
      <c r="I106" s="29">
        <v>80</v>
      </c>
      <c r="J106" s="29">
        <f t="shared" ref="J106" si="20">K106+L106</f>
        <v>18</v>
      </c>
      <c r="K106" s="32">
        <v>12</v>
      </c>
      <c r="L106" s="916">
        <v>6</v>
      </c>
      <c r="M106" s="32">
        <v>0</v>
      </c>
      <c r="N106" s="35">
        <v>6</v>
      </c>
      <c r="O106" s="35">
        <v>6</v>
      </c>
      <c r="P106" s="37">
        <v>6</v>
      </c>
      <c r="Q106" s="32">
        <v>0</v>
      </c>
      <c r="R106" s="916">
        <v>5</v>
      </c>
      <c r="S106" s="39">
        <v>0</v>
      </c>
      <c r="T106" s="37">
        <v>8</v>
      </c>
      <c r="U106" s="39">
        <v>1</v>
      </c>
      <c r="V106" s="35">
        <v>1</v>
      </c>
      <c r="W106" s="35">
        <v>0</v>
      </c>
      <c r="X106" s="35">
        <v>0</v>
      </c>
      <c r="Y106" s="35">
        <v>0</v>
      </c>
      <c r="Z106" s="35">
        <v>6</v>
      </c>
      <c r="AA106" s="35">
        <v>0</v>
      </c>
      <c r="AB106" s="35">
        <v>0</v>
      </c>
      <c r="AC106" s="35">
        <v>0</v>
      </c>
      <c r="AD106" s="35">
        <v>0</v>
      </c>
      <c r="AE106" s="43">
        <v>0</v>
      </c>
      <c r="AF106" s="917">
        <v>0</v>
      </c>
      <c r="AG106" s="62"/>
      <c r="AH106" s="68"/>
      <c r="AI106" s="4">
        <v>6</v>
      </c>
    </row>
    <row r="107" spans="1:35" s="164" customFormat="1" ht="21" customHeight="1" x14ac:dyDescent="0.15">
      <c r="A107" s="303"/>
      <c r="B107" s="304"/>
      <c r="C107" s="305"/>
      <c r="D107" s="306"/>
      <c r="E107" s="305"/>
      <c r="F107" s="305" t="s">
        <v>987</v>
      </c>
      <c r="G107" s="305"/>
      <c r="H107" s="278">
        <f>H108</f>
        <v>4</v>
      </c>
      <c r="I107" s="278">
        <f>I108</f>
        <v>60</v>
      </c>
      <c r="J107" s="278">
        <f t="shared" si="15"/>
        <v>55</v>
      </c>
      <c r="K107" s="269">
        <f t="shared" ref="K107:AF107" si="21">K108</f>
        <v>31</v>
      </c>
      <c r="L107" s="291">
        <f t="shared" si="21"/>
        <v>24</v>
      </c>
      <c r="M107" s="269">
        <f t="shared" si="21"/>
        <v>1</v>
      </c>
      <c r="N107" s="307">
        <f t="shared" si="21"/>
        <v>19</v>
      </c>
      <c r="O107" s="307">
        <f t="shared" si="21"/>
        <v>18</v>
      </c>
      <c r="P107" s="280">
        <f t="shared" si="21"/>
        <v>17</v>
      </c>
      <c r="Q107" s="269">
        <f t="shared" si="21"/>
        <v>7</v>
      </c>
      <c r="R107" s="926">
        <f t="shared" si="21"/>
        <v>5</v>
      </c>
      <c r="S107" s="279">
        <v>1</v>
      </c>
      <c r="T107" s="280">
        <v>11</v>
      </c>
      <c r="U107" s="279">
        <f t="shared" si="21"/>
        <v>1</v>
      </c>
      <c r="V107" s="307">
        <f t="shared" si="21"/>
        <v>1</v>
      </c>
      <c r="W107" s="307">
        <f t="shared" si="21"/>
        <v>0</v>
      </c>
      <c r="X107" s="307">
        <f t="shared" si="21"/>
        <v>1</v>
      </c>
      <c r="Y107" s="307">
        <f t="shared" si="21"/>
        <v>0</v>
      </c>
      <c r="Z107" s="307">
        <f t="shared" si="21"/>
        <v>9</v>
      </c>
      <c r="AA107" s="307">
        <f t="shared" si="21"/>
        <v>0</v>
      </c>
      <c r="AB107" s="307">
        <f t="shared" si="21"/>
        <v>0</v>
      </c>
      <c r="AC107" s="307">
        <f t="shared" si="21"/>
        <v>0</v>
      </c>
      <c r="AD107" s="307">
        <f t="shared" si="21"/>
        <v>0</v>
      </c>
      <c r="AE107" s="270">
        <f t="shared" si="21"/>
        <v>0</v>
      </c>
      <c r="AF107" s="854">
        <f t="shared" si="21"/>
        <v>0</v>
      </c>
      <c r="AG107" s="320"/>
      <c r="AH107" s="64"/>
    </row>
    <row r="108" spans="1:35" s="4" customFormat="1" ht="21" customHeight="1" x14ac:dyDescent="0.15">
      <c r="A108" s="5">
        <v>7535</v>
      </c>
      <c r="B108" s="8"/>
      <c r="C108" s="846" t="s">
        <v>935</v>
      </c>
      <c r="D108" s="16"/>
      <c r="E108" s="12"/>
      <c r="F108" s="12" t="s">
        <v>917</v>
      </c>
      <c r="G108" s="12"/>
      <c r="H108" s="28">
        <v>4</v>
      </c>
      <c r="I108" s="28">
        <v>60</v>
      </c>
      <c r="J108" s="28">
        <f t="shared" si="15"/>
        <v>55</v>
      </c>
      <c r="K108" s="31">
        <v>31</v>
      </c>
      <c r="L108" s="914">
        <v>24</v>
      </c>
      <c r="M108" s="31">
        <v>1</v>
      </c>
      <c r="N108" s="36">
        <v>19</v>
      </c>
      <c r="O108" s="36">
        <v>18</v>
      </c>
      <c r="P108" s="38">
        <v>17</v>
      </c>
      <c r="Q108" s="31">
        <v>7</v>
      </c>
      <c r="R108" s="914">
        <v>5</v>
      </c>
      <c r="S108" s="40">
        <v>1</v>
      </c>
      <c r="T108" s="38">
        <v>11</v>
      </c>
      <c r="U108" s="40">
        <v>1</v>
      </c>
      <c r="V108" s="36">
        <v>1</v>
      </c>
      <c r="W108" s="36">
        <v>0</v>
      </c>
      <c r="X108" s="36">
        <v>1</v>
      </c>
      <c r="Y108" s="36">
        <v>0</v>
      </c>
      <c r="Z108" s="36">
        <v>9</v>
      </c>
      <c r="AA108" s="36">
        <v>0</v>
      </c>
      <c r="AB108" s="36">
        <v>0</v>
      </c>
      <c r="AC108" s="36">
        <v>0</v>
      </c>
      <c r="AD108" s="36">
        <v>0</v>
      </c>
      <c r="AE108" s="42">
        <v>0</v>
      </c>
      <c r="AF108" s="918">
        <v>0</v>
      </c>
      <c r="AG108" s="62"/>
      <c r="AH108" s="68"/>
      <c r="AI108" s="4">
        <v>4</v>
      </c>
    </row>
    <row r="109" spans="1:35" s="164" customFormat="1" ht="21" hidden="1" customHeight="1" x14ac:dyDescent="0.15">
      <c r="A109" s="303"/>
      <c r="B109" s="304"/>
      <c r="C109" s="305"/>
      <c r="D109" s="306"/>
      <c r="E109" s="305"/>
      <c r="F109" s="305" t="s">
        <v>918</v>
      </c>
      <c r="G109" s="305"/>
      <c r="H109" s="278">
        <f>H110</f>
        <v>0</v>
      </c>
      <c r="I109" s="278">
        <f>I110</f>
        <v>0</v>
      </c>
      <c r="J109" s="278">
        <f t="shared" si="15"/>
        <v>0</v>
      </c>
      <c r="K109" s="269">
        <f t="shared" ref="K109:AF109" si="22">K110</f>
        <v>0</v>
      </c>
      <c r="L109" s="291">
        <f t="shared" si="22"/>
        <v>0</v>
      </c>
      <c r="M109" s="269">
        <f t="shared" si="22"/>
        <v>0</v>
      </c>
      <c r="N109" s="307">
        <f t="shared" si="22"/>
        <v>0</v>
      </c>
      <c r="O109" s="307">
        <f t="shared" si="22"/>
        <v>0</v>
      </c>
      <c r="P109" s="280">
        <f t="shared" si="22"/>
        <v>0</v>
      </c>
      <c r="Q109" s="269">
        <f t="shared" si="22"/>
        <v>0</v>
      </c>
      <c r="R109" s="926">
        <f t="shared" si="22"/>
        <v>0</v>
      </c>
      <c r="S109" s="279">
        <v>0</v>
      </c>
      <c r="T109" s="280">
        <v>0</v>
      </c>
      <c r="U109" s="279">
        <f t="shared" si="22"/>
        <v>0</v>
      </c>
      <c r="V109" s="307">
        <f t="shared" si="22"/>
        <v>0</v>
      </c>
      <c r="W109" s="307">
        <f t="shared" si="22"/>
        <v>0</v>
      </c>
      <c r="X109" s="307">
        <f t="shared" si="22"/>
        <v>0</v>
      </c>
      <c r="Y109" s="307">
        <f t="shared" si="22"/>
        <v>0</v>
      </c>
      <c r="Z109" s="307">
        <f t="shared" si="22"/>
        <v>0</v>
      </c>
      <c r="AA109" s="307">
        <f t="shared" si="22"/>
        <v>0</v>
      </c>
      <c r="AB109" s="307">
        <f t="shared" si="22"/>
        <v>0</v>
      </c>
      <c r="AC109" s="307">
        <f t="shared" si="22"/>
        <v>0</v>
      </c>
      <c r="AD109" s="307">
        <f t="shared" si="22"/>
        <v>0</v>
      </c>
      <c r="AE109" s="270">
        <f t="shared" si="22"/>
        <v>0</v>
      </c>
      <c r="AF109" s="854">
        <f t="shared" si="22"/>
        <v>0</v>
      </c>
      <c r="AG109" s="320"/>
      <c r="AH109" s="64"/>
    </row>
    <row r="110" spans="1:35" s="4" customFormat="1" ht="21" hidden="1" customHeight="1" x14ac:dyDescent="0.15">
      <c r="A110" s="5">
        <v>7562</v>
      </c>
      <c r="B110" s="8"/>
      <c r="C110" s="12" t="s">
        <v>742</v>
      </c>
      <c r="D110" s="16"/>
      <c r="E110" s="12"/>
      <c r="F110" s="12" t="s">
        <v>1276</v>
      </c>
      <c r="G110" s="12"/>
      <c r="H110" s="28">
        <v>0</v>
      </c>
      <c r="I110" s="28">
        <v>0</v>
      </c>
      <c r="J110" s="28">
        <f t="shared" si="15"/>
        <v>0</v>
      </c>
      <c r="K110" s="31">
        <v>0</v>
      </c>
      <c r="L110" s="914">
        <v>0</v>
      </c>
      <c r="M110" s="31">
        <v>0</v>
      </c>
      <c r="N110" s="36">
        <v>0</v>
      </c>
      <c r="O110" s="36">
        <v>0</v>
      </c>
      <c r="P110" s="38">
        <v>0</v>
      </c>
      <c r="Q110" s="31">
        <v>0</v>
      </c>
      <c r="R110" s="914">
        <v>0</v>
      </c>
      <c r="S110" s="40">
        <v>0</v>
      </c>
      <c r="T110" s="38">
        <v>0</v>
      </c>
      <c r="U110" s="40">
        <v>0</v>
      </c>
      <c r="V110" s="36">
        <v>0</v>
      </c>
      <c r="W110" s="36">
        <v>0</v>
      </c>
      <c r="X110" s="36">
        <v>0</v>
      </c>
      <c r="Y110" s="36">
        <v>0</v>
      </c>
      <c r="Z110" s="36">
        <v>0</v>
      </c>
      <c r="AA110" s="36">
        <v>0</v>
      </c>
      <c r="AB110" s="36">
        <v>0</v>
      </c>
      <c r="AC110" s="36">
        <v>0</v>
      </c>
      <c r="AD110" s="36">
        <v>0</v>
      </c>
      <c r="AE110" s="42">
        <v>0</v>
      </c>
      <c r="AF110" s="918">
        <v>0</v>
      </c>
      <c r="AG110" s="62"/>
      <c r="AH110" s="68"/>
      <c r="AI110" s="4">
        <v>2</v>
      </c>
    </row>
    <row r="111" spans="1:35" s="164" customFormat="1" ht="21" customHeight="1" x14ac:dyDescent="0.15">
      <c r="A111" s="302"/>
      <c r="B111" s="9"/>
      <c r="C111" s="13"/>
      <c r="D111" s="17"/>
      <c r="E111" s="13"/>
      <c r="F111" s="13" t="s">
        <v>1162</v>
      </c>
      <c r="G111" s="13"/>
      <c r="H111" s="182">
        <f>H112</f>
        <v>3</v>
      </c>
      <c r="I111" s="182">
        <f>I112</f>
        <v>80</v>
      </c>
      <c r="J111" s="182">
        <f t="shared" si="15"/>
        <v>3</v>
      </c>
      <c r="K111" s="217">
        <f t="shared" ref="K111:AF111" si="23">K112</f>
        <v>1</v>
      </c>
      <c r="L111" s="301">
        <f t="shared" si="23"/>
        <v>2</v>
      </c>
      <c r="M111" s="217">
        <f t="shared" si="23"/>
        <v>0</v>
      </c>
      <c r="N111" s="293">
        <f t="shared" si="23"/>
        <v>1</v>
      </c>
      <c r="O111" s="293">
        <f t="shared" si="23"/>
        <v>1</v>
      </c>
      <c r="P111" s="919">
        <f t="shared" si="23"/>
        <v>1</v>
      </c>
      <c r="Q111" s="217">
        <f t="shared" si="23"/>
        <v>2</v>
      </c>
      <c r="R111" s="927">
        <f t="shared" si="23"/>
        <v>1</v>
      </c>
      <c r="S111" s="284">
        <v>0</v>
      </c>
      <c r="T111" s="919">
        <v>3</v>
      </c>
      <c r="U111" s="284">
        <f t="shared" si="23"/>
        <v>1</v>
      </c>
      <c r="V111" s="293">
        <f t="shared" si="23"/>
        <v>0</v>
      </c>
      <c r="W111" s="293">
        <f t="shared" si="23"/>
        <v>1</v>
      </c>
      <c r="X111" s="293">
        <f t="shared" si="23"/>
        <v>0</v>
      </c>
      <c r="Y111" s="293">
        <f t="shared" si="23"/>
        <v>0</v>
      </c>
      <c r="Z111" s="293">
        <f t="shared" si="23"/>
        <v>1</v>
      </c>
      <c r="AA111" s="293">
        <f t="shared" si="23"/>
        <v>0</v>
      </c>
      <c r="AB111" s="293">
        <f t="shared" si="23"/>
        <v>0</v>
      </c>
      <c r="AC111" s="293">
        <f t="shared" si="23"/>
        <v>0</v>
      </c>
      <c r="AD111" s="293">
        <f t="shared" si="23"/>
        <v>0</v>
      </c>
      <c r="AE111" s="271">
        <f t="shared" si="23"/>
        <v>0</v>
      </c>
      <c r="AF111" s="853">
        <f t="shared" si="23"/>
        <v>1</v>
      </c>
      <c r="AG111" s="320"/>
      <c r="AH111" s="64"/>
    </row>
    <row r="112" spans="1:35" s="4" customFormat="1" ht="21" customHeight="1" x14ac:dyDescent="0.15">
      <c r="A112" s="5">
        <v>7504</v>
      </c>
      <c r="B112" s="8"/>
      <c r="C112" s="846" t="s">
        <v>742</v>
      </c>
      <c r="D112" s="16"/>
      <c r="E112" s="12"/>
      <c r="F112" s="12" t="s">
        <v>919</v>
      </c>
      <c r="G112" s="12"/>
      <c r="H112" s="28">
        <v>3</v>
      </c>
      <c r="I112" s="28">
        <v>80</v>
      </c>
      <c r="J112" s="28">
        <f t="shared" si="15"/>
        <v>3</v>
      </c>
      <c r="K112" s="31">
        <v>1</v>
      </c>
      <c r="L112" s="914">
        <v>2</v>
      </c>
      <c r="M112" s="31">
        <v>0</v>
      </c>
      <c r="N112" s="36">
        <v>1</v>
      </c>
      <c r="O112" s="36">
        <v>1</v>
      </c>
      <c r="P112" s="38">
        <v>1</v>
      </c>
      <c r="Q112" s="31">
        <v>2</v>
      </c>
      <c r="R112" s="914">
        <v>1</v>
      </c>
      <c r="S112" s="40">
        <v>0</v>
      </c>
      <c r="T112" s="38">
        <v>3</v>
      </c>
      <c r="U112" s="40">
        <v>1</v>
      </c>
      <c r="V112" s="36">
        <v>0</v>
      </c>
      <c r="W112" s="36">
        <v>1</v>
      </c>
      <c r="X112" s="36">
        <v>0</v>
      </c>
      <c r="Y112" s="36">
        <v>0</v>
      </c>
      <c r="Z112" s="36">
        <v>1</v>
      </c>
      <c r="AA112" s="36">
        <v>0</v>
      </c>
      <c r="AB112" s="36">
        <v>0</v>
      </c>
      <c r="AC112" s="36">
        <v>0</v>
      </c>
      <c r="AD112" s="36">
        <v>0</v>
      </c>
      <c r="AE112" s="42">
        <v>0</v>
      </c>
      <c r="AF112" s="918">
        <v>1</v>
      </c>
      <c r="AG112" s="62"/>
      <c r="AH112" s="68"/>
      <c r="AI112" s="4">
        <v>0</v>
      </c>
    </row>
    <row r="113" spans="1:35" s="164" customFormat="1" ht="21" customHeight="1" x14ac:dyDescent="0.15">
      <c r="A113" s="302"/>
      <c r="B113" s="9"/>
      <c r="C113" s="13"/>
      <c r="D113" s="17"/>
      <c r="E113" s="13"/>
      <c r="F113" s="13" t="s">
        <v>999</v>
      </c>
      <c r="G113" s="13"/>
      <c r="H113" s="182">
        <f>H114</f>
        <v>3</v>
      </c>
      <c r="I113" s="182">
        <f>I114</f>
        <v>30</v>
      </c>
      <c r="J113" s="182">
        <f t="shared" si="15"/>
        <v>17</v>
      </c>
      <c r="K113" s="217">
        <f t="shared" ref="K113:AF113" si="24">K114</f>
        <v>14</v>
      </c>
      <c r="L113" s="301">
        <f t="shared" si="24"/>
        <v>3</v>
      </c>
      <c r="M113" s="217">
        <f t="shared" si="24"/>
        <v>1</v>
      </c>
      <c r="N113" s="293">
        <f t="shared" si="24"/>
        <v>3</v>
      </c>
      <c r="O113" s="293">
        <f t="shared" si="24"/>
        <v>7</v>
      </c>
      <c r="P113" s="919">
        <f t="shared" si="24"/>
        <v>6</v>
      </c>
      <c r="Q113" s="217">
        <f t="shared" si="24"/>
        <v>3</v>
      </c>
      <c r="R113" s="927">
        <f t="shared" si="24"/>
        <v>6</v>
      </c>
      <c r="S113" s="284">
        <v>0</v>
      </c>
      <c r="T113" s="919">
        <v>9</v>
      </c>
      <c r="U113" s="284">
        <f t="shared" si="24"/>
        <v>1</v>
      </c>
      <c r="V113" s="293">
        <f t="shared" si="24"/>
        <v>0</v>
      </c>
      <c r="W113" s="293">
        <f t="shared" si="24"/>
        <v>1</v>
      </c>
      <c r="X113" s="293">
        <f t="shared" si="24"/>
        <v>1</v>
      </c>
      <c r="Y113" s="293">
        <f t="shared" si="24"/>
        <v>1</v>
      </c>
      <c r="Z113" s="293">
        <f t="shared" si="24"/>
        <v>4</v>
      </c>
      <c r="AA113" s="293">
        <f t="shared" si="24"/>
        <v>0</v>
      </c>
      <c r="AB113" s="293">
        <f t="shared" si="24"/>
        <v>0</v>
      </c>
      <c r="AC113" s="293">
        <f t="shared" si="24"/>
        <v>0</v>
      </c>
      <c r="AD113" s="293">
        <f t="shared" si="24"/>
        <v>1</v>
      </c>
      <c r="AE113" s="271">
        <f t="shared" si="24"/>
        <v>0</v>
      </c>
      <c r="AF113" s="853">
        <f t="shared" si="24"/>
        <v>0</v>
      </c>
      <c r="AG113" s="320"/>
      <c r="AH113" s="64"/>
    </row>
    <row r="114" spans="1:35" s="4" customFormat="1" ht="21" customHeight="1" x14ac:dyDescent="0.15">
      <c r="A114" s="5">
        <v>7560</v>
      </c>
      <c r="B114" s="8"/>
      <c r="C114" s="846" t="s">
        <v>742</v>
      </c>
      <c r="D114" s="16"/>
      <c r="E114" s="12"/>
      <c r="F114" s="12" t="s">
        <v>920</v>
      </c>
      <c r="G114" s="12"/>
      <c r="H114" s="28">
        <v>3</v>
      </c>
      <c r="I114" s="28">
        <v>30</v>
      </c>
      <c r="J114" s="28">
        <f t="shared" si="15"/>
        <v>17</v>
      </c>
      <c r="K114" s="31">
        <v>14</v>
      </c>
      <c r="L114" s="914">
        <v>3</v>
      </c>
      <c r="M114" s="31">
        <v>1</v>
      </c>
      <c r="N114" s="36">
        <v>3</v>
      </c>
      <c r="O114" s="36">
        <v>7</v>
      </c>
      <c r="P114" s="38">
        <v>6</v>
      </c>
      <c r="Q114" s="31">
        <v>3</v>
      </c>
      <c r="R114" s="914">
        <v>6</v>
      </c>
      <c r="S114" s="40">
        <v>0</v>
      </c>
      <c r="T114" s="38">
        <v>9</v>
      </c>
      <c r="U114" s="40">
        <v>1</v>
      </c>
      <c r="V114" s="36">
        <v>0</v>
      </c>
      <c r="W114" s="36">
        <v>1</v>
      </c>
      <c r="X114" s="36">
        <v>1</v>
      </c>
      <c r="Y114" s="36">
        <v>1</v>
      </c>
      <c r="Z114" s="36">
        <v>4</v>
      </c>
      <c r="AA114" s="36">
        <v>0</v>
      </c>
      <c r="AB114" s="36">
        <v>0</v>
      </c>
      <c r="AC114" s="36">
        <v>0</v>
      </c>
      <c r="AD114" s="36">
        <v>1</v>
      </c>
      <c r="AE114" s="42">
        <v>0</v>
      </c>
      <c r="AF114" s="918">
        <v>0</v>
      </c>
      <c r="AG114" s="62"/>
      <c r="AH114" s="68"/>
      <c r="AI114" s="4">
        <v>1</v>
      </c>
    </row>
    <row r="115" spans="1:35" s="164" customFormat="1" ht="21" customHeight="1" x14ac:dyDescent="0.15">
      <c r="A115" s="302"/>
      <c r="B115" s="9"/>
      <c r="C115" s="13"/>
      <c r="D115" s="17"/>
      <c r="E115" s="13"/>
      <c r="F115" s="13" t="s">
        <v>955</v>
      </c>
      <c r="G115" s="13"/>
      <c r="H115" s="182">
        <f>H116</f>
        <v>2</v>
      </c>
      <c r="I115" s="182">
        <f>I116</f>
        <v>90</v>
      </c>
      <c r="J115" s="182">
        <f t="shared" ref="J115:J125" si="25">K115+L115</f>
        <v>17</v>
      </c>
      <c r="K115" s="217">
        <f t="shared" ref="K115:AF115" si="26">K116</f>
        <v>7</v>
      </c>
      <c r="L115" s="301">
        <f t="shared" si="26"/>
        <v>10</v>
      </c>
      <c r="M115" s="217">
        <f t="shared" si="26"/>
        <v>0</v>
      </c>
      <c r="N115" s="293">
        <f t="shared" si="26"/>
        <v>0</v>
      </c>
      <c r="O115" s="293">
        <f t="shared" si="26"/>
        <v>11</v>
      </c>
      <c r="P115" s="919">
        <f t="shared" si="26"/>
        <v>6</v>
      </c>
      <c r="Q115" s="217">
        <f t="shared" si="26"/>
        <v>1</v>
      </c>
      <c r="R115" s="927">
        <f t="shared" si="26"/>
        <v>2</v>
      </c>
      <c r="S115" s="284">
        <v>2</v>
      </c>
      <c r="T115" s="919">
        <v>3</v>
      </c>
      <c r="U115" s="284">
        <f t="shared" si="26"/>
        <v>1</v>
      </c>
      <c r="V115" s="293">
        <f t="shared" si="26"/>
        <v>1</v>
      </c>
      <c r="W115" s="293">
        <f t="shared" si="26"/>
        <v>0</v>
      </c>
      <c r="X115" s="293">
        <f t="shared" si="26"/>
        <v>0</v>
      </c>
      <c r="Y115" s="293">
        <f t="shared" si="26"/>
        <v>0</v>
      </c>
      <c r="Z115" s="293">
        <f t="shared" si="26"/>
        <v>3</v>
      </c>
      <c r="AA115" s="293">
        <f t="shared" si="26"/>
        <v>0</v>
      </c>
      <c r="AB115" s="293">
        <f t="shared" si="26"/>
        <v>0</v>
      </c>
      <c r="AC115" s="293">
        <f t="shared" si="26"/>
        <v>0</v>
      </c>
      <c r="AD115" s="293">
        <f t="shared" si="26"/>
        <v>0</v>
      </c>
      <c r="AE115" s="271">
        <f t="shared" si="26"/>
        <v>0</v>
      </c>
      <c r="AF115" s="853">
        <f t="shared" si="26"/>
        <v>0</v>
      </c>
      <c r="AG115" s="320"/>
      <c r="AH115" s="64"/>
    </row>
    <row r="116" spans="1:35" s="4" customFormat="1" ht="21" customHeight="1" x14ac:dyDescent="0.15">
      <c r="A116" s="5">
        <v>7611</v>
      </c>
      <c r="B116" s="8"/>
      <c r="C116" s="846" t="s">
        <v>742</v>
      </c>
      <c r="D116" s="16"/>
      <c r="E116" s="12"/>
      <c r="F116" s="12" t="s">
        <v>171</v>
      </c>
      <c r="G116" s="12"/>
      <c r="H116" s="28">
        <v>2</v>
      </c>
      <c r="I116" s="28">
        <v>90</v>
      </c>
      <c r="J116" s="28">
        <f t="shared" si="25"/>
        <v>17</v>
      </c>
      <c r="K116" s="31">
        <v>7</v>
      </c>
      <c r="L116" s="914">
        <v>10</v>
      </c>
      <c r="M116" s="31">
        <v>0</v>
      </c>
      <c r="N116" s="36">
        <v>0</v>
      </c>
      <c r="O116" s="36">
        <v>11</v>
      </c>
      <c r="P116" s="38">
        <v>6</v>
      </c>
      <c r="Q116" s="31">
        <v>1</v>
      </c>
      <c r="R116" s="914">
        <v>2</v>
      </c>
      <c r="S116" s="40">
        <v>2</v>
      </c>
      <c r="T116" s="38">
        <v>3</v>
      </c>
      <c r="U116" s="40">
        <v>1</v>
      </c>
      <c r="V116" s="36">
        <v>1</v>
      </c>
      <c r="W116" s="36">
        <v>0</v>
      </c>
      <c r="X116" s="36">
        <v>0</v>
      </c>
      <c r="Y116" s="36">
        <v>0</v>
      </c>
      <c r="Z116" s="36">
        <v>3</v>
      </c>
      <c r="AA116" s="36">
        <v>0</v>
      </c>
      <c r="AB116" s="36">
        <v>0</v>
      </c>
      <c r="AC116" s="36">
        <v>0</v>
      </c>
      <c r="AD116" s="36">
        <v>0</v>
      </c>
      <c r="AE116" s="42">
        <v>0</v>
      </c>
      <c r="AF116" s="918">
        <v>0</v>
      </c>
      <c r="AG116" s="62"/>
      <c r="AH116" s="68"/>
      <c r="AI116" s="4">
        <v>2</v>
      </c>
    </row>
    <row r="117" spans="1:35" s="164" customFormat="1" ht="21" customHeight="1" x14ac:dyDescent="0.15">
      <c r="A117" s="302"/>
      <c r="B117" s="9"/>
      <c r="C117" s="13"/>
      <c r="D117" s="17"/>
      <c r="E117" s="13"/>
      <c r="F117" s="13" t="s">
        <v>1440</v>
      </c>
      <c r="G117" s="13"/>
      <c r="H117" s="182">
        <f>SUM(H118:H120)</f>
        <v>10</v>
      </c>
      <c r="I117" s="182">
        <f>SUM(I118:I120)</f>
        <v>260</v>
      </c>
      <c r="J117" s="182">
        <f t="shared" si="25"/>
        <v>80</v>
      </c>
      <c r="K117" s="217">
        <f t="shared" ref="K117:R117" si="27">SUM(K118:K120)</f>
        <v>37</v>
      </c>
      <c r="L117" s="301">
        <f t="shared" si="27"/>
        <v>43</v>
      </c>
      <c r="M117" s="217">
        <f t="shared" si="27"/>
        <v>1</v>
      </c>
      <c r="N117" s="293">
        <f t="shared" si="27"/>
        <v>34</v>
      </c>
      <c r="O117" s="293">
        <f t="shared" si="27"/>
        <v>25</v>
      </c>
      <c r="P117" s="919">
        <f t="shared" si="27"/>
        <v>20</v>
      </c>
      <c r="Q117" s="217">
        <f t="shared" si="27"/>
        <v>18</v>
      </c>
      <c r="R117" s="927">
        <f t="shared" si="27"/>
        <v>24</v>
      </c>
      <c r="S117" s="284">
        <v>1</v>
      </c>
      <c r="T117" s="919">
        <v>13</v>
      </c>
      <c r="U117" s="284">
        <f t="shared" ref="U117:AF117" si="28">SUM(U118:U120)</f>
        <v>2</v>
      </c>
      <c r="V117" s="293">
        <f t="shared" si="28"/>
        <v>0</v>
      </c>
      <c r="W117" s="293">
        <f t="shared" si="28"/>
        <v>2</v>
      </c>
      <c r="X117" s="293">
        <f t="shared" si="28"/>
        <v>1</v>
      </c>
      <c r="Y117" s="293">
        <f t="shared" si="28"/>
        <v>0</v>
      </c>
      <c r="Z117" s="293">
        <f t="shared" si="28"/>
        <v>8</v>
      </c>
      <c r="AA117" s="293">
        <f t="shared" si="28"/>
        <v>0</v>
      </c>
      <c r="AB117" s="293">
        <f t="shared" si="28"/>
        <v>0</v>
      </c>
      <c r="AC117" s="293">
        <f t="shared" si="28"/>
        <v>0</v>
      </c>
      <c r="AD117" s="293">
        <f t="shared" si="28"/>
        <v>0</v>
      </c>
      <c r="AE117" s="271">
        <f t="shared" si="28"/>
        <v>1</v>
      </c>
      <c r="AF117" s="853">
        <f t="shared" si="28"/>
        <v>2</v>
      </c>
      <c r="AG117" s="320"/>
      <c r="AH117" s="64"/>
    </row>
    <row r="118" spans="1:35" s="4" customFormat="1" ht="21" customHeight="1" x14ac:dyDescent="0.15">
      <c r="A118" s="6">
        <v>7660</v>
      </c>
      <c r="B118" s="10"/>
      <c r="C118" s="857" t="s">
        <v>742</v>
      </c>
      <c r="D118" s="18"/>
      <c r="E118" s="14"/>
      <c r="F118" s="14" t="s">
        <v>181</v>
      </c>
      <c r="G118" s="14"/>
      <c r="H118" s="29">
        <v>3</v>
      </c>
      <c r="I118" s="29">
        <v>100</v>
      </c>
      <c r="J118" s="29">
        <f t="shared" si="25"/>
        <v>19</v>
      </c>
      <c r="K118" s="32">
        <v>9</v>
      </c>
      <c r="L118" s="916">
        <v>10</v>
      </c>
      <c r="M118" s="32">
        <v>0</v>
      </c>
      <c r="N118" s="35">
        <v>4</v>
      </c>
      <c r="O118" s="35">
        <v>6</v>
      </c>
      <c r="P118" s="37">
        <v>9</v>
      </c>
      <c r="Q118" s="32">
        <v>4</v>
      </c>
      <c r="R118" s="916">
        <v>5</v>
      </c>
      <c r="S118" s="39">
        <v>0</v>
      </c>
      <c r="T118" s="37">
        <v>5</v>
      </c>
      <c r="U118" s="39">
        <v>1</v>
      </c>
      <c r="V118" s="35">
        <v>0</v>
      </c>
      <c r="W118" s="35">
        <v>0</v>
      </c>
      <c r="X118" s="35">
        <v>1</v>
      </c>
      <c r="Y118" s="35">
        <v>0</v>
      </c>
      <c r="Z118" s="35">
        <v>3</v>
      </c>
      <c r="AA118" s="35">
        <v>0</v>
      </c>
      <c r="AB118" s="35">
        <v>0</v>
      </c>
      <c r="AC118" s="35">
        <v>0</v>
      </c>
      <c r="AD118" s="35">
        <v>0</v>
      </c>
      <c r="AE118" s="43">
        <v>0</v>
      </c>
      <c r="AF118" s="917">
        <v>0</v>
      </c>
      <c r="AG118" s="62"/>
      <c r="AH118" s="68"/>
      <c r="AI118" s="4">
        <v>0</v>
      </c>
    </row>
    <row r="119" spans="1:35" s="4" customFormat="1" ht="21" customHeight="1" x14ac:dyDescent="0.15">
      <c r="A119" s="6">
        <v>7679</v>
      </c>
      <c r="B119" s="10"/>
      <c r="C119" s="14" t="s">
        <v>16</v>
      </c>
      <c r="D119" s="18"/>
      <c r="E119" s="14"/>
      <c r="F119" s="14" t="s">
        <v>922</v>
      </c>
      <c r="G119" s="14"/>
      <c r="H119" s="29">
        <v>3</v>
      </c>
      <c r="I119" s="29">
        <v>80</v>
      </c>
      <c r="J119" s="29">
        <f t="shared" si="25"/>
        <v>5</v>
      </c>
      <c r="K119" s="32">
        <v>5</v>
      </c>
      <c r="L119" s="916">
        <v>0</v>
      </c>
      <c r="M119" s="32">
        <v>0</v>
      </c>
      <c r="N119" s="35">
        <v>2</v>
      </c>
      <c r="O119" s="35">
        <v>1</v>
      </c>
      <c r="P119" s="37">
        <v>2</v>
      </c>
      <c r="Q119" s="32">
        <v>2</v>
      </c>
      <c r="R119" s="916">
        <v>1</v>
      </c>
      <c r="S119" s="39">
        <v>1</v>
      </c>
      <c r="T119" s="37">
        <v>3</v>
      </c>
      <c r="U119" s="39">
        <v>1</v>
      </c>
      <c r="V119" s="35">
        <v>0</v>
      </c>
      <c r="W119" s="35">
        <v>1</v>
      </c>
      <c r="X119" s="35">
        <v>0</v>
      </c>
      <c r="Y119" s="35">
        <v>0</v>
      </c>
      <c r="Z119" s="35">
        <v>1</v>
      </c>
      <c r="AA119" s="35">
        <v>0</v>
      </c>
      <c r="AB119" s="35">
        <v>0</v>
      </c>
      <c r="AC119" s="35">
        <v>0</v>
      </c>
      <c r="AD119" s="35">
        <v>0</v>
      </c>
      <c r="AE119" s="43">
        <v>1</v>
      </c>
      <c r="AF119" s="917">
        <v>2</v>
      </c>
      <c r="AG119" s="62"/>
      <c r="AH119" s="68"/>
      <c r="AI119" s="4">
        <v>0</v>
      </c>
    </row>
    <row r="120" spans="1:35" s="4" customFormat="1" ht="21" customHeight="1" x14ac:dyDescent="0.15">
      <c r="A120" s="5">
        <v>7685</v>
      </c>
      <c r="B120" s="8"/>
      <c r="C120" s="12" t="s">
        <v>16</v>
      </c>
      <c r="D120" s="16"/>
      <c r="E120" s="12"/>
      <c r="F120" s="12" t="s">
        <v>923</v>
      </c>
      <c r="G120" s="12"/>
      <c r="H120" s="28">
        <v>4</v>
      </c>
      <c r="I120" s="28">
        <v>80</v>
      </c>
      <c r="J120" s="28">
        <f t="shared" si="25"/>
        <v>56</v>
      </c>
      <c r="K120" s="31">
        <v>23</v>
      </c>
      <c r="L120" s="914">
        <v>33</v>
      </c>
      <c r="M120" s="31">
        <v>1</v>
      </c>
      <c r="N120" s="36">
        <v>28</v>
      </c>
      <c r="O120" s="36">
        <v>18</v>
      </c>
      <c r="P120" s="38">
        <v>9</v>
      </c>
      <c r="Q120" s="31">
        <v>12</v>
      </c>
      <c r="R120" s="914">
        <v>18</v>
      </c>
      <c r="S120" s="40">
        <v>0</v>
      </c>
      <c r="T120" s="38">
        <v>5</v>
      </c>
      <c r="U120" s="40">
        <v>0</v>
      </c>
      <c r="V120" s="36">
        <v>0</v>
      </c>
      <c r="W120" s="36">
        <v>1</v>
      </c>
      <c r="X120" s="36">
        <v>0</v>
      </c>
      <c r="Y120" s="36">
        <v>0</v>
      </c>
      <c r="Z120" s="36">
        <v>4</v>
      </c>
      <c r="AA120" s="36">
        <v>0</v>
      </c>
      <c r="AB120" s="36">
        <v>0</v>
      </c>
      <c r="AC120" s="36">
        <v>0</v>
      </c>
      <c r="AD120" s="36">
        <v>0</v>
      </c>
      <c r="AE120" s="42">
        <v>0</v>
      </c>
      <c r="AF120" s="918">
        <v>0</v>
      </c>
      <c r="AG120" s="62"/>
      <c r="AH120" s="68"/>
      <c r="AI120" s="4">
        <v>3</v>
      </c>
    </row>
    <row r="121" spans="1:35" s="164" customFormat="1" ht="21" customHeight="1" x14ac:dyDescent="0.15">
      <c r="A121" s="302"/>
      <c r="B121" s="9"/>
      <c r="C121" s="13"/>
      <c r="D121" s="17"/>
      <c r="E121" s="13"/>
      <c r="F121" s="13" t="s">
        <v>946</v>
      </c>
      <c r="G121" s="13"/>
      <c r="H121" s="182">
        <f>SUM(H122:H125)</f>
        <v>11</v>
      </c>
      <c r="I121" s="182">
        <f>SUM(I122:I125)</f>
        <v>355</v>
      </c>
      <c r="J121" s="182">
        <f t="shared" si="25"/>
        <v>63</v>
      </c>
      <c r="K121" s="217">
        <f t="shared" ref="K121:AF121" si="29">SUM(K122:K125)</f>
        <v>34</v>
      </c>
      <c r="L121" s="301">
        <f t="shared" si="29"/>
        <v>29</v>
      </c>
      <c r="M121" s="217">
        <f t="shared" si="29"/>
        <v>3</v>
      </c>
      <c r="N121" s="293">
        <f t="shared" si="29"/>
        <v>15</v>
      </c>
      <c r="O121" s="293">
        <f t="shared" si="29"/>
        <v>19</v>
      </c>
      <c r="P121" s="919">
        <f t="shared" si="29"/>
        <v>26</v>
      </c>
      <c r="Q121" s="269">
        <f t="shared" si="29"/>
        <v>16</v>
      </c>
      <c r="R121" s="927">
        <f t="shared" si="29"/>
        <v>8</v>
      </c>
      <c r="S121" s="284">
        <v>3</v>
      </c>
      <c r="T121" s="919">
        <v>23</v>
      </c>
      <c r="U121" s="284">
        <f t="shared" si="29"/>
        <v>3</v>
      </c>
      <c r="V121" s="293">
        <f t="shared" si="29"/>
        <v>0</v>
      </c>
      <c r="W121" s="293">
        <f t="shared" si="29"/>
        <v>1</v>
      </c>
      <c r="X121" s="293">
        <f t="shared" si="29"/>
        <v>3</v>
      </c>
      <c r="Y121" s="293">
        <f t="shared" si="29"/>
        <v>0</v>
      </c>
      <c r="Z121" s="293">
        <f t="shared" si="29"/>
        <v>19</v>
      </c>
      <c r="AA121" s="293">
        <f t="shared" si="29"/>
        <v>0</v>
      </c>
      <c r="AB121" s="293">
        <f t="shared" si="29"/>
        <v>0</v>
      </c>
      <c r="AC121" s="293">
        <f t="shared" si="29"/>
        <v>0</v>
      </c>
      <c r="AD121" s="293">
        <f t="shared" si="29"/>
        <v>0</v>
      </c>
      <c r="AE121" s="271">
        <f t="shared" si="29"/>
        <v>0</v>
      </c>
      <c r="AF121" s="853">
        <f t="shared" si="29"/>
        <v>2</v>
      </c>
      <c r="AG121" s="320"/>
      <c r="AH121" s="64"/>
    </row>
    <row r="122" spans="1:35" s="4" customFormat="1" ht="21" customHeight="1" x14ac:dyDescent="0.15">
      <c r="A122" s="6">
        <v>7750</v>
      </c>
      <c r="B122" s="10"/>
      <c r="C122" s="857" t="s">
        <v>742</v>
      </c>
      <c r="D122" s="18"/>
      <c r="E122" s="14"/>
      <c r="F122" s="14" t="s">
        <v>1241</v>
      </c>
      <c r="G122" s="14"/>
      <c r="H122" s="29">
        <v>0</v>
      </c>
      <c r="I122" s="29">
        <v>150</v>
      </c>
      <c r="J122" s="29">
        <f t="shared" si="25"/>
        <v>0</v>
      </c>
      <c r="K122" s="32">
        <v>0</v>
      </c>
      <c r="L122" s="916">
        <v>0</v>
      </c>
      <c r="M122" s="32">
        <v>0</v>
      </c>
      <c r="N122" s="35">
        <v>0</v>
      </c>
      <c r="O122" s="35">
        <v>0</v>
      </c>
      <c r="P122" s="37">
        <v>0</v>
      </c>
      <c r="Q122" s="32">
        <v>0</v>
      </c>
      <c r="R122" s="916">
        <v>0</v>
      </c>
      <c r="S122" s="39">
        <v>1</v>
      </c>
      <c r="T122" s="37">
        <v>0</v>
      </c>
      <c r="U122" s="39">
        <v>1</v>
      </c>
      <c r="V122" s="35">
        <v>0</v>
      </c>
      <c r="W122" s="35">
        <v>0</v>
      </c>
      <c r="X122" s="35">
        <v>0</v>
      </c>
      <c r="Y122" s="35">
        <v>0</v>
      </c>
      <c r="Z122" s="35">
        <v>0</v>
      </c>
      <c r="AA122" s="35">
        <v>0</v>
      </c>
      <c r="AB122" s="35">
        <v>0</v>
      </c>
      <c r="AC122" s="35">
        <v>0</v>
      </c>
      <c r="AD122" s="35">
        <v>0</v>
      </c>
      <c r="AE122" s="43">
        <v>0</v>
      </c>
      <c r="AF122" s="917">
        <v>0</v>
      </c>
      <c r="AG122" s="62"/>
      <c r="AH122" s="68"/>
    </row>
    <row r="123" spans="1:35" s="4" customFormat="1" ht="21" customHeight="1" x14ac:dyDescent="0.15">
      <c r="A123" s="6">
        <v>7751</v>
      </c>
      <c r="B123" s="10"/>
      <c r="C123" s="14" t="s">
        <v>16</v>
      </c>
      <c r="D123" s="18"/>
      <c r="E123" s="14"/>
      <c r="F123" s="14" t="s">
        <v>924</v>
      </c>
      <c r="G123" s="14"/>
      <c r="H123" s="29">
        <v>3</v>
      </c>
      <c r="I123" s="29">
        <v>90</v>
      </c>
      <c r="J123" s="29">
        <f t="shared" si="25"/>
        <v>4</v>
      </c>
      <c r="K123" s="32">
        <v>2</v>
      </c>
      <c r="L123" s="916">
        <v>2</v>
      </c>
      <c r="M123" s="32">
        <v>0</v>
      </c>
      <c r="N123" s="35">
        <v>1</v>
      </c>
      <c r="O123" s="35">
        <v>1</v>
      </c>
      <c r="P123" s="37">
        <v>2</v>
      </c>
      <c r="Q123" s="32">
        <v>2</v>
      </c>
      <c r="R123" s="916">
        <v>2</v>
      </c>
      <c r="S123" s="39">
        <v>0</v>
      </c>
      <c r="T123" s="37">
        <v>7</v>
      </c>
      <c r="U123" s="39">
        <v>1</v>
      </c>
      <c r="V123" s="35">
        <v>0</v>
      </c>
      <c r="W123" s="35">
        <v>0</v>
      </c>
      <c r="X123" s="35">
        <v>1</v>
      </c>
      <c r="Y123" s="35">
        <v>0</v>
      </c>
      <c r="Z123" s="35">
        <v>5</v>
      </c>
      <c r="AA123" s="35">
        <v>0</v>
      </c>
      <c r="AB123" s="35">
        <v>0</v>
      </c>
      <c r="AC123" s="35">
        <v>0</v>
      </c>
      <c r="AD123" s="35">
        <v>0</v>
      </c>
      <c r="AE123" s="43">
        <v>0</v>
      </c>
      <c r="AF123" s="917">
        <v>1</v>
      </c>
      <c r="AG123" s="62"/>
      <c r="AH123" s="68"/>
      <c r="AI123" s="4">
        <v>2</v>
      </c>
    </row>
    <row r="124" spans="1:35" s="4" customFormat="1" ht="21" customHeight="1" x14ac:dyDescent="0.15">
      <c r="A124" s="6">
        <v>7752</v>
      </c>
      <c r="B124" s="10"/>
      <c r="C124" s="14" t="s">
        <v>16</v>
      </c>
      <c r="D124" s="18"/>
      <c r="E124" s="14"/>
      <c r="F124" s="14" t="s">
        <v>610</v>
      </c>
      <c r="G124" s="14"/>
      <c r="H124" s="29">
        <v>4</v>
      </c>
      <c r="I124" s="29">
        <v>25</v>
      </c>
      <c r="J124" s="29">
        <f t="shared" si="25"/>
        <v>16</v>
      </c>
      <c r="K124" s="32">
        <v>7</v>
      </c>
      <c r="L124" s="916">
        <v>9</v>
      </c>
      <c r="M124" s="32">
        <v>1</v>
      </c>
      <c r="N124" s="35">
        <v>3</v>
      </c>
      <c r="O124" s="35">
        <v>6</v>
      </c>
      <c r="P124" s="37">
        <v>6</v>
      </c>
      <c r="Q124" s="32">
        <v>4</v>
      </c>
      <c r="R124" s="916">
        <v>2</v>
      </c>
      <c r="S124" s="39">
        <v>0</v>
      </c>
      <c r="T124" s="37">
        <v>7</v>
      </c>
      <c r="U124" s="39">
        <v>0</v>
      </c>
      <c r="V124" s="35">
        <v>0</v>
      </c>
      <c r="W124" s="35">
        <v>0</v>
      </c>
      <c r="X124" s="35">
        <v>1</v>
      </c>
      <c r="Y124" s="35">
        <v>0</v>
      </c>
      <c r="Z124" s="35">
        <v>6</v>
      </c>
      <c r="AA124" s="35">
        <v>0</v>
      </c>
      <c r="AB124" s="35">
        <v>0</v>
      </c>
      <c r="AC124" s="35">
        <v>0</v>
      </c>
      <c r="AD124" s="35">
        <v>0</v>
      </c>
      <c r="AE124" s="43">
        <v>0</v>
      </c>
      <c r="AF124" s="917">
        <v>0</v>
      </c>
      <c r="AG124" s="62"/>
      <c r="AH124" s="68"/>
      <c r="AI124" s="4">
        <v>2</v>
      </c>
    </row>
    <row r="125" spans="1:35" s="4" customFormat="1" ht="21" customHeight="1" thickBot="1" x14ac:dyDescent="0.2">
      <c r="A125" s="7">
        <v>7790</v>
      </c>
      <c r="B125" s="11"/>
      <c r="C125" s="15" t="s">
        <v>16</v>
      </c>
      <c r="D125" s="19"/>
      <c r="E125" s="15"/>
      <c r="F125" s="15" t="s">
        <v>367</v>
      </c>
      <c r="G125" s="15"/>
      <c r="H125" s="30">
        <v>4</v>
      </c>
      <c r="I125" s="30">
        <v>90</v>
      </c>
      <c r="J125" s="30">
        <f t="shared" si="25"/>
        <v>43</v>
      </c>
      <c r="K125" s="921">
        <v>25</v>
      </c>
      <c r="L125" s="922">
        <v>18</v>
      </c>
      <c r="M125" s="921">
        <v>2</v>
      </c>
      <c r="N125" s="923">
        <v>11</v>
      </c>
      <c r="O125" s="923">
        <v>12</v>
      </c>
      <c r="P125" s="928">
        <v>18</v>
      </c>
      <c r="Q125" s="921">
        <v>10</v>
      </c>
      <c r="R125" s="922">
        <v>4</v>
      </c>
      <c r="S125" s="41">
        <v>2</v>
      </c>
      <c r="T125" s="928">
        <v>9</v>
      </c>
      <c r="U125" s="41">
        <v>1</v>
      </c>
      <c r="V125" s="923">
        <v>0</v>
      </c>
      <c r="W125" s="923">
        <v>1</v>
      </c>
      <c r="X125" s="923">
        <v>1</v>
      </c>
      <c r="Y125" s="923">
        <v>0</v>
      </c>
      <c r="Z125" s="923">
        <v>8</v>
      </c>
      <c r="AA125" s="923">
        <v>0</v>
      </c>
      <c r="AB125" s="923">
        <v>0</v>
      </c>
      <c r="AC125" s="923">
        <v>0</v>
      </c>
      <c r="AD125" s="923">
        <v>0</v>
      </c>
      <c r="AE125" s="924">
        <v>0</v>
      </c>
      <c r="AF125" s="925">
        <v>1</v>
      </c>
      <c r="AG125" s="62"/>
      <c r="AH125" s="68"/>
      <c r="AI125" s="4">
        <v>1</v>
      </c>
    </row>
    <row r="126" spans="1:35" ht="9" customHeight="1" x14ac:dyDescent="0.15">
      <c r="A126" s="1633"/>
      <c r="B126" s="1633"/>
      <c r="C126" s="1633"/>
      <c r="D126" s="1633"/>
      <c r="E126" s="1633"/>
      <c r="F126" s="1633"/>
      <c r="G126" s="1633"/>
      <c r="H126" s="1633"/>
      <c r="I126" s="1633"/>
      <c r="J126" s="1633"/>
      <c r="K126" s="1633"/>
      <c r="L126" s="1633"/>
    </row>
    <row r="127" spans="1:35" ht="19.5" customHeight="1" x14ac:dyDescent="0.15">
      <c r="A127" s="575"/>
      <c r="B127" s="575"/>
      <c r="C127" s="575"/>
      <c r="D127" s="575"/>
      <c r="E127" s="575"/>
      <c r="F127" s="575"/>
      <c r="G127" s="575"/>
      <c r="H127" s="575"/>
      <c r="I127" s="575"/>
      <c r="J127" s="575"/>
      <c r="K127" s="575"/>
      <c r="L127" s="575"/>
    </row>
    <row r="128" spans="1:35" ht="19.5" customHeight="1" x14ac:dyDescent="0.15">
      <c r="A128" s="575"/>
      <c r="B128" s="575"/>
      <c r="C128" s="575"/>
      <c r="D128" s="575"/>
      <c r="E128" s="575"/>
      <c r="F128" s="575"/>
      <c r="G128" s="575"/>
      <c r="H128" s="575"/>
      <c r="I128" s="575"/>
      <c r="J128" s="575"/>
      <c r="K128" s="575"/>
      <c r="L128" s="575"/>
    </row>
    <row r="130" spans="1:34" s="83" customFormat="1" ht="18.75" customHeight="1" x14ac:dyDescent="0.2">
      <c r="A130" s="1699"/>
      <c r="B130" s="1699"/>
      <c r="C130" s="1699"/>
      <c r="D130" s="1699"/>
      <c r="E130" s="1699"/>
      <c r="F130" s="1699"/>
      <c r="G130" s="1699"/>
      <c r="H130" s="1699"/>
      <c r="I130" s="1699"/>
      <c r="J130" s="1699"/>
      <c r="K130" s="1699"/>
      <c r="L130" s="1699"/>
      <c r="M130" s="44"/>
      <c r="N130" s="44"/>
      <c r="O130" s="44"/>
      <c r="P130" s="44"/>
      <c r="Q130" s="44"/>
      <c r="R130" s="44"/>
      <c r="S130" s="44"/>
      <c r="T130" s="44"/>
      <c r="U130" s="44"/>
      <c r="V130" s="44"/>
      <c r="W130" s="44"/>
      <c r="X130" s="44"/>
      <c r="Y130" s="44"/>
      <c r="Z130" s="44"/>
      <c r="AA130" s="44"/>
      <c r="AB130" s="44"/>
      <c r="AC130" s="44"/>
      <c r="AD130" s="44"/>
      <c r="AE130" s="44"/>
      <c r="AF130" s="44"/>
      <c r="AG130" s="44"/>
      <c r="AH130" s="322"/>
    </row>
    <row r="132" spans="1:34" ht="14.25" x14ac:dyDescent="0.15">
      <c r="C132" s="574"/>
    </row>
  </sheetData>
  <mergeCells count="77">
    <mergeCell ref="A130:L130"/>
    <mergeCell ref="C3:AF3"/>
    <mergeCell ref="C2:AF2"/>
    <mergeCell ref="AE9:AE10"/>
    <mergeCell ref="AF9:AF10"/>
    <mergeCell ref="AB9:AB10"/>
    <mergeCell ref="AC9:AC10"/>
    <mergeCell ref="AD9:AD10"/>
    <mergeCell ref="A73:F73"/>
    <mergeCell ref="A76:F76"/>
    <mergeCell ref="I77:I82"/>
    <mergeCell ref="J77:P78"/>
    <mergeCell ref="S77:AF78"/>
    <mergeCell ref="A78:A81"/>
    <mergeCell ref="C78:C81"/>
    <mergeCell ref="F78:F81"/>
    <mergeCell ref="A1:F1"/>
    <mergeCell ref="A5:F5"/>
    <mergeCell ref="I6:I11"/>
    <mergeCell ref="J6:P7"/>
    <mergeCell ref="S6:AF7"/>
    <mergeCell ref="A7:A10"/>
    <mergeCell ref="C7:C10"/>
    <mergeCell ref="F7:F10"/>
    <mergeCell ref="H7:H10"/>
    <mergeCell ref="Q7:R9"/>
    <mergeCell ref="U9:U10"/>
    <mergeCell ref="R10:R11"/>
    <mergeCell ref="S10:S11"/>
    <mergeCell ref="T10:T11"/>
    <mergeCell ref="H5:R5"/>
    <mergeCell ref="AG7:AG10"/>
    <mergeCell ref="J8:L9"/>
    <mergeCell ref="J10:J11"/>
    <mergeCell ref="Z9:Z10"/>
    <mergeCell ref="AA9:AA10"/>
    <mergeCell ref="X9:X10"/>
    <mergeCell ref="Y9:Y10"/>
    <mergeCell ref="V9:V10"/>
    <mergeCell ref="W9:W10"/>
    <mergeCell ref="K10:K11"/>
    <mergeCell ref="L10:L11"/>
    <mergeCell ref="Q10:Q11"/>
    <mergeCell ref="M8:N9"/>
    <mergeCell ref="S8:T9"/>
    <mergeCell ref="O9:O10"/>
    <mergeCell ref="P9:P10"/>
    <mergeCell ref="H78:H81"/>
    <mergeCell ref="Q78:R80"/>
    <mergeCell ref="R81:R82"/>
    <mergeCell ref="S81:S82"/>
    <mergeCell ref="T81:T82"/>
    <mergeCell ref="AD80:AD81"/>
    <mergeCell ref="AE80:AE81"/>
    <mergeCell ref="AF80:AF81"/>
    <mergeCell ref="J81:J82"/>
    <mergeCell ref="K81:K82"/>
    <mergeCell ref="L81:L82"/>
    <mergeCell ref="M81:M82"/>
    <mergeCell ref="N81:N82"/>
    <mergeCell ref="Q81:Q82"/>
    <mergeCell ref="A126:L126"/>
    <mergeCell ref="AG78:AG81"/>
    <mergeCell ref="J79:L80"/>
    <mergeCell ref="M79:N80"/>
    <mergeCell ref="S79:T80"/>
    <mergeCell ref="O80:O81"/>
    <mergeCell ref="P80:P81"/>
    <mergeCell ref="U80:U81"/>
    <mergeCell ref="V80:V81"/>
    <mergeCell ref="W80:W81"/>
    <mergeCell ref="X80:X81"/>
    <mergeCell ref="Y80:Y81"/>
    <mergeCell ref="Z80:Z81"/>
    <mergeCell ref="AA80:AA81"/>
    <mergeCell ref="AB80:AB81"/>
    <mergeCell ref="AC80:AC81"/>
  </mergeCells>
  <phoneticPr fontId="2"/>
  <printOptions horizontalCentered="1"/>
  <pageMargins left="0.59055118110236227" right="0.59055118110236227" top="0.47244094488188981" bottom="0.39370078740157483" header="0.39370078740157483" footer="0.19685039370078741"/>
  <pageSetup paperSize="9" scale="50" firstPageNumber="8" pageOrder="overThenDown" orientation="portrait" blackAndWhite="1" useFirstPageNumber="1" r:id="rId1"/>
  <headerFooter scaleWithDoc="0" alignWithMargins="0">
    <oddHeader>&amp;R&amp;9－幼稚園－</oddHeader>
    <oddFooter>&amp;C&amp;P</oddFooter>
    <evenHeader>&amp;R&amp;12－幼稚園－</evenHeader>
    <firstFooter>&amp;C&amp;16 57</firstFooter>
  </headerFooter>
  <rowBreaks count="1" manualBreakCount="1">
    <brk id="75" max="32" man="1"/>
  </rowBreaks>
  <colBreaks count="1" manualBreakCount="1">
    <brk id="32" max="1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895A-BF32-4A01-AECC-F8D2BFA1ED7D}">
  <sheetPr>
    <tabColor rgb="FF00B050"/>
  </sheetPr>
  <dimension ref="A1:AO345"/>
  <sheetViews>
    <sheetView showGridLines="0" view="pageBreakPreview" zoomScale="70" zoomScaleNormal="100" zoomScaleSheetLayoutView="70" zoomScalePageLayoutView="98" workbookViewId="0">
      <pane xSplit="4" ySplit="8" topLeftCell="E323" activePane="bottomRight" state="frozen"/>
      <selection activeCell="B186" sqref="B186"/>
      <selection pane="topRight" activeCell="B186" sqref="B186"/>
      <selection pane="bottomLeft" activeCell="B186" sqref="B186"/>
      <selection pane="bottomRight" activeCell="C2" sqref="C2"/>
    </sheetView>
  </sheetViews>
  <sheetFormatPr defaultColWidth="9" defaultRowHeight="11.25" x14ac:dyDescent="0.15"/>
  <cols>
    <col min="1" max="1" width="5.25" style="450" customWidth="1"/>
    <col min="2" max="2" width="0.75" style="450" customWidth="1"/>
    <col min="3" max="3" width="14.625" style="331" customWidth="1"/>
    <col min="4" max="4" width="0.625" style="451" customWidth="1"/>
    <col min="5" max="6" width="3.5" style="450" customWidth="1"/>
    <col min="7" max="10" width="7.125" style="331" customWidth="1"/>
    <col min="11" max="20" width="8.625" style="331" customWidth="1"/>
    <col min="21" max="21" width="2.125" style="331" customWidth="1"/>
    <col min="22" max="22" width="2.25" style="331" customWidth="1"/>
    <col min="23" max="35" width="9.625" style="331" customWidth="1"/>
    <col min="36" max="36" width="0.5" style="331" customWidth="1"/>
    <col min="37" max="37" width="14.625" style="331" customWidth="1"/>
    <col min="38" max="38" width="1" style="331" customWidth="1"/>
    <col min="39" max="40" width="4.625" style="450" customWidth="1"/>
    <col min="41" max="41" width="9" style="451" hidden="1" customWidth="1"/>
    <col min="42" max="16384" width="9" style="451"/>
  </cols>
  <sheetData>
    <row r="1" spans="1:41" s="328" customFormat="1" ht="15.75" customHeight="1" x14ac:dyDescent="0.2">
      <c r="A1" s="326"/>
      <c r="B1" s="326"/>
      <c r="C1" s="327"/>
      <c r="E1" s="329"/>
      <c r="F1" s="329"/>
      <c r="G1" s="327"/>
      <c r="H1" s="327"/>
      <c r="I1" s="327"/>
      <c r="J1" s="327"/>
      <c r="K1" s="327"/>
      <c r="L1" s="327"/>
      <c r="M1" s="327"/>
      <c r="N1" s="331"/>
      <c r="O1" s="331"/>
      <c r="P1" s="331"/>
      <c r="Q1" s="331"/>
      <c r="R1" s="331"/>
      <c r="S1" s="331"/>
      <c r="T1" s="331"/>
      <c r="U1" s="331"/>
      <c r="V1" s="331"/>
      <c r="W1" s="327"/>
      <c r="X1" s="327"/>
      <c r="Y1" s="332"/>
      <c r="Z1" s="327"/>
      <c r="AA1" s="327"/>
      <c r="AB1" s="327"/>
      <c r="AC1" s="327"/>
      <c r="AD1" s="327"/>
      <c r="AE1" s="327"/>
      <c r="AF1" s="327"/>
      <c r="AG1" s="327"/>
      <c r="AH1" s="327"/>
      <c r="AI1" s="333"/>
      <c r="AJ1" s="333"/>
      <c r="AK1" s="327"/>
      <c r="AL1" s="327"/>
    </row>
    <row r="2" spans="1:41" s="336" customFormat="1" ht="18" thickBot="1" x14ac:dyDescent="0.2">
      <c r="A2" s="334" t="s">
        <v>1352</v>
      </c>
      <c r="B2" s="335"/>
      <c r="C2" s="330"/>
      <c r="E2" s="337"/>
      <c r="F2" s="337"/>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0"/>
      <c r="AL2" s="330"/>
      <c r="AM2" s="339"/>
      <c r="AN2" s="339"/>
    </row>
    <row r="3" spans="1:41" s="347" customFormat="1" ht="4.5" customHeight="1" x14ac:dyDescent="0.15">
      <c r="A3" s="340"/>
      <c r="B3" s="341"/>
      <c r="C3" s="342"/>
      <c r="D3" s="343"/>
      <c r="E3" s="344"/>
      <c r="F3" s="345"/>
      <c r="G3" s="1742" t="s">
        <v>927</v>
      </c>
      <c r="H3" s="1743"/>
      <c r="I3" s="1743"/>
      <c r="J3" s="1744"/>
      <c r="K3" s="1742" t="s">
        <v>329</v>
      </c>
      <c r="L3" s="1743"/>
      <c r="M3" s="1743"/>
      <c r="N3" s="1743"/>
      <c r="O3" s="1743"/>
      <c r="P3" s="1743"/>
      <c r="Q3" s="1743"/>
      <c r="R3" s="1743"/>
      <c r="S3" s="1744"/>
      <c r="T3" s="1748" t="s">
        <v>974</v>
      </c>
      <c r="U3" s="757"/>
      <c r="V3" s="758"/>
      <c r="W3" s="1752" t="s">
        <v>929</v>
      </c>
      <c r="X3" s="1753"/>
      <c r="Y3" s="1753"/>
      <c r="Z3" s="1753"/>
      <c r="AA3" s="1753"/>
      <c r="AB3" s="1753"/>
      <c r="AC3" s="1753"/>
      <c r="AD3" s="1753"/>
      <c r="AE3" s="1753"/>
      <c r="AF3" s="1753"/>
      <c r="AG3" s="1753"/>
      <c r="AH3" s="1753"/>
      <c r="AI3" s="1753"/>
      <c r="AJ3" s="782"/>
      <c r="AK3" s="342"/>
      <c r="AL3" s="790"/>
      <c r="AM3" s="346"/>
      <c r="AN3" s="346"/>
    </row>
    <row r="4" spans="1:41" s="347" customFormat="1" ht="21" customHeight="1" x14ac:dyDescent="0.15">
      <c r="A4" s="1716" t="s">
        <v>515</v>
      </c>
      <c r="B4" s="348"/>
      <c r="C4" s="1715" t="s">
        <v>395</v>
      </c>
      <c r="D4" s="349"/>
      <c r="E4" s="1717" t="s">
        <v>437</v>
      </c>
      <c r="F4" s="1718" t="s">
        <v>125</v>
      </c>
      <c r="G4" s="1745"/>
      <c r="H4" s="1746"/>
      <c r="I4" s="1746"/>
      <c r="J4" s="1747"/>
      <c r="K4" s="1745"/>
      <c r="L4" s="1746"/>
      <c r="M4" s="1746"/>
      <c r="N4" s="1746"/>
      <c r="O4" s="1746"/>
      <c r="P4" s="1746"/>
      <c r="Q4" s="1746"/>
      <c r="R4" s="1746"/>
      <c r="S4" s="1747"/>
      <c r="T4" s="1749"/>
      <c r="U4" s="759"/>
      <c r="V4" s="752"/>
      <c r="W4" s="1754"/>
      <c r="X4" s="1755"/>
      <c r="Y4" s="1755"/>
      <c r="Z4" s="1755"/>
      <c r="AA4" s="1755"/>
      <c r="AB4" s="1755"/>
      <c r="AC4" s="1755"/>
      <c r="AD4" s="1755"/>
      <c r="AE4" s="1755"/>
      <c r="AF4" s="1755"/>
      <c r="AG4" s="1755"/>
      <c r="AH4" s="1755"/>
      <c r="AI4" s="1755"/>
      <c r="AJ4" s="783"/>
      <c r="AK4" s="1715" t="s">
        <v>395</v>
      </c>
      <c r="AL4" s="791"/>
      <c r="AM4" s="1725"/>
      <c r="AN4" s="350"/>
    </row>
    <row r="5" spans="1:41" s="347" customFormat="1" ht="4.5" customHeight="1" x14ac:dyDescent="0.15">
      <c r="A5" s="1716"/>
      <c r="B5" s="348"/>
      <c r="C5" s="1715"/>
      <c r="D5" s="349"/>
      <c r="E5" s="1717"/>
      <c r="F5" s="1718"/>
      <c r="G5" s="566"/>
      <c r="H5" s="352"/>
      <c r="I5" s="353"/>
      <c r="J5" s="354"/>
      <c r="K5" s="1726" t="s">
        <v>539</v>
      </c>
      <c r="L5" s="1727"/>
      <c r="M5" s="1728"/>
      <c r="N5" s="355"/>
      <c r="O5" s="356"/>
      <c r="P5" s="356"/>
      <c r="Q5" s="356"/>
      <c r="R5" s="356"/>
      <c r="S5" s="357"/>
      <c r="T5" s="1750"/>
      <c r="U5" s="759"/>
      <c r="V5" s="752"/>
      <c r="W5" s="1732" t="s">
        <v>539</v>
      </c>
      <c r="X5" s="1728"/>
      <c r="Y5" s="355"/>
      <c r="Z5" s="356"/>
      <c r="AA5" s="356"/>
      <c r="AB5" s="356"/>
      <c r="AC5" s="356"/>
      <c r="AD5" s="356"/>
      <c r="AE5" s="356"/>
      <c r="AF5" s="356"/>
      <c r="AG5" s="356"/>
      <c r="AH5" s="356"/>
      <c r="AI5" s="779"/>
      <c r="AJ5" s="784"/>
      <c r="AK5" s="1715"/>
      <c r="AL5" s="791"/>
      <c r="AM5" s="1725"/>
      <c r="AN5" s="350"/>
    </row>
    <row r="6" spans="1:41" s="347" customFormat="1" ht="39.75" customHeight="1" x14ac:dyDescent="0.15">
      <c r="A6" s="1716"/>
      <c r="B6" s="348"/>
      <c r="C6" s="1715"/>
      <c r="D6" s="349"/>
      <c r="E6" s="1717"/>
      <c r="F6" s="1718"/>
      <c r="G6" s="1734" t="s">
        <v>411</v>
      </c>
      <c r="H6" s="1721" t="s">
        <v>861</v>
      </c>
      <c r="I6" s="1711" t="s">
        <v>957</v>
      </c>
      <c r="J6" s="1738" t="s">
        <v>867</v>
      </c>
      <c r="K6" s="1729"/>
      <c r="L6" s="1730"/>
      <c r="M6" s="1731"/>
      <c r="N6" s="1740" t="s">
        <v>593</v>
      </c>
      <c r="O6" s="1713" t="s">
        <v>595</v>
      </c>
      <c r="P6" s="1713" t="s">
        <v>596</v>
      </c>
      <c r="Q6" s="1713" t="s">
        <v>533</v>
      </c>
      <c r="R6" s="1713" t="s">
        <v>597</v>
      </c>
      <c r="S6" s="1719" t="s">
        <v>599</v>
      </c>
      <c r="T6" s="1750"/>
      <c r="U6" s="759"/>
      <c r="V6" s="752"/>
      <c r="W6" s="1733"/>
      <c r="X6" s="1731"/>
      <c r="Y6" s="1721" t="s">
        <v>163</v>
      </c>
      <c r="Z6" s="1711" t="s">
        <v>390</v>
      </c>
      <c r="AA6" s="1711" t="s">
        <v>80</v>
      </c>
      <c r="AB6" s="1711" t="s">
        <v>300</v>
      </c>
      <c r="AC6" s="1711" t="s">
        <v>389</v>
      </c>
      <c r="AD6" s="1711" t="s">
        <v>939</v>
      </c>
      <c r="AE6" s="1711" t="s">
        <v>864</v>
      </c>
      <c r="AF6" s="1737" t="s">
        <v>388</v>
      </c>
      <c r="AG6" s="1737" t="s">
        <v>940</v>
      </c>
      <c r="AH6" s="1737" t="s">
        <v>561</v>
      </c>
      <c r="AI6" s="1756" t="s">
        <v>941</v>
      </c>
      <c r="AJ6" s="611"/>
      <c r="AK6" s="1715"/>
      <c r="AL6" s="791"/>
      <c r="AM6" s="1725"/>
      <c r="AN6" s="350"/>
    </row>
    <row r="7" spans="1:41" s="347" customFormat="1" ht="39.75" customHeight="1" x14ac:dyDescent="0.15">
      <c r="A7" s="1716"/>
      <c r="B7" s="348"/>
      <c r="C7" s="1715"/>
      <c r="D7" s="349"/>
      <c r="E7" s="1717"/>
      <c r="F7" s="1718"/>
      <c r="G7" s="1735"/>
      <c r="H7" s="1736"/>
      <c r="I7" s="1737"/>
      <c r="J7" s="1739"/>
      <c r="K7" s="1705" t="s">
        <v>411</v>
      </c>
      <c r="L7" s="1707" t="s">
        <v>931</v>
      </c>
      <c r="M7" s="1709" t="s">
        <v>932</v>
      </c>
      <c r="N7" s="1741"/>
      <c r="O7" s="1714"/>
      <c r="P7" s="1714"/>
      <c r="Q7" s="1714"/>
      <c r="R7" s="1714"/>
      <c r="S7" s="1720"/>
      <c r="T7" s="1750"/>
      <c r="U7" s="759"/>
      <c r="V7" s="752"/>
      <c r="W7" s="1723" t="s">
        <v>931</v>
      </c>
      <c r="X7" s="1758" t="s">
        <v>932</v>
      </c>
      <c r="Y7" s="1722"/>
      <c r="Z7" s="1712"/>
      <c r="AA7" s="1712"/>
      <c r="AB7" s="1712"/>
      <c r="AC7" s="1712"/>
      <c r="AD7" s="1712"/>
      <c r="AE7" s="1712"/>
      <c r="AF7" s="1737"/>
      <c r="AG7" s="1737"/>
      <c r="AH7" s="1737"/>
      <c r="AI7" s="1757"/>
      <c r="AJ7" s="611"/>
      <c r="AK7" s="1715"/>
      <c r="AL7" s="791"/>
      <c r="AM7" s="1725"/>
      <c r="AN7" s="350"/>
    </row>
    <row r="8" spans="1:41" s="347" customFormat="1" ht="4.5" customHeight="1" x14ac:dyDescent="0.15">
      <c r="A8" s="358"/>
      <c r="B8" s="359"/>
      <c r="C8" s="360"/>
      <c r="D8" s="361"/>
      <c r="E8" s="362"/>
      <c r="F8" s="363"/>
      <c r="G8" s="567"/>
      <c r="H8" s="365"/>
      <c r="I8" s="366"/>
      <c r="J8" s="367"/>
      <c r="K8" s="1706"/>
      <c r="L8" s="1708"/>
      <c r="M8" s="1710"/>
      <c r="N8" s="365"/>
      <c r="O8" s="366"/>
      <c r="P8" s="366"/>
      <c r="Q8" s="366"/>
      <c r="R8" s="366"/>
      <c r="S8" s="368"/>
      <c r="T8" s="1751"/>
      <c r="U8" s="759"/>
      <c r="V8" s="752"/>
      <c r="W8" s="1724"/>
      <c r="X8" s="1759"/>
      <c r="Y8" s="365"/>
      <c r="Z8" s="366"/>
      <c r="AA8" s="366"/>
      <c r="AB8" s="366"/>
      <c r="AC8" s="366"/>
      <c r="AD8" s="366"/>
      <c r="AE8" s="366"/>
      <c r="AF8" s="366"/>
      <c r="AG8" s="366"/>
      <c r="AH8" s="366"/>
      <c r="AI8" s="780"/>
      <c r="AJ8" s="567"/>
      <c r="AK8" s="360"/>
      <c r="AL8" s="792"/>
      <c r="AM8" s="369"/>
      <c r="AN8" s="369"/>
    </row>
    <row r="9" spans="1:41" s="383" customFormat="1" ht="20.25" customHeight="1" x14ac:dyDescent="0.15">
      <c r="A9" s="370"/>
      <c r="B9" s="371"/>
      <c r="C9" s="416" t="s">
        <v>1441</v>
      </c>
      <c r="D9" s="372"/>
      <c r="E9" s="373"/>
      <c r="F9" s="374"/>
      <c r="G9" s="375">
        <f>G10</f>
        <v>2756</v>
      </c>
      <c r="H9" s="376">
        <f>H10</f>
        <v>1962</v>
      </c>
      <c r="I9" s="377">
        <f>I10</f>
        <v>96</v>
      </c>
      <c r="J9" s="378">
        <f>J10</f>
        <v>698</v>
      </c>
      <c r="K9" s="375">
        <f>L9+M9</f>
        <v>49078</v>
      </c>
      <c r="L9" s="379">
        <f t="shared" ref="L9:AI9" si="0">L10</f>
        <v>24993</v>
      </c>
      <c r="M9" s="378">
        <f t="shared" si="0"/>
        <v>24085</v>
      </c>
      <c r="N9" s="376">
        <f t="shared" si="0"/>
        <v>7437</v>
      </c>
      <c r="O9" s="377">
        <f t="shared" si="0"/>
        <v>7779</v>
      </c>
      <c r="P9" s="377">
        <f t="shared" si="0"/>
        <v>8230</v>
      </c>
      <c r="Q9" s="377">
        <f t="shared" si="0"/>
        <v>8454</v>
      </c>
      <c r="R9" s="377">
        <f t="shared" si="0"/>
        <v>8503</v>
      </c>
      <c r="S9" s="378">
        <f t="shared" si="0"/>
        <v>8675</v>
      </c>
      <c r="T9" s="753">
        <f t="shared" si="0"/>
        <v>3233</v>
      </c>
      <c r="U9" s="756"/>
      <c r="V9" s="753"/>
      <c r="W9" s="778">
        <f t="shared" si="0"/>
        <v>1394</v>
      </c>
      <c r="X9" s="381">
        <f t="shared" si="0"/>
        <v>2783</v>
      </c>
      <c r="Y9" s="376">
        <f t="shared" si="0"/>
        <v>242</v>
      </c>
      <c r="Z9" s="377">
        <f t="shared" si="0"/>
        <v>0</v>
      </c>
      <c r="AA9" s="377">
        <f t="shared" si="0"/>
        <v>249</v>
      </c>
      <c r="AB9" s="377">
        <f t="shared" si="0"/>
        <v>1</v>
      </c>
      <c r="AC9" s="377">
        <f t="shared" si="0"/>
        <v>0</v>
      </c>
      <c r="AD9" s="377">
        <f t="shared" si="0"/>
        <v>2903</v>
      </c>
      <c r="AE9" s="377">
        <f t="shared" si="0"/>
        <v>0</v>
      </c>
      <c r="AF9" s="377">
        <f t="shared" si="0"/>
        <v>228</v>
      </c>
      <c r="AG9" s="377">
        <f t="shared" si="0"/>
        <v>37</v>
      </c>
      <c r="AH9" s="377">
        <f t="shared" si="0"/>
        <v>27</v>
      </c>
      <c r="AI9" s="781">
        <f t="shared" si="0"/>
        <v>490</v>
      </c>
      <c r="AJ9" s="389"/>
      <c r="AK9" s="416" t="s">
        <v>1441</v>
      </c>
      <c r="AL9" s="793"/>
      <c r="AM9" s="382"/>
      <c r="AN9" s="382"/>
    </row>
    <row r="10" spans="1:41" s="387" customFormat="1" ht="20.25" customHeight="1" x14ac:dyDescent="0.15">
      <c r="A10" s="384"/>
      <c r="B10" s="385"/>
      <c r="C10" s="929" t="s">
        <v>1442</v>
      </c>
      <c r="D10" s="930"/>
      <c r="E10" s="931"/>
      <c r="F10" s="932"/>
      <c r="G10" s="933">
        <f>G11+G13+G14</f>
        <v>2756</v>
      </c>
      <c r="H10" s="934">
        <f>H11+H13+H14</f>
        <v>1962</v>
      </c>
      <c r="I10" s="935">
        <f>I11+I13+I14</f>
        <v>96</v>
      </c>
      <c r="J10" s="936">
        <f>J11+J13+J14</f>
        <v>698</v>
      </c>
      <c r="K10" s="933">
        <f>L10+M10</f>
        <v>49078</v>
      </c>
      <c r="L10" s="937">
        <f t="shared" ref="L10:AI10" si="1">L11+L13+L14</f>
        <v>24993</v>
      </c>
      <c r="M10" s="936">
        <f t="shared" si="1"/>
        <v>24085</v>
      </c>
      <c r="N10" s="934">
        <f t="shared" si="1"/>
        <v>7437</v>
      </c>
      <c r="O10" s="935">
        <f t="shared" si="1"/>
        <v>7779</v>
      </c>
      <c r="P10" s="935">
        <f t="shared" si="1"/>
        <v>8230</v>
      </c>
      <c r="Q10" s="935">
        <f t="shared" si="1"/>
        <v>8454</v>
      </c>
      <c r="R10" s="935">
        <f t="shared" si="1"/>
        <v>8503</v>
      </c>
      <c r="S10" s="936">
        <f t="shared" si="1"/>
        <v>8675</v>
      </c>
      <c r="T10" s="938">
        <f t="shared" si="1"/>
        <v>3233</v>
      </c>
      <c r="U10" s="760"/>
      <c r="V10" s="755"/>
      <c r="W10" s="965">
        <f t="shared" si="1"/>
        <v>1394</v>
      </c>
      <c r="X10" s="966">
        <f t="shared" si="1"/>
        <v>2783</v>
      </c>
      <c r="Y10" s="934">
        <f t="shared" si="1"/>
        <v>242</v>
      </c>
      <c r="Z10" s="935">
        <f t="shared" si="1"/>
        <v>0</v>
      </c>
      <c r="AA10" s="935">
        <f t="shared" si="1"/>
        <v>249</v>
      </c>
      <c r="AB10" s="935">
        <f t="shared" si="1"/>
        <v>1</v>
      </c>
      <c r="AC10" s="935">
        <f t="shared" si="1"/>
        <v>0</v>
      </c>
      <c r="AD10" s="935">
        <f t="shared" si="1"/>
        <v>2903</v>
      </c>
      <c r="AE10" s="935">
        <f t="shared" si="1"/>
        <v>0</v>
      </c>
      <c r="AF10" s="935">
        <f t="shared" si="1"/>
        <v>228</v>
      </c>
      <c r="AG10" s="935">
        <f t="shared" si="1"/>
        <v>37</v>
      </c>
      <c r="AH10" s="935">
        <f t="shared" si="1"/>
        <v>27</v>
      </c>
      <c r="AI10" s="967">
        <f t="shared" si="1"/>
        <v>490</v>
      </c>
      <c r="AJ10" s="937"/>
      <c r="AK10" s="929" t="s">
        <v>1442</v>
      </c>
      <c r="AL10" s="794"/>
      <c r="AM10" s="386"/>
      <c r="AN10" s="386"/>
    </row>
    <row r="11" spans="1:41" s="383" customFormat="1" ht="20.45" customHeight="1" x14ac:dyDescent="0.15">
      <c r="A11" s="370"/>
      <c r="B11" s="371"/>
      <c r="C11" s="416" t="s">
        <v>804</v>
      </c>
      <c r="D11" s="372"/>
      <c r="E11" s="373"/>
      <c r="F11" s="374"/>
      <c r="G11" s="388">
        <f>G12</f>
        <v>16</v>
      </c>
      <c r="H11" s="391">
        <v>13</v>
      </c>
      <c r="I11" s="392">
        <v>3</v>
      </c>
      <c r="J11" s="390">
        <v>0</v>
      </c>
      <c r="K11" s="388">
        <f>L11+M11</f>
        <v>439</v>
      </c>
      <c r="L11" s="389">
        <f t="shared" ref="L11:AI11" si="2">L12</f>
        <v>213</v>
      </c>
      <c r="M11" s="390">
        <f t="shared" si="2"/>
        <v>226</v>
      </c>
      <c r="N11" s="391">
        <f t="shared" si="2"/>
        <v>72</v>
      </c>
      <c r="O11" s="392">
        <f t="shared" si="2"/>
        <v>72</v>
      </c>
      <c r="P11" s="392">
        <f t="shared" si="2"/>
        <v>72</v>
      </c>
      <c r="Q11" s="392">
        <f t="shared" si="2"/>
        <v>70</v>
      </c>
      <c r="R11" s="392">
        <f t="shared" si="2"/>
        <v>69</v>
      </c>
      <c r="S11" s="390">
        <f t="shared" si="2"/>
        <v>84</v>
      </c>
      <c r="T11" s="753">
        <f t="shared" si="2"/>
        <v>0</v>
      </c>
      <c r="U11" s="756"/>
      <c r="V11" s="753"/>
      <c r="W11" s="968">
        <f t="shared" si="2"/>
        <v>9</v>
      </c>
      <c r="X11" s="969">
        <f t="shared" si="2"/>
        <v>18</v>
      </c>
      <c r="Y11" s="391">
        <f t="shared" si="2"/>
        <v>0</v>
      </c>
      <c r="Z11" s="392">
        <f t="shared" si="2"/>
        <v>0</v>
      </c>
      <c r="AA11" s="392">
        <f t="shared" si="2"/>
        <v>1</v>
      </c>
      <c r="AB11" s="392">
        <f t="shared" si="2"/>
        <v>1</v>
      </c>
      <c r="AC11" s="392">
        <f t="shared" si="2"/>
        <v>0</v>
      </c>
      <c r="AD11" s="392">
        <f t="shared" si="2"/>
        <v>23</v>
      </c>
      <c r="AE11" s="392">
        <f t="shared" si="2"/>
        <v>0</v>
      </c>
      <c r="AF11" s="392">
        <f t="shared" si="2"/>
        <v>1</v>
      </c>
      <c r="AG11" s="392">
        <f t="shared" si="2"/>
        <v>0</v>
      </c>
      <c r="AH11" s="392">
        <f t="shared" si="2"/>
        <v>1</v>
      </c>
      <c r="AI11" s="970">
        <f t="shared" si="2"/>
        <v>0</v>
      </c>
      <c r="AJ11" s="389"/>
      <c r="AK11" s="416" t="s">
        <v>804</v>
      </c>
      <c r="AL11" s="793"/>
      <c r="AM11" s="382"/>
      <c r="AN11" s="382"/>
    </row>
    <row r="12" spans="1:41" s="387" customFormat="1" ht="22.5" x14ac:dyDescent="0.15">
      <c r="A12" s="393" t="s">
        <v>681</v>
      </c>
      <c r="B12" s="394"/>
      <c r="C12" s="939" t="s">
        <v>1059</v>
      </c>
      <c r="D12" s="395"/>
      <c r="E12" s="396"/>
      <c r="F12" s="397"/>
      <c r="G12" s="398">
        <v>16</v>
      </c>
      <c r="H12" s="940">
        <v>13</v>
      </c>
      <c r="I12" s="941">
        <v>3</v>
      </c>
      <c r="J12" s="942">
        <v>0</v>
      </c>
      <c r="K12" s="398">
        <f>SUM(L12:M12)</f>
        <v>439</v>
      </c>
      <c r="L12" s="408">
        <v>213</v>
      </c>
      <c r="M12" s="942">
        <v>226</v>
      </c>
      <c r="N12" s="940">
        <v>72</v>
      </c>
      <c r="O12" s="941">
        <v>72</v>
      </c>
      <c r="P12" s="941">
        <v>72</v>
      </c>
      <c r="Q12" s="941">
        <v>70</v>
      </c>
      <c r="R12" s="941">
        <v>69</v>
      </c>
      <c r="S12" s="942">
        <v>84</v>
      </c>
      <c r="T12" s="755">
        <v>0</v>
      </c>
      <c r="U12" s="760"/>
      <c r="V12" s="755"/>
      <c r="W12" s="971">
        <v>9</v>
      </c>
      <c r="X12" s="972">
        <v>18</v>
      </c>
      <c r="Y12" s="940">
        <v>0</v>
      </c>
      <c r="Z12" s="941">
        <v>0</v>
      </c>
      <c r="AA12" s="941">
        <v>1</v>
      </c>
      <c r="AB12" s="941">
        <v>1</v>
      </c>
      <c r="AC12" s="941">
        <v>0</v>
      </c>
      <c r="AD12" s="941">
        <v>23</v>
      </c>
      <c r="AE12" s="941">
        <v>0</v>
      </c>
      <c r="AF12" s="941">
        <v>1</v>
      </c>
      <c r="AG12" s="941">
        <v>0</v>
      </c>
      <c r="AH12" s="941">
        <v>1</v>
      </c>
      <c r="AI12" s="956">
        <v>0</v>
      </c>
      <c r="AJ12" s="408"/>
      <c r="AK12" s="939" t="s">
        <v>1059</v>
      </c>
      <c r="AL12" s="795"/>
      <c r="AM12" s="386"/>
      <c r="AN12" s="386"/>
      <c r="AO12" s="387">
        <v>3</v>
      </c>
    </row>
    <row r="13" spans="1:41" s="383" customFormat="1" ht="20.45" customHeight="1" x14ac:dyDescent="0.15">
      <c r="A13" s="399"/>
      <c r="B13" s="400"/>
      <c r="C13" s="436" t="s">
        <v>211</v>
      </c>
      <c r="D13" s="401"/>
      <c r="E13" s="402"/>
      <c r="F13" s="403"/>
      <c r="G13" s="375"/>
      <c r="H13" s="376"/>
      <c r="I13" s="377"/>
      <c r="J13" s="378"/>
      <c r="K13" s="404"/>
      <c r="L13" s="405"/>
      <c r="M13" s="406"/>
      <c r="N13" s="376"/>
      <c r="O13" s="377"/>
      <c r="P13" s="377"/>
      <c r="Q13" s="377"/>
      <c r="R13" s="377"/>
      <c r="S13" s="378"/>
      <c r="T13" s="754"/>
      <c r="U13" s="756"/>
      <c r="V13" s="753"/>
      <c r="W13" s="778"/>
      <c r="X13" s="381"/>
      <c r="Y13" s="376"/>
      <c r="Z13" s="377"/>
      <c r="AA13" s="377"/>
      <c r="AB13" s="377"/>
      <c r="AC13" s="377"/>
      <c r="AD13" s="377"/>
      <c r="AE13" s="377"/>
      <c r="AF13" s="377"/>
      <c r="AG13" s="377"/>
      <c r="AH13" s="377"/>
      <c r="AI13" s="781"/>
      <c r="AJ13" s="379"/>
      <c r="AK13" s="436" t="s">
        <v>211</v>
      </c>
      <c r="AL13" s="802"/>
      <c r="AM13" s="382"/>
      <c r="AN13" s="382"/>
    </row>
    <row r="14" spans="1:41" s="383" customFormat="1" ht="20.45" customHeight="1" x14ac:dyDescent="0.15">
      <c r="A14" s="568"/>
      <c r="B14" s="371"/>
      <c r="C14" s="416" t="s">
        <v>1443</v>
      </c>
      <c r="D14" s="372"/>
      <c r="E14" s="373"/>
      <c r="F14" s="374"/>
      <c r="G14" s="375">
        <f>G15</f>
        <v>2740</v>
      </c>
      <c r="H14" s="376">
        <f>H15</f>
        <v>1949</v>
      </c>
      <c r="I14" s="377">
        <f>I15</f>
        <v>93</v>
      </c>
      <c r="J14" s="378">
        <f>J15</f>
        <v>698</v>
      </c>
      <c r="K14" s="375">
        <f t="shared" ref="K14:K18" si="3">L14+M14</f>
        <v>48639</v>
      </c>
      <c r="L14" s="379">
        <f t="shared" ref="L14:AI14" si="4">L15</f>
        <v>24780</v>
      </c>
      <c r="M14" s="378">
        <f t="shared" si="4"/>
        <v>23859</v>
      </c>
      <c r="N14" s="376">
        <f t="shared" si="4"/>
        <v>7365</v>
      </c>
      <c r="O14" s="377">
        <f t="shared" si="4"/>
        <v>7707</v>
      </c>
      <c r="P14" s="377">
        <f t="shared" si="4"/>
        <v>8158</v>
      </c>
      <c r="Q14" s="377">
        <f t="shared" si="4"/>
        <v>8384</v>
      </c>
      <c r="R14" s="377">
        <f t="shared" si="4"/>
        <v>8434</v>
      </c>
      <c r="S14" s="378">
        <f t="shared" si="4"/>
        <v>8591</v>
      </c>
      <c r="T14" s="754">
        <f t="shared" si="4"/>
        <v>3233</v>
      </c>
      <c r="U14" s="756"/>
      <c r="V14" s="753"/>
      <c r="W14" s="778">
        <f t="shared" si="4"/>
        <v>1385</v>
      </c>
      <c r="X14" s="381">
        <f t="shared" si="4"/>
        <v>2765</v>
      </c>
      <c r="Y14" s="376">
        <f t="shared" si="4"/>
        <v>242</v>
      </c>
      <c r="Z14" s="377">
        <f t="shared" si="4"/>
        <v>0</v>
      </c>
      <c r="AA14" s="377">
        <f t="shared" si="4"/>
        <v>248</v>
      </c>
      <c r="AB14" s="377">
        <f t="shared" si="4"/>
        <v>0</v>
      </c>
      <c r="AC14" s="377">
        <f t="shared" si="4"/>
        <v>0</v>
      </c>
      <c r="AD14" s="377">
        <f t="shared" si="4"/>
        <v>2880</v>
      </c>
      <c r="AE14" s="377">
        <f t="shared" si="4"/>
        <v>0</v>
      </c>
      <c r="AF14" s="377">
        <f t="shared" si="4"/>
        <v>227</v>
      </c>
      <c r="AG14" s="377">
        <f t="shared" si="4"/>
        <v>37</v>
      </c>
      <c r="AH14" s="377">
        <f t="shared" si="4"/>
        <v>26</v>
      </c>
      <c r="AI14" s="781">
        <f t="shared" si="4"/>
        <v>490</v>
      </c>
      <c r="AJ14" s="389"/>
      <c r="AK14" s="416" t="s">
        <v>1443</v>
      </c>
      <c r="AL14" s="793"/>
      <c r="AM14" s="382"/>
      <c r="AN14" s="382"/>
    </row>
    <row r="15" spans="1:41" s="387" customFormat="1" ht="20.45" customHeight="1" x14ac:dyDescent="0.15">
      <c r="A15" s="569"/>
      <c r="B15" s="394"/>
      <c r="C15" s="417" t="s">
        <v>1444</v>
      </c>
      <c r="D15" s="395"/>
      <c r="E15" s="396"/>
      <c r="F15" s="397"/>
      <c r="G15" s="398">
        <f>G16+G17</f>
        <v>2740</v>
      </c>
      <c r="H15" s="940">
        <f>H16+H17</f>
        <v>1949</v>
      </c>
      <c r="I15" s="941">
        <f>I16+I17</f>
        <v>93</v>
      </c>
      <c r="J15" s="942">
        <f>J16+J17</f>
        <v>698</v>
      </c>
      <c r="K15" s="398">
        <f t="shared" si="3"/>
        <v>48639</v>
      </c>
      <c r="L15" s="408">
        <f t="shared" ref="L15:AI15" si="5">L16+L17</f>
        <v>24780</v>
      </c>
      <c r="M15" s="942">
        <f t="shared" si="5"/>
        <v>23859</v>
      </c>
      <c r="N15" s="940">
        <f t="shared" si="5"/>
        <v>7365</v>
      </c>
      <c r="O15" s="941">
        <f t="shared" si="5"/>
        <v>7707</v>
      </c>
      <c r="P15" s="941">
        <f t="shared" si="5"/>
        <v>8158</v>
      </c>
      <c r="Q15" s="941">
        <f t="shared" si="5"/>
        <v>8384</v>
      </c>
      <c r="R15" s="941">
        <f t="shared" si="5"/>
        <v>8434</v>
      </c>
      <c r="S15" s="942">
        <f t="shared" si="5"/>
        <v>8591</v>
      </c>
      <c r="T15" s="755">
        <f t="shared" si="5"/>
        <v>3233</v>
      </c>
      <c r="U15" s="760"/>
      <c r="V15" s="755"/>
      <c r="W15" s="971">
        <f t="shared" si="5"/>
        <v>1385</v>
      </c>
      <c r="X15" s="972">
        <f t="shared" si="5"/>
        <v>2765</v>
      </c>
      <c r="Y15" s="940">
        <f t="shared" si="5"/>
        <v>242</v>
      </c>
      <c r="Z15" s="941">
        <f t="shared" si="5"/>
        <v>0</v>
      </c>
      <c r="AA15" s="941">
        <f t="shared" si="5"/>
        <v>248</v>
      </c>
      <c r="AB15" s="941">
        <f t="shared" si="5"/>
        <v>0</v>
      </c>
      <c r="AC15" s="941">
        <f t="shared" si="5"/>
        <v>0</v>
      </c>
      <c r="AD15" s="941">
        <f t="shared" si="5"/>
        <v>2880</v>
      </c>
      <c r="AE15" s="941">
        <f t="shared" si="5"/>
        <v>0</v>
      </c>
      <c r="AF15" s="941">
        <f t="shared" si="5"/>
        <v>227</v>
      </c>
      <c r="AG15" s="941">
        <f t="shared" si="5"/>
        <v>37</v>
      </c>
      <c r="AH15" s="941">
        <f t="shared" si="5"/>
        <v>26</v>
      </c>
      <c r="AI15" s="956">
        <f t="shared" si="5"/>
        <v>490</v>
      </c>
      <c r="AJ15" s="408"/>
      <c r="AK15" s="417" t="s">
        <v>1444</v>
      </c>
      <c r="AL15" s="791"/>
      <c r="AM15" s="386"/>
      <c r="AN15" s="386"/>
    </row>
    <row r="16" spans="1:41" s="387" customFormat="1" ht="20.45" customHeight="1" x14ac:dyDescent="0.15">
      <c r="A16" s="569"/>
      <c r="B16" s="394"/>
      <c r="C16" s="417" t="s">
        <v>1445</v>
      </c>
      <c r="D16" s="395"/>
      <c r="E16" s="396"/>
      <c r="F16" s="397"/>
      <c r="G16" s="398">
        <f t="shared" ref="G16:T16" si="6">G18+G69+G102+G152+G157+G168+G182+G197+G209+G217</f>
        <v>2118</v>
      </c>
      <c r="H16" s="940">
        <f t="shared" si="6"/>
        <v>1538</v>
      </c>
      <c r="I16" s="941">
        <f t="shared" si="6"/>
        <v>61</v>
      </c>
      <c r="J16" s="942">
        <f t="shared" si="6"/>
        <v>519</v>
      </c>
      <c r="K16" s="398">
        <f t="shared" si="6"/>
        <v>39169</v>
      </c>
      <c r="L16" s="408">
        <f t="shared" si="6"/>
        <v>20038</v>
      </c>
      <c r="M16" s="942">
        <f t="shared" si="6"/>
        <v>19131</v>
      </c>
      <c r="N16" s="940">
        <f t="shared" si="6"/>
        <v>5952</v>
      </c>
      <c r="O16" s="941">
        <f t="shared" si="6"/>
        <v>6206</v>
      </c>
      <c r="P16" s="941">
        <f t="shared" si="6"/>
        <v>6521</v>
      </c>
      <c r="Q16" s="941">
        <f t="shared" si="6"/>
        <v>6753</v>
      </c>
      <c r="R16" s="941">
        <f t="shared" si="6"/>
        <v>6818</v>
      </c>
      <c r="S16" s="942">
        <f t="shared" si="6"/>
        <v>6919</v>
      </c>
      <c r="T16" s="755">
        <f t="shared" si="6"/>
        <v>2504</v>
      </c>
      <c r="U16" s="760"/>
      <c r="V16" s="755"/>
      <c r="W16" s="971">
        <f t="shared" ref="W16:AI16" si="7">W18+W69+W102+W152+W157+W168+W182+W197+W209+W217</f>
        <v>1003</v>
      </c>
      <c r="X16" s="972">
        <f t="shared" si="7"/>
        <v>2149</v>
      </c>
      <c r="Y16" s="940">
        <f t="shared" si="7"/>
        <v>176</v>
      </c>
      <c r="Z16" s="941">
        <f t="shared" si="7"/>
        <v>0</v>
      </c>
      <c r="AA16" s="941">
        <f t="shared" si="7"/>
        <v>178</v>
      </c>
      <c r="AB16" s="941">
        <f t="shared" si="7"/>
        <v>0</v>
      </c>
      <c r="AC16" s="941">
        <f t="shared" si="7"/>
        <v>0</v>
      </c>
      <c r="AD16" s="941">
        <f t="shared" si="7"/>
        <v>2221</v>
      </c>
      <c r="AE16" s="941">
        <f t="shared" si="7"/>
        <v>0</v>
      </c>
      <c r="AF16" s="941">
        <f t="shared" si="7"/>
        <v>167</v>
      </c>
      <c r="AG16" s="941">
        <f t="shared" si="7"/>
        <v>26</v>
      </c>
      <c r="AH16" s="941">
        <f t="shared" si="7"/>
        <v>10</v>
      </c>
      <c r="AI16" s="956">
        <f t="shared" si="7"/>
        <v>374</v>
      </c>
      <c r="AJ16" s="408"/>
      <c r="AK16" s="417" t="s">
        <v>1445</v>
      </c>
      <c r="AL16" s="791"/>
      <c r="AM16" s="386"/>
      <c r="AN16" s="386"/>
    </row>
    <row r="17" spans="1:41" s="387" customFormat="1" ht="20.45" customHeight="1" x14ac:dyDescent="0.15">
      <c r="A17" s="570"/>
      <c r="B17" s="410"/>
      <c r="C17" s="360" t="s">
        <v>1354</v>
      </c>
      <c r="D17" s="411"/>
      <c r="E17" s="412"/>
      <c r="F17" s="413"/>
      <c r="G17" s="414">
        <f t="shared" ref="G17:T17" si="8">G227+G239+G247+G258+G267+G280+G313+G324</f>
        <v>622</v>
      </c>
      <c r="H17" s="943">
        <f t="shared" si="8"/>
        <v>411</v>
      </c>
      <c r="I17" s="944">
        <f t="shared" si="8"/>
        <v>32</v>
      </c>
      <c r="J17" s="945">
        <f t="shared" si="8"/>
        <v>179</v>
      </c>
      <c r="K17" s="414">
        <f t="shared" si="8"/>
        <v>9470</v>
      </c>
      <c r="L17" s="415">
        <f t="shared" si="8"/>
        <v>4742</v>
      </c>
      <c r="M17" s="945">
        <f t="shared" si="8"/>
        <v>4728</v>
      </c>
      <c r="N17" s="943">
        <f t="shared" si="8"/>
        <v>1413</v>
      </c>
      <c r="O17" s="944">
        <f t="shared" si="8"/>
        <v>1501</v>
      </c>
      <c r="P17" s="944">
        <f t="shared" si="8"/>
        <v>1637</v>
      </c>
      <c r="Q17" s="944">
        <f t="shared" si="8"/>
        <v>1631</v>
      </c>
      <c r="R17" s="944">
        <f t="shared" si="8"/>
        <v>1616</v>
      </c>
      <c r="S17" s="945">
        <f t="shared" si="8"/>
        <v>1672</v>
      </c>
      <c r="T17" s="946">
        <f t="shared" si="8"/>
        <v>729</v>
      </c>
      <c r="U17" s="760"/>
      <c r="V17" s="755"/>
      <c r="W17" s="973">
        <f t="shared" ref="W17:AI17" si="9">W227+W239+W247+W258+W267+W280+W313+W324</f>
        <v>382</v>
      </c>
      <c r="X17" s="974">
        <f t="shared" si="9"/>
        <v>616</v>
      </c>
      <c r="Y17" s="943">
        <f t="shared" si="9"/>
        <v>66</v>
      </c>
      <c r="Z17" s="944">
        <f t="shared" si="9"/>
        <v>0</v>
      </c>
      <c r="AA17" s="944">
        <f t="shared" si="9"/>
        <v>70</v>
      </c>
      <c r="AB17" s="944">
        <f t="shared" si="9"/>
        <v>0</v>
      </c>
      <c r="AC17" s="944">
        <f t="shared" si="9"/>
        <v>0</v>
      </c>
      <c r="AD17" s="944">
        <f t="shared" si="9"/>
        <v>659</v>
      </c>
      <c r="AE17" s="944">
        <f t="shared" si="9"/>
        <v>0</v>
      </c>
      <c r="AF17" s="944">
        <f t="shared" si="9"/>
        <v>60</v>
      </c>
      <c r="AG17" s="944">
        <f t="shared" si="9"/>
        <v>11</v>
      </c>
      <c r="AH17" s="944">
        <f t="shared" si="9"/>
        <v>16</v>
      </c>
      <c r="AI17" s="975">
        <f t="shared" si="9"/>
        <v>116</v>
      </c>
      <c r="AJ17" s="415"/>
      <c r="AK17" s="360" t="s">
        <v>1354</v>
      </c>
      <c r="AL17" s="792"/>
      <c r="AM17" s="386"/>
      <c r="AN17" s="386"/>
    </row>
    <row r="18" spans="1:41" s="383" customFormat="1" ht="20.45" customHeight="1" x14ac:dyDescent="0.15">
      <c r="A18" s="568" t="s">
        <v>682</v>
      </c>
      <c r="B18" s="371"/>
      <c r="C18" s="416" t="s">
        <v>1228</v>
      </c>
      <c r="D18" s="372"/>
      <c r="E18" s="373"/>
      <c r="F18" s="374"/>
      <c r="G18" s="388">
        <f>SUM(G19:G60)</f>
        <v>569</v>
      </c>
      <c r="H18" s="391">
        <f>SUM(H19:H60)</f>
        <v>421</v>
      </c>
      <c r="I18" s="392">
        <f>SUM(I19:I60)</f>
        <v>12</v>
      </c>
      <c r="J18" s="390">
        <f>SUM(J19:J60)</f>
        <v>136</v>
      </c>
      <c r="K18" s="388">
        <f t="shared" si="3"/>
        <v>11024</v>
      </c>
      <c r="L18" s="389">
        <f t="shared" ref="L18:AI18" si="10">SUM(L19:L60)</f>
        <v>5571</v>
      </c>
      <c r="M18" s="390">
        <f t="shared" si="10"/>
        <v>5453</v>
      </c>
      <c r="N18" s="391">
        <f t="shared" si="10"/>
        <v>1674</v>
      </c>
      <c r="O18" s="392">
        <f t="shared" si="10"/>
        <v>1737</v>
      </c>
      <c r="P18" s="392">
        <f t="shared" si="10"/>
        <v>1796</v>
      </c>
      <c r="Q18" s="392">
        <f t="shared" si="10"/>
        <v>1957</v>
      </c>
      <c r="R18" s="392">
        <f t="shared" si="10"/>
        <v>1917</v>
      </c>
      <c r="S18" s="390">
        <f t="shared" si="10"/>
        <v>1943</v>
      </c>
      <c r="T18" s="753">
        <f t="shared" si="10"/>
        <v>636</v>
      </c>
      <c r="U18" s="756"/>
      <c r="V18" s="753"/>
      <c r="W18" s="968">
        <f t="shared" si="10"/>
        <v>276</v>
      </c>
      <c r="X18" s="969">
        <f t="shared" si="10"/>
        <v>563</v>
      </c>
      <c r="Y18" s="391">
        <f t="shared" si="10"/>
        <v>42</v>
      </c>
      <c r="Z18" s="392">
        <f t="shared" si="10"/>
        <v>0</v>
      </c>
      <c r="AA18" s="392">
        <f t="shared" si="10"/>
        <v>42</v>
      </c>
      <c r="AB18" s="392">
        <f t="shared" si="10"/>
        <v>0</v>
      </c>
      <c r="AC18" s="392">
        <f t="shared" si="10"/>
        <v>0</v>
      </c>
      <c r="AD18" s="392">
        <f t="shared" si="10"/>
        <v>603</v>
      </c>
      <c r="AE18" s="392">
        <f t="shared" si="10"/>
        <v>0</v>
      </c>
      <c r="AF18" s="392">
        <f t="shared" si="10"/>
        <v>43</v>
      </c>
      <c r="AG18" s="392">
        <f t="shared" si="10"/>
        <v>9</v>
      </c>
      <c r="AH18" s="392">
        <f t="shared" si="10"/>
        <v>1</v>
      </c>
      <c r="AI18" s="970">
        <f t="shared" si="10"/>
        <v>99</v>
      </c>
      <c r="AJ18" s="389"/>
      <c r="AK18" s="416" t="s">
        <v>1228</v>
      </c>
      <c r="AL18" s="793"/>
      <c r="AM18" s="382"/>
      <c r="AN18" s="382"/>
    </row>
    <row r="19" spans="1:41" s="387" customFormat="1" ht="20.45" customHeight="1" x14ac:dyDescent="0.15">
      <c r="A19" s="569" t="s">
        <v>551</v>
      </c>
      <c r="B19" s="394"/>
      <c r="C19" s="417" t="s">
        <v>683</v>
      </c>
      <c r="D19" s="395"/>
      <c r="E19" s="396"/>
      <c r="F19" s="397"/>
      <c r="G19" s="398">
        <f>SUM(H19:J19)</f>
        <v>16</v>
      </c>
      <c r="H19" s="940">
        <v>13</v>
      </c>
      <c r="I19" s="941">
        <v>0</v>
      </c>
      <c r="J19" s="942">
        <v>3</v>
      </c>
      <c r="K19" s="398">
        <f>SUM(L19:M19)</f>
        <v>413</v>
      </c>
      <c r="L19" s="408">
        <v>209</v>
      </c>
      <c r="M19" s="942">
        <v>204</v>
      </c>
      <c r="N19" s="940">
        <v>69</v>
      </c>
      <c r="O19" s="941">
        <v>64</v>
      </c>
      <c r="P19" s="941">
        <v>69</v>
      </c>
      <c r="Q19" s="941">
        <v>64</v>
      </c>
      <c r="R19" s="941">
        <v>59</v>
      </c>
      <c r="S19" s="942">
        <v>88</v>
      </c>
      <c r="T19" s="755">
        <v>19</v>
      </c>
      <c r="U19" s="760"/>
      <c r="V19" s="755"/>
      <c r="W19" s="971">
        <v>8</v>
      </c>
      <c r="X19" s="972">
        <v>15</v>
      </c>
      <c r="Y19" s="940">
        <v>1</v>
      </c>
      <c r="Z19" s="941">
        <v>0</v>
      </c>
      <c r="AA19" s="941">
        <v>1</v>
      </c>
      <c r="AB19" s="941">
        <v>0</v>
      </c>
      <c r="AC19" s="941">
        <v>0</v>
      </c>
      <c r="AD19" s="941">
        <v>17</v>
      </c>
      <c r="AE19" s="941">
        <v>0</v>
      </c>
      <c r="AF19" s="941">
        <v>1</v>
      </c>
      <c r="AG19" s="941">
        <v>0</v>
      </c>
      <c r="AH19" s="941">
        <v>0</v>
      </c>
      <c r="AI19" s="956">
        <v>3</v>
      </c>
      <c r="AJ19" s="408"/>
      <c r="AK19" s="417" t="s">
        <v>683</v>
      </c>
      <c r="AL19" s="791"/>
      <c r="AM19" s="386"/>
      <c r="AN19" s="386"/>
      <c r="AO19" s="387">
        <v>3</v>
      </c>
    </row>
    <row r="20" spans="1:41" s="387" customFormat="1" ht="20.45" customHeight="1" x14ac:dyDescent="0.15">
      <c r="A20" s="569" t="s">
        <v>684</v>
      </c>
      <c r="B20" s="394"/>
      <c r="C20" s="417" t="s">
        <v>685</v>
      </c>
      <c r="D20" s="395"/>
      <c r="E20" s="396"/>
      <c r="F20" s="397"/>
      <c r="G20" s="398">
        <f t="shared" ref="G20:G38" si="11">SUM(H20:J20)</f>
        <v>15</v>
      </c>
      <c r="H20" s="940">
        <v>9</v>
      </c>
      <c r="I20" s="941">
        <v>0</v>
      </c>
      <c r="J20" s="942">
        <v>6</v>
      </c>
      <c r="K20" s="398">
        <f t="shared" ref="K20:K38" si="12">SUM(L20:M20)</f>
        <v>266</v>
      </c>
      <c r="L20" s="408">
        <v>132</v>
      </c>
      <c r="M20" s="942">
        <v>134</v>
      </c>
      <c r="N20" s="940">
        <v>55</v>
      </c>
      <c r="O20" s="941">
        <v>35</v>
      </c>
      <c r="P20" s="941">
        <v>42</v>
      </c>
      <c r="Q20" s="941">
        <v>48</v>
      </c>
      <c r="R20" s="941">
        <v>39</v>
      </c>
      <c r="S20" s="942">
        <v>47</v>
      </c>
      <c r="T20" s="755">
        <v>38</v>
      </c>
      <c r="U20" s="760"/>
      <c r="V20" s="755"/>
      <c r="W20" s="971">
        <v>8</v>
      </c>
      <c r="X20" s="972">
        <v>18</v>
      </c>
      <c r="Y20" s="940">
        <v>1</v>
      </c>
      <c r="Z20" s="941">
        <v>0</v>
      </c>
      <c r="AA20" s="941">
        <v>1</v>
      </c>
      <c r="AB20" s="941">
        <v>0</v>
      </c>
      <c r="AC20" s="941">
        <v>0</v>
      </c>
      <c r="AD20" s="941">
        <v>22</v>
      </c>
      <c r="AE20" s="941">
        <v>0</v>
      </c>
      <c r="AF20" s="941">
        <v>1</v>
      </c>
      <c r="AG20" s="941">
        <v>0</v>
      </c>
      <c r="AH20" s="941">
        <v>0</v>
      </c>
      <c r="AI20" s="956">
        <v>1</v>
      </c>
      <c r="AJ20" s="408"/>
      <c r="AK20" s="417" t="s">
        <v>685</v>
      </c>
      <c r="AL20" s="791"/>
      <c r="AM20" s="386"/>
      <c r="AN20" s="386"/>
      <c r="AO20" s="387">
        <v>6</v>
      </c>
    </row>
    <row r="21" spans="1:41" s="387" customFormat="1" ht="20.45" customHeight="1" x14ac:dyDescent="0.15">
      <c r="A21" s="569" t="s">
        <v>634</v>
      </c>
      <c r="B21" s="394"/>
      <c r="C21" s="417" t="s">
        <v>267</v>
      </c>
      <c r="D21" s="395"/>
      <c r="E21" s="396"/>
      <c r="F21" s="397"/>
      <c r="G21" s="398">
        <f t="shared" si="11"/>
        <v>19</v>
      </c>
      <c r="H21" s="940">
        <v>15</v>
      </c>
      <c r="I21" s="941">
        <v>0</v>
      </c>
      <c r="J21" s="942">
        <v>4</v>
      </c>
      <c r="K21" s="398">
        <f t="shared" si="12"/>
        <v>408</v>
      </c>
      <c r="L21" s="408">
        <v>188</v>
      </c>
      <c r="M21" s="942">
        <v>220</v>
      </c>
      <c r="N21" s="940">
        <v>46</v>
      </c>
      <c r="O21" s="941">
        <v>59</v>
      </c>
      <c r="P21" s="941">
        <v>74</v>
      </c>
      <c r="Q21" s="941">
        <v>87</v>
      </c>
      <c r="R21" s="941">
        <v>79</v>
      </c>
      <c r="S21" s="942">
        <v>63</v>
      </c>
      <c r="T21" s="755">
        <v>26</v>
      </c>
      <c r="U21" s="760"/>
      <c r="V21" s="755"/>
      <c r="W21" s="971">
        <v>8</v>
      </c>
      <c r="X21" s="972">
        <v>20</v>
      </c>
      <c r="Y21" s="940">
        <v>1</v>
      </c>
      <c r="Z21" s="941">
        <v>0</v>
      </c>
      <c r="AA21" s="941">
        <v>1</v>
      </c>
      <c r="AB21" s="941">
        <v>0</v>
      </c>
      <c r="AC21" s="941">
        <v>0</v>
      </c>
      <c r="AD21" s="941">
        <v>20</v>
      </c>
      <c r="AE21" s="941">
        <v>0</v>
      </c>
      <c r="AF21" s="941">
        <v>1</v>
      </c>
      <c r="AG21" s="941">
        <v>0</v>
      </c>
      <c r="AH21" s="941">
        <v>0</v>
      </c>
      <c r="AI21" s="956">
        <v>5</v>
      </c>
      <c r="AJ21" s="408"/>
      <c r="AK21" s="417" t="s">
        <v>267</v>
      </c>
      <c r="AL21" s="791"/>
      <c r="AM21" s="386"/>
      <c r="AN21" s="386"/>
      <c r="AO21" s="387">
        <v>7</v>
      </c>
    </row>
    <row r="22" spans="1:41" s="387" customFormat="1" ht="20.45" customHeight="1" x14ac:dyDescent="0.15">
      <c r="A22" s="569" t="s">
        <v>175</v>
      </c>
      <c r="B22" s="394"/>
      <c r="C22" s="417" t="s">
        <v>48</v>
      </c>
      <c r="D22" s="395"/>
      <c r="E22" s="396"/>
      <c r="F22" s="397"/>
      <c r="G22" s="398">
        <f t="shared" si="11"/>
        <v>8</v>
      </c>
      <c r="H22" s="940">
        <v>6</v>
      </c>
      <c r="I22" s="941">
        <v>0</v>
      </c>
      <c r="J22" s="942">
        <v>2</v>
      </c>
      <c r="K22" s="398">
        <f t="shared" si="12"/>
        <v>142</v>
      </c>
      <c r="L22" s="408">
        <v>80</v>
      </c>
      <c r="M22" s="942">
        <v>62</v>
      </c>
      <c r="N22" s="940">
        <v>22</v>
      </c>
      <c r="O22" s="941">
        <v>22</v>
      </c>
      <c r="P22" s="941">
        <v>23</v>
      </c>
      <c r="Q22" s="941">
        <v>23</v>
      </c>
      <c r="R22" s="941">
        <v>27</v>
      </c>
      <c r="S22" s="942">
        <v>25</v>
      </c>
      <c r="T22" s="755">
        <v>6</v>
      </c>
      <c r="U22" s="760"/>
      <c r="V22" s="755"/>
      <c r="W22" s="971">
        <v>3</v>
      </c>
      <c r="X22" s="972">
        <v>11</v>
      </c>
      <c r="Y22" s="940">
        <v>1</v>
      </c>
      <c r="Z22" s="941">
        <v>0</v>
      </c>
      <c r="AA22" s="941">
        <v>1</v>
      </c>
      <c r="AB22" s="941">
        <v>0</v>
      </c>
      <c r="AC22" s="941">
        <v>0</v>
      </c>
      <c r="AD22" s="941">
        <v>8</v>
      </c>
      <c r="AE22" s="941">
        <v>0</v>
      </c>
      <c r="AF22" s="941">
        <v>1</v>
      </c>
      <c r="AG22" s="941">
        <v>1</v>
      </c>
      <c r="AH22" s="941">
        <v>0</v>
      </c>
      <c r="AI22" s="956">
        <v>2</v>
      </c>
      <c r="AJ22" s="408"/>
      <c r="AK22" s="417" t="s">
        <v>48</v>
      </c>
      <c r="AL22" s="791"/>
      <c r="AM22" s="386"/>
      <c r="AN22" s="386"/>
      <c r="AO22" s="387">
        <v>4</v>
      </c>
    </row>
    <row r="23" spans="1:41" s="387" customFormat="1" ht="20.45" customHeight="1" x14ac:dyDescent="0.15">
      <c r="A23" s="569" t="s">
        <v>688</v>
      </c>
      <c r="B23" s="394"/>
      <c r="C23" s="417" t="s">
        <v>689</v>
      </c>
      <c r="D23" s="395"/>
      <c r="E23" s="396"/>
      <c r="F23" s="397"/>
      <c r="G23" s="398">
        <f t="shared" si="11"/>
        <v>16</v>
      </c>
      <c r="H23" s="940">
        <v>12</v>
      </c>
      <c r="I23" s="941">
        <v>0</v>
      </c>
      <c r="J23" s="942">
        <v>4</v>
      </c>
      <c r="K23" s="398">
        <f t="shared" si="12"/>
        <v>335</v>
      </c>
      <c r="L23" s="408">
        <v>171</v>
      </c>
      <c r="M23" s="942">
        <v>164</v>
      </c>
      <c r="N23" s="940">
        <v>59</v>
      </c>
      <c r="O23" s="941">
        <v>46</v>
      </c>
      <c r="P23" s="941">
        <v>55</v>
      </c>
      <c r="Q23" s="941">
        <v>59</v>
      </c>
      <c r="R23" s="941">
        <v>53</v>
      </c>
      <c r="S23" s="942">
        <v>63</v>
      </c>
      <c r="T23" s="755">
        <v>17</v>
      </c>
      <c r="U23" s="760"/>
      <c r="V23" s="755"/>
      <c r="W23" s="971">
        <v>8</v>
      </c>
      <c r="X23" s="972">
        <v>17</v>
      </c>
      <c r="Y23" s="940">
        <v>1</v>
      </c>
      <c r="Z23" s="941">
        <v>0</v>
      </c>
      <c r="AA23" s="941">
        <v>1</v>
      </c>
      <c r="AB23" s="941">
        <v>0</v>
      </c>
      <c r="AC23" s="941">
        <v>0</v>
      </c>
      <c r="AD23" s="941">
        <v>19</v>
      </c>
      <c r="AE23" s="941">
        <v>0</v>
      </c>
      <c r="AF23" s="941">
        <v>1</v>
      </c>
      <c r="AG23" s="941">
        <v>0</v>
      </c>
      <c r="AH23" s="941">
        <v>0</v>
      </c>
      <c r="AI23" s="956">
        <v>3</v>
      </c>
      <c r="AJ23" s="408"/>
      <c r="AK23" s="417" t="s">
        <v>689</v>
      </c>
      <c r="AL23" s="791"/>
      <c r="AM23" s="386"/>
      <c r="AN23" s="386"/>
      <c r="AO23" s="387">
        <v>3</v>
      </c>
    </row>
    <row r="24" spans="1:41" s="387" customFormat="1" ht="20.45" customHeight="1" x14ac:dyDescent="0.15">
      <c r="A24" s="569" t="s">
        <v>690</v>
      </c>
      <c r="B24" s="394"/>
      <c r="C24" s="417" t="s">
        <v>605</v>
      </c>
      <c r="D24" s="395"/>
      <c r="E24" s="396"/>
      <c r="F24" s="397"/>
      <c r="G24" s="398">
        <f t="shared" si="11"/>
        <v>4</v>
      </c>
      <c r="H24" s="940">
        <v>0</v>
      </c>
      <c r="I24" s="941">
        <v>3</v>
      </c>
      <c r="J24" s="942">
        <v>1</v>
      </c>
      <c r="K24" s="398">
        <f t="shared" si="12"/>
        <v>16</v>
      </c>
      <c r="L24" s="408">
        <v>7</v>
      </c>
      <c r="M24" s="942">
        <v>9</v>
      </c>
      <c r="N24" s="940">
        <v>2</v>
      </c>
      <c r="O24" s="941">
        <v>1</v>
      </c>
      <c r="P24" s="941">
        <v>4</v>
      </c>
      <c r="Q24" s="941">
        <v>1</v>
      </c>
      <c r="R24" s="941">
        <v>6</v>
      </c>
      <c r="S24" s="942">
        <v>2</v>
      </c>
      <c r="T24" s="755">
        <v>1</v>
      </c>
      <c r="U24" s="760"/>
      <c r="V24" s="755"/>
      <c r="W24" s="971">
        <v>4</v>
      </c>
      <c r="X24" s="972">
        <v>4</v>
      </c>
      <c r="Y24" s="940">
        <v>1</v>
      </c>
      <c r="Z24" s="941">
        <v>0</v>
      </c>
      <c r="AA24" s="941">
        <v>1</v>
      </c>
      <c r="AB24" s="941">
        <v>0</v>
      </c>
      <c r="AC24" s="941">
        <v>0</v>
      </c>
      <c r="AD24" s="941">
        <v>3</v>
      </c>
      <c r="AE24" s="941">
        <v>0</v>
      </c>
      <c r="AF24" s="941">
        <v>1</v>
      </c>
      <c r="AG24" s="941">
        <v>1</v>
      </c>
      <c r="AH24" s="941">
        <v>0</v>
      </c>
      <c r="AI24" s="956">
        <v>1</v>
      </c>
      <c r="AJ24" s="408"/>
      <c r="AK24" s="417" t="s">
        <v>605</v>
      </c>
      <c r="AL24" s="791"/>
      <c r="AM24" s="386"/>
      <c r="AN24" s="386"/>
      <c r="AO24" s="387">
        <v>2</v>
      </c>
    </row>
    <row r="25" spans="1:41" s="387" customFormat="1" ht="20.45" customHeight="1" x14ac:dyDescent="0.15">
      <c r="A25" s="569" t="s">
        <v>691</v>
      </c>
      <c r="B25" s="394"/>
      <c r="C25" s="417" t="s">
        <v>692</v>
      </c>
      <c r="D25" s="395"/>
      <c r="E25" s="396"/>
      <c r="F25" s="397"/>
      <c r="G25" s="398">
        <f t="shared" si="11"/>
        <v>4</v>
      </c>
      <c r="H25" s="940">
        <v>1</v>
      </c>
      <c r="I25" s="941">
        <v>2</v>
      </c>
      <c r="J25" s="942">
        <v>1</v>
      </c>
      <c r="K25" s="398">
        <f t="shared" si="12"/>
        <v>17</v>
      </c>
      <c r="L25" s="408">
        <v>8</v>
      </c>
      <c r="M25" s="942">
        <v>9</v>
      </c>
      <c r="N25" s="940">
        <v>2</v>
      </c>
      <c r="O25" s="941">
        <v>2</v>
      </c>
      <c r="P25" s="941">
        <v>5</v>
      </c>
      <c r="Q25" s="941">
        <v>2</v>
      </c>
      <c r="R25" s="941">
        <v>0</v>
      </c>
      <c r="S25" s="942">
        <v>6</v>
      </c>
      <c r="T25" s="755">
        <v>2</v>
      </c>
      <c r="U25" s="760"/>
      <c r="V25" s="755"/>
      <c r="W25" s="971">
        <v>5</v>
      </c>
      <c r="X25" s="972">
        <v>5</v>
      </c>
      <c r="Y25" s="940">
        <v>1</v>
      </c>
      <c r="Z25" s="941">
        <v>0</v>
      </c>
      <c r="AA25" s="941">
        <v>1</v>
      </c>
      <c r="AB25" s="941">
        <v>0</v>
      </c>
      <c r="AC25" s="941">
        <v>0</v>
      </c>
      <c r="AD25" s="941">
        <v>7</v>
      </c>
      <c r="AE25" s="941">
        <v>0</v>
      </c>
      <c r="AF25" s="941">
        <v>1</v>
      </c>
      <c r="AG25" s="941">
        <v>0</v>
      </c>
      <c r="AH25" s="941">
        <v>0</v>
      </c>
      <c r="AI25" s="956">
        <v>0</v>
      </c>
      <c r="AJ25" s="408"/>
      <c r="AK25" s="417" t="s">
        <v>692</v>
      </c>
      <c r="AL25" s="791"/>
      <c r="AM25" s="386"/>
      <c r="AN25" s="386"/>
      <c r="AO25" s="387">
        <v>3</v>
      </c>
    </row>
    <row r="26" spans="1:41" s="387" customFormat="1" ht="20.45" customHeight="1" x14ac:dyDescent="0.15">
      <c r="A26" s="569" t="s">
        <v>693</v>
      </c>
      <c r="B26" s="394"/>
      <c r="C26" s="417" t="s">
        <v>694</v>
      </c>
      <c r="D26" s="395"/>
      <c r="E26" s="396"/>
      <c r="F26" s="397"/>
      <c r="G26" s="398">
        <f t="shared" si="11"/>
        <v>11</v>
      </c>
      <c r="H26" s="940">
        <v>9</v>
      </c>
      <c r="I26" s="941">
        <v>0</v>
      </c>
      <c r="J26" s="942">
        <v>2</v>
      </c>
      <c r="K26" s="398">
        <f t="shared" si="12"/>
        <v>239</v>
      </c>
      <c r="L26" s="408">
        <v>116</v>
      </c>
      <c r="M26" s="942">
        <v>123</v>
      </c>
      <c r="N26" s="940">
        <v>34</v>
      </c>
      <c r="O26" s="941">
        <v>28</v>
      </c>
      <c r="P26" s="941">
        <v>37</v>
      </c>
      <c r="Q26" s="941">
        <v>52</v>
      </c>
      <c r="R26" s="941">
        <v>39</v>
      </c>
      <c r="S26" s="942">
        <v>49</v>
      </c>
      <c r="T26" s="755">
        <v>5</v>
      </c>
      <c r="U26" s="760"/>
      <c r="V26" s="755"/>
      <c r="W26" s="971">
        <v>5</v>
      </c>
      <c r="X26" s="972">
        <v>11</v>
      </c>
      <c r="Y26" s="940">
        <v>1</v>
      </c>
      <c r="Z26" s="941">
        <v>0</v>
      </c>
      <c r="AA26" s="941">
        <v>1</v>
      </c>
      <c r="AB26" s="941">
        <v>0</v>
      </c>
      <c r="AC26" s="941">
        <v>0</v>
      </c>
      <c r="AD26" s="941">
        <v>12</v>
      </c>
      <c r="AE26" s="941">
        <v>0</v>
      </c>
      <c r="AF26" s="941">
        <v>1</v>
      </c>
      <c r="AG26" s="941">
        <v>0</v>
      </c>
      <c r="AH26" s="941">
        <v>0</v>
      </c>
      <c r="AI26" s="956">
        <v>1</v>
      </c>
      <c r="AJ26" s="408"/>
      <c r="AK26" s="417" t="s">
        <v>694</v>
      </c>
      <c r="AL26" s="791"/>
      <c r="AM26" s="386"/>
      <c r="AN26" s="386"/>
      <c r="AO26" s="387">
        <v>3</v>
      </c>
    </row>
    <row r="27" spans="1:41" s="387" customFormat="1" ht="20.45" customHeight="1" x14ac:dyDescent="0.15">
      <c r="A27" s="569" t="s">
        <v>284</v>
      </c>
      <c r="B27" s="394"/>
      <c r="C27" s="417" t="s">
        <v>697</v>
      </c>
      <c r="D27" s="395"/>
      <c r="E27" s="396"/>
      <c r="F27" s="397"/>
      <c r="G27" s="398">
        <f t="shared" si="11"/>
        <v>8</v>
      </c>
      <c r="H27" s="940">
        <v>6</v>
      </c>
      <c r="I27" s="941">
        <v>0</v>
      </c>
      <c r="J27" s="942">
        <v>2</v>
      </c>
      <c r="K27" s="398">
        <f t="shared" si="12"/>
        <v>115</v>
      </c>
      <c r="L27" s="408">
        <v>66</v>
      </c>
      <c r="M27" s="942">
        <v>49</v>
      </c>
      <c r="N27" s="940">
        <v>22</v>
      </c>
      <c r="O27" s="941">
        <v>16</v>
      </c>
      <c r="P27" s="941">
        <v>25</v>
      </c>
      <c r="Q27" s="941">
        <v>18</v>
      </c>
      <c r="R27" s="941">
        <v>19</v>
      </c>
      <c r="S27" s="942">
        <v>15</v>
      </c>
      <c r="T27" s="755">
        <v>6</v>
      </c>
      <c r="U27" s="760"/>
      <c r="V27" s="755"/>
      <c r="W27" s="971">
        <v>4</v>
      </c>
      <c r="X27" s="972">
        <v>13</v>
      </c>
      <c r="Y27" s="940">
        <v>1</v>
      </c>
      <c r="Z27" s="941">
        <v>0</v>
      </c>
      <c r="AA27" s="941">
        <v>1</v>
      </c>
      <c r="AB27" s="941">
        <v>0</v>
      </c>
      <c r="AC27" s="941">
        <v>0</v>
      </c>
      <c r="AD27" s="941">
        <v>13</v>
      </c>
      <c r="AE27" s="941">
        <v>0</v>
      </c>
      <c r="AF27" s="941">
        <v>1</v>
      </c>
      <c r="AG27" s="941">
        <v>0</v>
      </c>
      <c r="AH27" s="941">
        <v>0</v>
      </c>
      <c r="AI27" s="956">
        <v>1</v>
      </c>
      <c r="AJ27" s="408"/>
      <c r="AK27" s="417" t="s">
        <v>697</v>
      </c>
      <c r="AL27" s="791"/>
      <c r="AM27" s="386"/>
      <c r="AN27" s="386"/>
      <c r="AO27" s="387">
        <v>3</v>
      </c>
    </row>
    <row r="28" spans="1:41" s="387" customFormat="1" ht="20.45" customHeight="1" x14ac:dyDescent="0.15">
      <c r="A28" s="569" t="s">
        <v>574</v>
      </c>
      <c r="B28" s="394"/>
      <c r="C28" s="417" t="s">
        <v>698</v>
      </c>
      <c r="D28" s="395"/>
      <c r="E28" s="396"/>
      <c r="F28" s="397"/>
      <c r="G28" s="398">
        <f t="shared" si="11"/>
        <v>9</v>
      </c>
      <c r="H28" s="940">
        <v>6</v>
      </c>
      <c r="I28" s="941">
        <v>0</v>
      </c>
      <c r="J28" s="942">
        <v>3</v>
      </c>
      <c r="K28" s="398">
        <f t="shared" si="12"/>
        <v>88</v>
      </c>
      <c r="L28" s="408">
        <v>42</v>
      </c>
      <c r="M28" s="942">
        <v>46</v>
      </c>
      <c r="N28" s="940">
        <v>14</v>
      </c>
      <c r="O28" s="941">
        <v>17</v>
      </c>
      <c r="P28" s="941">
        <v>15</v>
      </c>
      <c r="Q28" s="941">
        <v>11</v>
      </c>
      <c r="R28" s="941">
        <v>14</v>
      </c>
      <c r="S28" s="942">
        <v>17</v>
      </c>
      <c r="T28" s="755">
        <v>8</v>
      </c>
      <c r="U28" s="760"/>
      <c r="V28" s="755"/>
      <c r="W28" s="971">
        <v>4</v>
      </c>
      <c r="X28" s="972">
        <v>9</v>
      </c>
      <c r="Y28" s="940">
        <v>1</v>
      </c>
      <c r="Z28" s="941">
        <v>0</v>
      </c>
      <c r="AA28" s="941">
        <v>1</v>
      </c>
      <c r="AB28" s="941">
        <v>0</v>
      </c>
      <c r="AC28" s="941">
        <v>0</v>
      </c>
      <c r="AD28" s="941">
        <v>9</v>
      </c>
      <c r="AE28" s="941">
        <v>0</v>
      </c>
      <c r="AF28" s="941">
        <v>1</v>
      </c>
      <c r="AG28" s="941">
        <v>0</v>
      </c>
      <c r="AH28" s="941">
        <v>0</v>
      </c>
      <c r="AI28" s="956">
        <v>1</v>
      </c>
      <c r="AJ28" s="408"/>
      <c r="AK28" s="417" t="s">
        <v>698</v>
      </c>
      <c r="AL28" s="791"/>
      <c r="AM28" s="386"/>
      <c r="AN28" s="386"/>
      <c r="AO28" s="387">
        <v>4</v>
      </c>
    </row>
    <row r="29" spans="1:41" s="387" customFormat="1" ht="20.45" customHeight="1" x14ac:dyDescent="0.15">
      <c r="A29" s="569" t="s">
        <v>699</v>
      </c>
      <c r="B29" s="394"/>
      <c r="C29" s="417" t="s">
        <v>191</v>
      </c>
      <c r="D29" s="395"/>
      <c r="E29" s="396"/>
      <c r="F29" s="397"/>
      <c r="G29" s="398">
        <f t="shared" si="11"/>
        <v>8</v>
      </c>
      <c r="H29" s="940">
        <v>6</v>
      </c>
      <c r="I29" s="941">
        <v>0</v>
      </c>
      <c r="J29" s="942">
        <v>2</v>
      </c>
      <c r="K29" s="398">
        <f t="shared" si="12"/>
        <v>137</v>
      </c>
      <c r="L29" s="408">
        <v>62</v>
      </c>
      <c r="M29" s="942">
        <v>75</v>
      </c>
      <c r="N29" s="940">
        <v>22</v>
      </c>
      <c r="O29" s="941">
        <v>16</v>
      </c>
      <c r="P29" s="941">
        <v>13</v>
      </c>
      <c r="Q29" s="941">
        <v>31</v>
      </c>
      <c r="R29" s="941">
        <v>25</v>
      </c>
      <c r="S29" s="942">
        <v>30</v>
      </c>
      <c r="T29" s="755">
        <v>8</v>
      </c>
      <c r="U29" s="760"/>
      <c r="V29" s="755"/>
      <c r="W29" s="971">
        <v>5</v>
      </c>
      <c r="X29" s="972">
        <v>9</v>
      </c>
      <c r="Y29" s="940">
        <v>1</v>
      </c>
      <c r="Z29" s="941">
        <v>0</v>
      </c>
      <c r="AA29" s="941">
        <v>1</v>
      </c>
      <c r="AB29" s="941">
        <v>0</v>
      </c>
      <c r="AC29" s="941">
        <v>0</v>
      </c>
      <c r="AD29" s="941">
        <v>9</v>
      </c>
      <c r="AE29" s="941">
        <v>0</v>
      </c>
      <c r="AF29" s="941">
        <v>1</v>
      </c>
      <c r="AG29" s="941">
        <v>0</v>
      </c>
      <c r="AH29" s="941">
        <v>0</v>
      </c>
      <c r="AI29" s="956">
        <v>2</v>
      </c>
      <c r="AJ29" s="408"/>
      <c r="AK29" s="417" t="s">
        <v>191</v>
      </c>
      <c r="AL29" s="791"/>
      <c r="AM29" s="386"/>
      <c r="AN29" s="386"/>
      <c r="AO29" s="387">
        <v>2</v>
      </c>
    </row>
    <row r="30" spans="1:41" s="387" customFormat="1" ht="20.45" customHeight="1" x14ac:dyDescent="0.15">
      <c r="A30" s="569" t="s">
        <v>439</v>
      </c>
      <c r="B30" s="394"/>
      <c r="C30" s="417" t="s">
        <v>700</v>
      </c>
      <c r="D30" s="395"/>
      <c r="E30" s="396"/>
      <c r="F30" s="397"/>
      <c r="G30" s="398">
        <f t="shared" si="11"/>
        <v>12</v>
      </c>
      <c r="H30" s="940">
        <v>9</v>
      </c>
      <c r="I30" s="941">
        <v>0</v>
      </c>
      <c r="J30" s="942">
        <v>3</v>
      </c>
      <c r="K30" s="398">
        <f t="shared" si="12"/>
        <v>245</v>
      </c>
      <c r="L30" s="408">
        <v>134</v>
      </c>
      <c r="M30" s="942">
        <v>111</v>
      </c>
      <c r="N30" s="940">
        <v>31</v>
      </c>
      <c r="O30" s="941">
        <v>36</v>
      </c>
      <c r="P30" s="941">
        <v>53</v>
      </c>
      <c r="Q30" s="941">
        <v>41</v>
      </c>
      <c r="R30" s="941">
        <v>37</v>
      </c>
      <c r="S30" s="942">
        <v>47</v>
      </c>
      <c r="T30" s="755">
        <v>20</v>
      </c>
      <c r="U30" s="760"/>
      <c r="V30" s="755"/>
      <c r="W30" s="971">
        <v>5</v>
      </c>
      <c r="X30" s="972">
        <v>11</v>
      </c>
      <c r="Y30" s="940">
        <v>1</v>
      </c>
      <c r="Z30" s="941">
        <v>0</v>
      </c>
      <c r="AA30" s="941">
        <v>1</v>
      </c>
      <c r="AB30" s="941">
        <v>0</v>
      </c>
      <c r="AC30" s="941">
        <v>0</v>
      </c>
      <c r="AD30" s="941">
        <v>12</v>
      </c>
      <c r="AE30" s="941">
        <v>0</v>
      </c>
      <c r="AF30" s="941">
        <v>1</v>
      </c>
      <c r="AG30" s="941">
        <v>0</v>
      </c>
      <c r="AH30" s="941">
        <v>0</v>
      </c>
      <c r="AI30" s="956">
        <v>1</v>
      </c>
      <c r="AJ30" s="408"/>
      <c r="AK30" s="417" t="s">
        <v>700</v>
      </c>
      <c r="AL30" s="791"/>
      <c r="AM30" s="386"/>
      <c r="AN30" s="386"/>
      <c r="AO30" s="387">
        <v>3</v>
      </c>
    </row>
    <row r="31" spans="1:41" s="387" customFormat="1" ht="20.45" customHeight="1" x14ac:dyDescent="0.15">
      <c r="A31" s="569" t="s">
        <v>119</v>
      </c>
      <c r="B31" s="394"/>
      <c r="C31" s="417" t="s">
        <v>701</v>
      </c>
      <c r="D31" s="395"/>
      <c r="E31" s="396"/>
      <c r="F31" s="397"/>
      <c r="G31" s="398">
        <f t="shared" si="11"/>
        <v>22</v>
      </c>
      <c r="H31" s="940">
        <v>15</v>
      </c>
      <c r="I31" s="941">
        <v>0</v>
      </c>
      <c r="J31" s="942">
        <v>7</v>
      </c>
      <c r="K31" s="398">
        <f t="shared" si="12"/>
        <v>398</v>
      </c>
      <c r="L31" s="408">
        <v>224</v>
      </c>
      <c r="M31" s="942">
        <v>174</v>
      </c>
      <c r="N31" s="940">
        <v>64</v>
      </c>
      <c r="O31" s="941">
        <v>58</v>
      </c>
      <c r="P31" s="941">
        <v>58</v>
      </c>
      <c r="Q31" s="941">
        <v>72</v>
      </c>
      <c r="R31" s="941">
        <v>71</v>
      </c>
      <c r="S31" s="942">
        <v>75</v>
      </c>
      <c r="T31" s="755">
        <v>32</v>
      </c>
      <c r="U31" s="760"/>
      <c r="V31" s="755"/>
      <c r="W31" s="971">
        <v>9</v>
      </c>
      <c r="X31" s="972">
        <v>22</v>
      </c>
      <c r="Y31" s="940">
        <v>1</v>
      </c>
      <c r="Z31" s="941">
        <v>0</v>
      </c>
      <c r="AA31" s="941">
        <v>1</v>
      </c>
      <c r="AB31" s="941">
        <v>0</v>
      </c>
      <c r="AC31" s="941">
        <v>0</v>
      </c>
      <c r="AD31" s="941">
        <v>19</v>
      </c>
      <c r="AE31" s="941">
        <v>0</v>
      </c>
      <c r="AF31" s="941">
        <v>1</v>
      </c>
      <c r="AG31" s="941">
        <v>0</v>
      </c>
      <c r="AH31" s="941">
        <v>0</v>
      </c>
      <c r="AI31" s="956">
        <v>9</v>
      </c>
      <c r="AJ31" s="408"/>
      <c r="AK31" s="417" t="s">
        <v>701</v>
      </c>
      <c r="AL31" s="791"/>
      <c r="AM31" s="386"/>
      <c r="AN31" s="386"/>
      <c r="AO31" s="387">
        <v>3</v>
      </c>
    </row>
    <row r="32" spans="1:41" s="387" customFormat="1" ht="20.45" customHeight="1" x14ac:dyDescent="0.15">
      <c r="A32" s="569" t="s">
        <v>281</v>
      </c>
      <c r="B32" s="394"/>
      <c r="C32" s="417" t="s">
        <v>702</v>
      </c>
      <c r="D32" s="395"/>
      <c r="E32" s="396"/>
      <c r="F32" s="397"/>
      <c r="G32" s="398">
        <f t="shared" si="11"/>
        <v>23</v>
      </c>
      <c r="H32" s="940">
        <v>18</v>
      </c>
      <c r="I32" s="941">
        <v>0</v>
      </c>
      <c r="J32" s="942">
        <v>5</v>
      </c>
      <c r="K32" s="398">
        <f t="shared" si="12"/>
        <v>519</v>
      </c>
      <c r="L32" s="408">
        <v>270</v>
      </c>
      <c r="M32" s="942">
        <v>249</v>
      </c>
      <c r="N32" s="940">
        <v>94</v>
      </c>
      <c r="O32" s="941">
        <v>81</v>
      </c>
      <c r="P32" s="941">
        <v>89</v>
      </c>
      <c r="Q32" s="941">
        <v>98</v>
      </c>
      <c r="R32" s="941">
        <v>82</v>
      </c>
      <c r="S32" s="942">
        <v>75</v>
      </c>
      <c r="T32" s="755">
        <v>24</v>
      </c>
      <c r="U32" s="760"/>
      <c r="V32" s="755"/>
      <c r="W32" s="971">
        <v>9</v>
      </c>
      <c r="X32" s="972">
        <v>24</v>
      </c>
      <c r="Y32" s="940">
        <v>1</v>
      </c>
      <c r="Z32" s="941">
        <v>0</v>
      </c>
      <c r="AA32" s="941">
        <v>1</v>
      </c>
      <c r="AB32" s="941">
        <v>0</v>
      </c>
      <c r="AC32" s="941">
        <v>0</v>
      </c>
      <c r="AD32" s="941">
        <v>24</v>
      </c>
      <c r="AE32" s="941">
        <v>0</v>
      </c>
      <c r="AF32" s="941">
        <v>1</v>
      </c>
      <c r="AG32" s="941">
        <v>1</v>
      </c>
      <c r="AH32" s="941">
        <v>0</v>
      </c>
      <c r="AI32" s="956">
        <v>5</v>
      </c>
      <c r="AJ32" s="408"/>
      <c r="AK32" s="417" t="s">
        <v>702</v>
      </c>
      <c r="AL32" s="791"/>
      <c r="AM32" s="386"/>
      <c r="AN32" s="386"/>
      <c r="AO32" s="387">
        <v>4</v>
      </c>
    </row>
    <row r="33" spans="1:41" s="387" customFormat="1" ht="20.45" customHeight="1" x14ac:dyDescent="0.15">
      <c r="A33" s="569" t="s">
        <v>704</v>
      </c>
      <c r="B33" s="394"/>
      <c r="C33" s="417" t="s">
        <v>705</v>
      </c>
      <c r="D33" s="395"/>
      <c r="E33" s="396"/>
      <c r="F33" s="397"/>
      <c r="G33" s="398">
        <f t="shared" si="11"/>
        <v>19</v>
      </c>
      <c r="H33" s="940">
        <v>15</v>
      </c>
      <c r="I33" s="941">
        <v>0</v>
      </c>
      <c r="J33" s="942">
        <v>4</v>
      </c>
      <c r="K33" s="398">
        <f t="shared" si="12"/>
        <v>380</v>
      </c>
      <c r="L33" s="408">
        <v>198</v>
      </c>
      <c r="M33" s="942">
        <v>182</v>
      </c>
      <c r="N33" s="940">
        <v>51</v>
      </c>
      <c r="O33" s="941">
        <v>78</v>
      </c>
      <c r="P33" s="941">
        <v>46</v>
      </c>
      <c r="Q33" s="941">
        <v>73</v>
      </c>
      <c r="R33" s="941">
        <v>71</v>
      </c>
      <c r="S33" s="942">
        <v>61</v>
      </c>
      <c r="T33" s="755">
        <v>15</v>
      </c>
      <c r="U33" s="760"/>
      <c r="V33" s="755"/>
      <c r="W33" s="971">
        <v>7</v>
      </c>
      <c r="X33" s="972">
        <v>18</v>
      </c>
      <c r="Y33" s="940">
        <v>1</v>
      </c>
      <c r="Z33" s="941">
        <v>0</v>
      </c>
      <c r="AA33" s="941">
        <v>1</v>
      </c>
      <c r="AB33" s="941">
        <v>0</v>
      </c>
      <c r="AC33" s="941">
        <v>0</v>
      </c>
      <c r="AD33" s="941">
        <v>20</v>
      </c>
      <c r="AE33" s="941">
        <v>0</v>
      </c>
      <c r="AF33" s="941">
        <v>1</v>
      </c>
      <c r="AG33" s="941">
        <v>0</v>
      </c>
      <c r="AH33" s="941">
        <v>0</v>
      </c>
      <c r="AI33" s="956">
        <v>2</v>
      </c>
      <c r="AJ33" s="408"/>
      <c r="AK33" s="417" t="s">
        <v>705</v>
      </c>
      <c r="AL33" s="791"/>
      <c r="AM33" s="386"/>
      <c r="AN33" s="386"/>
      <c r="AO33" s="387">
        <v>5</v>
      </c>
    </row>
    <row r="34" spans="1:41" s="387" customFormat="1" ht="20.45" customHeight="1" x14ac:dyDescent="0.15">
      <c r="A34" s="569" t="s">
        <v>707</v>
      </c>
      <c r="B34" s="394"/>
      <c r="C34" s="417" t="s">
        <v>285</v>
      </c>
      <c r="D34" s="395"/>
      <c r="E34" s="396"/>
      <c r="F34" s="397"/>
      <c r="G34" s="398">
        <f t="shared" si="11"/>
        <v>10</v>
      </c>
      <c r="H34" s="940">
        <v>6</v>
      </c>
      <c r="I34" s="941">
        <v>0</v>
      </c>
      <c r="J34" s="942">
        <v>4</v>
      </c>
      <c r="K34" s="398">
        <f t="shared" si="12"/>
        <v>143</v>
      </c>
      <c r="L34" s="408">
        <v>68</v>
      </c>
      <c r="M34" s="942">
        <v>75</v>
      </c>
      <c r="N34" s="940">
        <v>20</v>
      </c>
      <c r="O34" s="941">
        <v>26</v>
      </c>
      <c r="P34" s="941">
        <v>13</v>
      </c>
      <c r="Q34" s="941">
        <v>24</v>
      </c>
      <c r="R34" s="941">
        <v>34</v>
      </c>
      <c r="S34" s="942">
        <v>26</v>
      </c>
      <c r="T34" s="755">
        <v>19</v>
      </c>
      <c r="U34" s="760"/>
      <c r="V34" s="755"/>
      <c r="W34" s="971">
        <v>5</v>
      </c>
      <c r="X34" s="972">
        <v>12</v>
      </c>
      <c r="Y34" s="940">
        <v>1</v>
      </c>
      <c r="Z34" s="941">
        <v>0</v>
      </c>
      <c r="AA34" s="941">
        <v>1</v>
      </c>
      <c r="AB34" s="941">
        <v>0</v>
      </c>
      <c r="AC34" s="941">
        <v>0</v>
      </c>
      <c r="AD34" s="941">
        <v>11</v>
      </c>
      <c r="AE34" s="941">
        <v>0</v>
      </c>
      <c r="AF34" s="941">
        <v>1</v>
      </c>
      <c r="AG34" s="941">
        <v>1</v>
      </c>
      <c r="AH34" s="941">
        <v>0</v>
      </c>
      <c r="AI34" s="956">
        <v>2</v>
      </c>
      <c r="AJ34" s="408"/>
      <c r="AK34" s="417" t="s">
        <v>285</v>
      </c>
      <c r="AL34" s="791"/>
      <c r="AM34" s="386"/>
      <c r="AN34" s="386"/>
      <c r="AO34" s="387">
        <v>2</v>
      </c>
    </row>
    <row r="35" spans="1:41" s="387" customFormat="1" ht="20.45" customHeight="1" x14ac:dyDescent="0.15">
      <c r="A35" s="569" t="s">
        <v>236</v>
      </c>
      <c r="B35" s="394"/>
      <c r="C35" s="417" t="s">
        <v>709</v>
      </c>
      <c r="D35" s="395"/>
      <c r="E35" s="396"/>
      <c r="F35" s="397"/>
      <c r="G35" s="398">
        <f t="shared" si="11"/>
        <v>6</v>
      </c>
      <c r="H35" s="940">
        <v>2</v>
      </c>
      <c r="I35" s="941">
        <v>2</v>
      </c>
      <c r="J35" s="942">
        <v>2</v>
      </c>
      <c r="K35" s="398">
        <f t="shared" si="12"/>
        <v>28</v>
      </c>
      <c r="L35" s="408">
        <v>13</v>
      </c>
      <c r="M35" s="942">
        <v>15</v>
      </c>
      <c r="N35" s="940">
        <v>1</v>
      </c>
      <c r="O35" s="941">
        <v>8</v>
      </c>
      <c r="P35" s="941">
        <v>5</v>
      </c>
      <c r="Q35" s="941">
        <v>3</v>
      </c>
      <c r="R35" s="941">
        <v>6</v>
      </c>
      <c r="S35" s="942">
        <v>5</v>
      </c>
      <c r="T35" s="755">
        <v>4</v>
      </c>
      <c r="U35" s="760"/>
      <c r="V35" s="755"/>
      <c r="W35" s="971">
        <v>4</v>
      </c>
      <c r="X35" s="972">
        <v>7</v>
      </c>
      <c r="Y35" s="940">
        <v>1</v>
      </c>
      <c r="Z35" s="941">
        <v>0</v>
      </c>
      <c r="AA35" s="941">
        <v>1</v>
      </c>
      <c r="AB35" s="941">
        <v>0</v>
      </c>
      <c r="AC35" s="941">
        <v>0</v>
      </c>
      <c r="AD35" s="941">
        <v>6</v>
      </c>
      <c r="AE35" s="941">
        <v>0</v>
      </c>
      <c r="AF35" s="941">
        <v>1</v>
      </c>
      <c r="AG35" s="941">
        <v>1</v>
      </c>
      <c r="AH35" s="941">
        <v>0</v>
      </c>
      <c r="AI35" s="956">
        <v>1</v>
      </c>
      <c r="AJ35" s="408"/>
      <c r="AK35" s="417" t="s">
        <v>709</v>
      </c>
      <c r="AL35" s="791"/>
      <c r="AM35" s="386"/>
      <c r="AN35" s="386"/>
      <c r="AO35" s="387">
        <v>2</v>
      </c>
    </row>
    <row r="36" spans="1:41" s="387" customFormat="1" ht="20.45" customHeight="1" x14ac:dyDescent="0.15">
      <c r="A36" s="569" t="s">
        <v>302</v>
      </c>
      <c r="B36" s="394"/>
      <c r="C36" s="417" t="s">
        <v>710</v>
      </c>
      <c r="D36" s="395"/>
      <c r="E36" s="396"/>
      <c r="F36" s="397"/>
      <c r="G36" s="398">
        <f>SUM(H36:J36)</f>
        <v>6</v>
      </c>
      <c r="H36" s="940">
        <v>2</v>
      </c>
      <c r="I36" s="941">
        <v>2</v>
      </c>
      <c r="J36" s="942">
        <v>2</v>
      </c>
      <c r="K36" s="398">
        <f>SUM(L36:M36)</f>
        <v>44</v>
      </c>
      <c r="L36" s="408">
        <v>25</v>
      </c>
      <c r="M36" s="942">
        <v>19</v>
      </c>
      <c r="N36" s="940">
        <v>8</v>
      </c>
      <c r="O36" s="941">
        <v>7</v>
      </c>
      <c r="P36" s="941">
        <v>6</v>
      </c>
      <c r="Q36" s="941">
        <v>11</v>
      </c>
      <c r="R36" s="941">
        <v>6</v>
      </c>
      <c r="S36" s="942">
        <v>6</v>
      </c>
      <c r="T36" s="755">
        <v>9</v>
      </c>
      <c r="U36" s="760"/>
      <c r="V36" s="755"/>
      <c r="W36" s="971">
        <v>3</v>
      </c>
      <c r="X36" s="972">
        <v>8</v>
      </c>
      <c r="Y36" s="940">
        <v>1</v>
      </c>
      <c r="Z36" s="941">
        <v>0</v>
      </c>
      <c r="AA36" s="941">
        <v>1</v>
      </c>
      <c r="AB36" s="941">
        <v>0</v>
      </c>
      <c r="AC36" s="941">
        <v>0</v>
      </c>
      <c r="AD36" s="941">
        <v>7</v>
      </c>
      <c r="AE36" s="941">
        <v>0</v>
      </c>
      <c r="AF36" s="941">
        <v>1</v>
      </c>
      <c r="AG36" s="941">
        <v>0</v>
      </c>
      <c r="AH36" s="941">
        <v>0</v>
      </c>
      <c r="AI36" s="956">
        <v>1</v>
      </c>
      <c r="AJ36" s="408"/>
      <c r="AK36" s="417" t="s">
        <v>710</v>
      </c>
      <c r="AL36" s="791"/>
      <c r="AM36" s="386"/>
      <c r="AN36" s="386"/>
      <c r="AO36" s="387">
        <v>2</v>
      </c>
    </row>
    <row r="37" spans="1:41" s="387" customFormat="1" ht="20.45" customHeight="1" x14ac:dyDescent="0.15">
      <c r="A37" s="571" t="s">
        <v>1196</v>
      </c>
      <c r="B37" s="394"/>
      <c r="C37" s="417" t="s">
        <v>762</v>
      </c>
      <c r="D37" s="395"/>
      <c r="E37" s="396"/>
      <c r="F37" s="397"/>
      <c r="G37" s="398">
        <f>SUM(H37:J37)</f>
        <v>7</v>
      </c>
      <c r="H37" s="940">
        <v>6</v>
      </c>
      <c r="I37" s="941">
        <v>0</v>
      </c>
      <c r="J37" s="942">
        <v>1</v>
      </c>
      <c r="K37" s="398">
        <f>SUM(L37:M37)</f>
        <v>89</v>
      </c>
      <c r="L37" s="408">
        <v>54</v>
      </c>
      <c r="M37" s="942">
        <v>35</v>
      </c>
      <c r="N37" s="940">
        <v>12</v>
      </c>
      <c r="O37" s="941">
        <v>11</v>
      </c>
      <c r="P37" s="941">
        <v>19</v>
      </c>
      <c r="Q37" s="941">
        <v>10</v>
      </c>
      <c r="R37" s="941">
        <v>14</v>
      </c>
      <c r="S37" s="942">
        <v>23</v>
      </c>
      <c r="T37" s="755">
        <v>1</v>
      </c>
      <c r="U37" s="760"/>
      <c r="V37" s="755"/>
      <c r="W37" s="971">
        <v>5</v>
      </c>
      <c r="X37" s="972">
        <v>6</v>
      </c>
      <c r="Y37" s="940">
        <v>1</v>
      </c>
      <c r="Z37" s="941">
        <v>0</v>
      </c>
      <c r="AA37" s="941">
        <v>1</v>
      </c>
      <c r="AB37" s="941">
        <v>0</v>
      </c>
      <c r="AC37" s="941">
        <v>0</v>
      </c>
      <c r="AD37" s="941">
        <v>8</v>
      </c>
      <c r="AE37" s="941">
        <v>0</v>
      </c>
      <c r="AF37" s="941">
        <v>1</v>
      </c>
      <c r="AG37" s="941">
        <v>0</v>
      </c>
      <c r="AH37" s="941">
        <v>0</v>
      </c>
      <c r="AI37" s="956">
        <v>0</v>
      </c>
      <c r="AJ37" s="408"/>
      <c r="AK37" s="417" t="s">
        <v>762</v>
      </c>
      <c r="AL37" s="791"/>
      <c r="AM37" s="386"/>
      <c r="AN37" s="386"/>
      <c r="AO37" s="387">
        <v>2</v>
      </c>
    </row>
    <row r="38" spans="1:41" s="387" customFormat="1" ht="20.45" customHeight="1" x14ac:dyDescent="0.15">
      <c r="A38" s="569" t="s">
        <v>711</v>
      </c>
      <c r="B38" s="394"/>
      <c r="C38" s="417" t="s">
        <v>712</v>
      </c>
      <c r="D38" s="395"/>
      <c r="E38" s="396"/>
      <c r="F38" s="397"/>
      <c r="G38" s="398">
        <f t="shared" si="11"/>
        <v>14</v>
      </c>
      <c r="H38" s="940">
        <v>11</v>
      </c>
      <c r="I38" s="941">
        <v>0</v>
      </c>
      <c r="J38" s="942">
        <v>3</v>
      </c>
      <c r="K38" s="398">
        <f t="shared" si="12"/>
        <v>272</v>
      </c>
      <c r="L38" s="408">
        <v>126</v>
      </c>
      <c r="M38" s="942">
        <v>146</v>
      </c>
      <c r="N38" s="940">
        <v>33</v>
      </c>
      <c r="O38" s="941">
        <v>43</v>
      </c>
      <c r="P38" s="941">
        <v>47</v>
      </c>
      <c r="Q38" s="941">
        <v>43</v>
      </c>
      <c r="R38" s="941">
        <v>50</v>
      </c>
      <c r="S38" s="942">
        <v>56</v>
      </c>
      <c r="T38" s="755">
        <v>11</v>
      </c>
      <c r="U38" s="760"/>
      <c r="V38" s="755"/>
      <c r="W38" s="971">
        <v>7</v>
      </c>
      <c r="X38" s="972">
        <v>15</v>
      </c>
      <c r="Y38" s="940">
        <v>1</v>
      </c>
      <c r="Z38" s="941">
        <v>0</v>
      </c>
      <c r="AA38" s="941">
        <v>1</v>
      </c>
      <c r="AB38" s="941">
        <v>0</v>
      </c>
      <c r="AC38" s="941">
        <v>0</v>
      </c>
      <c r="AD38" s="941">
        <v>17</v>
      </c>
      <c r="AE38" s="941">
        <v>0</v>
      </c>
      <c r="AF38" s="941">
        <v>1</v>
      </c>
      <c r="AG38" s="941">
        <v>0</v>
      </c>
      <c r="AH38" s="941">
        <v>0</v>
      </c>
      <c r="AI38" s="956">
        <v>2</v>
      </c>
      <c r="AJ38" s="408"/>
      <c r="AK38" s="417" t="s">
        <v>712</v>
      </c>
      <c r="AL38" s="791"/>
      <c r="AM38" s="386"/>
      <c r="AN38" s="386"/>
      <c r="AO38" s="387">
        <v>3</v>
      </c>
    </row>
    <row r="39" spans="1:41" s="387" customFormat="1" ht="20.45" customHeight="1" x14ac:dyDescent="0.15">
      <c r="A39" s="569" t="s">
        <v>427</v>
      </c>
      <c r="B39" s="394"/>
      <c r="C39" s="417" t="s">
        <v>713</v>
      </c>
      <c r="D39" s="395"/>
      <c r="E39" s="396"/>
      <c r="F39" s="397"/>
      <c r="G39" s="398">
        <f>SUM(H39:J39)</f>
        <v>10</v>
      </c>
      <c r="H39" s="940">
        <v>8</v>
      </c>
      <c r="I39" s="941">
        <v>0</v>
      </c>
      <c r="J39" s="942">
        <v>2</v>
      </c>
      <c r="K39" s="398">
        <f>SUM(L39:M39)</f>
        <v>212</v>
      </c>
      <c r="L39" s="408">
        <v>105</v>
      </c>
      <c r="M39" s="942">
        <v>107</v>
      </c>
      <c r="N39" s="940">
        <v>33</v>
      </c>
      <c r="O39" s="941">
        <v>35</v>
      </c>
      <c r="P39" s="941">
        <v>33</v>
      </c>
      <c r="Q39" s="941">
        <v>37</v>
      </c>
      <c r="R39" s="941">
        <v>36</v>
      </c>
      <c r="S39" s="942">
        <v>38</v>
      </c>
      <c r="T39" s="755">
        <v>6</v>
      </c>
      <c r="U39" s="760"/>
      <c r="V39" s="755"/>
      <c r="W39" s="971">
        <v>4</v>
      </c>
      <c r="X39" s="972">
        <v>13</v>
      </c>
      <c r="Y39" s="940">
        <v>1</v>
      </c>
      <c r="Z39" s="941">
        <v>0</v>
      </c>
      <c r="AA39" s="941">
        <v>1</v>
      </c>
      <c r="AB39" s="941">
        <v>0</v>
      </c>
      <c r="AC39" s="941">
        <v>0</v>
      </c>
      <c r="AD39" s="941">
        <v>12</v>
      </c>
      <c r="AE39" s="941">
        <v>0</v>
      </c>
      <c r="AF39" s="941">
        <v>1</v>
      </c>
      <c r="AG39" s="941">
        <v>1</v>
      </c>
      <c r="AH39" s="941">
        <v>0</v>
      </c>
      <c r="AI39" s="956">
        <v>1</v>
      </c>
      <c r="AJ39" s="408"/>
      <c r="AK39" s="417" t="s">
        <v>713</v>
      </c>
      <c r="AL39" s="791"/>
      <c r="AM39" s="386"/>
      <c r="AN39" s="386"/>
      <c r="AO39" s="387">
        <v>3</v>
      </c>
    </row>
    <row r="40" spans="1:41" s="387" customFormat="1" ht="20.45" customHeight="1" x14ac:dyDescent="0.15">
      <c r="A40" s="569" t="s">
        <v>715</v>
      </c>
      <c r="B40" s="394"/>
      <c r="C40" s="417" t="s">
        <v>653</v>
      </c>
      <c r="D40" s="395"/>
      <c r="E40" s="396"/>
      <c r="F40" s="397"/>
      <c r="G40" s="398">
        <f>SUM(H40:J40)</f>
        <v>23</v>
      </c>
      <c r="H40" s="940">
        <v>17</v>
      </c>
      <c r="I40" s="941">
        <v>0</v>
      </c>
      <c r="J40" s="942">
        <v>6</v>
      </c>
      <c r="K40" s="398">
        <f>SUM(L40:M40)</f>
        <v>477</v>
      </c>
      <c r="L40" s="408">
        <v>229</v>
      </c>
      <c r="M40" s="942">
        <v>248</v>
      </c>
      <c r="N40" s="940">
        <v>94</v>
      </c>
      <c r="O40" s="941">
        <v>76</v>
      </c>
      <c r="P40" s="941">
        <v>77</v>
      </c>
      <c r="Q40" s="941">
        <v>89</v>
      </c>
      <c r="R40" s="941">
        <v>83</v>
      </c>
      <c r="S40" s="942">
        <v>58</v>
      </c>
      <c r="T40" s="755">
        <v>31</v>
      </c>
      <c r="U40" s="760"/>
      <c r="V40" s="755"/>
      <c r="W40" s="971">
        <v>7</v>
      </c>
      <c r="X40" s="972">
        <v>22</v>
      </c>
      <c r="Y40" s="940">
        <v>1</v>
      </c>
      <c r="Z40" s="941">
        <v>0</v>
      </c>
      <c r="AA40" s="941">
        <v>1</v>
      </c>
      <c r="AB40" s="941">
        <v>0</v>
      </c>
      <c r="AC40" s="941">
        <v>0</v>
      </c>
      <c r="AD40" s="941">
        <v>24</v>
      </c>
      <c r="AE40" s="941">
        <v>0</v>
      </c>
      <c r="AF40" s="941">
        <v>1</v>
      </c>
      <c r="AG40" s="941">
        <v>0</v>
      </c>
      <c r="AH40" s="941">
        <v>0</v>
      </c>
      <c r="AI40" s="956">
        <v>2</v>
      </c>
      <c r="AJ40" s="408"/>
      <c r="AK40" s="417" t="s">
        <v>653</v>
      </c>
      <c r="AL40" s="791"/>
      <c r="AM40" s="386"/>
      <c r="AN40" s="386"/>
      <c r="AO40" s="387">
        <v>3</v>
      </c>
    </row>
    <row r="41" spans="1:41" s="387" customFormat="1" ht="20.45" customHeight="1" x14ac:dyDescent="0.15">
      <c r="A41" s="569" t="s">
        <v>716</v>
      </c>
      <c r="B41" s="394"/>
      <c r="C41" s="417" t="s">
        <v>717</v>
      </c>
      <c r="D41" s="395"/>
      <c r="E41" s="396"/>
      <c r="F41" s="397"/>
      <c r="G41" s="398">
        <f t="shared" ref="G41:G60" si="13">SUM(H41:J41)</f>
        <v>11</v>
      </c>
      <c r="H41" s="940">
        <v>9</v>
      </c>
      <c r="I41" s="941">
        <v>0</v>
      </c>
      <c r="J41" s="942">
        <v>2</v>
      </c>
      <c r="K41" s="398">
        <f t="shared" ref="K41:K60" si="14">SUM(L41:M41)</f>
        <v>215</v>
      </c>
      <c r="L41" s="408">
        <v>112</v>
      </c>
      <c r="M41" s="942">
        <v>103</v>
      </c>
      <c r="N41" s="940">
        <v>34</v>
      </c>
      <c r="O41" s="941">
        <v>25</v>
      </c>
      <c r="P41" s="941">
        <v>40</v>
      </c>
      <c r="Q41" s="941">
        <v>35</v>
      </c>
      <c r="R41" s="941">
        <v>36</v>
      </c>
      <c r="S41" s="942">
        <v>45</v>
      </c>
      <c r="T41" s="755">
        <v>10</v>
      </c>
      <c r="U41" s="760"/>
      <c r="V41" s="755"/>
      <c r="W41" s="971">
        <v>6</v>
      </c>
      <c r="X41" s="972">
        <v>11</v>
      </c>
      <c r="Y41" s="940">
        <v>1</v>
      </c>
      <c r="Z41" s="941">
        <v>0</v>
      </c>
      <c r="AA41" s="941">
        <v>1</v>
      </c>
      <c r="AB41" s="941">
        <v>0</v>
      </c>
      <c r="AC41" s="941">
        <v>0</v>
      </c>
      <c r="AD41" s="941">
        <v>11</v>
      </c>
      <c r="AE41" s="941">
        <v>0</v>
      </c>
      <c r="AF41" s="941">
        <v>1</v>
      </c>
      <c r="AG41" s="941">
        <v>0</v>
      </c>
      <c r="AH41" s="941">
        <v>0</v>
      </c>
      <c r="AI41" s="956">
        <v>3</v>
      </c>
      <c r="AJ41" s="408"/>
      <c r="AK41" s="417" t="s">
        <v>717</v>
      </c>
      <c r="AL41" s="791"/>
      <c r="AM41" s="386"/>
      <c r="AN41" s="386"/>
      <c r="AO41" s="387">
        <v>3</v>
      </c>
    </row>
    <row r="42" spans="1:41" s="387" customFormat="1" ht="20.45" customHeight="1" x14ac:dyDescent="0.15">
      <c r="A42" s="569" t="s">
        <v>587</v>
      </c>
      <c r="B42" s="394"/>
      <c r="C42" s="417" t="s">
        <v>203</v>
      </c>
      <c r="D42" s="395"/>
      <c r="E42" s="396"/>
      <c r="F42" s="397"/>
      <c r="G42" s="398">
        <f t="shared" si="13"/>
        <v>19</v>
      </c>
      <c r="H42" s="940">
        <v>14</v>
      </c>
      <c r="I42" s="941">
        <v>0</v>
      </c>
      <c r="J42" s="942">
        <v>5</v>
      </c>
      <c r="K42" s="398">
        <f t="shared" si="14"/>
        <v>387</v>
      </c>
      <c r="L42" s="408">
        <v>181</v>
      </c>
      <c r="M42" s="942">
        <v>206</v>
      </c>
      <c r="N42" s="940">
        <v>58</v>
      </c>
      <c r="O42" s="941">
        <v>70</v>
      </c>
      <c r="P42" s="941">
        <v>59</v>
      </c>
      <c r="Q42" s="941">
        <v>77</v>
      </c>
      <c r="R42" s="941">
        <v>65</v>
      </c>
      <c r="S42" s="942">
        <v>58</v>
      </c>
      <c r="T42" s="755">
        <v>29</v>
      </c>
      <c r="U42" s="760"/>
      <c r="V42" s="755"/>
      <c r="W42" s="971">
        <v>7</v>
      </c>
      <c r="X42" s="972">
        <v>17</v>
      </c>
      <c r="Y42" s="940">
        <v>1</v>
      </c>
      <c r="Z42" s="941">
        <v>0</v>
      </c>
      <c r="AA42" s="941">
        <v>1</v>
      </c>
      <c r="AB42" s="941">
        <v>0</v>
      </c>
      <c r="AC42" s="941">
        <v>0</v>
      </c>
      <c r="AD42" s="941">
        <v>16</v>
      </c>
      <c r="AE42" s="941">
        <v>0</v>
      </c>
      <c r="AF42" s="941">
        <v>1</v>
      </c>
      <c r="AG42" s="941">
        <v>0</v>
      </c>
      <c r="AH42" s="941">
        <v>0</v>
      </c>
      <c r="AI42" s="956">
        <v>5</v>
      </c>
      <c r="AJ42" s="408"/>
      <c r="AK42" s="417" t="s">
        <v>203</v>
      </c>
      <c r="AL42" s="791"/>
      <c r="AM42" s="386"/>
      <c r="AN42" s="386"/>
      <c r="AO42" s="387">
        <v>3</v>
      </c>
    </row>
    <row r="43" spans="1:41" s="387" customFormat="1" ht="20.45" customHeight="1" x14ac:dyDescent="0.15">
      <c r="A43" s="569" t="s">
        <v>724</v>
      </c>
      <c r="B43" s="394"/>
      <c r="C43" s="417" t="s">
        <v>490</v>
      </c>
      <c r="D43" s="395"/>
      <c r="E43" s="396"/>
      <c r="F43" s="397"/>
      <c r="G43" s="398">
        <f t="shared" si="13"/>
        <v>6</v>
      </c>
      <c r="H43" s="940">
        <v>6</v>
      </c>
      <c r="I43" s="941">
        <v>0</v>
      </c>
      <c r="J43" s="942">
        <v>0</v>
      </c>
      <c r="K43" s="398">
        <f t="shared" si="14"/>
        <v>59</v>
      </c>
      <c r="L43" s="408">
        <v>24</v>
      </c>
      <c r="M43" s="942">
        <v>35</v>
      </c>
      <c r="N43" s="940">
        <v>6</v>
      </c>
      <c r="O43" s="941">
        <v>6</v>
      </c>
      <c r="P43" s="941">
        <v>11</v>
      </c>
      <c r="Q43" s="941">
        <v>11</v>
      </c>
      <c r="R43" s="941">
        <v>18</v>
      </c>
      <c r="S43" s="942">
        <v>7</v>
      </c>
      <c r="T43" s="755">
        <v>0</v>
      </c>
      <c r="U43" s="760"/>
      <c r="V43" s="755"/>
      <c r="W43" s="971">
        <v>3</v>
      </c>
      <c r="X43" s="972">
        <v>8</v>
      </c>
      <c r="Y43" s="940">
        <v>1</v>
      </c>
      <c r="Z43" s="941">
        <v>0</v>
      </c>
      <c r="AA43" s="941">
        <v>1</v>
      </c>
      <c r="AB43" s="941">
        <v>0</v>
      </c>
      <c r="AC43" s="941">
        <v>0</v>
      </c>
      <c r="AD43" s="941">
        <v>7</v>
      </c>
      <c r="AE43" s="941">
        <v>0</v>
      </c>
      <c r="AF43" s="941">
        <v>1</v>
      </c>
      <c r="AG43" s="941">
        <v>0</v>
      </c>
      <c r="AH43" s="941">
        <v>0</v>
      </c>
      <c r="AI43" s="956">
        <v>1</v>
      </c>
      <c r="AJ43" s="408"/>
      <c r="AK43" s="417" t="s">
        <v>490</v>
      </c>
      <c r="AL43" s="791"/>
      <c r="AM43" s="386"/>
      <c r="AN43" s="386"/>
      <c r="AO43" s="387">
        <v>2</v>
      </c>
    </row>
    <row r="44" spans="1:41" s="387" customFormat="1" ht="20.45" customHeight="1" x14ac:dyDescent="0.15">
      <c r="A44" s="569" t="s">
        <v>376</v>
      </c>
      <c r="B44" s="394"/>
      <c r="C44" s="417" t="s">
        <v>727</v>
      </c>
      <c r="D44" s="395"/>
      <c r="E44" s="396"/>
      <c r="F44" s="397"/>
      <c r="G44" s="398">
        <f t="shared" si="13"/>
        <v>23</v>
      </c>
      <c r="H44" s="940">
        <v>18</v>
      </c>
      <c r="I44" s="941">
        <v>0</v>
      </c>
      <c r="J44" s="942">
        <v>5</v>
      </c>
      <c r="K44" s="398">
        <f t="shared" si="14"/>
        <v>484</v>
      </c>
      <c r="L44" s="408">
        <v>256</v>
      </c>
      <c r="M44" s="942">
        <v>228</v>
      </c>
      <c r="N44" s="940">
        <v>78</v>
      </c>
      <c r="O44" s="941">
        <v>74</v>
      </c>
      <c r="P44" s="941">
        <v>75</v>
      </c>
      <c r="Q44" s="941">
        <v>90</v>
      </c>
      <c r="R44" s="941">
        <v>80</v>
      </c>
      <c r="S44" s="942">
        <v>87</v>
      </c>
      <c r="T44" s="755">
        <v>32</v>
      </c>
      <c r="U44" s="760"/>
      <c r="V44" s="755"/>
      <c r="W44" s="971">
        <v>12</v>
      </c>
      <c r="X44" s="972">
        <v>18</v>
      </c>
      <c r="Y44" s="940">
        <v>1</v>
      </c>
      <c r="Z44" s="941">
        <v>0</v>
      </c>
      <c r="AA44" s="941">
        <v>1</v>
      </c>
      <c r="AB44" s="941">
        <v>0</v>
      </c>
      <c r="AC44" s="941">
        <v>0</v>
      </c>
      <c r="AD44" s="941">
        <v>21</v>
      </c>
      <c r="AE44" s="941">
        <v>0</v>
      </c>
      <c r="AF44" s="941">
        <v>1</v>
      </c>
      <c r="AG44" s="941">
        <v>0</v>
      </c>
      <c r="AH44" s="941">
        <v>0</v>
      </c>
      <c r="AI44" s="956">
        <v>6</v>
      </c>
      <c r="AJ44" s="408"/>
      <c r="AK44" s="417" t="s">
        <v>727</v>
      </c>
      <c r="AL44" s="791"/>
      <c r="AM44" s="386"/>
      <c r="AN44" s="386"/>
      <c r="AO44" s="387">
        <v>3</v>
      </c>
    </row>
    <row r="45" spans="1:41" s="387" customFormat="1" ht="20.45" customHeight="1" x14ac:dyDescent="0.15">
      <c r="A45" s="569" t="s">
        <v>729</v>
      </c>
      <c r="B45" s="394"/>
      <c r="C45" s="417" t="s">
        <v>151</v>
      </c>
      <c r="D45" s="395"/>
      <c r="E45" s="396"/>
      <c r="F45" s="397"/>
      <c r="G45" s="398">
        <f t="shared" si="13"/>
        <v>15</v>
      </c>
      <c r="H45" s="940">
        <v>12</v>
      </c>
      <c r="I45" s="941">
        <v>0</v>
      </c>
      <c r="J45" s="942">
        <v>3</v>
      </c>
      <c r="K45" s="398">
        <f t="shared" si="14"/>
        <v>288</v>
      </c>
      <c r="L45" s="408">
        <v>151</v>
      </c>
      <c r="M45" s="942">
        <v>137</v>
      </c>
      <c r="N45" s="940">
        <v>48</v>
      </c>
      <c r="O45" s="941">
        <v>45</v>
      </c>
      <c r="P45" s="941">
        <v>41</v>
      </c>
      <c r="Q45" s="941">
        <v>46</v>
      </c>
      <c r="R45" s="941">
        <v>50</v>
      </c>
      <c r="S45" s="942">
        <v>58</v>
      </c>
      <c r="T45" s="755">
        <v>13</v>
      </c>
      <c r="U45" s="760"/>
      <c r="V45" s="755"/>
      <c r="W45" s="971">
        <v>8</v>
      </c>
      <c r="X45" s="972">
        <v>14</v>
      </c>
      <c r="Y45" s="940">
        <v>1</v>
      </c>
      <c r="Z45" s="941">
        <v>0</v>
      </c>
      <c r="AA45" s="941">
        <v>1</v>
      </c>
      <c r="AB45" s="941">
        <v>0</v>
      </c>
      <c r="AC45" s="941">
        <v>0</v>
      </c>
      <c r="AD45" s="941">
        <v>16</v>
      </c>
      <c r="AE45" s="941">
        <v>0</v>
      </c>
      <c r="AF45" s="941">
        <v>1</v>
      </c>
      <c r="AG45" s="941">
        <v>0</v>
      </c>
      <c r="AH45" s="941">
        <v>0</v>
      </c>
      <c r="AI45" s="956">
        <v>3</v>
      </c>
      <c r="AJ45" s="408"/>
      <c r="AK45" s="417" t="s">
        <v>151</v>
      </c>
      <c r="AL45" s="791"/>
      <c r="AM45" s="386"/>
      <c r="AN45" s="386"/>
      <c r="AO45" s="387">
        <v>3</v>
      </c>
    </row>
    <row r="46" spans="1:41" s="387" customFormat="1" ht="20.45" customHeight="1" x14ac:dyDescent="0.15">
      <c r="A46" s="569" t="s">
        <v>170</v>
      </c>
      <c r="B46" s="394"/>
      <c r="C46" s="417" t="s">
        <v>457</v>
      </c>
      <c r="D46" s="395"/>
      <c r="E46" s="396"/>
      <c r="F46" s="397"/>
      <c r="G46" s="398">
        <f t="shared" si="13"/>
        <v>24</v>
      </c>
      <c r="H46" s="940">
        <v>18</v>
      </c>
      <c r="I46" s="941">
        <v>0</v>
      </c>
      <c r="J46" s="942">
        <v>6</v>
      </c>
      <c r="K46" s="398">
        <f t="shared" si="14"/>
        <v>486</v>
      </c>
      <c r="L46" s="408">
        <v>237</v>
      </c>
      <c r="M46" s="942">
        <v>249</v>
      </c>
      <c r="N46" s="940">
        <v>74</v>
      </c>
      <c r="O46" s="941">
        <v>79</v>
      </c>
      <c r="P46" s="941">
        <v>77</v>
      </c>
      <c r="Q46" s="941">
        <v>92</v>
      </c>
      <c r="R46" s="941">
        <v>81</v>
      </c>
      <c r="S46" s="942">
        <v>83</v>
      </c>
      <c r="T46" s="755">
        <v>28</v>
      </c>
      <c r="U46" s="760"/>
      <c r="V46" s="755"/>
      <c r="W46" s="971">
        <v>9</v>
      </c>
      <c r="X46" s="972">
        <v>23</v>
      </c>
      <c r="Y46" s="940">
        <v>1</v>
      </c>
      <c r="Z46" s="941">
        <v>0</v>
      </c>
      <c r="AA46" s="941">
        <v>1</v>
      </c>
      <c r="AB46" s="941">
        <v>0</v>
      </c>
      <c r="AC46" s="941">
        <v>0</v>
      </c>
      <c r="AD46" s="941">
        <v>25</v>
      </c>
      <c r="AE46" s="941">
        <v>0</v>
      </c>
      <c r="AF46" s="941">
        <v>1</v>
      </c>
      <c r="AG46" s="941">
        <v>1</v>
      </c>
      <c r="AH46" s="941">
        <v>0</v>
      </c>
      <c r="AI46" s="956">
        <v>3</v>
      </c>
      <c r="AJ46" s="408"/>
      <c r="AK46" s="417" t="s">
        <v>457</v>
      </c>
      <c r="AL46" s="791"/>
      <c r="AM46" s="386"/>
      <c r="AN46" s="386"/>
      <c r="AO46" s="387">
        <v>4</v>
      </c>
    </row>
    <row r="47" spans="1:41" s="387" customFormat="1" ht="20.45" customHeight="1" x14ac:dyDescent="0.15">
      <c r="A47" s="569" t="s">
        <v>622</v>
      </c>
      <c r="B47" s="394"/>
      <c r="C47" s="417" t="s">
        <v>210</v>
      </c>
      <c r="D47" s="395"/>
      <c r="E47" s="396"/>
      <c r="F47" s="397"/>
      <c r="G47" s="398">
        <f t="shared" si="13"/>
        <v>24</v>
      </c>
      <c r="H47" s="940">
        <v>17</v>
      </c>
      <c r="I47" s="941">
        <v>0</v>
      </c>
      <c r="J47" s="942">
        <v>7</v>
      </c>
      <c r="K47" s="398">
        <f t="shared" si="14"/>
        <v>519</v>
      </c>
      <c r="L47" s="408">
        <v>253</v>
      </c>
      <c r="M47" s="942">
        <v>266</v>
      </c>
      <c r="N47" s="940">
        <v>70</v>
      </c>
      <c r="O47" s="941">
        <v>84</v>
      </c>
      <c r="P47" s="941">
        <v>90</v>
      </c>
      <c r="Q47" s="941">
        <v>104</v>
      </c>
      <c r="R47" s="941">
        <v>97</v>
      </c>
      <c r="S47" s="942">
        <v>74</v>
      </c>
      <c r="T47" s="755">
        <v>37</v>
      </c>
      <c r="U47" s="760"/>
      <c r="V47" s="755"/>
      <c r="W47" s="971">
        <v>12</v>
      </c>
      <c r="X47" s="972">
        <v>21</v>
      </c>
      <c r="Y47" s="940">
        <v>1</v>
      </c>
      <c r="Z47" s="941">
        <v>0</v>
      </c>
      <c r="AA47" s="941">
        <v>1</v>
      </c>
      <c r="AB47" s="941">
        <v>0</v>
      </c>
      <c r="AC47" s="941">
        <v>0</v>
      </c>
      <c r="AD47" s="941">
        <v>24</v>
      </c>
      <c r="AE47" s="941">
        <v>0</v>
      </c>
      <c r="AF47" s="941">
        <v>1</v>
      </c>
      <c r="AG47" s="941">
        <v>0</v>
      </c>
      <c r="AH47" s="941">
        <v>0</v>
      </c>
      <c r="AI47" s="956">
        <v>6</v>
      </c>
      <c r="AJ47" s="408"/>
      <c r="AK47" s="417" t="s">
        <v>210</v>
      </c>
      <c r="AL47" s="791"/>
      <c r="AM47" s="386"/>
      <c r="AN47" s="386"/>
      <c r="AO47" s="387">
        <v>4</v>
      </c>
    </row>
    <row r="48" spans="1:41" s="387" customFormat="1" ht="20.45" customHeight="1" x14ac:dyDescent="0.15">
      <c r="A48" s="569" t="s">
        <v>726</v>
      </c>
      <c r="B48" s="394"/>
      <c r="C48" s="417" t="s">
        <v>549</v>
      </c>
      <c r="D48" s="395"/>
      <c r="E48" s="396"/>
      <c r="F48" s="397"/>
      <c r="G48" s="398">
        <f t="shared" si="13"/>
        <v>24</v>
      </c>
      <c r="H48" s="940">
        <v>21</v>
      </c>
      <c r="I48" s="941">
        <v>0</v>
      </c>
      <c r="J48" s="942">
        <v>3</v>
      </c>
      <c r="K48" s="398">
        <f t="shared" si="14"/>
        <v>618</v>
      </c>
      <c r="L48" s="408">
        <v>313</v>
      </c>
      <c r="M48" s="942">
        <v>305</v>
      </c>
      <c r="N48" s="940">
        <v>86</v>
      </c>
      <c r="O48" s="941">
        <v>96</v>
      </c>
      <c r="P48" s="941">
        <v>90</v>
      </c>
      <c r="Q48" s="941">
        <v>108</v>
      </c>
      <c r="R48" s="941">
        <v>119</v>
      </c>
      <c r="S48" s="942">
        <v>119</v>
      </c>
      <c r="T48" s="755">
        <v>13</v>
      </c>
      <c r="U48" s="760"/>
      <c r="V48" s="755"/>
      <c r="W48" s="971">
        <v>11</v>
      </c>
      <c r="X48" s="972">
        <v>24</v>
      </c>
      <c r="Y48" s="940">
        <v>1</v>
      </c>
      <c r="Z48" s="941">
        <v>0</v>
      </c>
      <c r="AA48" s="941">
        <v>1</v>
      </c>
      <c r="AB48" s="941">
        <v>0</v>
      </c>
      <c r="AC48" s="941">
        <v>0</v>
      </c>
      <c r="AD48" s="941">
        <v>27</v>
      </c>
      <c r="AE48" s="941">
        <v>0</v>
      </c>
      <c r="AF48" s="941">
        <v>2</v>
      </c>
      <c r="AG48" s="941">
        <v>0</v>
      </c>
      <c r="AH48" s="941">
        <v>0</v>
      </c>
      <c r="AI48" s="956">
        <v>4</v>
      </c>
      <c r="AJ48" s="408"/>
      <c r="AK48" s="417" t="s">
        <v>549</v>
      </c>
      <c r="AL48" s="791"/>
      <c r="AM48" s="386"/>
      <c r="AN48" s="386"/>
      <c r="AO48" s="387">
        <v>4</v>
      </c>
    </row>
    <row r="49" spans="1:41" s="387" customFormat="1" ht="20.45" customHeight="1" x14ac:dyDescent="0.15">
      <c r="A49" s="569" t="s">
        <v>731</v>
      </c>
      <c r="B49" s="394"/>
      <c r="C49" s="417" t="s">
        <v>38</v>
      </c>
      <c r="D49" s="395"/>
      <c r="E49" s="396"/>
      <c r="F49" s="397"/>
      <c r="G49" s="398">
        <f t="shared" si="13"/>
        <v>15</v>
      </c>
      <c r="H49" s="940">
        <v>11</v>
      </c>
      <c r="I49" s="941">
        <v>0</v>
      </c>
      <c r="J49" s="942">
        <v>4</v>
      </c>
      <c r="K49" s="398">
        <f t="shared" si="14"/>
        <v>286</v>
      </c>
      <c r="L49" s="408">
        <v>136</v>
      </c>
      <c r="M49" s="942">
        <v>150</v>
      </c>
      <c r="N49" s="940">
        <v>36</v>
      </c>
      <c r="O49" s="941">
        <v>52</v>
      </c>
      <c r="P49" s="941">
        <v>53</v>
      </c>
      <c r="Q49" s="941">
        <v>53</v>
      </c>
      <c r="R49" s="941">
        <v>40</v>
      </c>
      <c r="S49" s="942">
        <v>52</v>
      </c>
      <c r="T49" s="755">
        <v>22</v>
      </c>
      <c r="U49" s="760"/>
      <c r="V49" s="755"/>
      <c r="W49" s="971">
        <v>7</v>
      </c>
      <c r="X49" s="972">
        <v>14</v>
      </c>
      <c r="Y49" s="940">
        <v>1</v>
      </c>
      <c r="Z49" s="941">
        <v>0</v>
      </c>
      <c r="AA49" s="941">
        <v>1</v>
      </c>
      <c r="AB49" s="941">
        <v>0</v>
      </c>
      <c r="AC49" s="941">
        <v>0</v>
      </c>
      <c r="AD49" s="941">
        <v>13</v>
      </c>
      <c r="AE49" s="941">
        <v>0</v>
      </c>
      <c r="AF49" s="941">
        <v>1</v>
      </c>
      <c r="AG49" s="941">
        <v>1</v>
      </c>
      <c r="AH49" s="941">
        <v>0</v>
      </c>
      <c r="AI49" s="956">
        <v>4</v>
      </c>
      <c r="AJ49" s="408"/>
      <c r="AK49" s="417" t="s">
        <v>38</v>
      </c>
      <c r="AL49" s="791"/>
      <c r="AM49" s="386"/>
      <c r="AN49" s="386"/>
      <c r="AO49" s="387">
        <v>4</v>
      </c>
    </row>
    <row r="50" spans="1:41" s="387" customFormat="1" ht="20.45" customHeight="1" x14ac:dyDescent="0.15">
      <c r="A50" s="569" t="s">
        <v>732</v>
      </c>
      <c r="B50" s="394"/>
      <c r="C50" s="417" t="s">
        <v>733</v>
      </c>
      <c r="D50" s="395"/>
      <c r="E50" s="396"/>
      <c r="F50" s="397"/>
      <c r="G50" s="398">
        <f t="shared" si="13"/>
        <v>11</v>
      </c>
      <c r="H50" s="940">
        <v>7</v>
      </c>
      <c r="I50" s="941">
        <v>0</v>
      </c>
      <c r="J50" s="942">
        <v>4</v>
      </c>
      <c r="K50" s="398">
        <f t="shared" si="14"/>
        <v>187</v>
      </c>
      <c r="L50" s="408">
        <v>107</v>
      </c>
      <c r="M50" s="942">
        <v>80</v>
      </c>
      <c r="N50" s="940">
        <v>34</v>
      </c>
      <c r="O50" s="941">
        <v>30</v>
      </c>
      <c r="P50" s="941">
        <v>21</v>
      </c>
      <c r="Q50" s="941">
        <v>31</v>
      </c>
      <c r="R50" s="941">
        <v>30</v>
      </c>
      <c r="S50" s="942">
        <v>41</v>
      </c>
      <c r="T50" s="755">
        <v>19</v>
      </c>
      <c r="U50" s="760"/>
      <c r="V50" s="755"/>
      <c r="W50" s="971">
        <v>5</v>
      </c>
      <c r="X50" s="972">
        <v>10</v>
      </c>
      <c r="Y50" s="940">
        <v>1</v>
      </c>
      <c r="Z50" s="941">
        <v>0</v>
      </c>
      <c r="AA50" s="941">
        <v>1</v>
      </c>
      <c r="AB50" s="941">
        <v>0</v>
      </c>
      <c r="AC50" s="941">
        <v>0</v>
      </c>
      <c r="AD50" s="941">
        <v>11</v>
      </c>
      <c r="AE50" s="941">
        <v>0</v>
      </c>
      <c r="AF50" s="941">
        <v>1</v>
      </c>
      <c r="AG50" s="941">
        <v>0</v>
      </c>
      <c r="AH50" s="941">
        <v>0</v>
      </c>
      <c r="AI50" s="956">
        <v>1</v>
      </c>
      <c r="AJ50" s="408"/>
      <c r="AK50" s="417" t="s">
        <v>733</v>
      </c>
      <c r="AL50" s="791"/>
      <c r="AM50" s="386"/>
      <c r="AN50" s="386"/>
      <c r="AO50" s="387">
        <v>3</v>
      </c>
    </row>
    <row r="51" spans="1:41" s="387" customFormat="1" ht="20.45" customHeight="1" x14ac:dyDescent="0.15">
      <c r="A51" s="569" t="s">
        <v>735</v>
      </c>
      <c r="B51" s="394"/>
      <c r="C51" s="417" t="s">
        <v>736</v>
      </c>
      <c r="D51" s="395"/>
      <c r="E51" s="396"/>
      <c r="F51" s="397"/>
      <c r="G51" s="398">
        <f t="shared" si="13"/>
        <v>22</v>
      </c>
      <c r="H51" s="940">
        <v>18</v>
      </c>
      <c r="I51" s="941">
        <v>0</v>
      </c>
      <c r="J51" s="942">
        <v>4</v>
      </c>
      <c r="K51" s="398">
        <f t="shared" si="14"/>
        <v>532</v>
      </c>
      <c r="L51" s="408">
        <v>262</v>
      </c>
      <c r="M51" s="942">
        <v>270</v>
      </c>
      <c r="N51" s="940">
        <v>75</v>
      </c>
      <c r="O51" s="941">
        <v>93</v>
      </c>
      <c r="P51" s="941">
        <v>90</v>
      </c>
      <c r="Q51" s="941">
        <v>87</v>
      </c>
      <c r="R51" s="941">
        <v>95</v>
      </c>
      <c r="S51" s="942">
        <v>92</v>
      </c>
      <c r="T51" s="755">
        <v>23</v>
      </c>
      <c r="U51" s="760"/>
      <c r="V51" s="755"/>
      <c r="W51" s="971">
        <v>9</v>
      </c>
      <c r="X51" s="972">
        <v>19</v>
      </c>
      <c r="Y51" s="940">
        <v>1</v>
      </c>
      <c r="Z51" s="941">
        <v>0</v>
      </c>
      <c r="AA51" s="941">
        <v>1</v>
      </c>
      <c r="AB51" s="941">
        <v>0</v>
      </c>
      <c r="AC51" s="941">
        <v>0</v>
      </c>
      <c r="AD51" s="941">
        <v>24</v>
      </c>
      <c r="AE51" s="941">
        <v>0</v>
      </c>
      <c r="AF51" s="941">
        <v>1</v>
      </c>
      <c r="AG51" s="941">
        <v>0</v>
      </c>
      <c r="AH51" s="941">
        <v>0</v>
      </c>
      <c r="AI51" s="956">
        <v>1</v>
      </c>
      <c r="AJ51" s="408"/>
      <c r="AK51" s="417" t="s">
        <v>736</v>
      </c>
      <c r="AL51" s="791"/>
      <c r="AM51" s="386"/>
      <c r="AN51" s="386"/>
      <c r="AO51" s="387">
        <v>3</v>
      </c>
    </row>
    <row r="52" spans="1:41" s="387" customFormat="1" ht="20.45" customHeight="1" x14ac:dyDescent="0.15">
      <c r="A52" s="569" t="s">
        <v>737</v>
      </c>
      <c r="B52" s="394"/>
      <c r="C52" s="417" t="s">
        <v>738</v>
      </c>
      <c r="D52" s="395"/>
      <c r="E52" s="396"/>
      <c r="F52" s="397"/>
      <c r="G52" s="398">
        <f t="shared" si="13"/>
        <v>12</v>
      </c>
      <c r="H52" s="940">
        <v>8</v>
      </c>
      <c r="I52" s="941">
        <v>0</v>
      </c>
      <c r="J52" s="942">
        <v>4</v>
      </c>
      <c r="K52" s="398">
        <f t="shared" si="14"/>
        <v>200</v>
      </c>
      <c r="L52" s="408">
        <v>101</v>
      </c>
      <c r="M52" s="942">
        <v>99</v>
      </c>
      <c r="N52" s="940">
        <v>33</v>
      </c>
      <c r="O52" s="941">
        <v>20</v>
      </c>
      <c r="P52" s="941">
        <v>37</v>
      </c>
      <c r="Q52" s="941">
        <v>28</v>
      </c>
      <c r="R52" s="941">
        <v>41</v>
      </c>
      <c r="S52" s="942">
        <v>41</v>
      </c>
      <c r="T52" s="755">
        <v>12</v>
      </c>
      <c r="U52" s="760"/>
      <c r="V52" s="755"/>
      <c r="W52" s="971">
        <v>7</v>
      </c>
      <c r="X52" s="972">
        <v>9</v>
      </c>
      <c r="Y52" s="940">
        <v>1</v>
      </c>
      <c r="Z52" s="941">
        <v>0</v>
      </c>
      <c r="AA52" s="941">
        <v>1</v>
      </c>
      <c r="AB52" s="941">
        <v>0</v>
      </c>
      <c r="AC52" s="941">
        <v>0</v>
      </c>
      <c r="AD52" s="941">
        <v>11</v>
      </c>
      <c r="AE52" s="941">
        <v>0</v>
      </c>
      <c r="AF52" s="941">
        <v>1</v>
      </c>
      <c r="AG52" s="941">
        <v>0</v>
      </c>
      <c r="AH52" s="941">
        <v>0</v>
      </c>
      <c r="AI52" s="956">
        <v>2</v>
      </c>
      <c r="AJ52" s="408"/>
      <c r="AK52" s="417" t="s">
        <v>738</v>
      </c>
      <c r="AL52" s="791"/>
      <c r="AM52" s="386"/>
      <c r="AN52" s="386"/>
      <c r="AO52" s="387">
        <v>3</v>
      </c>
    </row>
    <row r="53" spans="1:41" s="387" customFormat="1" ht="20.45" customHeight="1" x14ac:dyDescent="0.15">
      <c r="A53" s="569" t="s">
        <v>441</v>
      </c>
      <c r="B53" s="394"/>
      <c r="C53" s="417" t="s">
        <v>740</v>
      </c>
      <c r="D53" s="395"/>
      <c r="E53" s="396"/>
      <c r="F53" s="397"/>
      <c r="G53" s="398">
        <f t="shared" si="13"/>
        <v>15</v>
      </c>
      <c r="H53" s="940">
        <v>12</v>
      </c>
      <c r="I53" s="941">
        <v>0</v>
      </c>
      <c r="J53" s="942">
        <v>3</v>
      </c>
      <c r="K53" s="398">
        <f t="shared" si="14"/>
        <v>308</v>
      </c>
      <c r="L53" s="408">
        <v>146</v>
      </c>
      <c r="M53" s="942">
        <v>162</v>
      </c>
      <c r="N53" s="940">
        <v>42</v>
      </c>
      <c r="O53" s="941">
        <v>51</v>
      </c>
      <c r="P53" s="941">
        <v>63</v>
      </c>
      <c r="Q53" s="941">
        <v>42</v>
      </c>
      <c r="R53" s="941">
        <v>62</v>
      </c>
      <c r="S53" s="942">
        <v>48</v>
      </c>
      <c r="T53" s="755">
        <v>16</v>
      </c>
      <c r="U53" s="760"/>
      <c r="V53" s="755"/>
      <c r="W53" s="971">
        <v>6</v>
      </c>
      <c r="X53" s="972">
        <v>15</v>
      </c>
      <c r="Y53" s="940">
        <v>1</v>
      </c>
      <c r="Z53" s="941">
        <v>0</v>
      </c>
      <c r="AA53" s="941">
        <v>1</v>
      </c>
      <c r="AB53" s="941">
        <v>0</v>
      </c>
      <c r="AC53" s="941">
        <v>0</v>
      </c>
      <c r="AD53" s="941">
        <v>16</v>
      </c>
      <c r="AE53" s="941">
        <v>0</v>
      </c>
      <c r="AF53" s="941">
        <v>1</v>
      </c>
      <c r="AG53" s="941">
        <v>0</v>
      </c>
      <c r="AH53" s="941">
        <v>0</v>
      </c>
      <c r="AI53" s="956">
        <v>2</v>
      </c>
      <c r="AJ53" s="408"/>
      <c r="AK53" s="417" t="s">
        <v>740</v>
      </c>
      <c r="AL53" s="791"/>
      <c r="AM53" s="386"/>
      <c r="AN53" s="386"/>
      <c r="AO53" s="387">
        <v>3</v>
      </c>
    </row>
    <row r="54" spans="1:41" s="387" customFormat="1" ht="20.45" customHeight="1" x14ac:dyDescent="0.15">
      <c r="A54" s="569" t="s">
        <v>666</v>
      </c>
      <c r="B54" s="394"/>
      <c r="C54" s="417" t="s">
        <v>741</v>
      </c>
      <c r="D54" s="395"/>
      <c r="E54" s="396"/>
      <c r="F54" s="397"/>
      <c r="G54" s="398">
        <f t="shared" si="13"/>
        <v>17</v>
      </c>
      <c r="H54" s="940">
        <v>13</v>
      </c>
      <c r="I54" s="941">
        <v>0</v>
      </c>
      <c r="J54" s="942">
        <v>4</v>
      </c>
      <c r="K54" s="398">
        <f t="shared" si="14"/>
        <v>371</v>
      </c>
      <c r="L54" s="408">
        <v>194</v>
      </c>
      <c r="M54" s="942">
        <v>177</v>
      </c>
      <c r="N54" s="940">
        <v>55</v>
      </c>
      <c r="O54" s="941">
        <v>63</v>
      </c>
      <c r="P54" s="941">
        <v>66</v>
      </c>
      <c r="Q54" s="941">
        <v>54</v>
      </c>
      <c r="R54" s="941">
        <v>73</v>
      </c>
      <c r="S54" s="942">
        <v>60</v>
      </c>
      <c r="T54" s="755">
        <v>20</v>
      </c>
      <c r="U54" s="760"/>
      <c r="V54" s="755"/>
      <c r="W54" s="971">
        <v>7</v>
      </c>
      <c r="X54" s="972">
        <v>18</v>
      </c>
      <c r="Y54" s="940">
        <v>1</v>
      </c>
      <c r="Z54" s="941">
        <v>0</v>
      </c>
      <c r="AA54" s="941">
        <v>1</v>
      </c>
      <c r="AB54" s="941">
        <v>0</v>
      </c>
      <c r="AC54" s="941">
        <v>0</v>
      </c>
      <c r="AD54" s="941">
        <v>18</v>
      </c>
      <c r="AE54" s="941">
        <v>0</v>
      </c>
      <c r="AF54" s="941">
        <v>1</v>
      </c>
      <c r="AG54" s="941">
        <v>0</v>
      </c>
      <c r="AH54" s="941">
        <v>1</v>
      </c>
      <c r="AI54" s="956">
        <v>3</v>
      </c>
      <c r="AJ54" s="408"/>
      <c r="AK54" s="417" t="s">
        <v>741</v>
      </c>
      <c r="AL54" s="791"/>
      <c r="AM54" s="386"/>
      <c r="AN54" s="386"/>
      <c r="AO54" s="387">
        <v>8</v>
      </c>
    </row>
    <row r="55" spans="1:41" s="387" customFormat="1" ht="20.45" customHeight="1" x14ac:dyDescent="0.15">
      <c r="A55" s="569" t="s">
        <v>362</v>
      </c>
      <c r="B55" s="394"/>
      <c r="C55" s="417" t="s">
        <v>343</v>
      </c>
      <c r="D55" s="395"/>
      <c r="E55" s="396"/>
      <c r="F55" s="397"/>
      <c r="G55" s="398">
        <f t="shared" si="13"/>
        <v>19</v>
      </c>
      <c r="H55" s="940">
        <v>15</v>
      </c>
      <c r="I55" s="941">
        <v>0</v>
      </c>
      <c r="J55" s="942">
        <v>4</v>
      </c>
      <c r="K55" s="398">
        <f t="shared" si="14"/>
        <v>409</v>
      </c>
      <c r="L55" s="408">
        <v>217</v>
      </c>
      <c r="M55" s="942">
        <v>192</v>
      </c>
      <c r="N55" s="940">
        <v>50</v>
      </c>
      <c r="O55" s="941">
        <v>72</v>
      </c>
      <c r="P55" s="941">
        <v>62</v>
      </c>
      <c r="Q55" s="941">
        <v>82</v>
      </c>
      <c r="R55" s="941">
        <v>69</v>
      </c>
      <c r="S55" s="942">
        <v>74</v>
      </c>
      <c r="T55" s="755">
        <v>22</v>
      </c>
      <c r="U55" s="760"/>
      <c r="V55" s="755"/>
      <c r="W55" s="971">
        <v>12</v>
      </c>
      <c r="X55" s="972">
        <v>14</v>
      </c>
      <c r="Y55" s="940">
        <v>1</v>
      </c>
      <c r="Z55" s="941">
        <v>0</v>
      </c>
      <c r="AA55" s="941">
        <v>1</v>
      </c>
      <c r="AB55" s="941">
        <v>0</v>
      </c>
      <c r="AC55" s="941">
        <v>0</v>
      </c>
      <c r="AD55" s="941">
        <v>20</v>
      </c>
      <c r="AE55" s="941">
        <v>0</v>
      </c>
      <c r="AF55" s="941">
        <v>1</v>
      </c>
      <c r="AG55" s="941">
        <v>0</v>
      </c>
      <c r="AH55" s="941">
        <v>0</v>
      </c>
      <c r="AI55" s="956">
        <v>3</v>
      </c>
      <c r="AJ55" s="408"/>
      <c r="AK55" s="417" t="s">
        <v>343</v>
      </c>
      <c r="AL55" s="791"/>
      <c r="AM55" s="386"/>
      <c r="AN55" s="386"/>
      <c r="AO55" s="387">
        <v>4</v>
      </c>
    </row>
    <row r="56" spans="1:41" s="387" customFormat="1" ht="20.45" customHeight="1" x14ac:dyDescent="0.15">
      <c r="A56" s="569" t="s">
        <v>146</v>
      </c>
      <c r="B56" s="394"/>
      <c r="C56" s="417" t="s">
        <v>743</v>
      </c>
      <c r="D56" s="395"/>
      <c r="E56" s="396"/>
      <c r="F56" s="397"/>
      <c r="G56" s="398">
        <f t="shared" si="13"/>
        <v>8</v>
      </c>
      <c r="H56" s="940">
        <v>6</v>
      </c>
      <c r="I56" s="941">
        <v>0</v>
      </c>
      <c r="J56" s="942">
        <v>2</v>
      </c>
      <c r="K56" s="398">
        <f t="shared" si="14"/>
        <v>108</v>
      </c>
      <c r="L56" s="408">
        <v>42</v>
      </c>
      <c r="M56" s="942">
        <v>66</v>
      </c>
      <c r="N56" s="940">
        <v>19</v>
      </c>
      <c r="O56" s="941">
        <v>18</v>
      </c>
      <c r="P56" s="941">
        <v>13</v>
      </c>
      <c r="Q56" s="941">
        <v>23</v>
      </c>
      <c r="R56" s="941">
        <v>18</v>
      </c>
      <c r="S56" s="942">
        <v>17</v>
      </c>
      <c r="T56" s="755">
        <v>8</v>
      </c>
      <c r="U56" s="760"/>
      <c r="V56" s="755"/>
      <c r="W56" s="971">
        <v>5</v>
      </c>
      <c r="X56" s="972">
        <v>8</v>
      </c>
      <c r="Y56" s="940">
        <v>1</v>
      </c>
      <c r="Z56" s="941">
        <v>0</v>
      </c>
      <c r="AA56" s="941">
        <v>1</v>
      </c>
      <c r="AB56" s="941">
        <v>0</v>
      </c>
      <c r="AC56" s="941">
        <v>0</v>
      </c>
      <c r="AD56" s="941">
        <v>8</v>
      </c>
      <c r="AE56" s="941">
        <v>0</v>
      </c>
      <c r="AF56" s="941">
        <v>1</v>
      </c>
      <c r="AG56" s="941">
        <v>0</v>
      </c>
      <c r="AH56" s="941">
        <v>0</v>
      </c>
      <c r="AI56" s="956">
        <v>2</v>
      </c>
      <c r="AJ56" s="408"/>
      <c r="AK56" s="417" t="s">
        <v>743</v>
      </c>
      <c r="AL56" s="791"/>
      <c r="AM56" s="386"/>
      <c r="AN56" s="386"/>
      <c r="AO56" s="387">
        <v>3</v>
      </c>
    </row>
    <row r="57" spans="1:41" s="387" customFormat="1" ht="20.45" customHeight="1" x14ac:dyDescent="0.15">
      <c r="A57" s="569" t="s">
        <v>9</v>
      </c>
      <c r="B57" s="394"/>
      <c r="C57" s="417" t="s">
        <v>538</v>
      </c>
      <c r="D57" s="395"/>
      <c r="E57" s="396"/>
      <c r="F57" s="397"/>
      <c r="G57" s="398">
        <f t="shared" si="13"/>
        <v>6</v>
      </c>
      <c r="H57" s="940">
        <v>4</v>
      </c>
      <c r="I57" s="941">
        <v>1</v>
      </c>
      <c r="J57" s="942">
        <v>1</v>
      </c>
      <c r="K57" s="398">
        <f t="shared" si="14"/>
        <v>52</v>
      </c>
      <c r="L57" s="408">
        <v>30</v>
      </c>
      <c r="M57" s="942">
        <v>22</v>
      </c>
      <c r="N57" s="940">
        <v>4</v>
      </c>
      <c r="O57" s="941">
        <v>10</v>
      </c>
      <c r="P57" s="941">
        <v>6</v>
      </c>
      <c r="Q57" s="941">
        <v>7</v>
      </c>
      <c r="R57" s="941">
        <v>14</v>
      </c>
      <c r="S57" s="942">
        <v>11</v>
      </c>
      <c r="T57" s="755">
        <v>1</v>
      </c>
      <c r="U57" s="760"/>
      <c r="V57" s="755"/>
      <c r="W57" s="971">
        <v>4</v>
      </c>
      <c r="X57" s="972">
        <v>7</v>
      </c>
      <c r="Y57" s="940">
        <v>1</v>
      </c>
      <c r="Z57" s="941">
        <v>0</v>
      </c>
      <c r="AA57" s="941">
        <v>1</v>
      </c>
      <c r="AB57" s="941">
        <v>0</v>
      </c>
      <c r="AC57" s="941">
        <v>0</v>
      </c>
      <c r="AD57" s="941">
        <v>7</v>
      </c>
      <c r="AE57" s="941">
        <v>0</v>
      </c>
      <c r="AF57" s="941">
        <v>1</v>
      </c>
      <c r="AG57" s="941">
        <v>0</v>
      </c>
      <c r="AH57" s="941">
        <v>0</v>
      </c>
      <c r="AI57" s="956">
        <v>1</v>
      </c>
      <c r="AJ57" s="408"/>
      <c r="AK57" s="417" t="s">
        <v>538</v>
      </c>
      <c r="AL57" s="791"/>
      <c r="AM57" s="386"/>
      <c r="AN57" s="386"/>
      <c r="AO57" s="387">
        <v>3</v>
      </c>
    </row>
    <row r="58" spans="1:41" s="387" customFormat="1" ht="20.45" customHeight="1" x14ac:dyDescent="0.15">
      <c r="A58" s="569" t="s">
        <v>746</v>
      </c>
      <c r="B58" s="394"/>
      <c r="C58" s="417" t="s">
        <v>429</v>
      </c>
      <c r="D58" s="395"/>
      <c r="E58" s="396"/>
      <c r="F58" s="397"/>
      <c r="G58" s="398">
        <f t="shared" si="13"/>
        <v>5</v>
      </c>
      <c r="H58" s="940">
        <v>2</v>
      </c>
      <c r="I58" s="941">
        <v>2</v>
      </c>
      <c r="J58" s="942">
        <v>1</v>
      </c>
      <c r="K58" s="398">
        <f t="shared" si="14"/>
        <v>43</v>
      </c>
      <c r="L58" s="408">
        <v>26</v>
      </c>
      <c r="M58" s="942">
        <v>17</v>
      </c>
      <c r="N58" s="940">
        <v>12</v>
      </c>
      <c r="O58" s="941">
        <v>3</v>
      </c>
      <c r="P58" s="941">
        <v>6</v>
      </c>
      <c r="Q58" s="941">
        <v>6</v>
      </c>
      <c r="R58" s="941">
        <v>4</v>
      </c>
      <c r="S58" s="942">
        <v>12</v>
      </c>
      <c r="T58" s="755">
        <v>4</v>
      </c>
      <c r="U58" s="760"/>
      <c r="V58" s="755"/>
      <c r="W58" s="971">
        <v>4</v>
      </c>
      <c r="X58" s="972">
        <v>4</v>
      </c>
      <c r="Y58" s="940">
        <v>1</v>
      </c>
      <c r="Z58" s="941">
        <v>0</v>
      </c>
      <c r="AA58" s="941">
        <v>1</v>
      </c>
      <c r="AB58" s="941">
        <v>0</v>
      </c>
      <c r="AC58" s="941">
        <v>0</v>
      </c>
      <c r="AD58" s="941">
        <v>4</v>
      </c>
      <c r="AE58" s="941">
        <v>0</v>
      </c>
      <c r="AF58" s="941">
        <v>1</v>
      </c>
      <c r="AG58" s="941">
        <v>0</v>
      </c>
      <c r="AH58" s="941">
        <v>0</v>
      </c>
      <c r="AI58" s="956">
        <v>1</v>
      </c>
      <c r="AJ58" s="408"/>
      <c r="AK58" s="417" t="s">
        <v>429</v>
      </c>
      <c r="AL58" s="791"/>
      <c r="AM58" s="386"/>
      <c r="AN58" s="386"/>
      <c r="AO58" s="387">
        <v>3</v>
      </c>
    </row>
    <row r="59" spans="1:41" s="387" customFormat="1" ht="20.45" customHeight="1" x14ac:dyDescent="0.15">
      <c r="A59" s="569" t="s">
        <v>590</v>
      </c>
      <c r="B59" s="394"/>
      <c r="C59" s="417" t="s">
        <v>529</v>
      </c>
      <c r="D59" s="395"/>
      <c r="E59" s="396"/>
      <c r="F59" s="397"/>
      <c r="G59" s="398">
        <f t="shared" si="13"/>
        <v>14</v>
      </c>
      <c r="H59" s="940">
        <v>12</v>
      </c>
      <c r="I59" s="941">
        <v>0</v>
      </c>
      <c r="J59" s="942">
        <v>2</v>
      </c>
      <c r="K59" s="398">
        <f t="shared" si="14"/>
        <v>318</v>
      </c>
      <c r="L59" s="408">
        <v>168</v>
      </c>
      <c r="M59" s="942">
        <v>150</v>
      </c>
      <c r="N59" s="940">
        <v>46</v>
      </c>
      <c r="O59" s="941">
        <v>54</v>
      </c>
      <c r="P59" s="941">
        <v>53</v>
      </c>
      <c r="Q59" s="941">
        <v>60</v>
      </c>
      <c r="R59" s="941">
        <v>45</v>
      </c>
      <c r="S59" s="942">
        <v>60</v>
      </c>
      <c r="T59" s="755">
        <v>7</v>
      </c>
      <c r="U59" s="760"/>
      <c r="V59" s="755"/>
      <c r="W59" s="971">
        <v>8</v>
      </c>
      <c r="X59" s="972">
        <v>12</v>
      </c>
      <c r="Y59" s="940">
        <v>1</v>
      </c>
      <c r="Z59" s="941">
        <v>0</v>
      </c>
      <c r="AA59" s="941">
        <v>1</v>
      </c>
      <c r="AB59" s="941">
        <v>0</v>
      </c>
      <c r="AC59" s="941">
        <v>0</v>
      </c>
      <c r="AD59" s="941">
        <v>15</v>
      </c>
      <c r="AE59" s="941">
        <v>0</v>
      </c>
      <c r="AF59" s="941">
        <v>1</v>
      </c>
      <c r="AG59" s="941">
        <v>1</v>
      </c>
      <c r="AH59" s="941">
        <v>0</v>
      </c>
      <c r="AI59" s="956">
        <v>1</v>
      </c>
      <c r="AJ59" s="408"/>
      <c r="AK59" s="417" t="s">
        <v>529</v>
      </c>
      <c r="AL59" s="791"/>
      <c r="AM59" s="386"/>
      <c r="AN59" s="386"/>
      <c r="AO59" s="387">
        <v>3</v>
      </c>
    </row>
    <row r="60" spans="1:41" s="387" customFormat="1" ht="20.25" customHeight="1" thickBot="1" x14ac:dyDescent="0.2">
      <c r="A60" s="770" t="s">
        <v>749</v>
      </c>
      <c r="B60" s="420"/>
      <c r="C60" s="421" t="s">
        <v>291</v>
      </c>
      <c r="D60" s="422"/>
      <c r="E60" s="423"/>
      <c r="F60" s="424"/>
      <c r="G60" s="425">
        <f t="shared" si="13"/>
        <v>9</v>
      </c>
      <c r="H60" s="947">
        <v>6</v>
      </c>
      <c r="I60" s="948">
        <v>0</v>
      </c>
      <c r="J60" s="949">
        <v>3</v>
      </c>
      <c r="K60" s="425">
        <f t="shared" si="14"/>
        <v>171</v>
      </c>
      <c r="L60" s="785">
        <v>88</v>
      </c>
      <c r="M60" s="949">
        <v>83</v>
      </c>
      <c r="N60" s="947">
        <v>26</v>
      </c>
      <c r="O60" s="948">
        <v>27</v>
      </c>
      <c r="P60" s="948">
        <v>35</v>
      </c>
      <c r="Q60" s="948">
        <v>24</v>
      </c>
      <c r="R60" s="948">
        <v>30</v>
      </c>
      <c r="S60" s="949">
        <v>29</v>
      </c>
      <c r="T60" s="950">
        <v>12</v>
      </c>
      <c r="U60" s="760"/>
      <c r="V60" s="755"/>
      <c r="W60" s="976">
        <v>7</v>
      </c>
      <c r="X60" s="977">
        <v>7</v>
      </c>
      <c r="Y60" s="947">
        <v>1</v>
      </c>
      <c r="Z60" s="948">
        <v>0</v>
      </c>
      <c r="AA60" s="948">
        <v>1</v>
      </c>
      <c r="AB60" s="948">
        <v>0</v>
      </c>
      <c r="AC60" s="948">
        <v>0</v>
      </c>
      <c r="AD60" s="948">
        <v>10</v>
      </c>
      <c r="AE60" s="948">
        <v>0</v>
      </c>
      <c r="AF60" s="948">
        <v>1</v>
      </c>
      <c r="AG60" s="948">
        <v>0</v>
      </c>
      <c r="AH60" s="948">
        <v>0</v>
      </c>
      <c r="AI60" s="957">
        <v>1</v>
      </c>
      <c r="AJ60" s="785"/>
      <c r="AK60" s="421" t="s">
        <v>291</v>
      </c>
      <c r="AL60" s="797"/>
      <c r="AM60" s="386"/>
      <c r="AN60" s="386"/>
      <c r="AO60" s="387">
        <v>5</v>
      </c>
    </row>
    <row r="61" spans="1:41" s="387" customFormat="1" ht="20.45" customHeight="1" x14ac:dyDescent="0.15">
      <c r="A61" s="775"/>
      <c r="B61" s="397"/>
      <c r="C61" s="771"/>
      <c r="D61" s="772"/>
      <c r="E61" s="773"/>
      <c r="F61" s="773"/>
      <c r="G61" s="774"/>
      <c r="H61" s="774"/>
      <c r="I61" s="774"/>
      <c r="J61" s="774"/>
      <c r="K61" s="774"/>
      <c r="L61" s="774"/>
      <c r="M61" s="774"/>
      <c r="N61" s="774"/>
      <c r="O61" s="774"/>
      <c r="P61" s="774"/>
      <c r="Q61" s="774"/>
      <c r="R61" s="774"/>
      <c r="S61" s="774"/>
      <c r="T61" s="769"/>
      <c r="U61" s="769"/>
      <c r="V61" s="769"/>
      <c r="W61" s="769"/>
      <c r="X61" s="769"/>
      <c r="Y61" s="769"/>
      <c r="Z61" s="769"/>
      <c r="AA61" s="769"/>
      <c r="AB61" s="769"/>
      <c r="AC61" s="769"/>
      <c r="AD61" s="769"/>
      <c r="AE61" s="769"/>
      <c r="AF61" s="769"/>
      <c r="AG61" s="769"/>
      <c r="AH61" s="769"/>
      <c r="AI61" s="769"/>
      <c r="AJ61" s="769"/>
      <c r="AK61" s="417"/>
      <c r="AL61" s="417"/>
      <c r="AM61" s="386"/>
      <c r="AN61" s="386"/>
    </row>
    <row r="62" spans="1:41" s="387" customFormat="1" ht="20.45" customHeight="1" thickBot="1" x14ac:dyDescent="0.2">
      <c r="A62" s="776"/>
      <c r="B62" s="397"/>
      <c r="C62" s="417"/>
      <c r="E62" s="424"/>
      <c r="F62" s="424"/>
      <c r="G62" s="777"/>
      <c r="H62" s="777"/>
      <c r="I62" s="777"/>
      <c r="J62" s="777"/>
      <c r="K62" s="777"/>
      <c r="L62" s="777"/>
      <c r="M62" s="777"/>
      <c r="N62" s="777"/>
      <c r="O62" s="777"/>
      <c r="P62" s="777"/>
      <c r="Q62" s="777"/>
      <c r="R62" s="777"/>
      <c r="S62" s="777"/>
      <c r="T62" s="769"/>
      <c r="U62" s="769"/>
      <c r="V62" s="769"/>
      <c r="W62" s="769"/>
      <c r="X62" s="769"/>
      <c r="Y62" s="769"/>
      <c r="Z62" s="769"/>
      <c r="AA62" s="769"/>
      <c r="AB62" s="769"/>
      <c r="AC62" s="769"/>
      <c r="AD62" s="769"/>
      <c r="AE62" s="769"/>
      <c r="AF62" s="769"/>
      <c r="AG62" s="769"/>
      <c r="AH62" s="769"/>
      <c r="AI62" s="777"/>
      <c r="AJ62" s="777"/>
      <c r="AK62" s="421"/>
      <c r="AL62" s="417"/>
      <c r="AM62" s="386"/>
      <c r="AN62" s="386"/>
    </row>
    <row r="63" spans="1:41" s="347" customFormat="1" ht="4.5" customHeight="1" x14ac:dyDescent="0.15">
      <c r="A63" s="340"/>
      <c r="B63" s="341"/>
      <c r="C63" s="342"/>
      <c r="D63" s="343"/>
      <c r="E63" s="344"/>
      <c r="F63" s="345"/>
      <c r="G63" s="1742" t="s">
        <v>927</v>
      </c>
      <c r="H63" s="1743"/>
      <c r="I63" s="1743"/>
      <c r="J63" s="1744"/>
      <c r="K63" s="1742" t="s">
        <v>329</v>
      </c>
      <c r="L63" s="1743"/>
      <c r="M63" s="1743"/>
      <c r="N63" s="1743"/>
      <c r="O63" s="1743"/>
      <c r="P63" s="1743"/>
      <c r="Q63" s="1743"/>
      <c r="R63" s="1743"/>
      <c r="S63" s="1744"/>
      <c r="T63" s="1748" t="s">
        <v>974</v>
      </c>
      <c r="U63" s="757"/>
      <c r="V63" s="758"/>
      <c r="W63" s="1752" t="s">
        <v>929</v>
      </c>
      <c r="X63" s="1753"/>
      <c r="Y63" s="1753"/>
      <c r="Z63" s="1753"/>
      <c r="AA63" s="1753"/>
      <c r="AB63" s="1753"/>
      <c r="AC63" s="1753"/>
      <c r="AD63" s="1753"/>
      <c r="AE63" s="1753"/>
      <c r="AF63" s="1753"/>
      <c r="AG63" s="1753"/>
      <c r="AH63" s="1753"/>
      <c r="AI63" s="1753"/>
      <c r="AJ63" s="782"/>
      <c r="AK63" s="342"/>
      <c r="AL63" s="790"/>
      <c r="AM63" s="346"/>
      <c r="AN63" s="346"/>
    </row>
    <row r="64" spans="1:41" s="347" customFormat="1" ht="21" customHeight="1" x14ac:dyDescent="0.15">
      <c r="A64" s="1716" t="s">
        <v>515</v>
      </c>
      <c r="B64" s="348"/>
      <c r="C64" s="1715" t="s">
        <v>395</v>
      </c>
      <c r="D64" s="349"/>
      <c r="E64" s="1717" t="s">
        <v>437</v>
      </c>
      <c r="F64" s="1718" t="s">
        <v>125</v>
      </c>
      <c r="G64" s="1745"/>
      <c r="H64" s="1746"/>
      <c r="I64" s="1746"/>
      <c r="J64" s="1747"/>
      <c r="K64" s="1745"/>
      <c r="L64" s="1746"/>
      <c r="M64" s="1746"/>
      <c r="N64" s="1746"/>
      <c r="O64" s="1746"/>
      <c r="P64" s="1746"/>
      <c r="Q64" s="1746"/>
      <c r="R64" s="1746"/>
      <c r="S64" s="1747"/>
      <c r="T64" s="1749"/>
      <c r="U64" s="759"/>
      <c r="V64" s="752"/>
      <c r="W64" s="1754"/>
      <c r="X64" s="1755"/>
      <c r="Y64" s="1755"/>
      <c r="Z64" s="1755"/>
      <c r="AA64" s="1755"/>
      <c r="AB64" s="1755"/>
      <c r="AC64" s="1755"/>
      <c r="AD64" s="1755"/>
      <c r="AE64" s="1755"/>
      <c r="AF64" s="1755"/>
      <c r="AG64" s="1755"/>
      <c r="AH64" s="1755"/>
      <c r="AI64" s="1755"/>
      <c r="AJ64" s="783"/>
      <c r="AK64" s="1715" t="s">
        <v>395</v>
      </c>
      <c r="AL64" s="791"/>
      <c r="AM64" s="1725"/>
      <c r="AN64" s="350"/>
    </row>
    <row r="65" spans="1:41" s="347" customFormat="1" ht="4.5" customHeight="1" x14ac:dyDescent="0.15">
      <c r="A65" s="1716"/>
      <c r="B65" s="348"/>
      <c r="C65" s="1715"/>
      <c r="D65" s="349"/>
      <c r="E65" s="1717"/>
      <c r="F65" s="1718"/>
      <c r="G65" s="566"/>
      <c r="H65" s="352"/>
      <c r="I65" s="353"/>
      <c r="J65" s="354"/>
      <c r="K65" s="1726" t="s">
        <v>539</v>
      </c>
      <c r="L65" s="1727"/>
      <c r="M65" s="1728"/>
      <c r="N65" s="355"/>
      <c r="O65" s="356"/>
      <c r="P65" s="356"/>
      <c r="Q65" s="356"/>
      <c r="R65" s="356"/>
      <c r="S65" s="357"/>
      <c r="T65" s="1750"/>
      <c r="U65" s="759"/>
      <c r="V65" s="752"/>
      <c r="W65" s="1732" t="s">
        <v>539</v>
      </c>
      <c r="X65" s="1728"/>
      <c r="Y65" s="355"/>
      <c r="Z65" s="356"/>
      <c r="AA65" s="356"/>
      <c r="AB65" s="356"/>
      <c r="AC65" s="356"/>
      <c r="AD65" s="356"/>
      <c r="AE65" s="356"/>
      <c r="AF65" s="356"/>
      <c r="AG65" s="356"/>
      <c r="AH65" s="356"/>
      <c r="AI65" s="779"/>
      <c r="AJ65" s="784"/>
      <c r="AK65" s="1715"/>
      <c r="AL65" s="791"/>
      <c r="AM65" s="1725"/>
      <c r="AN65" s="350"/>
    </row>
    <row r="66" spans="1:41" s="347" customFormat="1" ht="39.75" customHeight="1" x14ac:dyDescent="0.15">
      <c r="A66" s="1716"/>
      <c r="B66" s="348"/>
      <c r="C66" s="1715"/>
      <c r="D66" s="349"/>
      <c r="E66" s="1717"/>
      <c r="F66" s="1718"/>
      <c r="G66" s="1734" t="s">
        <v>411</v>
      </c>
      <c r="H66" s="1721" t="s">
        <v>861</v>
      </c>
      <c r="I66" s="1711" t="s">
        <v>957</v>
      </c>
      <c r="J66" s="1738" t="s">
        <v>867</v>
      </c>
      <c r="K66" s="1729"/>
      <c r="L66" s="1730"/>
      <c r="M66" s="1731"/>
      <c r="N66" s="1740" t="s">
        <v>593</v>
      </c>
      <c r="O66" s="1713" t="s">
        <v>595</v>
      </c>
      <c r="P66" s="1713" t="s">
        <v>596</v>
      </c>
      <c r="Q66" s="1713" t="s">
        <v>533</v>
      </c>
      <c r="R66" s="1713" t="s">
        <v>597</v>
      </c>
      <c r="S66" s="1719" t="s">
        <v>599</v>
      </c>
      <c r="T66" s="1750"/>
      <c r="U66" s="759"/>
      <c r="V66" s="752"/>
      <c r="W66" s="1733"/>
      <c r="X66" s="1731"/>
      <c r="Y66" s="1721" t="s">
        <v>163</v>
      </c>
      <c r="Z66" s="1711" t="s">
        <v>390</v>
      </c>
      <c r="AA66" s="1711" t="s">
        <v>80</v>
      </c>
      <c r="AB66" s="1711" t="s">
        <v>300</v>
      </c>
      <c r="AC66" s="1711" t="s">
        <v>389</v>
      </c>
      <c r="AD66" s="1711" t="s">
        <v>939</v>
      </c>
      <c r="AE66" s="1711" t="s">
        <v>864</v>
      </c>
      <c r="AF66" s="1737" t="s">
        <v>388</v>
      </c>
      <c r="AG66" s="1737" t="s">
        <v>940</v>
      </c>
      <c r="AH66" s="1737" t="s">
        <v>561</v>
      </c>
      <c r="AI66" s="1756" t="s">
        <v>941</v>
      </c>
      <c r="AJ66" s="611"/>
      <c r="AK66" s="1715"/>
      <c r="AL66" s="791"/>
      <c r="AM66" s="1725"/>
      <c r="AN66" s="350"/>
    </row>
    <row r="67" spans="1:41" s="347" customFormat="1" ht="39.75" customHeight="1" x14ac:dyDescent="0.15">
      <c r="A67" s="1716"/>
      <c r="B67" s="348"/>
      <c r="C67" s="1715"/>
      <c r="D67" s="349"/>
      <c r="E67" s="1717"/>
      <c r="F67" s="1718"/>
      <c r="G67" s="1735"/>
      <c r="H67" s="1736"/>
      <c r="I67" s="1737"/>
      <c r="J67" s="1739"/>
      <c r="K67" s="1705" t="s">
        <v>411</v>
      </c>
      <c r="L67" s="1707" t="s">
        <v>931</v>
      </c>
      <c r="M67" s="1709" t="s">
        <v>932</v>
      </c>
      <c r="N67" s="1741"/>
      <c r="O67" s="1714"/>
      <c r="P67" s="1714"/>
      <c r="Q67" s="1714"/>
      <c r="R67" s="1714"/>
      <c r="S67" s="1720"/>
      <c r="T67" s="1750"/>
      <c r="U67" s="759"/>
      <c r="V67" s="752"/>
      <c r="W67" s="1723" t="s">
        <v>931</v>
      </c>
      <c r="X67" s="1758" t="s">
        <v>932</v>
      </c>
      <c r="Y67" s="1722"/>
      <c r="Z67" s="1712"/>
      <c r="AA67" s="1712"/>
      <c r="AB67" s="1712"/>
      <c r="AC67" s="1712"/>
      <c r="AD67" s="1712"/>
      <c r="AE67" s="1712"/>
      <c r="AF67" s="1737"/>
      <c r="AG67" s="1737"/>
      <c r="AH67" s="1737"/>
      <c r="AI67" s="1757"/>
      <c r="AJ67" s="611"/>
      <c r="AK67" s="1715"/>
      <c r="AL67" s="791"/>
      <c r="AM67" s="1725"/>
      <c r="AN67" s="350"/>
    </row>
    <row r="68" spans="1:41" s="347" customFormat="1" ht="4.5" customHeight="1" x14ac:dyDescent="0.15">
      <c r="A68" s="358"/>
      <c r="B68" s="359"/>
      <c r="C68" s="360"/>
      <c r="D68" s="361"/>
      <c r="E68" s="362"/>
      <c r="F68" s="363"/>
      <c r="G68" s="567"/>
      <c r="H68" s="365"/>
      <c r="I68" s="366"/>
      <c r="J68" s="367"/>
      <c r="K68" s="1706"/>
      <c r="L68" s="1708"/>
      <c r="M68" s="1710"/>
      <c r="N68" s="365"/>
      <c r="O68" s="366"/>
      <c r="P68" s="366"/>
      <c r="Q68" s="366"/>
      <c r="R68" s="366"/>
      <c r="S68" s="368"/>
      <c r="T68" s="1751"/>
      <c r="U68" s="759"/>
      <c r="V68" s="752"/>
      <c r="W68" s="1724"/>
      <c r="X68" s="1759"/>
      <c r="Y68" s="365"/>
      <c r="Z68" s="366"/>
      <c r="AA68" s="366"/>
      <c r="AB68" s="366"/>
      <c r="AC68" s="366"/>
      <c r="AD68" s="366"/>
      <c r="AE68" s="366"/>
      <c r="AF68" s="366"/>
      <c r="AG68" s="366"/>
      <c r="AH68" s="366"/>
      <c r="AI68" s="780"/>
      <c r="AJ68" s="567"/>
      <c r="AK68" s="360"/>
      <c r="AL68" s="792"/>
      <c r="AM68" s="369"/>
      <c r="AN68" s="369"/>
    </row>
    <row r="69" spans="1:41" s="383" customFormat="1" ht="20.45" customHeight="1" x14ac:dyDescent="0.15">
      <c r="A69" s="370" t="s">
        <v>17</v>
      </c>
      <c r="B69" s="371"/>
      <c r="C69" s="416" t="s">
        <v>1222</v>
      </c>
      <c r="D69" s="372"/>
      <c r="E69" s="373"/>
      <c r="F69" s="374"/>
      <c r="G69" s="375">
        <f>SUM(G70:G101)</f>
        <v>385</v>
      </c>
      <c r="H69" s="376">
        <f>SUM(H70:H101)</f>
        <v>257</v>
      </c>
      <c r="I69" s="377">
        <f>SUM(I70:I101)</f>
        <v>13</v>
      </c>
      <c r="J69" s="378">
        <f>SUM(J70:J101)</f>
        <v>115</v>
      </c>
      <c r="K69" s="375">
        <f>L69+M69</f>
        <v>6417</v>
      </c>
      <c r="L69" s="379">
        <f t="shared" ref="L69:T69" si="15">SUM(L70:L101)</f>
        <v>3360</v>
      </c>
      <c r="M69" s="378">
        <f t="shared" si="15"/>
        <v>3057</v>
      </c>
      <c r="N69" s="376">
        <f t="shared" si="15"/>
        <v>954</v>
      </c>
      <c r="O69" s="377">
        <f t="shared" si="15"/>
        <v>1060</v>
      </c>
      <c r="P69" s="377">
        <f>SUM(P70:P101)</f>
        <v>1121</v>
      </c>
      <c r="Q69" s="377">
        <f t="shared" si="15"/>
        <v>1058</v>
      </c>
      <c r="R69" s="377">
        <f t="shared" si="15"/>
        <v>1105</v>
      </c>
      <c r="S69" s="378">
        <f t="shared" si="15"/>
        <v>1119</v>
      </c>
      <c r="T69" s="754">
        <f t="shared" si="15"/>
        <v>613</v>
      </c>
      <c r="U69" s="756"/>
      <c r="V69" s="753"/>
      <c r="W69" s="778">
        <f t="shared" ref="W69:AI69" si="16">SUM(W70:W101)</f>
        <v>178</v>
      </c>
      <c r="X69" s="381">
        <f t="shared" si="16"/>
        <v>376</v>
      </c>
      <c r="Y69" s="376">
        <f t="shared" si="16"/>
        <v>32</v>
      </c>
      <c r="Z69" s="377">
        <f t="shared" si="16"/>
        <v>0</v>
      </c>
      <c r="AA69" s="377">
        <f t="shared" si="16"/>
        <v>32</v>
      </c>
      <c r="AB69" s="377">
        <f t="shared" si="16"/>
        <v>0</v>
      </c>
      <c r="AC69" s="377">
        <f t="shared" si="16"/>
        <v>0</v>
      </c>
      <c r="AD69" s="377">
        <f t="shared" si="16"/>
        <v>365</v>
      </c>
      <c r="AE69" s="377">
        <f t="shared" si="16"/>
        <v>0</v>
      </c>
      <c r="AF69" s="377">
        <f t="shared" si="16"/>
        <v>28</v>
      </c>
      <c r="AG69" s="377">
        <f t="shared" si="16"/>
        <v>4</v>
      </c>
      <c r="AH69" s="377">
        <f t="shared" si="16"/>
        <v>1</v>
      </c>
      <c r="AI69" s="781">
        <f t="shared" si="16"/>
        <v>92</v>
      </c>
      <c r="AJ69" s="389"/>
      <c r="AK69" s="416" t="s">
        <v>1222</v>
      </c>
      <c r="AL69" s="793"/>
      <c r="AM69" s="382"/>
      <c r="AN69" s="382"/>
    </row>
    <row r="70" spans="1:41" s="387" customFormat="1" ht="20.45" customHeight="1" x14ac:dyDescent="0.15">
      <c r="A70" s="393" t="s">
        <v>751</v>
      </c>
      <c r="B70" s="394"/>
      <c r="C70" s="417" t="s">
        <v>752</v>
      </c>
      <c r="D70" s="395"/>
      <c r="E70" s="396"/>
      <c r="F70" s="397"/>
      <c r="G70" s="398">
        <f t="shared" ref="G70:G99" si="17">SUM(H70:J70)</f>
        <v>7</v>
      </c>
      <c r="H70" s="940">
        <v>6</v>
      </c>
      <c r="I70" s="941">
        <v>0</v>
      </c>
      <c r="J70" s="942">
        <v>1</v>
      </c>
      <c r="K70" s="398">
        <f>SUM(L70:M70)</f>
        <v>65</v>
      </c>
      <c r="L70" s="408">
        <v>33</v>
      </c>
      <c r="M70" s="942">
        <v>32</v>
      </c>
      <c r="N70" s="940">
        <v>9</v>
      </c>
      <c r="O70" s="941">
        <v>12</v>
      </c>
      <c r="P70" s="941">
        <v>15</v>
      </c>
      <c r="Q70" s="941">
        <v>9</v>
      </c>
      <c r="R70" s="941">
        <v>10</v>
      </c>
      <c r="S70" s="942">
        <v>10</v>
      </c>
      <c r="T70" s="755">
        <v>5</v>
      </c>
      <c r="U70" s="760"/>
      <c r="V70" s="755"/>
      <c r="W70" s="971">
        <v>5</v>
      </c>
      <c r="X70" s="972">
        <v>7</v>
      </c>
      <c r="Y70" s="940">
        <v>1</v>
      </c>
      <c r="Z70" s="941">
        <v>0</v>
      </c>
      <c r="AA70" s="941">
        <v>1</v>
      </c>
      <c r="AB70" s="941">
        <v>0</v>
      </c>
      <c r="AC70" s="941">
        <v>0</v>
      </c>
      <c r="AD70" s="941">
        <v>6</v>
      </c>
      <c r="AE70" s="941">
        <v>0</v>
      </c>
      <c r="AF70" s="941">
        <v>1</v>
      </c>
      <c r="AG70" s="941">
        <v>0</v>
      </c>
      <c r="AH70" s="941">
        <v>0</v>
      </c>
      <c r="AI70" s="956">
        <v>3</v>
      </c>
      <c r="AJ70" s="408"/>
      <c r="AK70" s="417" t="s">
        <v>752</v>
      </c>
      <c r="AL70" s="791"/>
      <c r="AM70" s="386"/>
      <c r="AN70" s="386"/>
      <c r="AO70" s="387">
        <v>2</v>
      </c>
    </row>
    <row r="71" spans="1:41" s="387" customFormat="1" ht="20.45" customHeight="1" x14ac:dyDescent="0.15">
      <c r="A71" s="393" t="s">
        <v>328</v>
      </c>
      <c r="B71" s="394"/>
      <c r="C71" s="417" t="s">
        <v>235</v>
      </c>
      <c r="D71" s="395"/>
      <c r="E71" s="396"/>
      <c r="F71" s="397"/>
      <c r="G71" s="398">
        <f t="shared" si="17"/>
        <v>8</v>
      </c>
      <c r="H71" s="940">
        <v>6</v>
      </c>
      <c r="I71" s="941">
        <v>0</v>
      </c>
      <c r="J71" s="942">
        <v>2</v>
      </c>
      <c r="K71" s="398">
        <f t="shared" ref="K71:K99" si="18">SUM(L71:M71)</f>
        <v>123</v>
      </c>
      <c r="L71" s="408">
        <v>68</v>
      </c>
      <c r="M71" s="942">
        <v>55</v>
      </c>
      <c r="N71" s="940">
        <v>20</v>
      </c>
      <c r="O71" s="941">
        <v>16</v>
      </c>
      <c r="P71" s="941">
        <v>29</v>
      </c>
      <c r="Q71" s="941">
        <v>8</v>
      </c>
      <c r="R71" s="941">
        <v>28</v>
      </c>
      <c r="S71" s="942">
        <v>22</v>
      </c>
      <c r="T71" s="755">
        <v>10</v>
      </c>
      <c r="U71" s="760"/>
      <c r="V71" s="755"/>
      <c r="W71" s="971">
        <v>7</v>
      </c>
      <c r="X71" s="972">
        <v>5</v>
      </c>
      <c r="Y71" s="940">
        <v>1</v>
      </c>
      <c r="Z71" s="941">
        <v>0</v>
      </c>
      <c r="AA71" s="941">
        <v>1</v>
      </c>
      <c r="AB71" s="941">
        <v>0</v>
      </c>
      <c r="AC71" s="941">
        <v>0</v>
      </c>
      <c r="AD71" s="941">
        <v>8</v>
      </c>
      <c r="AE71" s="941">
        <v>0</v>
      </c>
      <c r="AF71" s="941">
        <v>1</v>
      </c>
      <c r="AG71" s="941">
        <v>0</v>
      </c>
      <c r="AH71" s="941">
        <v>0</v>
      </c>
      <c r="AI71" s="956">
        <v>1</v>
      </c>
      <c r="AJ71" s="408"/>
      <c r="AK71" s="417" t="s">
        <v>235</v>
      </c>
      <c r="AL71" s="791"/>
      <c r="AM71" s="386"/>
      <c r="AN71" s="386"/>
      <c r="AO71" s="387">
        <v>2</v>
      </c>
    </row>
    <row r="72" spans="1:41" s="387" customFormat="1" ht="20.45" customHeight="1" x14ac:dyDescent="0.15">
      <c r="A72" s="393" t="s">
        <v>754</v>
      </c>
      <c r="B72" s="394"/>
      <c r="C72" s="417" t="s">
        <v>7</v>
      </c>
      <c r="D72" s="395"/>
      <c r="E72" s="396"/>
      <c r="F72" s="397"/>
      <c r="G72" s="398">
        <f t="shared" si="17"/>
        <v>8</v>
      </c>
      <c r="H72" s="940">
        <v>6</v>
      </c>
      <c r="I72" s="941">
        <v>0</v>
      </c>
      <c r="J72" s="942">
        <v>2</v>
      </c>
      <c r="K72" s="398">
        <f t="shared" si="18"/>
        <v>90</v>
      </c>
      <c r="L72" s="408">
        <v>50</v>
      </c>
      <c r="M72" s="942">
        <v>40</v>
      </c>
      <c r="N72" s="940">
        <v>16</v>
      </c>
      <c r="O72" s="941">
        <v>19</v>
      </c>
      <c r="P72" s="941">
        <v>15</v>
      </c>
      <c r="Q72" s="941">
        <v>12</v>
      </c>
      <c r="R72" s="941">
        <v>17</v>
      </c>
      <c r="S72" s="942">
        <v>11</v>
      </c>
      <c r="T72" s="755">
        <v>7</v>
      </c>
      <c r="U72" s="760"/>
      <c r="V72" s="755"/>
      <c r="W72" s="971">
        <v>4</v>
      </c>
      <c r="X72" s="972">
        <v>8</v>
      </c>
      <c r="Y72" s="940">
        <v>1</v>
      </c>
      <c r="Z72" s="941">
        <v>0</v>
      </c>
      <c r="AA72" s="941">
        <v>1</v>
      </c>
      <c r="AB72" s="941">
        <v>0</v>
      </c>
      <c r="AC72" s="941">
        <v>0</v>
      </c>
      <c r="AD72" s="941">
        <v>7</v>
      </c>
      <c r="AE72" s="941">
        <v>0</v>
      </c>
      <c r="AF72" s="941">
        <v>1</v>
      </c>
      <c r="AG72" s="941">
        <v>0</v>
      </c>
      <c r="AH72" s="941">
        <v>0</v>
      </c>
      <c r="AI72" s="956">
        <v>2</v>
      </c>
      <c r="AJ72" s="408"/>
      <c r="AK72" s="417" t="s">
        <v>7</v>
      </c>
      <c r="AL72" s="791"/>
      <c r="AM72" s="386"/>
      <c r="AN72" s="386"/>
      <c r="AO72" s="387">
        <v>2</v>
      </c>
    </row>
    <row r="73" spans="1:41" s="387" customFormat="1" ht="20.45" customHeight="1" x14ac:dyDescent="0.15">
      <c r="A73" s="393" t="s">
        <v>588</v>
      </c>
      <c r="B73" s="394"/>
      <c r="C73" s="417" t="s">
        <v>730</v>
      </c>
      <c r="D73" s="395"/>
      <c r="E73" s="396"/>
      <c r="F73" s="397"/>
      <c r="G73" s="398">
        <f t="shared" si="17"/>
        <v>5</v>
      </c>
      <c r="H73" s="940">
        <v>2</v>
      </c>
      <c r="I73" s="941">
        <v>2</v>
      </c>
      <c r="J73" s="942">
        <v>1</v>
      </c>
      <c r="K73" s="398">
        <f t="shared" si="18"/>
        <v>30</v>
      </c>
      <c r="L73" s="408">
        <v>18</v>
      </c>
      <c r="M73" s="942">
        <v>12</v>
      </c>
      <c r="N73" s="940">
        <v>5</v>
      </c>
      <c r="O73" s="941">
        <v>7</v>
      </c>
      <c r="P73" s="941">
        <v>8</v>
      </c>
      <c r="Q73" s="941">
        <v>1</v>
      </c>
      <c r="R73" s="941">
        <v>6</v>
      </c>
      <c r="S73" s="942">
        <v>3</v>
      </c>
      <c r="T73" s="755">
        <v>2</v>
      </c>
      <c r="U73" s="760"/>
      <c r="V73" s="755"/>
      <c r="W73" s="971">
        <v>2</v>
      </c>
      <c r="X73" s="972">
        <v>6</v>
      </c>
      <c r="Y73" s="940">
        <v>1</v>
      </c>
      <c r="Z73" s="941">
        <v>0</v>
      </c>
      <c r="AA73" s="941">
        <v>1</v>
      </c>
      <c r="AB73" s="941">
        <v>0</v>
      </c>
      <c r="AC73" s="941">
        <v>0</v>
      </c>
      <c r="AD73" s="941">
        <v>5</v>
      </c>
      <c r="AE73" s="941">
        <v>0</v>
      </c>
      <c r="AF73" s="941">
        <v>1</v>
      </c>
      <c r="AG73" s="941">
        <v>0</v>
      </c>
      <c r="AH73" s="941">
        <v>0</v>
      </c>
      <c r="AI73" s="956">
        <v>0</v>
      </c>
      <c r="AJ73" s="408"/>
      <c r="AK73" s="417" t="s">
        <v>730</v>
      </c>
      <c r="AL73" s="791"/>
      <c r="AM73" s="386"/>
      <c r="AN73" s="386"/>
      <c r="AO73" s="387">
        <v>2</v>
      </c>
    </row>
    <row r="74" spans="1:41" s="387" customFormat="1" ht="20.45" customHeight="1" x14ac:dyDescent="0.15">
      <c r="A74" s="393" t="s">
        <v>756</v>
      </c>
      <c r="B74" s="394"/>
      <c r="C74" s="417" t="s">
        <v>757</v>
      </c>
      <c r="D74" s="395"/>
      <c r="E74" s="396"/>
      <c r="F74" s="397"/>
      <c r="G74" s="398">
        <f t="shared" si="17"/>
        <v>20</v>
      </c>
      <c r="H74" s="940">
        <v>13</v>
      </c>
      <c r="I74" s="941">
        <v>0</v>
      </c>
      <c r="J74" s="942">
        <v>7</v>
      </c>
      <c r="K74" s="398">
        <f t="shared" si="18"/>
        <v>382</v>
      </c>
      <c r="L74" s="408">
        <v>196</v>
      </c>
      <c r="M74" s="942">
        <v>186</v>
      </c>
      <c r="N74" s="940">
        <v>72</v>
      </c>
      <c r="O74" s="941">
        <v>72</v>
      </c>
      <c r="P74" s="941">
        <v>58</v>
      </c>
      <c r="Q74" s="941">
        <v>64</v>
      </c>
      <c r="R74" s="941">
        <v>48</v>
      </c>
      <c r="S74" s="942">
        <v>68</v>
      </c>
      <c r="T74" s="755">
        <v>44</v>
      </c>
      <c r="U74" s="760"/>
      <c r="V74" s="755"/>
      <c r="W74" s="971">
        <v>7</v>
      </c>
      <c r="X74" s="972">
        <v>19</v>
      </c>
      <c r="Y74" s="940">
        <v>1</v>
      </c>
      <c r="Z74" s="941">
        <v>0</v>
      </c>
      <c r="AA74" s="941">
        <v>1</v>
      </c>
      <c r="AB74" s="941">
        <v>0</v>
      </c>
      <c r="AC74" s="941">
        <v>0</v>
      </c>
      <c r="AD74" s="941">
        <v>15</v>
      </c>
      <c r="AE74" s="941">
        <v>0</v>
      </c>
      <c r="AF74" s="941">
        <v>1</v>
      </c>
      <c r="AG74" s="941">
        <v>0</v>
      </c>
      <c r="AH74" s="941">
        <v>0</v>
      </c>
      <c r="AI74" s="956">
        <v>8</v>
      </c>
      <c r="AJ74" s="408"/>
      <c r="AK74" s="417" t="s">
        <v>757</v>
      </c>
      <c r="AL74" s="791"/>
      <c r="AM74" s="386"/>
      <c r="AN74" s="386"/>
      <c r="AO74" s="387">
        <v>2</v>
      </c>
    </row>
    <row r="75" spans="1:41" s="387" customFormat="1" ht="20.45" customHeight="1" x14ac:dyDescent="0.15">
      <c r="A75" s="393" t="s">
        <v>461</v>
      </c>
      <c r="B75" s="394"/>
      <c r="C75" s="417" t="s">
        <v>313</v>
      </c>
      <c r="D75" s="395"/>
      <c r="E75" s="396"/>
      <c r="F75" s="397"/>
      <c r="G75" s="398">
        <f t="shared" si="17"/>
        <v>13</v>
      </c>
      <c r="H75" s="940">
        <v>10</v>
      </c>
      <c r="I75" s="941">
        <v>0</v>
      </c>
      <c r="J75" s="942">
        <v>3</v>
      </c>
      <c r="K75" s="398">
        <f t="shared" si="18"/>
        <v>233</v>
      </c>
      <c r="L75" s="408">
        <v>124</v>
      </c>
      <c r="M75" s="942">
        <v>109</v>
      </c>
      <c r="N75" s="940">
        <v>31</v>
      </c>
      <c r="O75" s="941">
        <v>22</v>
      </c>
      <c r="P75" s="941">
        <v>48</v>
      </c>
      <c r="Q75" s="941">
        <v>45</v>
      </c>
      <c r="R75" s="941">
        <v>44</v>
      </c>
      <c r="S75" s="942">
        <v>43</v>
      </c>
      <c r="T75" s="755">
        <v>17</v>
      </c>
      <c r="U75" s="760"/>
      <c r="V75" s="755"/>
      <c r="W75" s="971">
        <v>4</v>
      </c>
      <c r="X75" s="972">
        <v>13</v>
      </c>
      <c r="Y75" s="940">
        <v>1</v>
      </c>
      <c r="Z75" s="941">
        <v>0</v>
      </c>
      <c r="AA75" s="941">
        <v>1</v>
      </c>
      <c r="AB75" s="941">
        <v>0</v>
      </c>
      <c r="AC75" s="941">
        <v>0</v>
      </c>
      <c r="AD75" s="941">
        <v>13</v>
      </c>
      <c r="AE75" s="941">
        <v>0</v>
      </c>
      <c r="AF75" s="941">
        <v>1</v>
      </c>
      <c r="AG75" s="941">
        <v>0</v>
      </c>
      <c r="AH75" s="941">
        <v>0</v>
      </c>
      <c r="AI75" s="956">
        <v>1</v>
      </c>
      <c r="AJ75" s="408"/>
      <c r="AK75" s="417" t="s">
        <v>313</v>
      </c>
      <c r="AL75" s="791"/>
      <c r="AM75" s="386"/>
      <c r="AN75" s="386"/>
      <c r="AO75" s="387">
        <v>2</v>
      </c>
    </row>
    <row r="76" spans="1:41" s="387" customFormat="1" ht="20.45" customHeight="1" x14ac:dyDescent="0.15">
      <c r="A76" s="393" t="s">
        <v>563</v>
      </c>
      <c r="B76" s="394"/>
      <c r="C76" s="417" t="s">
        <v>758</v>
      </c>
      <c r="D76" s="395"/>
      <c r="E76" s="396"/>
      <c r="F76" s="397"/>
      <c r="G76" s="398">
        <f t="shared" si="17"/>
        <v>17</v>
      </c>
      <c r="H76" s="940">
        <v>12</v>
      </c>
      <c r="I76" s="941">
        <v>0</v>
      </c>
      <c r="J76" s="942">
        <v>5</v>
      </c>
      <c r="K76" s="398">
        <f t="shared" si="18"/>
        <v>316</v>
      </c>
      <c r="L76" s="408">
        <v>166</v>
      </c>
      <c r="M76" s="942">
        <v>150</v>
      </c>
      <c r="N76" s="940">
        <v>46</v>
      </c>
      <c r="O76" s="941">
        <v>45</v>
      </c>
      <c r="P76" s="941">
        <v>48</v>
      </c>
      <c r="Q76" s="941">
        <v>60</v>
      </c>
      <c r="R76" s="941">
        <v>51</v>
      </c>
      <c r="S76" s="942">
        <v>66</v>
      </c>
      <c r="T76" s="755">
        <v>24</v>
      </c>
      <c r="U76" s="760"/>
      <c r="V76" s="755"/>
      <c r="W76" s="971">
        <v>6</v>
      </c>
      <c r="X76" s="972">
        <v>20</v>
      </c>
      <c r="Y76" s="940">
        <v>1</v>
      </c>
      <c r="Z76" s="941">
        <v>0</v>
      </c>
      <c r="AA76" s="941">
        <v>1</v>
      </c>
      <c r="AB76" s="941">
        <v>0</v>
      </c>
      <c r="AC76" s="941">
        <v>0</v>
      </c>
      <c r="AD76" s="941">
        <v>17</v>
      </c>
      <c r="AE76" s="941">
        <v>0</v>
      </c>
      <c r="AF76" s="941">
        <v>1</v>
      </c>
      <c r="AG76" s="941">
        <v>0</v>
      </c>
      <c r="AH76" s="941">
        <v>0</v>
      </c>
      <c r="AI76" s="956">
        <v>6</v>
      </c>
      <c r="AJ76" s="408"/>
      <c r="AK76" s="417" t="s">
        <v>758</v>
      </c>
      <c r="AL76" s="791"/>
      <c r="AM76" s="386"/>
      <c r="AN76" s="386"/>
      <c r="AO76" s="387">
        <v>2</v>
      </c>
    </row>
    <row r="77" spans="1:41" s="387" customFormat="1" ht="20.45" customHeight="1" x14ac:dyDescent="0.15">
      <c r="A77" s="393" t="s">
        <v>478</v>
      </c>
      <c r="B77" s="394"/>
      <c r="C77" s="417" t="s">
        <v>185</v>
      </c>
      <c r="D77" s="395"/>
      <c r="E77" s="396"/>
      <c r="F77" s="397"/>
      <c r="G77" s="398">
        <f t="shared" si="17"/>
        <v>20</v>
      </c>
      <c r="H77" s="940">
        <v>12</v>
      </c>
      <c r="I77" s="941">
        <v>0</v>
      </c>
      <c r="J77" s="942">
        <v>8</v>
      </c>
      <c r="K77" s="398">
        <f t="shared" si="18"/>
        <v>333</v>
      </c>
      <c r="L77" s="408">
        <v>164</v>
      </c>
      <c r="M77" s="942">
        <v>169</v>
      </c>
      <c r="N77" s="940">
        <v>49</v>
      </c>
      <c r="O77" s="941">
        <v>55</v>
      </c>
      <c r="P77" s="941">
        <v>66</v>
      </c>
      <c r="Q77" s="941">
        <v>55</v>
      </c>
      <c r="R77" s="941">
        <v>52</v>
      </c>
      <c r="S77" s="942">
        <v>56</v>
      </c>
      <c r="T77" s="755">
        <v>46</v>
      </c>
      <c r="U77" s="760"/>
      <c r="V77" s="755"/>
      <c r="W77" s="971">
        <v>10</v>
      </c>
      <c r="X77" s="972">
        <v>15</v>
      </c>
      <c r="Y77" s="940">
        <v>1</v>
      </c>
      <c r="Z77" s="941">
        <v>0</v>
      </c>
      <c r="AA77" s="941">
        <v>1</v>
      </c>
      <c r="AB77" s="941">
        <v>0</v>
      </c>
      <c r="AC77" s="941">
        <v>0</v>
      </c>
      <c r="AD77" s="941">
        <v>15</v>
      </c>
      <c r="AE77" s="941">
        <v>0</v>
      </c>
      <c r="AF77" s="941">
        <v>1</v>
      </c>
      <c r="AG77" s="941">
        <v>0</v>
      </c>
      <c r="AH77" s="941">
        <v>0</v>
      </c>
      <c r="AI77" s="956">
        <v>7</v>
      </c>
      <c r="AJ77" s="408"/>
      <c r="AK77" s="417" t="s">
        <v>185</v>
      </c>
      <c r="AL77" s="791"/>
      <c r="AM77" s="386"/>
      <c r="AN77" s="386"/>
      <c r="AO77" s="387">
        <v>2</v>
      </c>
    </row>
    <row r="78" spans="1:41" s="387" customFormat="1" ht="20.45" customHeight="1" x14ac:dyDescent="0.15">
      <c r="A78" s="393" t="s">
        <v>760</v>
      </c>
      <c r="B78" s="394"/>
      <c r="C78" s="417" t="s">
        <v>761</v>
      </c>
      <c r="D78" s="395"/>
      <c r="E78" s="396"/>
      <c r="F78" s="397"/>
      <c r="G78" s="398">
        <f t="shared" si="17"/>
        <v>15</v>
      </c>
      <c r="H78" s="940">
        <v>12</v>
      </c>
      <c r="I78" s="941">
        <v>0</v>
      </c>
      <c r="J78" s="942">
        <v>3</v>
      </c>
      <c r="K78" s="398">
        <f t="shared" si="18"/>
        <v>295</v>
      </c>
      <c r="L78" s="408">
        <v>151</v>
      </c>
      <c r="M78" s="942">
        <v>144</v>
      </c>
      <c r="N78" s="940">
        <v>40</v>
      </c>
      <c r="O78" s="941">
        <v>50</v>
      </c>
      <c r="P78" s="941">
        <v>44</v>
      </c>
      <c r="Q78" s="941">
        <v>52</v>
      </c>
      <c r="R78" s="941">
        <v>62</v>
      </c>
      <c r="S78" s="942">
        <v>47</v>
      </c>
      <c r="T78" s="755">
        <v>17</v>
      </c>
      <c r="U78" s="760"/>
      <c r="V78" s="755"/>
      <c r="W78" s="971">
        <v>7</v>
      </c>
      <c r="X78" s="972">
        <v>14</v>
      </c>
      <c r="Y78" s="940">
        <v>1</v>
      </c>
      <c r="Z78" s="941">
        <v>0</v>
      </c>
      <c r="AA78" s="941">
        <v>1</v>
      </c>
      <c r="AB78" s="941">
        <v>0</v>
      </c>
      <c r="AC78" s="941">
        <v>0</v>
      </c>
      <c r="AD78" s="941">
        <v>14</v>
      </c>
      <c r="AE78" s="941">
        <v>0</v>
      </c>
      <c r="AF78" s="941">
        <v>1</v>
      </c>
      <c r="AG78" s="941">
        <v>0</v>
      </c>
      <c r="AH78" s="941">
        <v>0</v>
      </c>
      <c r="AI78" s="956">
        <v>4</v>
      </c>
      <c r="AJ78" s="408"/>
      <c r="AK78" s="417" t="s">
        <v>761</v>
      </c>
      <c r="AL78" s="791"/>
      <c r="AM78" s="386"/>
      <c r="AN78" s="386"/>
      <c r="AO78" s="387">
        <v>3</v>
      </c>
    </row>
    <row r="79" spans="1:41" s="387" customFormat="1" ht="20.45" customHeight="1" x14ac:dyDescent="0.15">
      <c r="A79" s="393" t="s">
        <v>581</v>
      </c>
      <c r="B79" s="394"/>
      <c r="C79" s="417" t="s">
        <v>763</v>
      </c>
      <c r="D79" s="395"/>
      <c r="E79" s="396"/>
      <c r="F79" s="397"/>
      <c r="G79" s="398">
        <f t="shared" si="17"/>
        <v>17</v>
      </c>
      <c r="H79" s="940">
        <v>12</v>
      </c>
      <c r="I79" s="941">
        <v>0</v>
      </c>
      <c r="J79" s="942">
        <v>5</v>
      </c>
      <c r="K79" s="398">
        <f t="shared" si="18"/>
        <v>274</v>
      </c>
      <c r="L79" s="408">
        <v>140</v>
      </c>
      <c r="M79" s="942">
        <v>134</v>
      </c>
      <c r="N79" s="940">
        <v>39</v>
      </c>
      <c r="O79" s="941">
        <v>46</v>
      </c>
      <c r="P79" s="941">
        <v>50</v>
      </c>
      <c r="Q79" s="941">
        <v>48</v>
      </c>
      <c r="R79" s="941">
        <v>46</v>
      </c>
      <c r="S79" s="942">
        <v>45</v>
      </c>
      <c r="T79" s="755">
        <v>30</v>
      </c>
      <c r="U79" s="760"/>
      <c r="V79" s="755"/>
      <c r="W79" s="971">
        <v>6</v>
      </c>
      <c r="X79" s="972">
        <v>17</v>
      </c>
      <c r="Y79" s="940">
        <v>1</v>
      </c>
      <c r="Z79" s="941">
        <v>0</v>
      </c>
      <c r="AA79" s="941">
        <v>1</v>
      </c>
      <c r="AB79" s="941">
        <v>0</v>
      </c>
      <c r="AC79" s="941">
        <v>0</v>
      </c>
      <c r="AD79" s="941">
        <v>16</v>
      </c>
      <c r="AE79" s="941">
        <v>0</v>
      </c>
      <c r="AF79" s="941">
        <v>1</v>
      </c>
      <c r="AG79" s="941">
        <v>0</v>
      </c>
      <c r="AH79" s="941">
        <v>0</v>
      </c>
      <c r="AI79" s="956">
        <v>4</v>
      </c>
      <c r="AJ79" s="408"/>
      <c r="AK79" s="417" t="s">
        <v>763</v>
      </c>
      <c r="AL79" s="791"/>
      <c r="AM79" s="386"/>
      <c r="AN79" s="386"/>
      <c r="AO79" s="387">
        <v>2</v>
      </c>
    </row>
    <row r="80" spans="1:41" s="387" customFormat="1" ht="20.45" customHeight="1" x14ac:dyDescent="0.15">
      <c r="A80" s="393" t="s">
        <v>687</v>
      </c>
      <c r="B80" s="394"/>
      <c r="C80" s="417" t="s">
        <v>764</v>
      </c>
      <c r="D80" s="395"/>
      <c r="E80" s="396"/>
      <c r="F80" s="397"/>
      <c r="G80" s="398">
        <f t="shared" si="17"/>
        <v>14</v>
      </c>
      <c r="H80" s="940">
        <v>11</v>
      </c>
      <c r="I80" s="941">
        <v>0</v>
      </c>
      <c r="J80" s="942">
        <v>3</v>
      </c>
      <c r="K80" s="398">
        <f t="shared" si="18"/>
        <v>283</v>
      </c>
      <c r="L80" s="408">
        <v>142</v>
      </c>
      <c r="M80" s="942">
        <v>141</v>
      </c>
      <c r="N80" s="940">
        <v>45</v>
      </c>
      <c r="O80" s="941">
        <v>37</v>
      </c>
      <c r="P80" s="941">
        <v>57</v>
      </c>
      <c r="Q80" s="941">
        <v>48</v>
      </c>
      <c r="R80" s="941">
        <v>46</v>
      </c>
      <c r="S80" s="942">
        <v>50</v>
      </c>
      <c r="T80" s="755">
        <v>16</v>
      </c>
      <c r="U80" s="760"/>
      <c r="V80" s="755"/>
      <c r="W80" s="971">
        <v>7</v>
      </c>
      <c r="X80" s="972">
        <v>12</v>
      </c>
      <c r="Y80" s="940">
        <v>1</v>
      </c>
      <c r="Z80" s="941">
        <v>0</v>
      </c>
      <c r="AA80" s="941">
        <v>1</v>
      </c>
      <c r="AB80" s="941">
        <v>0</v>
      </c>
      <c r="AC80" s="941">
        <v>0</v>
      </c>
      <c r="AD80" s="941">
        <v>13</v>
      </c>
      <c r="AE80" s="941">
        <v>0</v>
      </c>
      <c r="AF80" s="941">
        <v>1</v>
      </c>
      <c r="AG80" s="941">
        <v>0</v>
      </c>
      <c r="AH80" s="941">
        <v>0</v>
      </c>
      <c r="AI80" s="956">
        <v>3</v>
      </c>
      <c r="AJ80" s="408"/>
      <c r="AK80" s="417" t="s">
        <v>764</v>
      </c>
      <c r="AL80" s="791"/>
      <c r="AM80" s="386"/>
      <c r="AN80" s="386"/>
      <c r="AO80" s="387">
        <v>2</v>
      </c>
    </row>
    <row r="81" spans="1:41" s="387" customFormat="1" ht="20.45" customHeight="1" x14ac:dyDescent="0.15">
      <c r="A81" s="393" t="s">
        <v>65</v>
      </c>
      <c r="B81" s="394"/>
      <c r="C81" s="417" t="s">
        <v>766</v>
      </c>
      <c r="D81" s="395"/>
      <c r="E81" s="396"/>
      <c r="F81" s="397"/>
      <c r="G81" s="398">
        <f t="shared" si="17"/>
        <v>5</v>
      </c>
      <c r="H81" s="940">
        <v>0</v>
      </c>
      <c r="I81" s="941">
        <v>3</v>
      </c>
      <c r="J81" s="942">
        <v>2</v>
      </c>
      <c r="K81" s="398">
        <f t="shared" si="18"/>
        <v>30</v>
      </c>
      <c r="L81" s="408">
        <v>14</v>
      </c>
      <c r="M81" s="942">
        <v>16</v>
      </c>
      <c r="N81" s="940">
        <v>5</v>
      </c>
      <c r="O81" s="941">
        <v>2</v>
      </c>
      <c r="P81" s="941">
        <v>7</v>
      </c>
      <c r="Q81" s="941">
        <v>6</v>
      </c>
      <c r="R81" s="941">
        <v>5</v>
      </c>
      <c r="S81" s="942">
        <v>5</v>
      </c>
      <c r="T81" s="755">
        <v>3</v>
      </c>
      <c r="U81" s="760"/>
      <c r="V81" s="755"/>
      <c r="W81" s="971">
        <v>3</v>
      </c>
      <c r="X81" s="972">
        <v>5</v>
      </c>
      <c r="Y81" s="940">
        <v>1</v>
      </c>
      <c r="Z81" s="941">
        <v>0</v>
      </c>
      <c r="AA81" s="941">
        <v>1</v>
      </c>
      <c r="AB81" s="941">
        <v>0</v>
      </c>
      <c r="AC81" s="941">
        <v>0</v>
      </c>
      <c r="AD81" s="941">
        <v>5</v>
      </c>
      <c r="AE81" s="941">
        <v>0</v>
      </c>
      <c r="AF81" s="941">
        <v>1</v>
      </c>
      <c r="AG81" s="941">
        <v>0</v>
      </c>
      <c r="AH81" s="941">
        <v>0</v>
      </c>
      <c r="AI81" s="956">
        <v>0</v>
      </c>
      <c r="AJ81" s="408"/>
      <c r="AK81" s="417" t="s">
        <v>766</v>
      </c>
      <c r="AL81" s="791"/>
      <c r="AM81" s="386"/>
      <c r="AN81" s="386"/>
      <c r="AO81" s="387">
        <v>2</v>
      </c>
    </row>
    <row r="82" spans="1:41" s="387" customFormat="1" ht="20.45" customHeight="1" x14ac:dyDescent="0.15">
      <c r="A82" s="393" t="s">
        <v>768</v>
      </c>
      <c r="B82" s="394"/>
      <c r="C82" s="417" t="s">
        <v>769</v>
      </c>
      <c r="D82" s="395"/>
      <c r="E82" s="396"/>
      <c r="F82" s="397"/>
      <c r="G82" s="398">
        <f t="shared" si="17"/>
        <v>15</v>
      </c>
      <c r="H82" s="940">
        <v>10</v>
      </c>
      <c r="I82" s="941">
        <v>0</v>
      </c>
      <c r="J82" s="942">
        <v>5</v>
      </c>
      <c r="K82" s="398">
        <f t="shared" si="18"/>
        <v>273</v>
      </c>
      <c r="L82" s="408">
        <v>144</v>
      </c>
      <c r="M82" s="942">
        <v>129</v>
      </c>
      <c r="N82" s="940">
        <v>36</v>
      </c>
      <c r="O82" s="941">
        <v>54</v>
      </c>
      <c r="P82" s="941">
        <v>54</v>
      </c>
      <c r="Q82" s="941">
        <v>46</v>
      </c>
      <c r="R82" s="941">
        <v>53</v>
      </c>
      <c r="S82" s="942">
        <v>30</v>
      </c>
      <c r="T82" s="755">
        <v>27</v>
      </c>
      <c r="U82" s="760"/>
      <c r="V82" s="755"/>
      <c r="W82" s="971">
        <v>7</v>
      </c>
      <c r="X82" s="972">
        <v>14</v>
      </c>
      <c r="Y82" s="940">
        <v>1</v>
      </c>
      <c r="Z82" s="941">
        <v>0</v>
      </c>
      <c r="AA82" s="941">
        <v>1</v>
      </c>
      <c r="AB82" s="941">
        <v>0</v>
      </c>
      <c r="AC82" s="941">
        <v>0</v>
      </c>
      <c r="AD82" s="941">
        <v>16</v>
      </c>
      <c r="AE82" s="941">
        <v>0</v>
      </c>
      <c r="AF82" s="941">
        <v>1</v>
      </c>
      <c r="AG82" s="941">
        <v>0</v>
      </c>
      <c r="AH82" s="941">
        <v>0</v>
      </c>
      <c r="AI82" s="956">
        <v>2</v>
      </c>
      <c r="AJ82" s="408"/>
      <c r="AK82" s="417" t="s">
        <v>769</v>
      </c>
      <c r="AL82" s="791"/>
      <c r="AM82" s="386"/>
      <c r="AN82" s="386"/>
      <c r="AO82" s="387">
        <v>2</v>
      </c>
    </row>
    <row r="83" spans="1:41" s="387" customFormat="1" ht="20.45" customHeight="1" x14ac:dyDescent="0.15">
      <c r="A83" s="393" t="s">
        <v>770</v>
      </c>
      <c r="B83" s="394"/>
      <c r="C83" s="417" t="s">
        <v>771</v>
      </c>
      <c r="D83" s="395"/>
      <c r="E83" s="396"/>
      <c r="F83" s="397"/>
      <c r="G83" s="398">
        <f t="shared" si="17"/>
        <v>4</v>
      </c>
      <c r="H83" s="940">
        <v>2</v>
      </c>
      <c r="I83" s="941">
        <v>2</v>
      </c>
      <c r="J83" s="942">
        <v>0</v>
      </c>
      <c r="K83" s="398">
        <f t="shared" si="18"/>
        <v>42</v>
      </c>
      <c r="L83" s="408">
        <v>22</v>
      </c>
      <c r="M83" s="942">
        <v>20</v>
      </c>
      <c r="N83" s="940">
        <v>4</v>
      </c>
      <c r="O83" s="941">
        <v>8</v>
      </c>
      <c r="P83" s="941">
        <v>9</v>
      </c>
      <c r="Q83" s="941">
        <v>5</v>
      </c>
      <c r="R83" s="941">
        <v>8</v>
      </c>
      <c r="S83" s="942">
        <v>8</v>
      </c>
      <c r="T83" s="755">
        <v>0</v>
      </c>
      <c r="U83" s="760"/>
      <c r="V83" s="755"/>
      <c r="W83" s="971">
        <v>2</v>
      </c>
      <c r="X83" s="972">
        <v>5</v>
      </c>
      <c r="Y83" s="940">
        <v>1</v>
      </c>
      <c r="Z83" s="941">
        <v>0</v>
      </c>
      <c r="AA83" s="941">
        <v>1</v>
      </c>
      <c r="AB83" s="941">
        <v>0</v>
      </c>
      <c r="AC83" s="941">
        <v>0</v>
      </c>
      <c r="AD83" s="941">
        <v>3</v>
      </c>
      <c r="AE83" s="941">
        <v>0</v>
      </c>
      <c r="AF83" s="941">
        <v>1</v>
      </c>
      <c r="AG83" s="941">
        <v>0</v>
      </c>
      <c r="AH83" s="941">
        <v>0</v>
      </c>
      <c r="AI83" s="956">
        <v>1</v>
      </c>
      <c r="AJ83" s="408"/>
      <c r="AK83" s="417" t="s">
        <v>771</v>
      </c>
      <c r="AL83" s="791"/>
      <c r="AM83" s="386"/>
      <c r="AN83" s="386"/>
      <c r="AO83" s="387">
        <v>2</v>
      </c>
    </row>
    <row r="84" spans="1:41" s="387" customFormat="1" ht="20.45" customHeight="1" x14ac:dyDescent="0.15">
      <c r="A84" s="393" t="s">
        <v>511</v>
      </c>
      <c r="B84" s="394"/>
      <c r="C84" s="417" t="s">
        <v>516</v>
      </c>
      <c r="D84" s="395"/>
      <c r="E84" s="396"/>
      <c r="F84" s="397"/>
      <c r="G84" s="398">
        <f t="shared" si="17"/>
        <v>6</v>
      </c>
      <c r="H84" s="940">
        <v>2</v>
      </c>
      <c r="I84" s="941">
        <v>2</v>
      </c>
      <c r="J84" s="942">
        <v>2</v>
      </c>
      <c r="K84" s="398">
        <f t="shared" si="18"/>
        <v>41</v>
      </c>
      <c r="L84" s="408">
        <v>28</v>
      </c>
      <c r="M84" s="942">
        <v>13</v>
      </c>
      <c r="N84" s="940">
        <v>9</v>
      </c>
      <c r="O84" s="941">
        <v>3</v>
      </c>
      <c r="P84" s="941">
        <v>12</v>
      </c>
      <c r="Q84" s="941">
        <v>3</v>
      </c>
      <c r="R84" s="941">
        <v>7</v>
      </c>
      <c r="S84" s="942">
        <v>7</v>
      </c>
      <c r="T84" s="755">
        <v>7</v>
      </c>
      <c r="U84" s="760"/>
      <c r="V84" s="755"/>
      <c r="W84" s="971">
        <v>5</v>
      </c>
      <c r="X84" s="972">
        <v>5</v>
      </c>
      <c r="Y84" s="940">
        <v>1</v>
      </c>
      <c r="Z84" s="941">
        <v>0</v>
      </c>
      <c r="AA84" s="941">
        <v>1</v>
      </c>
      <c r="AB84" s="941">
        <v>0</v>
      </c>
      <c r="AC84" s="941">
        <v>0</v>
      </c>
      <c r="AD84" s="941">
        <v>5</v>
      </c>
      <c r="AE84" s="941">
        <v>0</v>
      </c>
      <c r="AF84" s="941">
        <v>1</v>
      </c>
      <c r="AG84" s="941">
        <v>0</v>
      </c>
      <c r="AH84" s="941">
        <v>0</v>
      </c>
      <c r="AI84" s="956">
        <v>2</v>
      </c>
      <c r="AJ84" s="408"/>
      <c r="AK84" s="417" t="s">
        <v>516</v>
      </c>
      <c r="AL84" s="791"/>
      <c r="AM84" s="386"/>
      <c r="AN84" s="386"/>
      <c r="AO84" s="387">
        <v>2</v>
      </c>
    </row>
    <row r="85" spans="1:41" s="387" customFormat="1" ht="20.45" customHeight="1" x14ac:dyDescent="0.15">
      <c r="A85" s="393" t="s">
        <v>772</v>
      </c>
      <c r="B85" s="394"/>
      <c r="C85" s="417" t="s">
        <v>774</v>
      </c>
      <c r="D85" s="395"/>
      <c r="E85" s="396"/>
      <c r="F85" s="397"/>
      <c r="G85" s="398">
        <f t="shared" si="17"/>
        <v>13</v>
      </c>
      <c r="H85" s="940">
        <v>10</v>
      </c>
      <c r="I85" s="941">
        <v>0</v>
      </c>
      <c r="J85" s="942">
        <v>3</v>
      </c>
      <c r="K85" s="398">
        <f t="shared" si="18"/>
        <v>256</v>
      </c>
      <c r="L85" s="408">
        <v>133</v>
      </c>
      <c r="M85" s="942">
        <v>123</v>
      </c>
      <c r="N85" s="940">
        <v>41</v>
      </c>
      <c r="O85" s="941">
        <v>43</v>
      </c>
      <c r="P85" s="941">
        <v>46</v>
      </c>
      <c r="Q85" s="941">
        <v>41</v>
      </c>
      <c r="R85" s="941">
        <v>37</v>
      </c>
      <c r="S85" s="942">
        <v>48</v>
      </c>
      <c r="T85" s="755">
        <v>19</v>
      </c>
      <c r="U85" s="760"/>
      <c r="V85" s="755"/>
      <c r="W85" s="971">
        <v>6</v>
      </c>
      <c r="X85" s="972">
        <v>13</v>
      </c>
      <c r="Y85" s="940">
        <v>1</v>
      </c>
      <c r="Z85" s="941">
        <v>0</v>
      </c>
      <c r="AA85" s="941">
        <v>1</v>
      </c>
      <c r="AB85" s="941">
        <v>0</v>
      </c>
      <c r="AC85" s="941">
        <v>0</v>
      </c>
      <c r="AD85" s="941">
        <v>14</v>
      </c>
      <c r="AE85" s="941">
        <v>0</v>
      </c>
      <c r="AF85" s="941">
        <v>1</v>
      </c>
      <c r="AG85" s="941">
        <v>0</v>
      </c>
      <c r="AH85" s="941">
        <v>0</v>
      </c>
      <c r="AI85" s="956">
        <v>2</v>
      </c>
      <c r="AJ85" s="408"/>
      <c r="AK85" s="417" t="s">
        <v>774</v>
      </c>
      <c r="AL85" s="791"/>
      <c r="AM85" s="386"/>
      <c r="AN85" s="386"/>
      <c r="AO85" s="387">
        <v>2</v>
      </c>
    </row>
    <row r="86" spans="1:41" s="387" customFormat="1" ht="20.45" customHeight="1" x14ac:dyDescent="0.15">
      <c r="A86" s="393" t="s">
        <v>714</v>
      </c>
      <c r="B86" s="394"/>
      <c r="C86" s="417" t="s">
        <v>776</v>
      </c>
      <c r="D86" s="395"/>
      <c r="E86" s="396"/>
      <c r="F86" s="397"/>
      <c r="G86" s="398">
        <f t="shared" si="17"/>
        <v>16</v>
      </c>
      <c r="H86" s="940">
        <v>12</v>
      </c>
      <c r="I86" s="941">
        <v>0</v>
      </c>
      <c r="J86" s="942">
        <v>4</v>
      </c>
      <c r="K86" s="398">
        <f t="shared" si="18"/>
        <v>358</v>
      </c>
      <c r="L86" s="408">
        <v>194</v>
      </c>
      <c r="M86" s="942">
        <v>164</v>
      </c>
      <c r="N86" s="940">
        <v>50</v>
      </c>
      <c r="O86" s="941">
        <v>62</v>
      </c>
      <c r="P86" s="941">
        <v>52</v>
      </c>
      <c r="Q86" s="941">
        <v>57</v>
      </c>
      <c r="R86" s="941">
        <v>70</v>
      </c>
      <c r="S86" s="942">
        <v>67</v>
      </c>
      <c r="T86" s="755">
        <v>29</v>
      </c>
      <c r="U86" s="760"/>
      <c r="V86" s="755"/>
      <c r="W86" s="971">
        <v>6</v>
      </c>
      <c r="X86" s="972">
        <v>17</v>
      </c>
      <c r="Y86" s="940">
        <v>1</v>
      </c>
      <c r="Z86" s="941">
        <v>0</v>
      </c>
      <c r="AA86" s="941">
        <v>1</v>
      </c>
      <c r="AB86" s="941">
        <v>0</v>
      </c>
      <c r="AC86" s="941">
        <v>0</v>
      </c>
      <c r="AD86" s="941">
        <v>18</v>
      </c>
      <c r="AE86" s="941">
        <v>0</v>
      </c>
      <c r="AF86" s="941">
        <v>0</v>
      </c>
      <c r="AG86" s="941">
        <v>1</v>
      </c>
      <c r="AH86" s="941">
        <v>0</v>
      </c>
      <c r="AI86" s="956">
        <v>2</v>
      </c>
      <c r="AJ86" s="408"/>
      <c r="AK86" s="417" t="s">
        <v>776</v>
      </c>
      <c r="AL86" s="791"/>
      <c r="AM86" s="386"/>
      <c r="AN86" s="386"/>
      <c r="AO86" s="387">
        <v>2</v>
      </c>
    </row>
    <row r="87" spans="1:41" s="387" customFormat="1" ht="20.45" customHeight="1" x14ac:dyDescent="0.15">
      <c r="A87" s="393" t="s">
        <v>105</v>
      </c>
      <c r="B87" s="394"/>
      <c r="C87" s="417" t="s">
        <v>777</v>
      </c>
      <c r="D87" s="395"/>
      <c r="E87" s="396"/>
      <c r="F87" s="397"/>
      <c r="G87" s="398">
        <f t="shared" si="17"/>
        <v>13</v>
      </c>
      <c r="H87" s="940">
        <v>8</v>
      </c>
      <c r="I87" s="941">
        <v>0</v>
      </c>
      <c r="J87" s="942">
        <v>5</v>
      </c>
      <c r="K87" s="398">
        <f t="shared" si="18"/>
        <v>242</v>
      </c>
      <c r="L87" s="408">
        <v>122</v>
      </c>
      <c r="M87" s="942">
        <v>120</v>
      </c>
      <c r="N87" s="940">
        <v>36</v>
      </c>
      <c r="O87" s="941">
        <v>53</v>
      </c>
      <c r="P87" s="941">
        <v>48</v>
      </c>
      <c r="Q87" s="941">
        <v>32</v>
      </c>
      <c r="R87" s="941">
        <v>35</v>
      </c>
      <c r="S87" s="942">
        <v>38</v>
      </c>
      <c r="T87" s="755">
        <v>33</v>
      </c>
      <c r="U87" s="760"/>
      <c r="V87" s="755"/>
      <c r="W87" s="971">
        <v>5</v>
      </c>
      <c r="X87" s="972">
        <v>14</v>
      </c>
      <c r="Y87" s="940">
        <v>1</v>
      </c>
      <c r="Z87" s="941">
        <v>0</v>
      </c>
      <c r="AA87" s="941">
        <v>1</v>
      </c>
      <c r="AB87" s="941">
        <v>0</v>
      </c>
      <c r="AC87" s="941">
        <v>0</v>
      </c>
      <c r="AD87" s="941">
        <v>11</v>
      </c>
      <c r="AE87" s="941">
        <v>0</v>
      </c>
      <c r="AF87" s="941">
        <v>1</v>
      </c>
      <c r="AG87" s="941">
        <v>0</v>
      </c>
      <c r="AH87" s="941">
        <v>0</v>
      </c>
      <c r="AI87" s="956">
        <v>5</v>
      </c>
      <c r="AJ87" s="408"/>
      <c r="AK87" s="417" t="s">
        <v>777</v>
      </c>
      <c r="AL87" s="791"/>
      <c r="AM87" s="386"/>
      <c r="AN87" s="386"/>
      <c r="AO87" s="387">
        <v>2</v>
      </c>
    </row>
    <row r="88" spans="1:41" s="387" customFormat="1" ht="20.45" customHeight="1" x14ac:dyDescent="0.15">
      <c r="A88" s="393" t="s">
        <v>779</v>
      </c>
      <c r="B88" s="394"/>
      <c r="C88" s="417" t="s">
        <v>357</v>
      </c>
      <c r="D88" s="395"/>
      <c r="E88" s="396"/>
      <c r="F88" s="397"/>
      <c r="G88" s="398">
        <f t="shared" si="17"/>
        <v>16</v>
      </c>
      <c r="H88" s="940">
        <v>10</v>
      </c>
      <c r="I88" s="941">
        <v>0</v>
      </c>
      <c r="J88" s="942">
        <v>6</v>
      </c>
      <c r="K88" s="398">
        <f t="shared" si="18"/>
        <v>267</v>
      </c>
      <c r="L88" s="408">
        <v>153</v>
      </c>
      <c r="M88" s="942">
        <v>114</v>
      </c>
      <c r="N88" s="940">
        <v>30</v>
      </c>
      <c r="O88" s="941">
        <v>43</v>
      </c>
      <c r="P88" s="941">
        <v>55</v>
      </c>
      <c r="Q88" s="941">
        <v>35</v>
      </c>
      <c r="R88" s="941">
        <v>52</v>
      </c>
      <c r="S88" s="942">
        <v>52</v>
      </c>
      <c r="T88" s="755">
        <v>34</v>
      </c>
      <c r="U88" s="760"/>
      <c r="V88" s="755"/>
      <c r="W88" s="971">
        <v>6</v>
      </c>
      <c r="X88" s="972">
        <v>15</v>
      </c>
      <c r="Y88" s="940">
        <v>1</v>
      </c>
      <c r="Z88" s="941">
        <v>0</v>
      </c>
      <c r="AA88" s="941">
        <v>1</v>
      </c>
      <c r="AB88" s="941">
        <v>0</v>
      </c>
      <c r="AC88" s="941">
        <v>0</v>
      </c>
      <c r="AD88" s="941">
        <v>13</v>
      </c>
      <c r="AE88" s="941">
        <v>0</v>
      </c>
      <c r="AF88" s="941">
        <v>1</v>
      </c>
      <c r="AG88" s="941">
        <v>0</v>
      </c>
      <c r="AH88" s="941">
        <v>0</v>
      </c>
      <c r="AI88" s="956">
        <v>5</v>
      </c>
      <c r="AJ88" s="408"/>
      <c r="AK88" s="417" t="s">
        <v>357</v>
      </c>
      <c r="AL88" s="791"/>
      <c r="AM88" s="386"/>
      <c r="AN88" s="386"/>
      <c r="AO88" s="387">
        <v>2</v>
      </c>
    </row>
    <row r="89" spans="1:41" s="387" customFormat="1" ht="20.45" customHeight="1" x14ac:dyDescent="0.15">
      <c r="A89" s="393" t="s">
        <v>543</v>
      </c>
      <c r="B89" s="394"/>
      <c r="C89" s="417" t="s">
        <v>513</v>
      </c>
      <c r="D89" s="395"/>
      <c r="E89" s="396"/>
      <c r="F89" s="397"/>
      <c r="G89" s="398">
        <f t="shared" si="17"/>
        <v>11</v>
      </c>
      <c r="H89" s="940">
        <v>6</v>
      </c>
      <c r="I89" s="941">
        <v>0</v>
      </c>
      <c r="J89" s="942">
        <v>5</v>
      </c>
      <c r="K89" s="398">
        <f t="shared" si="18"/>
        <v>156</v>
      </c>
      <c r="L89" s="408">
        <v>80</v>
      </c>
      <c r="M89" s="942">
        <v>76</v>
      </c>
      <c r="N89" s="940">
        <v>31</v>
      </c>
      <c r="O89" s="941">
        <v>18</v>
      </c>
      <c r="P89" s="941">
        <v>22</v>
      </c>
      <c r="Q89" s="941">
        <v>28</v>
      </c>
      <c r="R89" s="941">
        <v>31</v>
      </c>
      <c r="S89" s="942">
        <v>26</v>
      </c>
      <c r="T89" s="755">
        <v>18</v>
      </c>
      <c r="U89" s="760"/>
      <c r="V89" s="755"/>
      <c r="W89" s="971">
        <v>4</v>
      </c>
      <c r="X89" s="972">
        <v>12</v>
      </c>
      <c r="Y89" s="940">
        <v>1</v>
      </c>
      <c r="Z89" s="941">
        <v>0</v>
      </c>
      <c r="AA89" s="941">
        <v>1</v>
      </c>
      <c r="AB89" s="941">
        <v>0</v>
      </c>
      <c r="AC89" s="941">
        <v>0</v>
      </c>
      <c r="AD89" s="941">
        <v>11</v>
      </c>
      <c r="AE89" s="941">
        <v>0</v>
      </c>
      <c r="AF89" s="941">
        <v>1</v>
      </c>
      <c r="AG89" s="941">
        <v>0</v>
      </c>
      <c r="AH89" s="941">
        <v>0</v>
      </c>
      <c r="AI89" s="956">
        <v>2</v>
      </c>
      <c r="AJ89" s="408"/>
      <c r="AK89" s="417" t="s">
        <v>513</v>
      </c>
      <c r="AL89" s="791"/>
      <c r="AM89" s="386"/>
      <c r="AN89" s="386"/>
      <c r="AO89" s="387">
        <v>2</v>
      </c>
    </row>
    <row r="90" spans="1:41" s="387" customFormat="1" ht="20.45" customHeight="1" x14ac:dyDescent="0.15">
      <c r="A90" s="393" t="s">
        <v>780</v>
      </c>
      <c r="B90" s="394"/>
      <c r="C90" s="417" t="s">
        <v>108</v>
      </c>
      <c r="D90" s="395"/>
      <c r="E90" s="396"/>
      <c r="F90" s="397"/>
      <c r="G90" s="398">
        <f t="shared" si="17"/>
        <v>18</v>
      </c>
      <c r="H90" s="940">
        <v>12</v>
      </c>
      <c r="I90" s="941">
        <v>0</v>
      </c>
      <c r="J90" s="942">
        <v>6</v>
      </c>
      <c r="K90" s="398">
        <f t="shared" si="18"/>
        <v>295</v>
      </c>
      <c r="L90" s="408">
        <v>161</v>
      </c>
      <c r="M90" s="942">
        <v>134</v>
      </c>
      <c r="N90" s="940">
        <v>49</v>
      </c>
      <c r="O90" s="941">
        <v>52</v>
      </c>
      <c r="P90" s="941">
        <v>55</v>
      </c>
      <c r="Q90" s="941">
        <v>48</v>
      </c>
      <c r="R90" s="941">
        <v>44</v>
      </c>
      <c r="S90" s="942">
        <v>47</v>
      </c>
      <c r="T90" s="755">
        <v>39</v>
      </c>
      <c r="U90" s="760"/>
      <c r="V90" s="755"/>
      <c r="W90" s="971">
        <v>7</v>
      </c>
      <c r="X90" s="972">
        <v>15</v>
      </c>
      <c r="Y90" s="940">
        <v>1</v>
      </c>
      <c r="Z90" s="941">
        <v>0</v>
      </c>
      <c r="AA90" s="941">
        <v>1</v>
      </c>
      <c r="AB90" s="941">
        <v>0</v>
      </c>
      <c r="AC90" s="941">
        <v>0</v>
      </c>
      <c r="AD90" s="941">
        <v>14</v>
      </c>
      <c r="AE90" s="941">
        <v>0</v>
      </c>
      <c r="AF90" s="941">
        <v>1</v>
      </c>
      <c r="AG90" s="941">
        <v>0</v>
      </c>
      <c r="AH90" s="941">
        <v>0</v>
      </c>
      <c r="AI90" s="956">
        <v>5</v>
      </c>
      <c r="AJ90" s="408"/>
      <c r="AK90" s="417" t="s">
        <v>108</v>
      </c>
      <c r="AL90" s="791"/>
      <c r="AM90" s="386"/>
      <c r="AN90" s="386"/>
      <c r="AO90" s="387">
        <v>2</v>
      </c>
    </row>
    <row r="91" spans="1:41" s="387" customFormat="1" ht="20.45" customHeight="1" x14ac:dyDescent="0.15">
      <c r="A91" s="393" t="s">
        <v>536</v>
      </c>
      <c r="B91" s="394"/>
      <c r="C91" s="417" t="s">
        <v>759</v>
      </c>
      <c r="D91" s="395"/>
      <c r="E91" s="396"/>
      <c r="F91" s="397"/>
      <c r="G91" s="398">
        <f t="shared" si="17"/>
        <v>8</v>
      </c>
      <c r="H91" s="940">
        <v>6</v>
      </c>
      <c r="I91" s="941">
        <v>0</v>
      </c>
      <c r="J91" s="942">
        <v>2</v>
      </c>
      <c r="K91" s="398">
        <f t="shared" si="18"/>
        <v>109</v>
      </c>
      <c r="L91" s="408">
        <v>46</v>
      </c>
      <c r="M91" s="942">
        <v>63</v>
      </c>
      <c r="N91" s="940">
        <v>12</v>
      </c>
      <c r="O91" s="941">
        <v>17</v>
      </c>
      <c r="P91" s="941">
        <v>26</v>
      </c>
      <c r="Q91" s="941">
        <v>19</v>
      </c>
      <c r="R91" s="941">
        <v>14</v>
      </c>
      <c r="S91" s="942">
        <v>21</v>
      </c>
      <c r="T91" s="755">
        <v>5</v>
      </c>
      <c r="U91" s="760"/>
      <c r="V91" s="755"/>
      <c r="W91" s="971">
        <v>4</v>
      </c>
      <c r="X91" s="972">
        <v>8</v>
      </c>
      <c r="Y91" s="940">
        <v>1</v>
      </c>
      <c r="Z91" s="941">
        <v>0</v>
      </c>
      <c r="AA91" s="941">
        <v>1</v>
      </c>
      <c r="AB91" s="941">
        <v>0</v>
      </c>
      <c r="AC91" s="941">
        <v>0</v>
      </c>
      <c r="AD91" s="941">
        <v>8</v>
      </c>
      <c r="AE91" s="941">
        <v>0</v>
      </c>
      <c r="AF91" s="941">
        <v>0</v>
      </c>
      <c r="AG91" s="941">
        <v>1</v>
      </c>
      <c r="AH91" s="941">
        <v>0</v>
      </c>
      <c r="AI91" s="956">
        <v>1</v>
      </c>
      <c r="AJ91" s="408"/>
      <c r="AK91" s="417" t="s">
        <v>759</v>
      </c>
      <c r="AL91" s="791"/>
      <c r="AM91" s="386"/>
      <c r="AN91" s="386"/>
      <c r="AO91" s="387">
        <v>2</v>
      </c>
    </row>
    <row r="92" spans="1:41" s="387" customFormat="1" ht="20.45" customHeight="1" x14ac:dyDescent="0.15">
      <c r="A92" s="393" t="s">
        <v>131</v>
      </c>
      <c r="B92" s="394"/>
      <c r="C92" s="417" t="s">
        <v>782</v>
      </c>
      <c r="D92" s="395"/>
      <c r="E92" s="396"/>
      <c r="F92" s="397"/>
      <c r="G92" s="398">
        <f t="shared" si="17"/>
        <v>9</v>
      </c>
      <c r="H92" s="940">
        <v>6</v>
      </c>
      <c r="I92" s="941">
        <v>0</v>
      </c>
      <c r="J92" s="942">
        <v>3</v>
      </c>
      <c r="K92" s="398">
        <f t="shared" si="18"/>
        <v>147</v>
      </c>
      <c r="L92" s="408">
        <v>71</v>
      </c>
      <c r="M92" s="942">
        <v>76</v>
      </c>
      <c r="N92" s="940">
        <v>22</v>
      </c>
      <c r="O92" s="941">
        <v>26</v>
      </c>
      <c r="P92" s="941">
        <v>24</v>
      </c>
      <c r="Q92" s="941">
        <v>22</v>
      </c>
      <c r="R92" s="941">
        <v>28</v>
      </c>
      <c r="S92" s="942">
        <v>25</v>
      </c>
      <c r="T92" s="755">
        <v>11</v>
      </c>
      <c r="U92" s="760"/>
      <c r="V92" s="755"/>
      <c r="W92" s="971">
        <v>4</v>
      </c>
      <c r="X92" s="972">
        <v>11</v>
      </c>
      <c r="Y92" s="940">
        <v>1</v>
      </c>
      <c r="Z92" s="941">
        <v>0</v>
      </c>
      <c r="AA92" s="941">
        <v>1</v>
      </c>
      <c r="AB92" s="941">
        <v>0</v>
      </c>
      <c r="AC92" s="941">
        <v>0</v>
      </c>
      <c r="AD92" s="941">
        <v>9</v>
      </c>
      <c r="AE92" s="941">
        <v>0</v>
      </c>
      <c r="AF92" s="941">
        <v>1</v>
      </c>
      <c r="AG92" s="941">
        <v>0</v>
      </c>
      <c r="AH92" s="941">
        <v>1</v>
      </c>
      <c r="AI92" s="956">
        <v>2</v>
      </c>
      <c r="AJ92" s="408"/>
      <c r="AK92" s="417" t="s">
        <v>782</v>
      </c>
      <c r="AL92" s="791"/>
      <c r="AM92" s="386"/>
      <c r="AN92" s="386"/>
      <c r="AO92" s="387">
        <v>6</v>
      </c>
    </row>
    <row r="93" spans="1:41" s="387" customFormat="1" ht="20.45" customHeight="1" x14ac:dyDescent="0.15">
      <c r="A93" s="393" t="s">
        <v>502</v>
      </c>
      <c r="B93" s="394"/>
      <c r="C93" s="417" t="s">
        <v>783</v>
      </c>
      <c r="D93" s="395"/>
      <c r="E93" s="396"/>
      <c r="F93" s="397"/>
      <c r="G93" s="398">
        <f t="shared" si="17"/>
        <v>12</v>
      </c>
      <c r="H93" s="940">
        <v>9</v>
      </c>
      <c r="I93" s="941">
        <v>0</v>
      </c>
      <c r="J93" s="942">
        <v>3</v>
      </c>
      <c r="K93" s="398">
        <f t="shared" si="18"/>
        <v>220</v>
      </c>
      <c r="L93" s="408">
        <v>113</v>
      </c>
      <c r="M93" s="942">
        <v>107</v>
      </c>
      <c r="N93" s="940">
        <v>29</v>
      </c>
      <c r="O93" s="941">
        <v>39</v>
      </c>
      <c r="P93" s="941">
        <v>44</v>
      </c>
      <c r="Q93" s="941">
        <v>31</v>
      </c>
      <c r="R93" s="941">
        <v>39</v>
      </c>
      <c r="S93" s="942">
        <v>38</v>
      </c>
      <c r="T93" s="755">
        <v>16</v>
      </c>
      <c r="U93" s="760"/>
      <c r="V93" s="755"/>
      <c r="W93" s="971">
        <v>4</v>
      </c>
      <c r="X93" s="972">
        <v>12</v>
      </c>
      <c r="Y93" s="940">
        <v>1</v>
      </c>
      <c r="Z93" s="941">
        <v>0</v>
      </c>
      <c r="AA93" s="941">
        <v>1</v>
      </c>
      <c r="AB93" s="941">
        <v>0</v>
      </c>
      <c r="AC93" s="941">
        <v>0</v>
      </c>
      <c r="AD93" s="941">
        <v>13</v>
      </c>
      <c r="AE93" s="941">
        <v>0</v>
      </c>
      <c r="AF93" s="941">
        <v>1</v>
      </c>
      <c r="AG93" s="941">
        <v>0</v>
      </c>
      <c r="AH93" s="941">
        <v>0</v>
      </c>
      <c r="AI93" s="956">
        <v>0</v>
      </c>
      <c r="AJ93" s="408"/>
      <c r="AK93" s="417" t="s">
        <v>783</v>
      </c>
      <c r="AL93" s="791"/>
      <c r="AM93" s="386"/>
      <c r="AN93" s="386"/>
      <c r="AO93" s="387">
        <v>2</v>
      </c>
    </row>
    <row r="94" spans="1:41" s="387" customFormat="1" ht="21" customHeight="1" x14ac:dyDescent="0.15">
      <c r="A94" s="393" t="s">
        <v>784</v>
      </c>
      <c r="B94" s="394"/>
      <c r="C94" s="417" t="s">
        <v>785</v>
      </c>
      <c r="D94" s="395"/>
      <c r="E94" s="396"/>
      <c r="F94" s="397"/>
      <c r="G94" s="398">
        <f t="shared" si="17"/>
        <v>16</v>
      </c>
      <c r="H94" s="940">
        <v>12</v>
      </c>
      <c r="I94" s="941">
        <v>0</v>
      </c>
      <c r="J94" s="942">
        <v>4</v>
      </c>
      <c r="K94" s="398">
        <f t="shared" si="18"/>
        <v>336</v>
      </c>
      <c r="L94" s="408">
        <v>172</v>
      </c>
      <c r="M94" s="942">
        <v>164</v>
      </c>
      <c r="N94" s="940">
        <v>51</v>
      </c>
      <c r="O94" s="941">
        <v>56</v>
      </c>
      <c r="P94" s="941">
        <v>52</v>
      </c>
      <c r="Q94" s="941">
        <v>57</v>
      </c>
      <c r="R94" s="941">
        <v>63</v>
      </c>
      <c r="S94" s="942">
        <v>57</v>
      </c>
      <c r="T94" s="755">
        <v>26</v>
      </c>
      <c r="U94" s="760"/>
      <c r="V94" s="755"/>
      <c r="W94" s="971">
        <v>8</v>
      </c>
      <c r="X94" s="972">
        <v>17</v>
      </c>
      <c r="Y94" s="940">
        <v>1</v>
      </c>
      <c r="Z94" s="941">
        <v>0</v>
      </c>
      <c r="AA94" s="941">
        <v>1</v>
      </c>
      <c r="AB94" s="941">
        <v>0</v>
      </c>
      <c r="AC94" s="941">
        <v>0</v>
      </c>
      <c r="AD94" s="941">
        <v>18</v>
      </c>
      <c r="AE94" s="941">
        <v>0</v>
      </c>
      <c r="AF94" s="941">
        <v>1</v>
      </c>
      <c r="AG94" s="941">
        <v>0</v>
      </c>
      <c r="AH94" s="941">
        <v>0</v>
      </c>
      <c r="AI94" s="956">
        <v>4</v>
      </c>
      <c r="AJ94" s="408"/>
      <c r="AK94" s="417" t="s">
        <v>785</v>
      </c>
      <c r="AL94" s="791"/>
      <c r="AM94" s="386"/>
      <c r="AN94" s="386"/>
      <c r="AO94" s="387">
        <v>2</v>
      </c>
    </row>
    <row r="95" spans="1:41" s="387" customFormat="1" ht="20.45" customHeight="1" x14ac:dyDescent="0.15">
      <c r="A95" s="393" t="s">
        <v>314</v>
      </c>
      <c r="B95" s="394"/>
      <c r="C95" s="417" t="s">
        <v>178</v>
      </c>
      <c r="D95" s="395"/>
      <c r="E95" s="396"/>
      <c r="F95" s="397"/>
      <c r="G95" s="398">
        <f t="shared" si="17"/>
        <v>16</v>
      </c>
      <c r="H95" s="940">
        <v>9</v>
      </c>
      <c r="I95" s="941">
        <v>0</v>
      </c>
      <c r="J95" s="942">
        <v>7</v>
      </c>
      <c r="K95" s="398">
        <f t="shared" si="18"/>
        <v>253</v>
      </c>
      <c r="L95" s="408">
        <v>139</v>
      </c>
      <c r="M95" s="942">
        <v>114</v>
      </c>
      <c r="N95" s="940">
        <v>38</v>
      </c>
      <c r="O95" s="941">
        <v>47</v>
      </c>
      <c r="P95" s="941">
        <v>32</v>
      </c>
      <c r="Q95" s="941">
        <v>42</v>
      </c>
      <c r="R95" s="941">
        <v>49</v>
      </c>
      <c r="S95" s="942">
        <v>45</v>
      </c>
      <c r="T95" s="755">
        <v>39</v>
      </c>
      <c r="U95" s="760"/>
      <c r="V95" s="755"/>
      <c r="W95" s="971">
        <v>11</v>
      </c>
      <c r="X95" s="972">
        <v>11</v>
      </c>
      <c r="Y95" s="940">
        <v>1</v>
      </c>
      <c r="Z95" s="941">
        <v>0</v>
      </c>
      <c r="AA95" s="941">
        <v>1</v>
      </c>
      <c r="AB95" s="941">
        <v>0</v>
      </c>
      <c r="AC95" s="941">
        <v>0</v>
      </c>
      <c r="AD95" s="941">
        <v>13</v>
      </c>
      <c r="AE95" s="941">
        <v>0</v>
      </c>
      <c r="AF95" s="941">
        <v>1</v>
      </c>
      <c r="AG95" s="941">
        <v>0</v>
      </c>
      <c r="AH95" s="941">
        <v>0</v>
      </c>
      <c r="AI95" s="956">
        <v>6</v>
      </c>
      <c r="AJ95" s="408"/>
      <c r="AK95" s="417" t="s">
        <v>178</v>
      </c>
      <c r="AL95" s="791"/>
      <c r="AM95" s="386"/>
      <c r="AN95" s="386"/>
      <c r="AO95" s="387">
        <v>2</v>
      </c>
    </row>
    <row r="96" spans="1:41" s="387" customFormat="1" ht="20.45" customHeight="1" x14ac:dyDescent="0.15">
      <c r="A96" s="393" t="s">
        <v>788</v>
      </c>
      <c r="B96" s="394"/>
      <c r="C96" s="417" t="s">
        <v>789</v>
      </c>
      <c r="D96" s="395"/>
      <c r="E96" s="396"/>
      <c r="F96" s="397"/>
      <c r="G96" s="398">
        <f t="shared" si="17"/>
        <v>15</v>
      </c>
      <c r="H96" s="940">
        <v>10</v>
      </c>
      <c r="I96" s="941">
        <v>0</v>
      </c>
      <c r="J96" s="942">
        <v>5</v>
      </c>
      <c r="K96" s="398">
        <f t="shared" si="18"/>
        <v>233</v>
      </c>
      <c r="L96" s="408">
        <v>129</v>
      </c>
      <c r="M96" s="942">
        <v>104</v>
      </c>
      <c r="N96" s="940">
        <v>42</v>
      </c>
      <c r="O96" s="941">
        <v>43</v>
      </c>
      <c r="P96" s="941">
        <v>25</v>
      </c>
      <c r="Q96" s="941">
        <v>44</v>
      </c>
      <c r="R96" s="941">
        <v>44</v>
      </c>
      <c r="S96" s="942">
        <v>35</v>
      </c>
      <c r="T96" s="755">
        <v>25</v>
      </c>
      <c r="U96" s="760"/>
      <c r="V96" s="755"/>
      <c r="W96" s="971">
        <v>5</v>
      </c>
      <c r="X96" s="972">
        <v>21</v>
      </c>
      <c r="Y96" s="940">
        <v>1</v>
      </c>
      <c r="Z96" s="941">
        <v>0</v>
      </c>
      <c r="AA96" s="941">
        <v>1</v>
      </c>
      <c r="AB96" s="941">
        <v>0</v>
      </c>
      <c r="AC96" s="941">
        <v>0</v>
      </c>
      <c r="AD96" s="941">
        <v>20</v>
      </c>
      <c r="AE96" s="941">
        <v>0</v>
      </c>
      <c r="AF96" s="941">
        <v>1</v>
      </c>
      <c r="AG96" s="941">
        <v>0</v>
      </c>
      <c r="AH96" s="941">
        <v>0</v>
      </c>
      <c r="AI96" s="956">
        <v>3</v>
      </c>
      <c r="AJ96" s="408"/>
      <c r="AK96" s="417" t="s">
        <v>789</v>
      </c>
      <c r="AL96" s="791"/>
      <c r="AM96" s="386"/>
      <c r="AN96" s="386"/>
      <c r="AO96" s="387">
        <v>2</v>
      </c>
    </row>
    <row r="97" spans="1:41" s="387" customFormat="1" ht="20.45" customHeight="1" x14ac:dyDescent="0.15">
      <c r="A97" s="393" t="s">
        <v>384</v>
      </c>
      <c r="B97" s="394"/>
      <c r="C97" s="417" t="s">
        <v>994</v>
      </c>
      <c r="D97" s="395"/>
      <c r="E97" s="396"/>
      <c r="F97" s="397" t="s">
        <v>528</v>
      </c>
      <c r="G97" s="398">
        <f t="shared" si="17"/>
        <v>6</v>
      </c>
      <c r="H97" s="940">
        <v>4</v>
      </c>
      <c r="I97" s="941">
        <v>1</v>
      </c>
      <c r="J97" s="942">
        <v>1</v>
      </c>
      <c r="K97" s="398">
        <f t="shared" si="18"/>
        <v>50</v>
      </c>
      <c r="L97" s="408">
        <v>27</v>
      </c>
      <c r="M97" s="942">
        <v>23</v>
      </c>
      <c r="N97" s="940">
        <v>5</v>
      </c>
      <c r="O97" s="941">
        <v>11</v>
      </c>
      <c r="P97" s="941">
        <v>4</v>
      </c>
      <c r="Q97" s="941">
        <v>13</v>
      </c>
      <c r="R97" s="941">
        <v>7</v>
      </c>
      <c r="S97" s="942">
        <v>10</v>
      </c>
      <c r="T97" s="755">
        <v>3</v>
      </c>
      <c r="U97" s="760"/>
      <c r="V97" s="755"/>
      <c r="W97" s="971">
        <v>5</v>
      </c>
      <c r="X97" s="972">
        <v>5</v>
      </c>
      <c r="Y97" s="940">
        <v>1</v>
      </c>
      <c r="Z97" s="941">
        <v>0</v>
      </c>
      <c r="AA97" s="941">
        <v>1</v>
      </c>
      <c r="AB97" s="941">
        <v>0</v>
      </c>
      <c r="AC97" s="941">
        <v>0</v>
      </c>
      <c r="AD97" s="941">
        <v>6</v>
      </c>
      <c r="AE97" s="941">
        <v>0</v>
      </c>
      <c r="AF97" s="941">
        <v>1</v>
      </c>
      <c r="AG97" s="941">
        <v>0</v>
      </c>
      <c r="AH97" s="941">
        <v>0</v>
      </c>
      <c r="AI97" s="956">
        <v>1</v>
      </c>
      <c r="AJ97" s="408"/>
      <c r="AK97" s="417" t="s">
        <v>994</v>
      </c>
      <c r="AL97" s="791"/>
      <c r="AM97" s="386"/>
      <c r="AN97" s="386"/>
      <c r="AO97" s="387">
        <v>2</v>
      </c>
    </row>
    <row r="98" spans="1:41" s="387" customFormat="1" ht="20.45" customHeight="1" x14ac:dyDescent="0.15">
      <c r="A98" s="426" t="s">
        <v>1213</v>
      </c>
      <c r="B98" s="394"/>
      <c r="C98" s="417" t="s">
        <v>755</v>
      </c>
      <c r="D98" s="395"/>
      <c r="E98" s="396"/>
      <c r="F98" s="397"/>
      <c r="G98" s="398">
        <f t="shared" si="17"/>
        <v>8</v>
      </c>
      <c r="H98" s="940">
        <v>6</v>
      </c>
      <c r="I98" s="941">
        <v>0</v>
      </c>
      <c r="J98" s="942">
        <v>2</v>
      </c>
      <c r="K98" s="398">
        <f t="shared" si="18"/>
        <v>125</v>
      </c>
      <c r="L98" s="408">
        <v>61</v>
      </c>
      <c r="M98" s="942">
        <v>64</v>
      </c>
      <c r="N98" s="940">
        <v>13</v>
      </c>
      <c r="O98" s="941">
        <v>20</v>
      </c>
      <c r="P98" s="941">
        <v>20</v>
      </c>
      <c r="Q98" s="941">
        <v>17</v>
      </c>
      <c r="R98" s="941">
        <v>22</v>
      </c>
      <c r="S98" s="942">
        <v>33</v>
      </c>
      <c r="T98" s="755">
        <v>12</v>
      </c>
      <c r="U98" s="760"/>
      <c r="V98" s="755"/>
      <c r="W98" s="971">
        <v>5</v>
      </c>
      <c r="X98" s="972">
        <v>7</v>
      </c>
      <c r="Y98" s="940">
        <v>1</v>
      </c>
      <c r="Z98" s="941">
        <v>0</v>
      </c>
      <c r="AA98" s="941">
        <v>1</v>
      </c>
      <c r="AB98" s="941">
        <v>0</v>
      </c>
      <c r="AC98" s="941">
        <v>0</v>
      </c>
      <c r="AD98" s="941">
        <v>9</v>
      </c>
      <c r="AE98" s="941">
        <v>0</v>
      </c>
      <c r="AF98" s="941">
        <v>1</v>
      </c>
      <c r="AG98" s="941">
        <v>0</v>
      </c>
      <c r="AH98" s="941">
        <v>0</v>
      </c>
      <c r="AI98" s="956">
        <v>0</v>
      </c>
      <c r="AJ98" s="408"/>
      <c r="AK98" s="417" t="s">
        <v>755</v>
      </c>
      <c r="AL98" s="791"/>
      <c r="AM98" s="386"/>
      <c r="AN98" s="386"/>
      <c r="AO98" s="387">
        <v>2</v>
      </c>
    </row>
    <row r="99" spans="1:41" s="387" customFormat="1" ht="20.45" customHeight="1" x14ac:dyDescent="0.15">
      <c r="A99" s="393" t="s">
        <v>116</v>
      </c>
      <c r="B99" s="394"/>
      <c r="C99" s="417" t="s">
        <v>174</v>
      </c>
      <c r="D99" s="395"/>
      <c r="E99" s="396"/>
      <c r="F99" s="397"/>
      <c r="G99" s="398">
        <f t="shared" si="17"/>
        <v>23</v>
      </c>
      <c r="H99" s="940">
        <v>15</v>
      </c>
      <c r="I99" s="941">
        <v>0</v>
      </c>
      <c r="J99" s="942">
        <v>8</v>
      </c>
      <c r="K99" s="398">
        <f t="shared" si="18"/>
        <v>456</v>
      </c>
      <c r="L99" s="408">
        <v>250</v>
      </c>
      <c r="M99" s="942">
        <v>206</v>
      </c>
      <c r="N99" s="940">
        <v>61</v>
      </c>
      <c r="O99" s="941">
        <v>72</v>
      </c>
      <c r="P99" s="941">
        <v>85</v>
      </c>
      <c r="Q99" s="941">
        <v>89</v>
      </c>
      <c r="R99" s="941">
        <v>68</v>
      </c>
      <c r="S99" s="942">
        <v>81</v>
      </c>
      <c r="T99" s="755">
        <v>41</v>
      </c>
      <c r="U99" s="760"/>
      <c r="V99" s="755"/>
      <c r="W99" s="971">
        <v>10</v>
      </c>
      <c r="X99" s="972">
        <v>21</v>
      </c>
      <c r="Y99" s="940">
        <v>1</v>
      </c>
      <c r="Z99" s="941">
        <v>0</v>
      </c>
      <c r="AA99" s="941">
        <v>1</v>
      </c>
      <c r="AB99" s="941">
        <v>0</v>
      </c>
      <c r="AC99" s="941">
        <v>0</v>
      </c>
      <c r="AD99" s="941">
        <v>22</v>
      </c>
      <c r="AE99" s="941">
        <v>0</v>
      </c>
      <c r="AF99" s="941">
        <v>1</v>
      </c>
      <c r="AG99" s="941">
        <v>0</v>
      </c>
      <c r="AH99" s="941">
        <v>0</v>
      </c>
      <c r="AI99" s="956">
        <v>6</v>
      </c>
      <c r="AJ99" s="408"/>
      <c r="AK99" s="417" t="s">
        <v>174</v>
      </c>
      <c r="AL99" s="791"/>
      <c r="AM99" s="386"/>
      <c r="AN99" s="386"/>
      <c r="AO99" s="387">
        <v>3</v>
      </c>
    </row>
    <row r="100" spans="1:41" s="387" customFormat="1" ht="20.45" customHeight="1" x14ac:dyDescent="0.15">
      <c r="A100" s="393" t="s">
        <v>790</v>
      </c>
      <c r="B100" s="394"/>
      <c r="C100" s="417" t="s">
        <v>521</v>
      </c>
      <c r="D100" s="395"/>
      <c r="E100" s="396" t="s">
        <v>791</v>
      </c>
      <c r="F100" s="397">
        <v>1</v>
      </c>
      <c r="G100" s="398">
        <f t="shared" ref="G100:G101" si="19">SUM(H100:J100)</f>
        <v>3</v>
      </c>
      <c r="H100" s="940">
        <v>0</v>
      </c>
      <c r="I100" s="941">
        <v>3</v>
      </c>
      <c r="J100" s="942">
        <v>0</v>
      </c>
      <c r="K100" s="398">
        <f t="shared" ref="K100:K101" si="20">SUM(L100:M100)</f>
        <v>12</v>
      </c>
      <c r="L100" s="408">
        <v>4</v>
      </c>
      <c r="M100" s="942">
        <v>8</v>
      </c>
      <c r="N100" s="940">
        <v>1</v>
      </c>
      <c r="O100" s="941">
        <v>1</v>
      </c>
      <c r="P100" s="941">
        <v>1</v>
      </c>
      <c r="Q100" s="941">
        <v>4</v>
      </c>
      <c r="R100" s="941">
        <v>3</v>
      </c>
      <c r="S100" s="942">
        <v>2</v>
      </c>
      <c r="T100" s="755">
        <v>0</v>
      </c>
      <c r="U100" s="760"/>
      <c r="V100" s="755"/>
      <c r="W100" s="971">
        <v>2</v>
      </c>
      <c r="X100" s="972">
        <v>4</v>
      </c>
      <c r="Y100" s="940">
        <v>1</v>
      </c>
      <c r="Z100" s="941">
        <v>0</v>
      </c>
      <c r="AA100" s="941">
        <v>1</v>
      </c>
      <c r="AB100" s="941">
        <v>0</v>
      </c>
      <c r="AC100" s="941">
        <v>0</v>
      </c>
      <c r="AD100" s="941">
        <v>2</v>
      </c>
      <c r="AE100" s="941">
        <v>0</v>
      </c>
      <c r="AF100" s="941">
        <v>0</v>
      </c>
      <c r="AG100" s="941">
        <v>1</v>
      </c>
      <c r="AH100" s="941">
        <v>0</v>
      </c>
      <c r="AI100" s="956">
        <v>1</v>
      </c>
      <c r="AJ100" s="408"/>
      <c r="AK100" s="417" t="s">
        <v>521</v>
      </c>
      <c r="AL100" s="791"/>
      <c r="AM100" s="386"/>
      <c r="AN100" s="386"/>
      <c r="AO100" s="387">
        <v>2</v>
      </c>
    </row>
    <row r="101" spans="1:41" s="387" customFormat="1" ht="20.45" customHeight="1" x14ac:dyDescent="0.15">
      <c r="A101" s="393" t="s">
        <v>44</v>
      </c>
      <c r="B101" s="394"/>
      <c r="C101" s="417" t="s">
        <v>793</v>
      </c>
      <c r="D101" s="395"/>
      <c r="E101" s="396"/>
      <c r="F101" s="397"/>
      <c r="G101" s="398">
        <f t="shared" si="19"/>
        <v>8</v>
      </c>
      <c r="H101" s="940">
        <v>6</v>
      </c>
      <c r="I101" s="941">
        <v>0</v>
      </c>
      <c r="J101" s="942">
        <v>2</v>
      </c>
      <c r="K101" s="398">
        <f t="shared" si="20"/>
        <v>92</v>
      </c>
      <c r="L101" s="408">
        <v>45</v>
      </c>
      <c r="M101" s="942">
        <v>47</v>
      </c>
      <c r="N101" s="940">
        <v>17</v>
      </c>
      <c r="O101" s="941">
        <v>9</v>
      </c>
      <c r="P101" s="941">
        <v>10</v>
      </c>
      <c r="Q101" s="941">
        <v>17</v>
      </c>
      <c r="R101" s="941">
        <v>16</v>
      </c>
      <c r="S101" s="942">
        <v>23</v>
      </c>
      <c r="T101" s="755">
        <v>8</v>
      </c>
      <c r="U101" s="760"/>
      <c r="V101" s="755"/>
      <c r="W101" s="973">
        <v>4</v>
      </c>
      <c r="X101" s="974">
        <v>8</v>
      </c>
      <c r="Y101" s="943">
        <v>1</v>
      </c>
      <c r="Z101" s="944">
        <v>0</v>
      </c>
      <c r="AA101" s="944">
        <v>1</v>
      </c>
      <c r="AB101" s="944">
        <v>0</v>
      </c>
      <c r="AC101" s="944">
        <v>0</v>
      </c>
      <c r="AD101" s="944">
        <v>6</v>
      </c>
      <c r="AE101" s="944">
        <v>0</v>
      </c>
      <c r="AF101" s="944">
        <v>0</v>
      </c>
      <c r="AG101" s="944">
        <v>1</v>
      </c>
      <c r="AH101" s="944">
        <v>0</v>
      </c>
      <c r="AI101" s="975">
        <v>3</v>
      </c>
      <c r="AJ101" s="415"/>
      <c r="AK101" s="360" t="s">
        <v>793</v>
      </c>
      <c r="AL101" s="792"/>
      <c r="AM101" s="386"/>
      <c r="AN101" s="386"/>
      <c r="AO101" s="387">
        <v>2</v>
      </c>
    </row>
    <row r="102" spans="1:41" s="383" customFormat="1" ht="20.45" customHeight="1" x14ac:dyDescent="0.15">
      <c r="A102" s="427" t="s">
        <v>249</v>
      </c>
      <c r="B102" s="428"/>
      <c r="C102" s="429" t="s">
        <v>1242</v>
      </c>
      <c r="D102" s="430"/>
      <c r="E102" s="431"/>
      <c r="F102" s="432"/>
      <c r="G102" s="375">
        <f>SUM(G103:G151)</f>
        <v>482</v>
      </c>
      <c r="H102" s="376">
        <f>SUM(H103:H151)</f>
        <v>373</v>
      </c>
      <c r="I102" s="377">
        <f>SUM(I103:I151)</f>
        <v>14</v>
      </c>
      <c r="J102" s="378">
        <f>SUM(J103:J151)</f>
        <v>95</v>
      </c>
      <c r="K102" s="375">
        <f>L102+M102</f>
        <v>9821</v>
      </c>
      <c r="L102" s="379">
        <f t="shared" ref="L102:T102" si="21">SUM(L103:L151)</f>
        <v>5041</v>
      </c>
      <c r="M102" s="378">
        <f t="shared" si="21"/>
        <v>4780</v>
      </c>
      <c r="N102" s="376">
        <f t="shared" si="21"/>
        <v>1467</v>
      </c>
      <c r="O102" s="377">
        <f t="shared" si="21"/>
        <v>1536</v>
      </c>
      <c r="P102" s="377">
        <f t="shared" si="21"/>
        <v>1678</v>
      </c>
      <c r="Q102" s="377">
        <f t="shared" si="21"/>
        <v>1646</v>
      </c>
      <c r="R102" s="377">
        <f t="shared" si="21"/>
        <v>1766</v>
      </c>
      <c r="S102" s="378">
        <f t="shared" si="21"/>
        <v>1728</v>
      </c>
      <c r="T102" s="754">
        <f t="shared" si="21"/>
        <v>446</v>
      </c>
      <c r="U102" s="756"/>
      <c r="V102" s="753"/>
      <c r="W102" s="968">
        <f t="shared" ref="W102:AI102" si="22">SUM(W103:W151)</f>
        <v>211</v>
      </c>
      <c r="X102" s="969">
        <f t="shared" si="22"/>
        <v>503</v>
      </c>
      <c r="Y102" s="391">
        <f t="shared" si="22"/>
        <v>41</v>
      </c>
      <c r="Z102" s="392">
        <f t="shared" si="22"/>
        <v>0</v>
      </c>
      <c r="AA102" s="392">
        <f t="shared" si="22"/>
        <v>41</v>
      </c>
      <c r="AB102" s="392">
        <f t="shared" si="22"/>
        <v>0</v>
      </c>
      <c r="AC102" s="392">
        <f t="shared" si="22"/>
        <v>0</v>
      </c>
      <c r="AD102" s="392">
        <f t="shared" si="22"/>
        <v>514</v>
      </c>
      <c r="AE102" s="392">
        <f t="shared" si="22"/>
        <v>0</v>
      </c>
      <c r="AF102" s="392">
        <f t="shared" si="22"/>
        <v>37</v>
      </c>
      <c r="AG102" s="392">
        <f t="shared" si="22"/>
        <v>9</v>
      </c>
      <c r="AH102" s="392">
        <f t="shared" si="22"/>
        <v>4</v>
      </c>
      <c r="AI102" s="970">
        <f t="shared" si="22"/>
        <v>68</v>
      </c>
      <c r="AJ102" s="389"/>
      <c r="AK102" s="416" t="s">
        <v>1242</v>
      </c>
      <c r="AL102" s="793"/>
      <c r="AM102" s="382"/>
      <c r="AN102" s="382"/>
    </row>
    <row r="103" spans="1:41" s="387" customFormat="1" ht="20.45" customHeight="1" x14ac:dyDescent="0.15">
      <c r="A103" s="393" t="s">
        <v>794</v>
      </c>
      <c r="B103" s="394"/>
      <c r="C103" s="417" t="s">
        <v>337</v>
      </c>
      <c r="D103" s="395"/>
      <c r="E103" s="396"/>
      <c r="F103" s="397"/>
      <c r="G103" s="398">
        <f t="shared" ref="G103:G126" si="23">SUM(H103:J103)</f>
        <v>12</v>
      </c>
      <c r="H103" s="940">
        <v>10</v>
      </c>
      <c r="I103" s="941">
        <v>0</v>
      </c>
      <c r="J103" s="942">
        <v>2</v>
      </c>
      <c r="K103" s="398">
        <f t="shared" ref="K103:K126" si="24">SUM(L103:M103)</f>
        <v>251</v>
      </c>
      <c r="L103" s="408">
        <v>132</v>
      </c>
      <c r="M103" s="942">
        <v>119</v>
      </c>
      <c r="N103" s="940">
        <v>35</v>
      </c>
      <c r="O103" s="941">
        <v>30</v>
      </c>
      <c r="P103" s="941">
        <v>48</v>
      </c>
      <c r="Q103" s="941">
        <v>40</v>
      </c>
      <c r="R103" s="941">
        <v>43</v>
      </c>
      <c r="S103" s="942">
        <v>55</v>
      </c>
      <c r="T103" s="755">
        <v>12</v>
      </c>
      <c r="U103" s="760"/>
      <c r="V103" s="755"/>
      <c r="W103" s="971">
        <v>6</v>
      </c>
      <c r="X103" s="972">
        <v>12</v>
      </c>
      <c r="Y103" s="940">
        <v>1</v>
      </c>
      <c r="Z103" s="941">
        <v>0</v>
      </c>
      <c r="AA103" s="941">
        <v>1</v>
      </c>
      <c r="AB103" s="941">
        <v>0</v>
      </c>
      <c r="AC103" s="941">
        <v>0</v>
      </c>
      <c r="AD103" s="941">
        <v>13</v>
      </c>
      <c r="AE103" s="941">
        <v>0</v>
      </c>
      <c r="AF103" s="941">
        <v>1</v>
      </c>
      <c r="AG103" s="941">
        <v>0</v>
      </c>
      <c r="AH103" s="941">
        <v>0</v>
      </c>
      <c r="AI103" s="956">
        <v>2</v>
      </c>
      <c r="AJ103" s="408"/>
      <c r="AK103" s="417" t="s">
        <v>337</v>
      </c>
      <c r="AL103" s="791"/>
      <c r="AM103" s="386"/>
      <c r="AN103" s="386"/>
      <c r="AO103" s="387">
        <v>8</v>
      </c>
    </row>
    <row r="104" spans="1:41" s="387" customFormat="1" ht="20.45" customHeight="1" x14ac:dyDescent="0.15">
      <c r="A104" s="393" t="s">
        <v>795</v>
      </c>
      <c r="B104" s="394"/>
      <c r="C104" s="417" t="s">
        <v>508</v>
      </c>
      <c r="D104" s="395"/>
      <c r="E104" s="396"/>
      <c r="F104" s="397"/>
      <c r="G104" s="398">
        <f t="shared" si="23"/>
        <v>22</v>
      </c>
      <c r="H104" s="940">
        <v>19</v>
      </c>
      <c r="I104" s="941">
        <v>0</v>
      </c>
      <c r="J104" s="942">
        <v>3</v>
      </c>
      <c r="K104" s="398">
        <f t="shared" si="24"/>
        <v>510</v>
      </c>
      <c r="L104" s="408">
        <v>242</v>
      </c>
      <c r="M104" s="942">
        <v>268</v>
      </c>
      <c r="N104" s="940">
        <v>62</v>
      </c>
      <c r="O104" s="941">
        <v>82</v>
      </c>
      <c r="P104" s="941">
        <v>103</v>
      </c>
      <c r="Q104" s="941">
        <v>83</v>
      </c>
      <c r="R104" s="941">
        <v>105</v>
      </c>
      <c r="S104" s="942">
        <v>75</v>
      </c>
      <c r="T104" s="755">
        <v>19</v>
      </c>
      <c r="U104" s="760"/>
      <c r="V104" s="755"/>
      <c r="W104" s="971">
        <v>8</v>
      </c>
      <c r="X104" s="972">
        <v>23</v>
      </c>
      <c r="Y104" s="940">
        <v>1</v>
      </c>
      <c r="Z104" s="941">
        <v>0</v>
      </c>
      <c r="AA104" s="941">
        <v>1</v>
      </c>
      <c r="AB104" s="941">
        <v>0</v>
      </c>
      <c r="AC104" s="941">
        <v>0</v>
      </c>
      <c r="AD104" s="941">
        <v>24</v>
      </c>
      <c r="AE104" s="941">
        <v>0</v>
      </c>
      <c r="AF104" s="941">
        <v>1</v>
      </c>
      <c r="AG104" s="941">
        <v>0</v>
      </c>
      <c r="AH104" s="941">
        <v>0</v>
      </c>
      <c r="AI104" s="956">
        <v>4</v>
      </c>
      <c r="AJ104" s="408"/>
      <c r="AK104" s="417" t="s">
        <v>508</v>
      </c>
      <c r="AL104" s="791"/>
      <c r="AM104" s="386"/>
      <c r="AN104" s="386"/>
      <c r="AO104" s="387">
        <v>3</v>
      </c>
    </row>
    <row r="105" spans="1:41" s="387" customFormat="1" ht="20.45" customHeight="1" x14ac:dyDescent="0.15">
      <c r="A105" s="393" t="s">
        <v>796</v>
      </c>
      <c r="B105" s="394"/>
      <c r="C105" s="417" t="s">
        <v>797</v>
      </c>
      <c r="D105" s="395"/>
      <c r="E105" s="396"/>
      <c r="F105" s="397"/>
      <c r="G105" s="398">
        <f t="shared" si="23"/>
        <v>17</v>
      </c>
      <c r="H105" s="951">
        <v>14</v>
      </c>
      <c r="I105" s="941">
        <v>0</v>
      </c>
      <c r="J105" s="942">
        <v>3</v>
      </c>
      <c r="K105" s="398">
        <f t="shared" si="24"/>
        <v>350</v>
      </c>
      <c r="L105" s="408">
        <v>182</v>
      </c>
      <c r="M105" s="942">
        <v>168</v>
      </c>
      <c r="N105" s="940">
        <v>45</v>
      </c>
      <c r="O105" s="941">
        <v>53</v>
      </c>
      <c r="P105" s="941">
        <v>49</v>
      </c>
      <c r="Q105" s="941">
        <v>70</v>
      </c>
      <c r="R105" s="941">
        <v>71</v>
      </c>
      <c r="S105" s="942">
        <v>62</v>
      </c>
      <c r="T105" s="755">
        <v>17</v>
      </c>
      <c r="U105" s="760"/>
      <c r="V105" s="755"/>
      <c r="W105" s="971">
        <v>5</v>
      </c>
      <c r="X105" s="972">
        <v>18</v>
      </c>
      <c r="Y105" s="940">
        <v>1</v>
      </c>
      <c r="Z105" s="941">
        <v>0</v>
      </c>
      <c r="AA105" s="941">
        <v>1</v>
      </c>
      <c r="AB105" s="941">
        <v>0</v>
      </c>
      <c r="AC105" s="941">
        <v>0</v>
      </c>
      <c r="AD105" s="941">
        <v>17</v>
      </c>
      <c r="AE105" s="941">
        <v>0</v>
      </c>
      <c r="AF105" s="941">
        <v>1</v>
      </c>
      <c r="AG105" s="941">
        <v>0</v>
      </c>
      <c r="AH105" s="941">
        <v>0</v>
      </c>
      <c r="AI105" s="956">
        <v>3</v>
      </c>
      <c r="AJ105" s="408"/>
      <c r="AK105" s="417" t="s">
        <v>797</v>
      </c>
      <c r="AL105" s="791"/>
      <c r="AM105" s="386"/>
      <c r="AN105" s="386"/>
      <c r="AO105" s="387">
        <v>1</v>
      </c>
    </row>
    <row r="106" spans="1:41" s="387" customFormat="1" ht="20.45" customHeight="1" x14ac:dyDescent="0.15">
      <c r="A106" s="393" t="s">
        <v>799</v>
      </c>
      <c r="B106" s="394"/>
      <c r="C106" s="417" t="s">
        <v>800</v>
      </c>
      <c r="D106" s="395"/>
      <c r="E106" s="396"/>
      <c r="F106" s="397"/>
      <c r="G106" s="398">
        <f t="shared" si="23"/>
        <v>15</v>
      </c>
      <c r="H106" s="951">
        <v>11</v>
      </c>
      <c r="I106" s="941">
        <v>0</v>
      </c>
      <c r="J106" s="942">
        <v>4</v>
      </c>
      <c r="K106" s="398">
        <f t="shared" si="24"/>
        <v>323</v>
      </c>
      <c r="L106" s="408">
        <v>168</v>
      </c>
      <c r="M106" s="942">
        <v>155</v>
      </c>
      <c r="N106" s="940">
        <v>53</v>
      </c>
      <c r="O106" s="941">
        <v>65</v>
      </c>
      <c r="P106" s="941">
        <v>52</v>
      </c>
      <c r="Q106" s="941">
        <v>65</v>
      </c>
      <c r="R106" s="941">
        <v>49</v>
      </c>
      <c r="S106" s="942">
        <v>39</v>
      </c>
      <c r="T106" s="755">
        <v>27</v>
      </c>
      <c r="U106" s="760"/>
      <c r="V106" s="755"/>
      <c r="W106" s="971">
        <v>6</v>
      </c>
      <c r="X106" s="972">
        <v>14</v>
      </c>
      <c r="Y106" s="940">
        <v>1</v>
      </c>
      <c r="Z106" s="941">
        <v>0</v>
      </c>
      <c r="AA106" s="941">
        <v>1</v>
      </c>
      <c r="AB106" s="941">
        <v>0</v>
      </c>
      <c r="AC106" s="941">
        <v>0</v>
      </c>
      <c r="AD106" s="941">
        <v>15</v>
      </c>
      <c r="AE106" s="941">
        <v>0</v>
      </c>
      <c r="AF106" s="941">
        <v>1</v>
      </c>
      <c r="AG106" s="941">
        <v>0</v>
      </c>
      <c r="AH106" s="941">
        <v>0</v>
      </c>
      <c r="AI106" s="956">
        <v>2</v>
      </c>
      <c r="AJ106" s="408"/>
      <c r="AK106" s="417" t="s">
        <v>800</v>
      </c>
      <c r="AL106" s="791"/>
      <c r="AM106" s="386"/>
      <c r="AN106" s="386"/>
      <c r="AO106" s="387">
        <v>2</v>
      </c>
    </row>
    <row r="107" spans="1:41" s="387" customFormat="1" ht="20.45" customHeight="1" x14ac:dyDescent="0.15">
      <c r="A107" s="393" t="s">
        <v>321</v>
      </c>
      <c r="B107" s="394"/>
      <c r="C107" s="417" t="s">
        <v>802</v>
      </c>
      <c r="D107" s="395"/>
      <c r="E107" s="396"/>
      <c r="F107" s="397"/>
      <c r="G107" s="398">
        <f t="shared" si="23"/>
        <v>23</v>
      </c>
      <c r="H107" s="951">
        <v>18</v>
      </c>
      <c r="I107" s="941">
        <v>0</v>
      </c>
      <c r="J107" s="942">
        <v>5</v>
      </c>
      <c r="K107" s="398">
        <f t="shared" si="24"/>
        <v>540</v>
      </c>
      <c r="L107" s="408">
        <v>302</v>
      </c>
      <c r="M107" s="942">
        <v>238</v>
      </c>
      <c r="N107" s="940">
        <v>83</v>
      </c>
      <c r="O107" s="941">
        <v>87</v>
      </c>
      <c r="P107" s="941">
        <v>99</v>
      </c>
      <c r="Q107" s="941">
        <v>96</v>
      </c>
      <c r="R107" s="941">
        <v>88</v>
      </c>
      <c r="S107" s="942">
        <v>87</v>
      </c>
      <c r="T107" s="755">
        <v>21</v>
      </c>
      <c r="U107" s="760"/>
      <c r="V107" s="755"/>
      <c r="W107" s="971">
        <v>7</v>
      </c>
      <c r="X107" s="972">
        <v>22</v>
      </c>
      <c r="Y107" s="940">
        <v>1</v>
      </c>
      <c r="Z107" s="941">
        <v>0</v>
      </c>
      <c r="AA107" s="941">
        <v>1</v>
      </c>
      <c r="AB107" s="941">
        <v>0</v>
      </c>
      <c r="AC107" s="941">
        <v>0</v>
      </c>
      <c r="AD107" s="941">
        <v>23</v>
      </c>
      <c r="AE107" s="941">
        <v>0</v>
      </c>
      <c r="AF107" s="941">
        <v>1</v>
      </c>
      <c r="AG107" s="941">
        <v>1</v>
      </c>
      <c r="AH107" s="941">
        <v>0</v>
      </c>
      <c r="AI107" s="956">
        <v>2</v>
      </c>
      <c r="AJ107" s="408"/>
      <c r="AK107" s="417" t="s">
        <v>802</v>
      </c>
      <c r="AL107" s="791"/>
      <c r="AM107" s="386"/>
      <c r="AN107" s="386"/>
      <c r="AO107" s="387">
        <v>3</v>
      </c>
    </row>
    <row r="108" spans="1:41" s="387" customFormat="1" ht="20.45" customHeight="1" x14ac:dyDescent="0.15">
      <c r="A108" s="393" t="s">
        <v>639</v>
      </c>
      <c r="B108" s="394"/>
      <c r="C108" s="417" t="s">
        <v>135</v>
      </c>
      <c r="D108" s="395"/>
      <c r="E108" s="396"/>
      <c r="F108" s="397"/>
      <c r="G108" s="398">
        <f t="shared" si="23"/>
        <v>14</v>
      </c>
      <c r="H108" s="951">
        <v>11</v>
      </c>
      <c r="I108" s="941">
        <v>0</v>
      </c>
      <c r="J108" s="942">
        <v>3</v>
      </c>
      <c r="K108" s="398">
        <f t="shared" si="24"/>
        <v>284</v>
      </c>
      <c r="L108" s="408">
        <v>139</v>
      </c>
      <c r="M108" s="942">
        <v>145</v>
      </c>
      <c r="N108" s="940">
        <v>55</v>
      </c>
      <c r="O108" s="941">
        <v>43</v>
      </c>
      <c r="P108" s="941">
        <v>53</v>
      </c>
      <c r="Q108" s="941">
        <v>38</v>
      </c>
      <c r="R108" s="941">
        <v>53</v>
      </c>
      <c r="S108" s="942">
        <v>42</v>
      </c>
      <c r="T108" s="755">
        <v>17</v>
      </c>
      <c r="U108" s="760"/>
      <c r="V108" s="755"/>
      <c r="W108" s="971">
        <v>6</v>
      </c>
      <c r="X108" s="972">
        <v>14</v>
      </c>
      <c r="Y108" s="940">
        <v>1</v>
      </c>
      <c r="Z108" s="941">
        <v>0</v>
      </c>
      <c r="AA108" s="941">
        <v>1</v>
      </c>
      <c r="AB108" s="941">
        <v>0</v>
      </c>
      <c r="AC108" s="941">
        <v>0</v>
      </c>
      <c r="AD108" s="941">
        <v>15</v>
      </c>
      <c r="AE108" s="941">
        <v>0</v>
      </c>
      <c r="AF108" s="941">
        <v>0</v>
      </c>
      <c r="AG108" s="941">
        <v>1</v>
      </c>
      <c r="AH108" s="941">
        <v>1</v>
      </c>
      <c r="AI108" s="956">
        <v>1</v>
      </c>
      <c r="AJ108" s="408"/>
      <c r="AK108" s="417" t="s">
        <v>135</v>
      </c>
      <c r="AL108" s="791"/>
      <c r="AM108" s="386"/>
      <c r="AN108" s="386"/>
      <c r="AO108" s="387">
        <v>4</v>
      </c>
    </row>
    <row r="109" spans="1:41" s="387" customFormat="1" ht="20.45" customHeight="1" x14ac:dyDescent="0.15">
      <c r="A109" s="393" t="s">
        <v>332</v>
      </c>
      <c r="B109" s="394"/>
      <c r="C109" s="417" t="s">
        <v>803</v>
      </c>
      <c r="D109" s="395"/>
      <c r="E109" s="396"/>
      <c r="F109" s="397"/>
      <c r="G109" s="398">
        <f t="shared" si="23"/>
        <v>10</v>
      </c>
      <c r="H109" s="951">
        <v>7</v>
      </c>
      <c r="I109" s="941">
        <v>0</v>
      </c>
      <c r="J109" s="942">
        <v>3</v>
      </c>
      <c r="K109" s="398">
        <f t="shared" si="24"/>
        <v>193</v>
      </c>
      <c r="L109" s="408">
        <v>110</v>
      </c>
      <c r="M109" s="942">
        <v>83</v>
      </c>
      <c r="N109" s="940">
        <v>33</v>
      </c>
      <c r="O109" s="941">
        <v>30</v>
      </c>
      <c r="P109" s="941">
        <v>28</v>
      </c>
      <c r="Q109" s="941">
        <v>25</v>
      </c>
      <c r="R109" s="941">
        <v>40</v>
      </c>
      <c r="S109" s="942">
        <v>37</v>
      </c>
      <c r="T109" s="755">
        <v>10</v>
      </c>
      <c r="U109" s="760"/>
      <c r="V109" s="755"/>
      <c r="W109" s="971">
        <v>5</v>
      </c>
      <c r="X109" s="972">
        <v>10</v>
      </c>
      <c r="Y109" s="940">
        <v>1</v>
      </c>
      <c r="Z109" s="941">
        <v>0</v>
      </c>
      <c r="AA109" s="941">
        <v>1</v>
      </c>
      <c r="AB109" s="941">
        <v>0</v>
      </c>
      <c r="AC109" s="941">
        <v>0</v>
      </c>
      <c r="AD109" s="941">
        <v>9</v>
      </c>
      <c r="AE109" s="941">
        <v>0</v>
      </c>
      <c r="AF109" s="941">
        <v>1</v>
      </c>
      <c r="AG109" s="941">
        <v>0</v>
      </c>
      <c r="AH109" s="941">
        <v>0</v>
      </c>
      <c r="AI109" s="956">
        <v>3</v>
      </c>
      <c r="AJ109" s="408"/>
      <c r="AK109" s="417" t="s">
        <v>803</v>
      </c>
      <c r="AL109" s="791"/>
      <c r="AM109" s="386"/>
      <c r="AN109" s="386"/>
      <c r="AO109" s="387">
        <v>1</v>
      </c>
    </row>
    <row r="110" spans="1:41" s="387" customFormat="1" ht="20.45" customHeight="1" x14ac:dyDescent="0.15">
      <c r="A110" s="393" t="s">
        <v>722</v>
      </c>
      <c r="B110" s="394"/>
      <c r="C110" s="417" t="s">
        <v>805</v>
      </c>
      <c r="D110" s="395"/>
      <c r="E110" s="396"/>
      <c r="F110" s="397"/>
      <c r="G110" s="398">
        <f t="shared" si="23"/>
        <v>9</v>
      </c>
      <c r="H110" s="951">
        <v>6</v>
      </c>
      <c r="I110" s="941">
        <v>0</v>
      </c>
      <c r="J110" s="942">
        <v>3</v>
      </c>
      <c r="K110" s="398">
        <f t="shared" si="24"/>
        <v>142</v>
      </c>
      <c r="L110" s="408">
        <v>78</v>
      </c>
      <c r="M110" s="942">
        <v>64</v>
      </c>
      <c r="N110" s="940">
        <v>16</v>
      </c>
      <c r="O110" s="941">
        <v>19</v>
      </c>
      <c r="P110" s="941">
        <v>24</v>
      </c>
      <c r="Q110" s="941">
        <v>29</v>
      </c>
      <c r="R110" s="941">
        <v>30</v>
      </c>
      <c r="S110" s="942">
        <v>24</v>
      </c>
      <c r="T110" s="755">
        <v>10</v>
      </c>
      <c r="U110" s="760"/>
      <c r="V110" s="755"/>
      <c r="W110" s="971">
        <v>6</v>
      </c>
      <c r="X110" s="972">
        <v>14</v>
      </c>
      <c r="Y110" s="940">
        <v>1</v>
      </c>
      <c r="Z110" s="941">
        <v>0</v>
      </c>
      <c r="AA110" s="941">
        <v>1</v>
      </c>
      <c r="AB110" s="941">
        <v>0</v>
      </c>
      <c r="AC110" s="941">
        <v>0</v>
      </c>
      <c r="AD110" s="941">
        <v>14</v>
      </c>
      <c r="AE110" s="941">
        <v>0</v>
      </c>
      <c r="AF110" s="941">
        <v>1</v>
      </c>
      <c r="AG110" s="941">
        <v>0</v>
      </c>
      <c r="AH110" s="941">
        <v>0</v>
      </c>
      <c r="AI110" s="956">
        <v>3</v>
      </c>
      <c r="AJ110" s="408"/>
      <c r="AK110" s="417" t="s">
        <v>805</v>
      </c>
      <c r="AL110" s="791"/>
      <c r="AM110" s="386"/>
      <c r="AN110" s="386"/>
      <c r="AO110" s="387">
        <v>1</v>
      </c>
    </row>
    <row r="111" spans="1:41" s="387" customFormat="1" ht="20.45" customHeight="1" x14ac:dyDescent="0.15">
      <c r="A111" s="393" t="s">
        <v>369</v>
      </c>
      <c r="B111" s="394"/>
      <c r="C111" s="417" t="s">
        <v>806</v>
      </c>
      <c r="D111" s="395"/>
      <c r="E111" s="396"/>
      <c r="F111" s="397"/>
      <c r="G111" s="398">
        <f t="shared" si="23"/>
        <v>21</v>
      </c>
      <c r="H111" s="951">
        <v>18</v>
      </c>
      <c r="I111" s="941">
        <v>0</v>
      </c>
      <c r="J111" s="942">
        <v>3</v>
      </c>
      <c r="K111" s="398">
        <f t="shared" si="24"/>
        <v>545</v>
      </c>
      <c r="L111" s="408">
        <v>283</v>
      </c>
      <c r="M111" s="942">
        <v>262</v>
      </c>
      <c r="N111" s="940">
        <v>90</v>
      </c>
      <c r="O111" s="941">
        <v>75</v>
      </c>
      <c r="P111" s="941">
        <v>95</v>
      </c>
      <c r="Q111" s="941">
        <v>95</v>
      </c>
      <c r="R111" s="941">
        <v>94</v>
      </c>
      <c r="S111" s="942">
        <v>96</v>
      </c>
      <c r="T111" s="755">
        <v>18</v>
      </c>
      <c r="U111" s="760"/>
      <c r="V111" s="755"/>
      <c r="W111" s="971">
        <v>8</v>
      </c>
      <c r="X111" s="972">
        <v>21</v>
      </c>
      <c r="Y111" s="940">
        <v>1</v>
      </c>
      <c r="Z111" s="941">
        <v>0</v>
      </c>
      <c r="AA111" s="941">
        <v>1</v>
      </c>
      <c r="AB111" s="941">
        <v>0</v>
      </c>
      <c r="AC111" s="941">
        <v>0</v>
      </c>
      <c r="AD111" s="941">
        <v>23</v>
      </c>
      <c r="AE111" s="941">
        <v>0</v>
      </c>
      <c r="AF111" s="941">
        <v>1</v>
      </c>
      <c r="AG111" s="941">
        <v>1</v>
      </c>
      <c r="AH111" s="941">
        <v>0</v>
      </c>
      <c r="AI111" s="956">
        <v>2</v>
      </c>
      <c r="AJ111" s="408"/>
      <c r="AK111" s="417" t="s">
        <v>806</v>
      </c>
      <c r="AL111" s="791"/>
      <c r="AM111" s="386"/>
      <c r="AN111" s="386"/>
      <c r="AO111" s="387">
        <v>3</v>
      </c>
    </row>
    <row r="112" spans="1:41" s="387" customFormat="1" ht="20.45" customHeight="1" x14ac:dyDescent="0.15">
      <c r="A112" s="393" t="s">
        <v>807</v>
      </c>
      <c r="B112" s="394"/>
      <c r="C112" s="417" t="s">
        <v>708</v>
      </c>
      <c r="D112" s="395"/>
      <c r="E112" s="396"/>
      <c r="F112" s="397"/>
      <c r="G112" s="398">
        <f t="shared" si="23"/>
        <v>9</v>
      </c>
      <c r="H112" s="951">
        <v>6</v>
      </c>
      <c r="I112" s="941">
        <v>0</v>
      </c>
      <c r="J112" s="942">
        <v>3</v>
      </c>
      <c r="K112" s="398">
        <f t="shared" si="24"/>
        <v>139</v>
      </c>
      <c r="L112" s="408">
        <v>63</v>
      </c>
      <c r="M112" s="942">
        <v>76</v>
      </c>
      <c r="N112" s="940">
        <v>25</v>
      </c>
      <c r="O112" s="941">
        <v>26</v>
      </c>
      <c r="P112" s="941">
        <v>21</v>
      </c>
      <c r="Q112" s="941">
        <v>25</v>
      </c>
      <c r="R112" s="941">
        <v>20</v>
      </c>
      <c r="S112" s="942">
        <v>22</v>
      </c>
      <c r="T112" s="755">
        <v>10</v>
      </c>
      <c r="U112" s="760"/>
      <c r="V112" s="755"/>
      <c r="W112" s="971">
        <v>3</v>
      </c>
      <c r="X112" s="972">
        <v>11</v>
      </c>
      <c r="Y112" s="940">
        <v>1</v>
      </c>
      <c r="Z112" s="941">
        <v>0</v>
      </c>
      <c r="AA112" s="941">
        <v>1</v>
      </c>
      <c r="AB112" s="941">
        <v>0</v>
      </c>
      <c r="AC112" s="941">
        <v>0</v>
      </c>
      <c r="AD112" s="941">
        <v>8</v>
      </c>
      <c r="AE112" s="941">
        <v>0</v>
      </c>
      <c r="AF112" s="941">
        <v>1</v>
      </c>
      <c r="AG112" s="941">
        <v>0</v>
      </c>
      <c r="AH112" s="941">
        <v>0</v>
      </c>
      <c r="AI112" s="956">
        <v>3</v>
      </c>
      <c r="AJ112" s="408"/>
      <c r="AK112" s="417" t="s">
        <v>708</v>
      </c>
      <c r="AL112" s="791"/>
      <c r="AM112" s="386"/>
      <c r="AN112" s="386"/>
      <c r="AO112" s="387">
        <v>2</v>
      </c>
    </row>
    <row r="113" spans="1:41" s="387" customFormat="1" ht="20.45" customHeight="1" x14ac:dyDescent="0.15">
      <c r="A113" s="393" t="s">
        <v>670</v>
      </c>
      <c r="B113" s="394"/>
      <c r="C113" s="417" t="s">
        <v>524</v>
      </c>
      <c r="D113" s="395"/>
      <c r="E113" s="396"/>
      <c r="F113" s="397"/>
      <c r="G113" s="398">
        <f t="shared" si="23"/>
        <v>9</v>
      </c>
      <c r="H113" s="951">
        <v>6</v>
      </c>
      <c r="I113" s="941">
        <v>0</v>
      </c>
      <c r="J113" s="942">
        <v>3</v>
      </c>
      <c r="K113" s="398">
        <f t="shared" si="24"/>
        <v>185</v>
      </c>
      <c r="L113" s="408">
        <v>98</v>
      </c>
      <c r="M113" s="942">
        <v>87</v>
      </c>
      <c r="N113" s="940">
        <v>35</v>
      </c>
      <c r="O113" s="941">
        <v>29</v>
      </c>
      <c r="P113" s="941">
        <v>34</v>
      </c>
      <c r="Q113" s="941">
        <v>25</v>
      </c>
      <c r="R113" s="941">
        <v>32</v>
      </c>
      <c r="S113" s="942">
        <v>30</v>
      </c>
      <c r="T113" s="755">
        <v>19</v>
      </c>
      <c r="U113" s="760"/>
      <c r="V113" s="755"/>
      <c r="W113" s="971">
        <v>5</v>
      </c>
      <c r="X113" s="972">
        <v>10</v>
      </c>
      <c r="Y113" s="940">
        <v>1</v>
      </c>
      <c r="Z113" s="941">
        <v>0</v>
      </c>
      <c r="AA113" s="941">
        <v>1</v>
      </c>
      <c r="AB113" s="941">
        <v>0</v>
      </c>
      <c r="AC113" s="941">
        <v>0</v>
      </c>
      <c r="AD113" s="941">
        <v>8</v>
      </c>
      <c r="AE113" s="941">
        <v>0</v>
      </c>
      <c r="AF113" s="941">
        <v>1</v>
      </c>
      <c r="AG113" s="941">
        <v>1</v>
      </c>
      <c r="AH113" s="941">
        <v>0</v>
      </c>
      <c r="AI113" s="956">
        <v>3</v>
      </c>
      <c r="AJ113" s="408"/>
      <c r="AK113" s="417" t="s">
        <v>524</v>
      </c>
      <c r="AL113" s="791"/>
      <c r="AM113" s="386"/>
      <c r="AN113" s="386"/>
      <c r="AO113" s="387">
        <v>2</v>
      </c>
    </row>
    <row r="114" spans="1:41" s="387" customFormat="1" ht="20.45" customHeight="1" x14ac:dyDescent="0.15">
      <c r="A114" s="393" t="s">
        <v>557</v>
      </c>
      <c r="B114" s="394"/>
      <c r="C114" s="417" t="s">
        <v>385</v>
      </c>
      <c r="D114" s="395"/>
      <c r="E114" s="396"/>
      <c r="F114" s="397"/>
      <c r="G114" s="398">
        <f t="shared" si="23"/>
        <v>14</v>
      </c>
      <c r="H114" s="951">
        <v>11</v>
      </c>
      <c r="I114" s="941">
        <v>0</v>
      </c>
      <c r="J114" s="942">
        <v>3</v>
      </c>
      <c r="K114" s="398">
        <f t="shared" si="24"/>
        <v>261</v>
      </c>
      <c r="L114" s="408">
        <v>125</v>
      </c>
      <c r="M114" s="942">
        <v>136</v>
      </c>
      <c r="N114" s="940">
        <v>40</v>
      </c>
      <c r="O114" s="941">
        <v>37</v>
      </c>
      <c r="P114" s="941">
        <v>42</v>
      </c>
      <c r="Q114" s="941">
        <v>42</v>
      </c>
      <c r="R114" s="941">
        <v>46</v>
      </c>
      <c r="S114" s="942">
        <v>54</v>
      </c>
      <c r="T114" s="755">
        <v>12</v>
      </c>
      <c r="U114" s="760"/>
      <c r="V114" s="755"/>
      <c r="W114" s="971">
        <v>5</v>
      </c>
      <c r="X114" s="972">
        <v>13</v>
      </c>
      <c r="Y114" s="940">
        <v>1</v>
      </c>
      <c r="Z114" s="941">
        <v>0</v>
      </c>
      <c r="AA114" s="941">
        <v>1</v>
      </c>
      <c r="AB114" s="941">
        <v>0</v>
      </c>
      <c r="AC114" s="941">
        <v>0</v>
      </c>
      <c r="AD114" s="941">
        <v>13</v>
      </c>
      <c r="AE114" s="941">
        <v>0</v>
      </c>
      <c r="AF114" s="941">
        <v>1</v>
      </c>
      <c r="AG114" s="941">
        <v>0</v>
      </c>
      <c r="AH114" s="941">
        <v>0</v>
      </c>
      <c r="AI114" s="956">
        <v>2</v>
      </c>
      <c r="AJ114" s="408"/>
      <c r="AK114" s="417" t="s">
        <v>385</v>
      </c>
      <c r="AL114" s="791"/>
      <c r="AM114" s="386"/>
      <c r="AN114" s="386"/>
      <c r="AO114" s="387">
        <v>1</v>
      </c>
    </row>
    <row r="115" spans="1:41" s="387" customFormat="1" ht="20.45" customHeight="1" x14ac:dyDescent="0.15">
      <c r="A115" s="393" t="s">
        <v>718</v>
      </c>
      <c r="B115" s="394"/>
      <c r="C115" s="417" t="s">
        <v>594</v>
      </c>
      <c r="D115" s="395"/>
      <c r="E115" s="396"/>
      <c r="F115" s="397"/>
      <c r="G115" s="398">
        <f t="shared" si="23"/>
        <v>3</v>
      </c>
      <c r="H115" s="951">
        <v>1</v>
      </c>
      <c r="I115" s="941">
        <v>2</v>
      </c>
      <c r="J115" s="942">
        <v>0</v>
      </c>
      <c r="K115" s="398">
        <f t="shared" si="24"/>
        <v>16</v>
      </c>
      <c r="L115" s="408">
        <v>11</v>
      </c>
      <c r="M115" s="942">
        <v>5</v>
      </c>
      <c r="N115" s="940">
        <v>0</v>
      </c>
      <c r="O115" s="941">
        <v>4</v>
      </c>
      <c r="P115" s="941">
        <v>3</v>
      </c>
      <c r="Q115" s="941">
        <v>1</v>
      </c>
      <c r="R115" s="941">
        <v>3</v>
      </c>
      <c r="S115" s="942">
        <v>5</v>
      </c>
      <c r="T115" s="755">
        <v>0</v>
      </c>
      <c r="U115" s="760"/>
      <c r="V115" s="755"/>
      <c r="W115" s="971">
        <v>2</v>
      </c>
      <c r="X115" s="972">
        <v>3</v>
      </c>
      <c r="Y115" s="940">
        <v>1</v>
      </c>
      <c r="Z115" s="941">
        <v>0</v>
      </c>
      <c r="AA115" s="941">
        <v>1</v>
      </c>
      <c r="AB115" s="941">
        <v>0</v>
      </c>
      <c r="AC115" s="941">
        <v>0</v>
      </c>
      <c r="AD115" s="941">
        <v>2</v>
      </c>
      <c r="AE115" s="941">
        <v>0</v>
      </c>
      <c r="AF115" s="941">
        <v>0</v>
      </c>
      <c r="AG115" s="941">
        <v>0</v>
      </c>
      <c r="AH115" s="941">
        <v>0</v>
      </c>
      <c r="AI115" s="956">
        <v>1</v>
      </c>
      <c r="AJ115" s="408"/>
      <c r="AK115" s="417" t="s">
        <v>594</v>
      </c>
      <c r="AL115" s="791"/>
      <c r="AM115" s="386"/>
      <c r="AN115" s="386"/>
      <c r="AO115" s="387">
        <v>0</v>
      </c>
    </row>
    <row r="116" spans="1:41" s="387" customFormat="1" ht="20.45" customHeight="1" x14ac:dyDescent="0.15">
      <c r="A116" s="393" t="s">
        <v>808</v>
      </c>
      <c r="B116" s="394"/>
      <c r="C116" s="417" t="s">
        <v>721</v>
      </c>
      <c r="D116" s="395"/>
      <c r="E116" s="396"/>
      <c r="F116" s="397"/>
      <c r="G116" s="398">
        <f t="shared" si="23"/>
        <v>3</v>
      </c>
      <c r="H116" s="951">
        <v>0</v>
      </c>
      <c r="I116" s="941">
        <v>3</v>
      </c>
      <c r="J116" s="942">
        <v>0</v>
      </c>
      <c r="K116" s="398">
        <f t="shared" si="24"/>
        <v>26</v>
      </c>
      <c r="L116" s="408">
        <v>14</v>
      </c>
      <c r="M116" s="942">
        <v>12</v>
      </c>
      <c r="N116" s="940">
        <v>1</v>
      </c>
      <c r="O116" s="941">
        <v>6</v>
      </c>
      <c r="P116" s="941">
        <v>4</v>
      </c>
      <c r="Q116" s="941">
        <v>4</v>
      </c>
      <c r="R116" s="941">
        <v>5</v>
      </c>
      <c r="S116" s="942">
        <v>6</v>
      </c>
      <c r="T116" s="755">
        <v>0</v>
      </c>
      <c r="U116" s="760"/>
      <c r="V116" s="755"/>
      <c r="W116" s="971">
        <v>2</v>
      </c>
      <c r="X116" s="972">
        <v>4</v>
      </c>
      <c r="Y116" s="940">
        <v>1</v>
      </c>
      <c r="Z116" s="941">
        <v>0</v>
      </c>
      <c r="AA116" s="941">
        <v>1</v>
      </c>
      <c r="AB116" s="941">
        <v>0</v>
      </c>
      <c r="AC116" s="941">
        <v>0</v>
      </c>
      <c r="AD116" s="941">
        <v>3</v>
      </c>
      <c r="AE116" s="941">
        <v>0</v>
      </c>
      <c r="AF116" s="941">
        <v>0</v>
      </c>
      <c r="AG116" s="941">
        <v>1</v>
      </c>
      <c r="AH116" s="941">
        <v>0</v>
      </c>
      <c r="AI116" s="956">
        <v>0</v>
      </c>
      <c r="AJ116" s="408"/>
      <c r="AK116" s="417" t="s">
        <v>721</v>
      </c>
      <c r="AL116" s="791"/>
      <c r="AM116" s="386"/>
      <c r="AN116" s="386"/>
      <c r="AO116" s="387">
        <v>1</v>
      </c>
    </row>
    <row r="117" spans="1:41" s="387" customFormat="1" ht="20.45" customHeight="1" x14ac:dyDescent="0.15">
      <c r="A117" s="393" t="s">
        <v>809</v>
      </c>
      <c r="B117" s="394"/>
      <c r="C117" s="417" t="s">
        <v>455</v>
      </c>
      <c r="D117" s="395"/>
      <c r="E117" s="396"/>
      <c r="F117" s="397"/>
      <c r="G117" s="398">
        <f t="shared" si="23"/>
        <v>2</v>
      </c>
      <c r="H117" s="951">
        <v>0</v>
      </c>
      <c r="I117" s="941">
        <v>2</v>
      </c>
      <c r="J117" s="942">
        <v>0</v>
      </c>
      <c r="K117" s="398">
        <f t="shared" si="24"/>
        <v>8</v>
      </c>
      <c r="L117" s="408">
        <v>3</v>
      </c>
      <c r="M117" s="942">
        <v>5</v>
      </c>
      <c r="N117" s="940">
        <v>1</v>
      </c>
      <c r="O117" s="941">
        <v>0</v>
      </c>
      <c r="P117" s="941">
        <v>1</v>
      </c>
      <c r="Q117" s="941">
        <v>3</v>
      </c>
      <c r="R117" s="941">
        <v>0</v>
      </c>
      <c r="S117" s="942">
        <v>3</v>
      </c>
      <c r="T117" s="755">
        <v>0</v>
      </c>
      <c r="U117" s="760"/>
      <c r="V117" s="755"/>
      <c r="W117" s="971">
        <v>2</v>
      </c>
      <c r="X117" s="972">
        <v>2</v>
      </c>
      <c r="Y117" s="940">
        <v>1</v>
      </c>
      <c r="Z117" s="941">
        <v>0</v>
      </c>
      <c r="AA117" s="941">
        <v>1</v>
      </c>
      <c r="AB117" s="941">
        <v>0</v>
      </c>
      <c r="AC117" s="941">
        <v>0</v>
      </c>
      <c r="AD117" s="941">
        <v>2</v>
      </c>
      <c r="AE117" s="941">
        <v>0</v>
      </c>
      <c r="AF117" s="941">
        <v>0</v>
      </c>
      <c r="AG117" s="941">
        <v>0</v>
      </c>
      <c r="AH117" s="941">
        <v>0</v>
      </c>
      <c r="AI117" s="956">
        <v>0</v>
      </c>
      <c r="AJ117" s="408"/>
      <c r="AK117" s="417" t="s">
        <v>455</v>
      </c>
      <c r="AL117" s="791"/>
      <c r="AM117" s="386"/>
      <c r="AN117" s="386"/>
      <c r="AO117" s="387">
        <v>1</v>
      </c>
    </row>
    <row r="118" spans="1:41" s="387" customFormat="1" ht="20.45" customHeight="1" x14ac:dyDescent="0.15">
      <c r="A118" s="393" t="s">
        <v>810</v>
      </c>
      <c r="B118" s="394"/>
      <c r="C118" s="417" t="s">
        <v>811</v>
      </c>
      <c r="D118" s="395"/>
      <c r="E118" s="396"/>
      <c r="F118" s="397"/>
      <c r="G118" s="398">
        <f t="shared" si="23"/>
        <v>17</v>
      </c>
      <c r="H118" s="951">
        <v>14</v>
      </c>
      <c r="I118" s="941">
        <v>0</v>
      </c>
      <c r="J118" s="942">
        <v>3</v>
      </c>
      <c r="K118" s="398">
        <f t="shared" si="24"/>
        <v>371</v>
      </c>
      <c r="L118" s="408">
        <v>183</v>
      </c>
      <c r="M118" s="942">
        <v>188</v>
      </c>
      <c r="N118" s="940">
        <v>51</v>
      </c>
      <c r="O118" s="941">
        <v>54</v>
      </c>
      <c r="P118" s="941">
        <v>63</v>
      </c>
      <c r="Q118" s="941">
        <v>58</v>
      </c>
      <c r="R118" s="941">
        <v>71</v>
      </c>
      <c r="S118" s="942">
        <v>74</v>
      </c>
      <c r="T118" s="755">
        <v>17</v>
      </c>
      <c r="U118" s="760"/>
      <c r="V118" s="755"/>
      <c r="W118" s="971">
        <v>5</v>
      </c>
      <c r="X118" s="972">
        <v>18</v>
      </c>
      <c r="Y118" s="940">
        <v>1</v>
      </c>
      <c r="Z118" s="941">
        <v>0</v>
      </c>
      <c r="AA118" s="941">
        <v>1</v>
      </c>
      <c r="AB118" s="941">
        <v>0</v>
      </c>
      <c r="AC118" s="941">
        <v>0</v>
      </c>
      <c r="AD118" s="941">
        <v>18</v>
      </c>
      <c r="AE118" s="941">
        <v>0</v>
      </c>
      <c r="AF118" s="941">
        <v>1</v>
      </c>
      <c r="AG118" s="941">
        <v>0</v>
      </c>
      <c r="AH118" s="941">
        <v>0</v>
      </c>
      <c r="AI118" s="956">
        <v>2</v>
      </c>
      <c r="AJ118" s="408"/>
      <c r="AK118" s="417" t="s">
        <v>811</v>
      </c>
      <c r="AL118" s="791"/>
      <c r="AM118" s="386"/>
      <c r="AN118" s="386"/>
      <c r="AO118" s="387">
        <v>3</v>
      </c>
    </row>
    <row r="119" spans="1:41" s="387" customFormat="1" ht="20.45" customHeight="1" x14ac:dyDescent="0.15">
      <c r="A119" s="393" t="s">
        <v>812</v>
      </c>
      <c r="B119" s="394"/>
      <c r="C119" s="417" t="s">
        <v>728</v>
      </c>
      <c r="D119" s="395"/>
      <c r="E119" s="396"/>
      <c r="F119" s="397"/>
      <c r="G119" s="398">
        <f t="shared" si="23"/>
        <v>10</v>
      </c>
      <c r="H119" s="951">
        <v>7</v>
      </c>
      <c r="I119" s="941">
        <v>0</v>
      </c>
      <c r="J119" s="942">
        <v>3</v>
      </c>
      <c r="K119" s="398">
        <f t="shared" si="24"/>
        <v>187</v>
      </c>
      <c r="L119" s="408">
        <v>101</v>
      </c>
      <c r="M119" s="942">
        <v>86</v>
      </c>
      <c r="N119" s="940">
        <v>28</v>
      </c>
      <c r="O119" s="941">
        <v>31</v>
      </c>
      <c r="P119" s="941">
        <v>32</v>
      </c>
      <c r="Q119" s="941">
        <v>29</v>
      </c>
      <c r="R119" s="941">
        <v>29</v>
      </c>
      <c r="S119" s="942">
        <v>38</v>
      </c>
      <c r="T119" s="755">
        <v>10</v>
      </c>
      <c r="U119" s="760"/>
      <c r="V119" s="755"/>
      <c r="W119" s="971">
        <v>4</v>
      </c>
      <c r="X119" s="972">
        <v>13</v>
      </c>
      <c r="Y119" s="940">
        <v>1</v>
      </c>
      <c r="Z119" s="941">
        <v>0</v>
      </c>
      <c r="AA119" s="941">
        <v>1</v>
      </c>
      <c r="AB119" s="941">
        <v>0</v>
      </c>
      <c r="AC119" s="941">
        <v>0</v>
      </c>
      <c r="AD119" s="941">
        <v>11</v>
      </c>
      <c r="AE119" s="941">
        <v>0</v>
      </c>
      <c r="AF119" s="941">
        <v>1</v>
      </c>
      <c r="AG119" s="941">
        <v>0</v>
      </c>
      <c r="AH119" s="941">
        <v>0</v>
      </c>
      <c r="AI119" s="956">
        <v>3</v>
      </c>
      <c r="AJ119" s="408"/>
      <c r="AK119" s="417" t="s">
        <v>728</v>
      </c>
      <c r="AL119" s="791"/>
      <c r="AM119" s="386"/>
      <c r="AN119" s="386"/>
      <c r="AO119" s="387">
        <v>2</v>
      </c>
    </row>
    <row r="120" spans="1:41" s="387" customFormat="1" ht="20.45" customHeight="1" x14ac:dyDescent="0.15">
      <c r="A120" s="393" t="s">
        <v>106</v>
      </c>
      <c r="B120" s="394"/>
      <c r="C120" s="417" t="s">
        <v>453</v>
      </c>
      <c r="D120" s="395"/>
      <c r="E120" s="396"/>
      <c r="F120" s="397"/>
      <c r="G120" s="398">
        <f t="shared" si="23"/>
        <v>15</v>
      </c>
      <c r="H120" s="951">
        <v>12</v>
      </c>
      <c r="I120" s="941">
        <v>0</v>
      </c>
      <c r="J120" s="942">
        <v>3</v>
      </c>
      <c r="K120" s="398">
        <f t="shared" si="24"/>
        <v>329</v>
      </c>
      <c r="L120" s="408">
        <v>156</v>
      </c>
      <c r="M120" s="942">
        <v>173</v>
      </c>
      <c r="N120" s="940">
        <v>43</v>
      </c>
      <c r="O120" s="941">
        <v>53</v>
      </c>
      <c r="P120" s="941">
        <v>55</v>
      </c>
      <c r="Q120" s="941">
        <v>62</v>
      </c>
      <c r="R120" s="941">
        <v>60</v>
      </c>
      <c r="S120" s="942">
        <v>56</v>
      </c>
      <c r="T120" s="755">
        <v>18</v>
      </c>
      <c r="U120" s="760"/>
      <c r="V120" s="755"/>
      <c r="W120" s="971">
        <v>6</v>
      </c>
      <c r="X120" s="972">
        <v>15</v>
      </c>
      <c r="Y120" s="940">
        <v>1</v>
      </c>
      <c r="Z120" s="941">
        <v>0</v>
      </c>
      <c r="AA120" s="941">
        <v>1</v>
      </c>
      <c r="AB120" s="941">
        <v>0</v>
      </c>
      <c r="AC120" s="941">
        <v>0</v>
      </c>
      <c r="AD120" s="941">
        <v>16</v>
      </c>
      <c r="AE120" s="941">
        <v>0</v>
      </c>
      <c r="AF120" s="941">
        <v>1</v>
      </c>
      <c r="AG120" s="941">
        <v>0</v>
      </c>
      <c r="AH120" s="941">
        <v>0</v>
      </c>
      <c r="AI120" s="956">
        <v>2</v>
      </c>
      <c r="AJ120" s="408"/>
      <c r="AK120" s="417" t="s">
        <v>453</v>
      </c>
      <c r="AL120" s="791"/>
      <c r="AM120" s="386"/>
      <c r="AN120" s="386"/>
      <c r="AO120" s="387">
        <v>2</v>
      </c>
    </row>
    <row r="121" spans="1:41" s="387" customFormat="1" ht="20.45" customHeight="1" x14ac:dyDescent="0.15">
      <c r="A121" s="393" t="s">
        <v>739</v>
      </c>
      <c r="B121" s="394"/>
      <c r="C121" s="417" t="s">
        <v>336</v>
      </c>
      <c r="D121" s="395"/>
      <c r="E121" s="396"/>
      <c r="F121" s="397"/>
      <c r="G121" s="398">
        <f t="shared" si="23"/>
        <v>16</v>
      </c>
      <c r="H121" s="951">
        <v>12</v>
      </c>
      <c r="I121" s="941">
        <v>0</v>
      </c>
      <c r="J121" s="942">
        <v>4</v>
      </c>
      <c r="K121" s="398">
        <f t="shared" si="24"/>
        <v>334</v>
      </c>
      <c r="L121" s="408">
        <v>178</v>
      </c>
      <c r="M121" s="942">
        <v>156</v>
      </c>
      <c r="N121" s="940">
        <v>40</v>
      </c>
      <c r="O121" s="941">
        <v>65</v>
      </c>
      <c r="P121" s="941">
        <v>51</v>
      </c>
      <c r="Q121" s="941">
        <v>53</v>
      </c>
      <c r="R121" s="941">
        <v>72</v>
      </c>
      <c r="S121" s="942">
        <v>53</v>
      </c>
      <c r="T121" s="755">
        <v>25</v>
      </c>
      <c r="U121" s="760"/>
      <c r="V121" s="755"/>
      <c r="W121" s="971">
        <v>5</v>
      </c>
      <c r="X121" s="972">
        <v>20</v>
      </c>
      <c r="Y121" s="940">
        <v>1</v>
      </c>
      <c r="Z121" s="941">
        <v>0</v>
      </c>
      <c r="AA121" s="941">
        <v>1</v>
      </c>
      <c r="AB121" s="941">
        <v>0</v>
      </c>
      <c r="AC121" s="941">
        <v>0</v>
      </c>
      <c r="AD121" s="941">
        <v>21</v>
      </c>
      <c r="AE121" s="941">
        <v>0</v>
      </c>
      <c r="AF121" s="941">
        <v>1</v>
      </c>
      <c r="AG121" s="941">
        <v>0</v>
      </c>
      <c r="AH121" s="941">
        <v>0</v>
      </c>
      <c r="AI121" s="956">
        <v>1</v>
      </c>
      <c r="AJ121" s="408"/>
      <c r="AK121" s="417" t="s">
        <v>336</v>
      </c>
      <c r="AL121" s="791"/>
      <c r="AM121" s="386"/>
      <c r="AN121" s="386"/>
      <c r="AO121" s="387">
        <v>3</v>
      </c>
    </row>
    <row r="122" spans="1:41" s="387" customFormat="1" ht="20.45" customHeight="1" x14ac:dyDescent="0.15">
      <c r="A122" s="393" t="s">
        <v>209</v>
      </c>
      <c r="B122" s="394"/>
      <c r="C122" s="417" t="s">
        <v>601</v>
      </c>
      <c r="D122" s="395"/>
      <c r="E122" s="396"/>
      <c r="F122" s="397"/>
      <c r="G122" s="398">
        <f t="shared" si="23"/>
        <v>7</v>
      </c>
      <c r="H122" s="951">
        <v>6</v>
      </c>
      <c r="I122" s="941">
        <v>0</v>
      </c>
      <c r="J122" s="942">
        <v>1</v>
      </c>
      <c r="K122" s="398">
        <f t="shared" si="24"/>
        <v>120</v>
      </c>
      <c r="L122" s="408">
        <v>65</v>
      </c>
      <c r="M122" s="942">
        <v>55</v>
      </c>
      <c r="N122" s="940">
        <v>12</v>
      </c>
      <c r="O122" s="941">
        <v>15</v>
      </c>
      <c r="P122" s="941">
        <v>16</v>
      </c>
      <c r="Q122" s="941">
        <v>21</v>
      </c>
      <c r="R122" s="941">
        <v>22</v>
      </c>
      <c r="S122" s="942">
        <v>34</v>
      </c>
      <c r="T122" s="755">
        <v>3</v>
      </c>
      <c r="U122" s="760"/>
      <c r="V122" s="755"/>
      <c r="W122" s="971">
        <v>5</v>
      </c>
      <c r="X122" s="972">
        <v>7</v>
      </c>
      <c r="Y122" s="940">
        <v>1</v>
      </c>
      <c r="Z122" s="941">
        <v>0</v>
      </c>
      <c r="AA122" s="941">
        <v>1</v>
      </c>
      <c r="AB122" s="941">
        <v>0</v>
      </c>
      <c r="AC122" s="941">
        <v>0</v>
      </c>
      <c r="AD122" s="941">
        <v>7</v>
      </c>
      <c r="AE122" s="941">
        <v>0</v>
      </c>
      <c r="AF122" s="941">
        <v>1</v>
      </c>
      <c r="AG122" s="941">
        <v>1</v>
      </c>
      <c r="AH122" s="941">
        <v>0</v>
      </c>
      <c r="AI122" s="956">
        <v>1</v>
      </c>
      <c r="AJ122" s="408"/>
      <c r="AK122" s="417" t="s">
        <v>601</v>
      </c>
      <c r="AL122" s="791"/>
      <c r="AM122" s="386"/>
      <c r="AN122" s="386"/>
      <c r="AO122" s="387">
        <v>2</v>
      </c>
    </row>
    <row r="123" spans="1:41" s="387" customFormat="1" ht="20.45" customHeight="1" x14ac:dyDescent="0.15">
      <c r="A123" s="393" t="s">
        <v>526</v>
      </c>
      <c r="B123" s="394"/>
      <c r="C123" s="417" t="s">
        <v>813</v>
      </c>
      <c r="D123" s="395"/>
      <c r="E123" s="396"/>
      <c r="F123" s="397"/>
      <c r="G123" s="398">
        <f t="shared" si="23"/>
        <v>16</v>
      </c>
      <c r="H123" s="951">
        <v>14</v>
      </c>
      <c r="I123" s="941">
        <v>0</v>
      </c>
      <c r="J123" s="942">
        <v>2</v>
      </c>
      <c r="K123" s="398">
        <f t="shared" si="24"/>
        <v>396</v>
      </c>
      <c r="L123" s="408">
        <v>205</v>
      </c>
      <c r="M123" s="942">
        <v>191</v>
      </c>
      <c r="N123" s="940">
        <v>63</v>
      </c>
      <c r="O123" s="941">
        <v>60</v>
      </c>
      <c r="P123" s="941">
        <v>87</v>
      </c>
      <c r="Q123" s="941">
        <v>63</v>
      </c>
      <c r="R123" s="941">
        <v>71</v>
      </c>
      <c r="S123" s="942">
        <v>52</v>
      </c>
      <c r="T123" s="755">
        <v>11</v>
      </c>
      <c r="U123" s="760"/>
      <c r="V123" s="755"/>
      <c r="W123" s="971">
        <v>7</v>
      </c>
      <c r="X123" s="972">
        <v>14</v>
      </c>
      <c r="Y123" s="940">
        <v>1</v>
      </c>
      <c r="Z123" s="941">
        <v>0</v>
      </c>
      <c r="AA123" s="941">
        <v>1</v>
      </c>
      <c r="AB123" s="941">
        <v>0</v>
      </c>
      <c r="AC123" s="941">
        <v>0</v>
      </c>
      <c r="AD123" s="941">
        <v>17</v>
      </c>
      <c r="AE123" s="941">
        <v>0</v>
      </c>
      <c r="AF123" s="941">
        <v>1</v>
      </c>
      <c r="AG123" s="941">
        <v>0</v>
      </c>
      <c r="AH123" s="941">
        <v>0</v>
      </c>
      <c r="AI123" s="956">
        <v>1</v>
      </c>
      <c r="AJ123" s="408"/>
      <c r="AK123" s="417" t="s">
        <v>813</v>
      </c>
      <c r="AL123" s="791"/>
      <c r="AM123" s="386"/>
      <c r="AN123" s="386"/>
      <c r="AO123" s="387">
        <v>2</v>
      </c>
    </row>
    <row r="124" spans="1:41" s="387" customFormat="1" ht="20.45" customHeight="1" x14ac:dyDescent="0.15">
      <c r="A124" s="393" t="s">
        <v>814</v>
      </c>
      <c r="B124" s="394"/>
      <c r="C124" s="417" t="s">
        <v>815</v>
      </c>
      <c r="D124" s="395"/>
      <c r="E124" s="396"/>
      <c r="F124" s="397"/>
      <c r="G124" s="398">
        <f t="shared" si="23"/>
        <v>8</v>
      </c>
      <c r="H124" s="951">
        <v>6</v>
      </c>
      <c r="I124" s="941">
        <v>0</v>
      </c>
      <c r="J124" s="942">
        <v>2</v>
      </c>
      <c r="K124" s="398">
        <f t="shared" si="24"/>
        <v>96</v>
      </c>
      <c r="L124" s="408">
        <v>62</v>
      </c>
      <c r="M124" s="942">
        <v>34</v>
      </c>
      <c r="N124" s="940">
        <v>13</v>
      </c>
      <c r="O124" s="941">
        <v>18</v>
      </c>
      <c r="P124" s="941">
        <v>12</v>
      </c>
      <c r="Q124" s="941">
        <v>16</v>
      </c>
      <c r="R124" s="941">
        <v>21</v>
      </c>
      <c r="S124" s="942">
        <v>16</v>
      </c>
      <c r="T124" s="755">
        <v>10</v>
      </c>
      <c r="U124" s="760"/>
      <c r="V124" s="755"/>
      <c r="W124" s="971">
        <v>4</v>
      </c>
      <c r="X124" s="972">
        <v>8</v>
      </c>
      <c r="Y124" s="940">
        <v>1</v>
      </c>
      <c r="Z124" s="941">
        <v>0</v>
      </c>
      <c r="AA124" s="941">
        <v>1</v>
      </c>
      <c r="AB124" s="941">
        <v>0</v>
      </c>
      <c r="AC124" s="941">
        <v>0</v>
      </c>
      <c r="AD124" s="941">
        <v>7</v>
      </c>
      <c r="AE124" s="941">
        <v>0</v>
      </c>
      <c r="AF124" s="941">
        <v>1</v>
      </c>
      <c r="AG124" s="941">
        <v>0</v>
      </c>
      <c r="AH124" s="941">
        <v>0</v>
      </c>
      <c r="AI124" s="956">
        <v>2</v>
      </c>
      <c r="AJ124" s="408"/>
      <c r="AK124" s="417" t="s">
        <v>815</v>
      </c>
      <c r="AL124" s="791"/>
      <c r="AM124" s="386"/>
      <c r="AN124" s="386"/>
      <c r="AO124" s="387">
        <v>2</v>
      </c>
    </row>
    <row r="125" spans="1:41" s="387" customFormat="1" ht="20.45" customHeight="1" x14ac:dyDescent="0.15">
      <c r="A125" s="393" t="s">
        <v>816</v>
      </c>
      <c r="B125" s="394"/>
      <c r="C125" s="417" t="s">
        <v>108</v>
      </c>
      <c r="D125" s="395"/>
      <c r="E125" s="396"/>
      <c r="F125" s="397"/>
      <c r="G125" s="398">
        <f t="shared" si="23"/>
        <v>11</v>
      </c>
      <c r="H125" s="951">
        <v>9</v>
      </c>
      <c r="I125" s="941">
        <v>0</v>
      </c>
      <c r="J125" s="942">
        <v>2</v>
      </c>
      <c r="K125" s="398">
        <f t="shared" si="24"/>
        <v>229</v>
      </c>
      <c r="L125" s="408">
        <v>124</v>
      </c>
      <c r="M125" s="942">
        <v>105</v>
      </c>
      <c r="N125" s="940">
        <v>31</v>
      </c>
      <c r="O125" s="941">
        <v>31</v>
      </c>
      <c r="P125" s="941">
        <v>45</v>
      </c>
      <c r="Q125" s="941">
        <v>41</v>
      </c>
      <c r="R125" s="941">
        <v>36</v>
      </c>
      <c r="S125" s="942">
        <v>45</v>
      </c>
      <c r="T125" s="755">
        <v>5</v>
      </c>
      <c r="U125" s="760"/>
      <c r="V125" s="755"/>
      <c r="W125" s="971">
        <v>7</v>
      </c>
      <c r="X125" s="972">
        <v>11</v>
      </c>
      <c r="Y125" s="940">
        <v>1</v>
      </c>
      <c r="Z125" s="941">
        <v>0</v>
      </c>
      <c r="AA125" s="941">
        <v>1</v>
      </c>
      <c r="AB125" s="941">
        <v>0</v>
      </c>
      <c r="AC125" s="941">
        <v>0</v>
      </c>
      <c r="AD125" s="941">
        <v>12</v>
      </c>
      <c r="AE125" s="941">
        <v>0</v>
      </c>
      <c r="AF125" s="941">
        <v>1</v>
      </c>
      <c r="AG125" s="941">
        <v>0</v>
      </c>
      <c r="AH125" s="941">
        <v>1</v>
      </c>
      <c r="AI125" s="956">
        <v>2</v>
      </c>
      <c r="AJ125" s="408"/>
      <c r="AK125" s="417" t="s">
        <v>108</v>
      </c>
      <c r="AL125" s="791"/>
      <c r="AM125" s="386"/>
      <c r="AN125" s="386"/>
      <c r="AO125" s="387">
        <v>4</v>
      </c>
    </row>
    <row r="126" spans="1:41" s="387" customFormat="1" ht="20.45" customHeight="1" thickBot="1" x14ac:dyDescent="0.2">
      <c r="A126" s="419" t="s">
        <v>817</v>
      </c>
      <c r="B126" s="420"/>
      <c r="C126" s="421" t="s">
        <v>172</v>
      </c>
      <c r="D126" s="422"/>
      <c r="E126" s="423"/>
      <c r="F126" s="424"/>
      <c r="G126" s="425">
        <f t="shared" si="23"/>
        <v>5</v>
      </c>
      <c r="H126" s="952">
        <v>2</v>
      </c>
      <c r="I126" s="948">
        <v>2</v>
      </c>
      <c r="J126" s="949">
        <v>1</v>
      </c>
      <c r="K126" s="425">
        <f t="shared" si="24"/>
        <v>29</v>
      </c>
      <c r="L126" s="785">
        <v>20</v>
      </c>
      <c r="M126" s="949">
        <v>9</v>
      </c>
      <c r="N126" s="947">
        <v>7</v>
      </c>
      <c r="O126" s="948">
        <v>4</v>
      </c>
      <c r="P126" s="948">
        <v>2</v>
      </c>
      <c r="Q126" s="948">
        <v>5</v>
      </c>
      <c r="R126" s="948">
        <v>5</v>
      </c>
      <c r="S126" s="949">
        <v>6</v>
      </c>
      <c r="T126" s="950">
        <v>1</v>
      </c>
      <c r="U126" s="760"/>
      <c r="V126" s="755"/>
      <c r="W126" s="976">
        <v>2</v>
      </c>
      <c r="X126" s="977">
        <v>6</v>
      </c>
      <c r="Y126" s="947">
        <v>1</v>
      </c>
      <c r="Z126" s="948">
        <v>0</v>
      </c>
      <c r="AA126" s="948">
        <v>1</v>
      </c>
      <c r="AB126" s="948">
        <v>0</v>
      </c>
      <c r="AC126" s="948">
        <v>0</v>
      </c>
      <c r="AD126" s="948">
        <v>5</v>
      </c>
      <c r="AE126" s="948">
        <v>0</v>
      </c>
      <c r="AF126" s="948">
        <v>1</v>
      </c>
      <c r="AG126" s="948">
        <v>0</v>
      </c>
      <c r="AH126" s="948">
        <v>0</v>
      </c>
      <c r="AI126" s="957">
        <v>0</v>
      </c>
      <c r="AJ126" s="785"/>
      <c r="AK126" s="421" t="s">
        <v>172</v>
      </c>
      <c r="AL126" s="797"/>
      <c r="AM126" s="386"/>
      <c r="AN126" s="386"/>
      <c r="AO126" s="387">
        <v>1</v>
      </c>
    </row>
    <row r="127" spans="1:41" s="328" customFormat="1" ht="24" customHeight="1" x14ac:dyDescent="0.2">
      <c r="A127" s="326"/>
      <c r="B127" s="326"/>
      <c r="C127" s="327"/>
      <c r="E127" s="329"/>
      <c r="F127" s="329"/>
      <c r="G127" s="327"/>
      <c r="H127" s="327"/>
      <c r="I127" s="327"/>
      <c r="J127" s="327"/>
      <c r="K127" s="327"/>
      <c r="L127" s="327"/>
      <c r="M127" s="327"/>
      <c r="N127" s="331"/>
      <c r="O127" s="331"/>
      <c r="P127" s="331"/>
      <c r="Q127" s="331"/>
      <c r="R127" s="331"/>
      <c r="S127" s="331"/>
      <c r="T127" s="331"/>
      <c r="U127" s="331"/>
      <c r="V127" s="331"/>
      <c r="W127" s="327"/>
      <c r="X127" s="327"/>
      <c r="Y127" s="332"/>
      <c r="Z127" s="327"/>
      <c r="AA127" s="327"/>
      <c r="AB127" s="327"/>
      <c r="AC127" s="327"/>
      <c r="AD127" s="327"/>
      <c r="AE127" s="327"/>
      <c r="AF127" s="327"/>
      <c r="AG127" s="327"/>
      <c r="AH127" s="327"/>
      <c r="AI127" s="333"/>
      <c r="AJ127" s="333"/>
      <c r="AK127" s="327"/>
      <c r="AL127" s="327"/>
    </row>
    <row r="128" spans="1:41" s="336" customFormat="1" ht="26.25" customHeight="1" thickBot="1" x14ac:dyDescent="0.2">
      <c r="A128" s="334"/>
      <c r="B128" s="335"/>
      <c r="C128" s="330"/>
      <c r="E128" s="337"/>
      <c r="F128" s="337"/>
      <c r="G128" s="338"/>
      <c r="H128" s="338"/>
      <c r="I128" s="338"/>
      <c r="J128" s="338"/>
      <c r="K128" s="338"/>
      <c r="L128" s="338"/>
      <c r="M128" s="338"/>
      <c r="N128" s="338"/>
      <c r="O128" s="338"/>
      <c r="P128" s="338"/>
      <c r="Q128" s="338"/>
      <c r="R128" s="338"/>
      <c r="S128" s="338"/>
      <c r="T128" s="338"/>
      <c r="U128" s="338"/>
      <c r="V128" s="338"/>
      <c r="W128" s="338"/>
      <c r="X128" s="338"/>
      <c r="Y128" s="338"/>
      <c r="Z128" s="338"/>
      <c r="AA128" s="338"/>
      <c r="AB128" s="338"/>
      <c r="AC128" s="338"/>
      <c r="AD128" s="338"/>
      <c r="AE128" s="338"/>
      <c r="AF128" s="338"/>
      <c r="AG128" s="338"/>
      <c r="AH128" s="338"/>
      <c r="AI128" s="338"/>
      <c r="AJ128" s="338"/>
      <c r="AK128" s="330"/>
      <c r="AL128" s="330"/>
      <c r="AM128" s="339"/>
      <c r="AN128" s="339"/>
    </row>
    <row r="129" spans="1:41" s="347" customFormat="1" ht="4.5" customHeight="1" x14ac:dyDescent="0.15">
      <c r="A129" s="340"/>
      <c r="B129" s="341"/>
      <c r="C129" s="342"/>
      <c r="D129" s="343"/>
      <c r="E129" s="344"/>
      <c r="F129" s="344"/>
      <c r="G129" s="1762" t="s">
        <v>927</v>
      </c>
      <c r="H129" s="1743"/>
      <c r="I129" s="1743"/>
      <c r="J129" s="1743"/>
      <c r="K129" s="1742" t="s">
        <v>329</v>
      </c>
      <c r="L129" s="1743"/>
      <c r="M129" s="1743"/>
      <c r="N129" s="1743"/>
      <c r="O129" s="1743"/>
      <c r="P129" s="1743"/>
      <c r="Q129" s="1743"/>
      <c r="R129" s="1743"/>
      <c r="S129" s="1744"/>
      <c r="T129" s="1763" t="s">
        <v>974</v>
      </c>
      <c r="U129" s="761"/>
      <c r="V129" s="762"/>
      <c r="W129" s="1752" t="s">
        <v>929</v>
      </c>
      <c r="X129" s="1753"/>
      <c r="Y129" s="1753"/>
      <c r="Z129" s="1753"/>
      <c r="AA129" s="1753"/>
      <c r="AB129" s="1753"/>
      <c r="AC129" s="1753"/>
      <c r="AD129" s="1753"/>
      <c r="AE129" s="1753"/>
      <c r="AF129" s="1753"/>
      <c r="AG129" s="1753"/>
      <c r="AH129" s="1753"/>
      <c r="AI129" s="1767"/>
      <c r="AJ129" s="612"/>
      <c r="AK129" s="342"/>
      <c r="AL129" s="790"/>
      <c r="AM129" s="978"/>
      <c r="AN129" s="346"/>
    </row>
    <row r="130" spans="1:41" s="347" customFormat="1" ht="21" customHeight="1" x14ac:dyDescent="0.15">
      <c r="A130" s="1716" t="s">
        <v>515</v>
      </c>
      <c r="B130" s="348"/>
      <c r="C130" s="1715" t="s">
        <v>395</v>
      </c>
      <c r="D130" s="349"/>
      <c r="E130" s="1717" t="s">
        <v>437</v>
      </c>
      <c r="F130" s="1717" t="s">
        <v>125</v>
      </c>
      <c r="G130" s="1746"/>
      <c r="H130" s="1746"/>
      <c r="I130" s="1746"/>
      <c r="J130" s="1746"/>
      <c r="K130" s="1745"/>
      <c r="L130" s="1746"/>
      <c r="M130" s="1746"/>
      <c r="N130" s="1746"/>
      <c r="O130" s="1746"/>
      <c r="P130" s="1746"/>
      <c r="Q130" s="1746"/>
      <c r="R130" s="1746"/>
      <c r="S130" s="1747"/>
      <c r="T130" s="1764"/>
      <c r="U130" s="763"/>
      <c r="V130" s="764"/>
      <c r="W130" s="1754"/>
      <c r="X130" s="1755"/>
      <c r="Y130" s="1755"/>
      <c r="Z130" s="1755"/>
      <c r="AA130" s="1755"/>
      <c r="AB130" s="1755"/>
      <c r="AC130" s="1755"/>
      <c r="AD130" s="1755"/>
      <c r="AE130" s="1755"/>
      <c r="AF130" s="1755"/>
      <c r="AG130" s="1755"/>
      <c r="AH130" s="1755"/>
      <c r="AI130" s="1768"/>
      <c r="AJ130" s="786"/>
      <c r="AK130" s="1715" t="s">
        <v>395</v>
      </c>
      <c r="AL130" s="791"/>
      <c r="AM130" s="1770"/>
      <c r="AN130" s="350"/>
    </row>
    <row r="131" spans="1:41" s="347" customFormat="1" ht="4.5" customHeight="1" x14ac:dyDescent="0.15">
      <c r="A131" s="1716"/>
      <c r="B131" s="348"/>
      <c r="C131" s="1715"/>
      <c r="D131" s="349"/>
      <c r="E131" s="1717"/>
      <c r="F131" s="1717"/>
      <c r="G131" s="351"/>
      <c r="H131" s="352"/>
      <c r="I131" s="353"/>
      <c r="J131" s="354"/>
      <c r="K131" s="1726" t="s">
        <v>539</v>
      </c>
      <c r="L131" s="1727"/>
      <c r="M131" s="1728"/>
      <c r="N131" s="355"/>
      <c r="O131" s="356"/>
      <c r="P131" s="356"/>
      <c r="Q131" s="356"/>
      <c r="R131" s="356"/>
      <c r="S131" s="357"/>
      <c r="T131" s="1765"/>
      <c r="U131" s="763"/>
      <c r="V131" s="764"/>
      <c r="W131" s="1732" t="s">
        <v>539</v>
      </c>
      <c r="X131" s="1728"/>
      <c r="Y131" s="355"/>
      <c r="Z131" s="356"/>
      <c r="AA131" s="356"/>
      <c r="AB131" s="356"/>
      <c r="AC131" s="356"/>
      <c r="AD131" s="356"/>
      <c r="AE131" s="356"/>
      <c r="AF131" s="356"/>
      <c r="AG131" s="356"/>
      <c r="AH131" s="356"/>
      <c r="AI131" s="357"/>
      <c r="AJ131" s="417"/>
      <c r="AK131" s="1715"/>
      <c r="AL131" s="791"/>
      <c r="AM131" s="1770"/>
      <c r="AN131" s="350"/>
    </row>
    <row r="132" spans="1:41" s="347" customFormat="1" ht="39.75" customHeight="1" x14ac:dyDescent="0.15">
      <c r="A132" s="1716"/>
      <c r="B132" s="348"/>
      <c r="C132" s="1715"/>
      <c r="D132" s="349"/>
      <c r="E132" s="1717"/>
      <c r="F132" s="1717"/>
      <c r="G132" s="1760" t="s">
        <v>411</v>
      </c>
      <c r="H132" s="1721" t="s">
        <v>861</v>
      </c>
      <c r="I132" s="1711" t="s">
        <v>957</v>
      </c>
      <c r="J132" s="1738" t="s">
        <v>867</v>
      </c>
      <c r="K132" s="1729"/>
      <c r="L132" s="1730"/>
      <c r="M132" s="1731"/>
      <c r="N132" s="1740" t="s">
        <v>593</v>
      </c>
      <c r="O132" s="1713" t="s">
        <v>595</v>
      </c>
      <c r="P132" s="1713" t="s">
        <v>596</v>
      </c>
      <c r="Q132" s="1713" t="s">
        <v>533</v>
      </c>
      <c r="R132" s="1713" t="s">
        <v>597</v>
      </c>
      <c r="S132" s="1719" t="s">
        <v>599</v>
      </c>
      <c r="T132" s="1765"/>
      <c r="U132" s="763"/>
      <c r="V132" s="764"/>
      <c r="W132" s="1733"/>
      <c r="X132" s="1731"/>
      <c r="Y132" s="1721" t="s">
        <v>163</v>
      </c>
      <c r="Z132" s="1711" t="s">
        <v>390</v>
      </c>
      <c r="AA132" s="1711" t="s">
        <v>80</v>
      </c>
      <c r="AB132" s="1711" t="s">
        <v>300</v>
      </c>
      <c r="AC132" s="1711" t="s">
        <v>389</v>
      </c>
      <c r="AD132" s="1711" t="s">
        <v>939</v>
      </c>
      <c r="AE132" s="1711" t="s">
        <v>864</v>
      </c>
      <c r="AF132" s="1737" t="s">
        <v>388</v>
      </c>
      <c r="AG132" s="1737" t="s">
        <v>940</v>
      </c>
      <c r="AH132" s="1737" t="s">
        <v>561</v>
      </c>
      <c r="AI132" s="1738" t="s">
        <v>941</v>
      </c>
      <c r="AJ132" s="787"/>
      <c r="AK132" s="1715"/>
      <c r="AL132" s="791"/>
      <c r="AM132" s="1770"/>
      <c r="AN132" s="350"/>
    </row>
    <row r="133" spans="1:41" s="347" customFormat="1" ht="39.75" customHeight="1" x14ac:dyDescent="0.15">
      <c r="A133" s="1716"/>
      <c r="B133" s="348"/>
      <c r="C133" s="1715"/>
      <c r="D133" s="349"/>
      <c r="E133" s="1717"/>
      <c r="F133" s="1717"/>
      <c r="G133" s="1761"/>
      <c r="H133" s="1736"/>
      <c r="I133" s="1737"/>
      <c r="J133" s="1739"/>
      <c r="K133" s="1705" t="s">
        <v>411</v>
      </c>
      <c r="L133" s="1707" t="s">
        <v>931</v>
      </c>
      <c r="M133" s="1709" t="s">
        <v>932</v>
      </c>
      <c r="N133" s="1741"/>
      <c r="O133" s="1714"/>
      <c r="P133" s="1714"/>
      <c r="Q133" s="1714"/>
      <c r="R133" s="1714"/>
      <c r="S133" s="1720"/>
      <c r="T133" s="1765"/>
      <c r="U133" s="763"/>
      <c r="V133" s="764"/>
      <c r="W133" s="1723" t="s">
        <v>931</v>
      </c>
      <c r="X133" s="1758" t="s">
        <v>932</v>
      </c>
      <c r="Y133" s="1722"/>
      <c r="Z133" s="1712"/>
      <c r="AA133" s="1712"/>
      <c r="AB133" s="1712"/>
      <c r="AC133" s="1712"/>
      <c r="AD133" s="1712"/>
      <c r="AE133" s="1712"/>
      <c r="AF133" s="1737"/>
      <c r="AG133" s="1737"/>
      <c r="AH133" s="1737"/>
      <c r="AI133" s="1769"/>
      <c r="AJ133" s="787"/>
      <c r="AK133" s="1715"/>
      <c r="AL133" s="791"/>
      <c r="AM133" s="1770"/>
      <c r="AN133" s="350"/>
    </row>
    <row r="134" spans="1:41" s="347" customFormat="1" ht="4.5" customHeight="1" x14ac:dyDescent="0.15">
      <c r="A134" s="358"/>
      <c r="B134" s="359"/>
      <c r="C134" s="360"/>
      <c r="D134" s="361"/>
      <c r="E134" s="362"/>
      <c r="F134" s="362"/>
      <c r="G134" s="364"/>
      <c r="H134" s="365"/>
      <c r="I134" s="366"/>
      <c r="J134" s="367"/>
      <c r="K134" s="1706"/>
      <c r="L134" s="1708"/>
      <c r="M134" s="1710"/>
      <c r="N134" s="365"/>
      <c r="O134" s="366"/>
      <c r="P134" s="366"/>
      <c r="Q134" s="366"/>
      <c r="R134" s="366"/>
      <c r="S134" s="368"/>
      <c r="T134" s="1766"/>
      <c r="U134" s="763"/>
      <c r="V134" s="764"/>
      <c r="W134" s="1724"/>
      <c r="X134" s="1759"/>
      <c r="Y134" s="365"/>
      <c r="Z134" s="366"/>
      <c r="AA134" s="366"/>
      <c r="AB134" s="366"/>
      <c r="AC134" s="366"/>
      <c r="AD134" s="366"/>
      <c r="AE134" s="366"/>
      <c r="AF134" s="366"/>
      <c r="AG134" s="366"/>
      <c r="AH134" s="366"/>
      <c r="AI134" s="368"/>
      <c r="AJ134" s="364"/>
      <c r="AK134" s="360"/>
      <c r="AL134" s="792"/>
      <c r="AM134" s="979"/>
      <c r="AN134" s="369"/>
    </row>
    <row r="135" spans="1:41" s="387" customFormat="1" ht="20.45" customHeight="1" x14ac:dyDescent="0.15">
      <c r="A135" s="393" t="s">
        <v>396</v>
      </c>
      <c r="B135" s="394"/>
      <c r="C135" s="417" t="s">
        <v>818</v>
      </c>
      <c r="D135" s="395"/>
      <c r="E135" s="396"/>
      <c r="F135" s="397"/>
      <c r="G135" s="398">
        <f t="shared" ref="G135:G151" si="25">SUM(H135:J135)</f>
        <v>7</v>
      </c>
      <c r="H135" s="951">
        <v>6</v>
      </c>
      <c r="I135" s="941">
        <v>0</v>
      </c>
      <c r="J135" s="942">
        <v>1</v>
      </c>
      <c r="K135" s="398">
        <f t="shared" ref="K135:K151" si="26">SUM(L135:M135)</f>
        <v>91</v>
      </c>
      <c r="L135" s="408">
        <v>49</v>
      </c>
      <c r="M135" s="942">
        <v>42</v>
      </c>
      <c r="N135" s="940">
        <v>9</v>
      </c>
      <c r="O135" s="941">
        <v>16</v>
      </c>
      <c r="P135" s="941">
        <v>13</v>
      </c>
      <c r="Q135" s="941">
        <v>20</v>
      </c>
      <c r="R135" s="941">
        <v>11</v>
      </c>
      <c r="S135" s="942">
        <v>22</v>
      </c>
      <c r="T135" s="755">
        <v>3</v>
      </c>
      <c r="U135" s="760"/>
      <c r="V135" s="755"/>
      <c r="W135" s="971">
        <v>4</v>
      </c>
      <c r="X135" s="972">
        <v>9</v>
      </c>
      <c r="Y135" s="940">
        <v>1</v>
      </c>
      <c r="Z135" s="941">
        <v>0</v>
      </c>
      <c r="AA135" s="941">
        <v>1</v>
      </c>
      <c r="AB135" s="941">
        <v>0</v>
      </c>
      <c r="AC135" s="941">
        <v>0</v>
      </c>
      <c r="AD135" s="941">
        <v>7</v>
      </c>
      <c r="AE135" s="941">
        <v>0</v>
      </c>
      <c r="AF135" s="941">
        <v>1</v>
      </c>
      <c r="AG135" s="941">
        <v>1</v>
      </c>
      <c r="AH135" s="941">
        <v>0</v>
      </c>
      <c r="AI135" s="942">
        <v>2</v>
      </c>
      <c r="AJ135" s="769"/>
      <c r="AK135" s="417" t="s">
        <v>818</v>
      </c>
      <c r="AL135" s="791"/>
      <c r="AM135" s="980"/>
      <c r="AN135" s="386"/>
      <c r="AO135" s="387">
        <v>1</v>
      </c>
    </row>
    <row r="136" spans="1:41" s="387" customFormat="1" ht="20.45" customHeight="1" x14ac:dyDescent="0.15">
      <c r="A136" s="393" t="s">
        <v>283</v>
      </c>
      <c r="B136" s="394"/>
      <c r="C136" s="417" t="s">
        <v>819</v>
      </c>
      <c r="D136" s="395"/>
      <c r="E136" s="396"/>
      <c r="F136" s="397"/>
      <c r="G136" s="398">
        <f t="shared" si="25"/>
        <v>5</v>
      </c>
      <c r="H136" s="951">
        <v>2</v>
      </c>
      <c r="I136" s="941">
        <v>2</v>
      </c>
      <c r="J136" s="942">
        <v>1</v>
      </c>
      <c r="K136" s="398">
        <f t="shared" si="26"/>
        <v>34</v>
      </c>
      <c r="L136" s="408">
        <v>19</v>
      </c>
      <c r="M136" s="942">
        <v>15</v>
      </c>
      <c r="N136" s="940">
        <v>3</v>
      </c>
      <c r="O136" s="941">
        <v>3</v>
      </c>
      <c r="P136" s="941">
        <v>5</v>
      </c>
      <c r="Q136" s="941">
        <v>5</v>
      </c>
      <c r="R136" s="941">
        <v>10</v>
      </c>
      <c r="S136" s="942">
        <v>8</v>
      </c>
      <c r="T136" s="755">
        <v>1</v>
      </c>
      <c r="U136" s="760"/>
      <c r="V136" s="755"/>
      <c r="W136" s="971">
        <v>3</v>
      </c>
      <c r="X136" s="972">
        <v>5</v>
      </c>
      <c r="Y136" s="940">
        <v>1</v>
      </c>
      <c r="Z136" s="941">
        <v>0</v>
      </c>
      <c r="AA136" s="941">
        <v>1</v>
      </c>
      <c r="AB136" s="941">
        <v>0</v>
      </c>
      <c r="AC136" s="941">
        <v>0</v>
      </c>
      <c r="AD136" s="941">
        <v>5</v>
      </c>
      <c r="AE136" s="941">
        <v>0</v>
      </c>
      <c r="AF136" s="941">
        <v>0</v>
      </c>
      <c r="AG136" s="941">
        <v>1</v>
      </c>
      <c r="AH136" s="941">
        <v>0</v>
      </c>
      <c r="AI136" s="942">
        <v>0</v>
      </c>
      <c r="AJ136" s="769"/>
      <c r="AK136" s="417" t="s">
        <v>819</v>
      </c>
      <c r="AL136" s="791"/>
      <c r="AM136" s="980"/>
      <c r="AN136" s="386"/>
      <c r="AO136" s="387">
        <v>1</v>
      </c>
    </row>
    <row r="137" spans="1:41" s="387" customFormat="1" ht="20.45" customHeight="1" x14ac:dyDescent="0.15">
      <c r="A137" s="393" t="s">
        <v>820</v>
      </c>
      <c r="B137" s="394"/>
      <c r="C137" s="417" t="s">
        <v>821</v>
      </c>
      <c r="D137" s="395"/>
      <c r="E137" s="396"/>
      <c r="F137" s="397"/>
      <c r="G137" s="398">
        <f t="shared" si="25"/>
        <v>23</v>
      </c>
      <c r="H137" s="951">
        <v>20</v>
      </c>
      <c r="I137" s="941">
        <v>0</v>
      </c>
      <c r="J137" s="942">
        <v>3</v>
      </c>
      <c r="K137" s="398">
        <f t="shared" si="26"/>
        <v>571</v>
      </c>
      <c r="L137" s="408">
        <v>300</v>
      </c>
      <c r="M137" s="942">
        <v>271</v>
      </c>
      <c r="N137" s="940">
        <v>78</v>
      </c>
      <c r="O137" s="941">
        <v>96</v>
      </c>
      <c r="P137" s="941">
        <v>86</v>
      </c>
      <c r="Q137" s="941">
        <v>110</v>
      </c>
      <c r="R137" s="941">
        <v>92</v>
      </c>
      <c r="S137" s="942">
        <v>109</v>
      </c>
      <c r="T137" s="755">
        <v>15</v>
      </c>
      <c r="U137" s="760"/>
      <c r="V137" s="755"/>
      <c r="W137" s="971">
        <v>8</v>
      </c>
      <c r="X137" s="972">
        <v>22</v>
      </c>
      <c r="Y137" s="940">
        <v>1</v>
      </c>
      <c r="Z137" s="941">
        <v>0</v>
      </c>
      <c r="AA137" s="941">
        <v>1</v>
      </c>
      <c r="AB137" s="941">
        <v>0</v>
      </c>
      <c r="AC137" s="941">
        <v>0</v>
      </c>
      <c r="AD137" s="941">
        <v>23</v>
      </c>
      <c r="AE137" s="941">
        <v>0</v>
      </c>
      <c r="AF137" s="941">
        <v>2</v>
      </c>
      <c r="AG137" s="941">
        <v>1</v>
      </c>
      <c r="AH137" s="941">
        <v>0</v>
      </c>
      <c r="AI137" s="942">
        <v>2</v>
      </c>
      <c r="AJ137" s="769"/>
      <c r="AK137" s="417" t="s">
        <v>821</v>
      </c>
      <c r="AL137" s="791"/>
      <c r="AM137" s="980"/>
      <c r="AN137" s="386"/>
      <c r="AO137" s="387">
        <v>3</v>
      </c>
    </row>
    <row r="138" spans="1:41" s="387" customFormat="1" ht="20.45" customHeight="1" x14ac:dyDescent="0.15">
      <c r="A138" s="393" t="s">
        <v>91</v>
      </c>
      <c r="B138" s="394"/>
      <c r="C138" s="417" t="s">
        <v>822</v>
      </c>
      <c r="D138" s="395"/>
      <c r="E138" s="396"/>
      <c r="F138" s="397"/>
      <c r="G138" s="398">
        <f t="shared" si="25"/>
        <v>15</v>
      </c>
      <c r="H138" s="951">
        <v>12</v>
      </c>
      <c r="I138" s="941">
        <v>0</v>
      </c>
      <c r="J138" s="942">
        <v>3</v>
      </c>
      <c r="K138" s="398">
        <f t="shared" si="26"/>
        <v>344</v>
      </c>
      <c r="L138" s="408">
        <v>169</v>
      </c>
      <c r="M138" s="942">
        <v>175</v>
      </c>
      <c r="N138" s="940">
        <v>58</v>
      </c>
      <c r="O138" s="941">
        <v>53</v>
      </c>
      <c r="P138" s="941">
        <v>60</v>
      </c>
      <c r="Q138" s="941">
        <v>54</v>
      </c>
      <c r="R138" s="941">
        <v>60</v>
      </c>
      <c r="S138" s="942">
        <v>59</v>
      </c>
      <c r="T138" s="755">
        <v>15</v>
      </c>
      <c r="U138" s="760"/>
      <c r="V138" s="755"/>
      <c r="W138" s="971">
        <v>5</v>
      </c>
      <c r="X138" s="972">
        <v>16</v>
      </c>
      <c r="Y138" s="940">
        <v>1</v>
      </c>
      <c r="Z138" s="941">
        <v>0</v>
      </c>
      <c r="AA138" s="941">
        <v>1</v>
      </c>
      <c r="AB138" s="941">
        <v>0</v>
      </c>
      <c r="AC138" s="941">
        <v>0</v>
      </c>
      <c r="AD138" s="941">
        <v>15</v>
      </c>
      <c r="AE138" s="941">
        <v>0</v>
      </c>
      <c r="AF138" s="941">
        <v>1</v>
      </c>
      <c r="AG138" s="941">
        <v>0</v>
      </c>
      <c r="AH138" s="941">
        <v>0</v>
      </c>
      <c r="AI138" s="942">
        <v>3</v>
      </c>
      <c r="AJ138" s="769"/>
      <c r="AK138" s="417" t="s">
        <v>822</v>
      </c>
      <c r="AL138" s="791"/>
      <c r="AM138" s="980"/>
      <c r="AN138" s="386"/>
      <c r="AO138" s="387">
        <v>2</v>
      </c>
    </row>
    <row r="139" spans="1:41" s="387" customFormat="1" ht="20.45" customHeight="1" x14ac:dyDescent="0.15">
      <c r="A139" s="393" t="s">
        <v>823</v>
      </c>
      <c r="B139" s="394"/>
      <c r="C139" s="417" t="s">
        <v>317</v>
      </c>
      <c r="D139" s="395"/>
      <c r="E139" s="396"/>
      <c r="F139" s="397"/>
      <c r="G139" s="398">
        <f t="shared" si="25"/>
        <v>8</v>
      </c>
      <c r="H139" s="951">
        <v>6</v>
      </c>
      <c r="I139" s="941">
        <v>0</v>
      </c>
      <c r="J139" s="942">
        <v>2</v>
      </c>
      <c r="K139" s="398">
        <f t="shared" si="26"/>
        <v>144</v>
      </c>
      <c r="L139" s="408">
        <v>71</v>
      </c>
      <c r="M139" s="942">
        <v>73</v>
      </c>
      <c r="N139" s="940">
        <v>21</v>
      </c>
      <c r="O139" s="941">
        <v>22</v>
      </c>
      <c r="P139" s="941">
        <v>27</v>
      </c>
      <c r="Q139" s="941">
        <v>18</v>
      </c>
      <c r="R139" s="941">
        <v>32</v>
      </c>
      <c r="S139" s="942">
        <v>24</v>
      </c>
      <c r="T139" s="755">
        <v>7</v>
      </c>
      <c r="U139" s="760"/>
      <c r="V139" s="755"/>
      <c r="W139" s="971">
        <v>3</v>
      </c>
      <c r="X139" s="972">
        <v>10</v>
      </c>
      <c r="Y139" s="940">
        <v>1</v>
      </c>
      <c r="Z139" s="941">
        <v>0</v>
      </c>
      <c r="AA139" s="941">
        <v>1</v>
      </c>
      <c r="AB139" s="941">
        <v>0</v>
      </c>
      <c r="AC139" s="941">
        <v>0</v>
      </c>
      <c r="AD139" s="941">
        <v>9</v>
      </c>
      <c r="AE139" s="941">
        <v>0</v>
      </c>
      <c r="AF139" s="941">
        <v>1</v>
      </c>
      <c r="AG139" s="941">
        <v>0</v>
      </c>
      <c r="AH139" s="941">
        <v>0</v>
      </c>
      <c r="AI139" s="942">
        <v>1</v>
      </c>
      <c r="AJ139" s="769"/>
      <c r="AK139" s="417" t="s">
        <v>317</v>
      </c>
      <c r="AL139" s="791"/>
      <c r="AM139" s="980"/>
      <c r="AN139" s="386"/>
      <c r="AO139" s="387">
        <v>1</v>
      </c>
    </row>
    <row r="140" spans="1:41" s="387" customFormat="1" ht="20.45" customHeight="1" x14ac:dyDescent="0.15">
      <c r="A140" s="393" t="s">
        <v>143</v>
      </c>
      <c r="B140" s="394"/>
      <c r="C140" s="417" t="s">
        <v>1195</v>
      </c>
      <c r="D140" s="395"/>
      <c r="E140" s="396"/>
      <c r="F140" s="397"/>
      <c r="G140" s="398">
        <f t="shared" si="25"/>
        <v>10</v>
      </c>
      <c r="H140" s="951">
        <v>8</v>
      </c>
      <c r="I140" s="941">
        <v>0</v>
      </c>
      <c r="J140" s="942">
        <v>2</v>
      </c>
      <c r="K140" s="398">
        <f t="shared" si="26"/>
        <v>218</v>
      </c>
      <c r="L140" s="408">
        <v>99</v>
      </c>
      <c r="M140" s="942">
        <v>119</v>
      </c>
      <c r="N140" s="940">
        <v>39</v>
      </c>
      <c r="O140" s="941">
        <v>33</v>
      </c>
      <c r="P140" s="941">
        <v>35</v>
      </c>
      <c r="Q140" s="941">
        <v>43</v>
      </c>
      <c r="R140" s="941">
        <v>33</v>
      </c>
      <c r="S140" s="942">
        <v>35</v>
      </c>
      <c r="T140" s="755">
        <v>5</v>
      </c>
      <c r="U140" s="760"/>
      <c r="V140" s="755"/>
      <c r="W140" s="971">
        <v>5</v>
      </c>
      <c r="X140" s="972">
        <v>11</v>
      </c>
      <c r="Y140" s="940">
        <v>1</v>
      </c>
      <c r="Z140" s="941">
        <v>0</v>
      </c>
      <c r="AA140" s="941">
        <v>1</v>
      </c>
      <c r="AB140" s="941">
        <v>0</v>
      </c>
      <c r="AC140" s="941">
        <v>0</v>
      </c>
      <c r="AD140" s="941">
        <v>10</v>
      </c>
      <c r="AE140" s="941">
        <v>0</v>
      </c>
      <c r="AF140" s="941">
        <v>1</v>
      </c>
      <c r="AG140" s="941">
        <v>0</v>
      </c>
      <c r="AH140" s="941">
        <v>0</v>
      </c>
      <c r="AI140" s="942">
        <v>3</v>
      </c>
      <c r="AJ140" s="769"/>
      <c r="AK140" s="417" t="s">
        <v>1195</v>
      </c>
      <c r="AL140" s="791"/>
      <c r="AM140" s="980"/>
      <c r="AN140" s="386"/>
      <c r="AO140" s="387">
        <v>1</v>
      </c>
    </row>
    <row r="141" spans="1:41" s="387" customFormat="1" ht="20.45" customHeight="1" x14ac:dyDescent="0.15">
      <c r="A141" s="393" t="s">
        <v>824</v>
      </c>
      <c r="B141" s="394"/>
      <c r="C141" s="417" t="s">
        <v>792</v>
      </c>
      <c r="D141" s="395"/>
      <c r="E141" s="396"/>
      <c r="F141" s="397"/>
      <c r="G141" s="398">
        <f t="shared" si="25"/>
        <v>14</v>
      </c>
      <c r="H141" s="951">
        <v>11</v>
      </c>
      <c r="I141" s="941">
        <v>0</v>
      </c>
      <c r="J141" s="942">
        <v>3</v>
      </c>
      <c r="K141" s="398">
        <f t="shared" si="26"/>
        <v>269</v>
      </c>
      <c r="L141" s="408">
        <v>131</v>
      </c>
      <c r="M141" s="942">
        <v>138</v>
      </c>
      <c r="N141" s="940">
        <v>46</v>
      </c>
      <c r="O141" s="941">
        <v>32</v>
      </c>
      <c r="P141" s="941">
        <v>52</v>
      </c>
      <c r="Q141" s="941">
        <v>45</v>
      </c>
      <c r="R141" s="941">
        <v>53</v>
      </c>
      <c r="S141" s="942">
        <v>41</v>
      </c>
      <c r="T141" s="755">
        <v>13</v>
      </c>
      <c r="U141" s="760"/>
      <c r="V141" s="755"/>
      <c r="W141" s="971">
        <v>6</v>
      </c>
      <c r="X141" s="972">
        <v>19</v>
      </c>
      <c r="Y141" s="940">
        <v>1</v>
      </c>
      <c r="Z141" s="941">
        <v>0</v>
      </c>
      <c r="AA141" s="941">
        <v>1</v>
      </c>
      <c r="AB141" s="941">
        <v>0</v>
      </c>
      <c r="AC141" s="941">
        <v>0</v>
      </c>
      <c r="AD141" s="941">
        <v>21</v>
      </c>
      <c r="AE141" s="941">
        <v>0</v>
      </c>
      <c r="AF141" s="941">
        <v>1</v>
      </c>
      <c r="AG141" s="941">
        <v>0</v>
      </c>
      <c r="AH141" s="941">
        <v>0</v>
      </c>
      <c r="AI141" s="942">
        <v>1</v>
      </c>
      <c r="AJ141" s="769"/>
      <c r="AK141" s="417" t="s">
        <v>792</v>
      </c>
      <c r="AL141" s="791"/>
      <c r="AM141" s="980"/>
      <c r="AN141" s="386"/>
      <c r="AO141" s="387">
        <v>2</v>
      </c>
    </row>
    <row r="142" spans="1:41" s="387" customFormat="1" ht="20.45" customHeight="1" x14ac:dyDescent="0.15">
      <c r="A142" s="393" t="s">
        <v>351</v>
      </c>
      <c r="B142" s="394"/>
      <c r="C142" s="417" t="s">
        <v>686</v>
      </c>
      <c r="D142" s="395"/>
      <c r="E142" s="396"/>
      <c r="F142" s="397"/>
      <c r="G142" s="398">
        <f t="shared" si="25"/>
        <v>7</v>
      </c>
      <c r="H142" s="951">
        <v>6</v>
      </c>
      <c r="I142" s="941">
        <v>0</v>
      </c>
      <c r="J142" s="942">
        <v>1</v>
      </c>
      <c r="K142" s="398">
        <f t="shared" si="26"/>
        <v>108</v>
      </c>
      <c r="L142" s="408">
        <v>59</v>
      </c>
      <c r="M142" s="942">
        <v>49</v>
      </c>
      <c r="N142" s="940">
        <v>22</v>
      </c>
      <c r="O142" s="941">
        <v>15</v>
      </c>
      <c r="P142" s="941">
        <v>17</v>
      </c>
      <c r="Q142" s="941">
        <v>14</v>
      </c>
      <c r="R142" s="941">
        <v>17</v>
      </c>
      <c r="S142" s="942">
        <v>23</v>
      </c>
      <c r="T142" s="755">
        <v>1</v>
      </c>
      <c r="U142" s="760"/>
      <c r="V142" s="755"/>
      <c r="W142" s="971">
        <v>5</v>
      </c>
      <c r="X142" s="972">
        <v>6</v>
      </c>
      <c r="Y142" s="940">
        <v>1</v>
      </c>
      <c r="Z142" s="941">
        <v>0</v>
      </c>
      <c r="AA142" s="941">
        <v>1</v>
      </c>
      <c r="AB142" s="941">
        <v>0</v>
      </c>
      <c r="AC142" s="941">
        <v>0</v>
      </c>
      <c r="AD142" s="941">
        <v>7</v>
      </c>
      <c r="AE142" s="941">
        <v>0</v>
      </c>
      <c r="AF142" s="941">
        <v>1</v>
      </c>
      <c r="AG142" s="941">
        <v>0</v>
      </c>
      <c r="AH142" s="941">
        <v>0</v>
      </c>
      <c r="AI142" s="942">
        <v>1</v>
      </c>
      <c r="AJ142" s="769"/>
      <c r="AK142" s="417" t="s">
        <v>686</v>
      </c>
      <c r="AL142" s="791"/>
      <c r="AM142" s="980"/>
      <c r="AN142" s="386"/>
      <c r="AO142" s="387">
        <v>1</v>
      </c>
    </row>
    <row r="143" spans="1:41" s="387" customFormat="1" ht="20.45" customHeight="1" x14ac:dyDescent="0.15">
      <c r="A143" s="393" t="s">
        <v>571</v>
      </c>
      <c r="B143" s="394"/>
      <c r="C143" s="417" t="s">
        <v>59</v>
      </c>
      <c r="D143" s="395"/>
      <c r="E143" s="396"/>
      <c r="F143" s="397"/>
      <c r="G143" s="398">
        <f t="shared" si="25"/>
        <v>8</v>
      </c>
      <c r="H143" s="951">
        <v>6</v>
      </c>
      <c r="I143" s="941">
        <v>0</v>
      </c>
      <c r="J143" s="942">
        <v>2</v>
      </c>
      <c r="K143" s="398">
        <f t="shared" si="26"/>
        <v>161</v>
      </c>
      <c r="L143" s="408">
        <v>80</v>
      </c>
      <c r="M143" s="942">
        <v>81</v>
      </c>
      <c r="N143" s="940">
        <v>31</v>
      </c>
      <c r="O143" s="941">
        <v>27</v>
      </c>
      <c r="P143" s="941">
        <v>30</v>
      </c>
      <c r="Q143" s="941">
        <v>22</v>
      </c>
      <c r="R143" s="941">
        <v>30</v>
      </c>
      <c r="S143" s="942">
        <v>21</v>
      </c>
      <c r="T143" s="755">
        <v>9</v>
      </c>
      <c r="U143" s="760"/>
      <c r="V143" s="755"/>
      <c r="W143" s="971">
        <v>4</v>
      </c>
      <c r="X143" s="972">
        <v>8</v>
      </c>
      <c r="Y143" s="940">
        <v>1</v>
      </c>
      <c r="Z143" s="941">
        <v>0</v>
      </c>
      <c r="AA143" s="941">
        <v>1</v>
      </c>
      <c r="AB143" s="941">
        <v>0</v>
      </c>
      <c r="AC143" s="941">
        <v>0</v>
      </c>
      <c r="AD143" s="941">
        <v>7</v>
      </c>
      <c r="AE143" s="941">
        <v>0</v>
      </c>
      <c r="AF143" s="941">
        <v>1</v>
      </c>
      <c r="AG143" s="941">
        <v>0</v>
      </c>
      <c r="AH143" s="941">
        <v>0</v>
      </c>
      <c r="AI143" s="942">
        <v>2</v>
      </c>
      <c r="AJ143" s="769"/>
      <c r="AK143" s="417" t="s">
        <v>59</v>
      </c>
      <c r="AL143" s="791"/>
      <c r="AM143" s="980"/>
      <c r="AN143" s="386"/>
      <c r="AO143" s="387">
        <v>1</v>
      </c>
    </row>
    <row r="144" spans="1:41" s="387" customFormat="1" ht="20.45" customHeight="1" x14ac:dyDescent="0.15">
      <c r="A144" s="393" t="s">
        <v>787</v>
      </c>
      <c r="B144" s="394"/>
      <c r="C144" s="417" t="s">
        <v>825</v>
      </c>
      <c r="D144" s="395"/>
      <c r="E144" s="396"/>
      <c r="F144" s="397"/>
      <c r="G144" s="398">
        <f t="shared" si="25"/>
        <v>7</v>
      </c>
      <c r="H144" s="951">
        <v>6</v>
      </c>
      <c r="I144" s="941">
        <v>0</v>
      </c>
      <c r="J144" s="942">
        <v>1</v>
      </c>
      <c r="K144" s="398">
        <f t="shared" si="26"/>
        <v>116</v>
      </c>
      <c r="L144" s="408">
        <v>64</v>
      </c>
      <c r="M144" s="942">
        <v>52</v>
      </c>
      <c r="N144" s="940">
        <v>23</v>
      </c>
      <c r="O144" s="941">
        <v>17</v>
      </c>
      <c r="P144" s="941">
        <v>22</v>
      </c>
      <c r="Q144" s="941">
        <v>20</v>
      </c>
      <c r="R144" s="941">
        <v>16</v>
      </c>
      <c r="S144" s="942">
        <v>18</v>
      </c>
      <c r="T144" s="755">
        <v>4</v>
      </c>
      <c r="U144" s="760"/>
      <c r="V144" s="755"/>
      <c r="W144" s="971">
        <v>5</v>
      </c>
      <c r="X144" s="972">
        <v>8</v>
      </c>
      <c r="Y144" s="940">
        <v>1</v>
      </c>
      <c r="Z144" s="941">
        <v>0</v>
      </c>
      <c r="AA144" s="941">
        <v>1</v>
      </c>
      <c r="AB144" s="941">
        <v>0</v>
      </c>
      <c r="AC144" s="941">
        <v>0</v>
      </c>
      <c r="AD144" s="941">
        <v>10</v>
      </c>
      <c r="AE144" s="941">
        <v>0</v>
      </c>
      <c r="AF144" s="941">
        <v>1</v>
      </c>
      <c r="AG144" s="941">
        <v>0</v>
      </c>
      <c r="AH144" s="941">
        <v>0</v>
      </c>
      <c r="AI144" s="942">
        <v>0</v>
      </c>
      <c r="AJ144" s="769"/>
      <c r="AK144" s="417" t="s">
        <v>825</v>
      </c>
      <c r="AL144" s="791"/>
      <c r="AM144" s="980"/>
      <c r="AN144" s="386"/>
      <c r="AO144" s="387">
        <v>1</v>
      </c>
    </row>
    <row r="145" spans="1:41" s="387" customFormat="1" ht="20.45" customHeight="1" x14ac:dyDescent="0.15">
      <c r="A145" s="393" t="s">
        <v>826</v>
      </c>
      <c r="B145" s="394"/>
      <c r="C145" s="417" t="s">
        <v>637</v>
      </c>
      <c r="D145" s="395"/>
      <c r="E145" s="396"/>
      <c r="F145" s="397"/>
      <c r="G145" s="398">
        <f t="shared" si="25"/>
        <v>15</v>
      </c>
      <c r="H145" s="951">
        <v>12</v>
      </c>
      <c r="I145" s="941">
        <v>0</v>
      </c>
      <c r="J145" s="942">
        <v>3</v>
      </c>
      <c r="K145" s="398">
        <f t="shared" si="26"/>
        <v>325</v>
      </c>
      <c r="L145" s="408">
        <v>162</v>
      </c>
      <c r="M145" s="942">
        <v>163</v>
      </c>
      <c r="N145" s="940">
        <v>45</v>
      </c>
      <c r="O145" s="941">
        <v>43</v>
      </c>
      <c r="P145" s="941">
        <v>50</v>
      </c>
      <c r="Q145" s="941">
        <v>55</v>
      </c>
      <c r="R145" s="941">
        <v>68</v>
      </c>
      <c r="S145" s="942">
        <v>64</v>
      </c>
      <c r="T145" s="755">
        <v>15</v>
      </c>
      <c r="U145" s="760"/>
      <c r="V145" s="755"/>
      <c r="W145" s="971">
        <v>6</v>
      </c>
      <c r="X145" s="972">
        <v>15</v>
      </c>
      <c r="Y145" s="940">
        <v>1</v>
      </c>
      <c r="Z145" s="941">
        <v>0</v>
      </c>
      <c r="AA145" s="941">
        <v>1</v>
      </c>
      <c r="AB145" s="941">
        <v>0</v>
      </c>
      <c r="AC145" s="941">
        <v>0</v>
      </c>
      <c r="AD145" s="941">
        <v>17</v>
      </c>
      <c r="AE145" s="941">
        <v>0</v>
      </c>
      <c r="AF145" s="941">
        <v>1</v>
      </c>
      <c r="AG145" s="941">
        <v>0</v>
      </c>
      <c r="AH145" s="941">
        <v>0</v>
      </c>
      <c r="AI145" s="942">
        <v>1</v>
      </c>
      <c r="AJ145" s="769"/>
      <c r="AK145" s="417" t="s">
        <v>637</v>
      </c>
      <c r="AL145" s="791"/>
      <c r="AM145" s="980"/>
      <c r="AN145" s="386"/>
      <c r="AO145" s="387">
        <v>3</v>
      </c>
    </row>
    <row r="146" spans="1:41" s="387" customFormat="1" ht="20.45" customHeight="1" x14ac:dyDescent="0.15">
      <c r="A146" s="393" t="s">
        <v>434</v>
      </c>
      <c r="B146" s="394"/>
      <c r="C146" s="417" t="s">
        <v>827</v>
      </c>
      <c r="D146" s="395"/>
      <c r="E146" s="396"/>
      <c r="F146" s="397"/>
      <c r="G146" s="398">
        <f t="shared" si="25"/>
        <v>12</v>
      </c>
      <c r="H146" s="951">
        <v>10</v>
      </c>
      <c r="I146" s="941">
        <v>0</v>
      </c>
      <c r="J146" s="942">
        <v>2</v>
      </c>
      <c r="K146" s="398">
        <f t="shared" si="26"/>
        <v>245</v>
      </c>
      <c r="L146" s="408">
        <v>124</v>
      </c>
      <c r="M146" s="942">
        <v>121</v>
      </c>
      <c r="N146" s="940">
        <v>35</v>
      </c>
      <c r="O146" s="941">
        <v>42</v>
      </c>
      <c r="P146" s="941">
        <v>41</v>
      </c>
      <c r="Q146" s="941">
        <v>31</v>
      </c>
      <c r="R146" s="941">
        <v>44</v>
      </c>
      <c r="S146" s="942">
        <v>52</v>
      </c>
      <c r="T146" s="755">
        <v>8</v>
      </c>
      <c r="U146" s="760"/>
      <c r="V146" s="755"/>
      <c r="W146" s="971">
        <v>5</v>
      </c>
      <c r="X146" s="972">
        <v>11</v>
      </c>
      <c r="Y146" s="940">
        <v>1</v>
      </c>
      <c r="Z146" s="941">
        <v>0</v>
      </c>
      <c r="AA146" s="941">
        <v>1</v>
      </c>
      <c r="AB146" s="941">
        <v>0</v>
      </c>
      <c r="AC146" s="941">
        <v>0</v>
      </c>
      <c r="AD146" s="941">
        <v>11</v>
      </c>
      <c r="AE146" s="941">
        <v>0</v>
      </c>
      <c r="AF146" s="941">
        <v>1</v>
      </c>
      <c r="AG146" s="941">
        <v>0</v>
      </c>
      <c r="AH146" s="941">
        <v>0</v>
      </c>
      <c r="AI146" s="942">
        <v>2</v>
      </c>
      <c r="AJ146" s="769"/>
      <c r="AK146" s="417" t="s">
        <v>827</v>
      </c>
      <c r="AL146" s="791"/>
      <c r="AM146" s="980"/>
      <c r="AN146" s="386"/>
      <c r="AO146" s="387">
        <v>2</v>
      </c>
    </row>
    <row r="147" spans="1:41" s="387" customFormat="1" ht="20.45" customHeight="1" x14ac:dyDescent="0.15">
      <c r="A147" s="393" t="s">
        <v>586</v>
      </c>
      <c r="B147" s="394"/>
      <c r="C147" s="417" t="s">
        <v>261</v>
      </c>
      <c r="D147" s="395"/>
      <c r="E147" s="396"/>
      <c r="F147" s="397"/>
      <c r="G147" s="398">
        <f t="shared" si="25"/>
        <v>17</v>
      </c>
      <c r="H147" s="951">
        <v>13</v>
      </c>
      <c r="I147" s="941">
        <v>0</v>
      </c>
      <c r="J147" s="942">
        <v>4</v>
      </c>
      <c r="K147" s="398">
        <f t="shared" si="26"/>
        <v>397</v>
      </c>
      <c r="L147" s="408">
        <v>198</v>
      </c>
      <c r="M147" s="942">
        <v>199</v>
      </c>
      <c r="N147" s="940">
        <v>58</v>
      </c>
      <c r="O147" s="941">
        <v>79</v>
      </c>
      <c r="P147" s="941">
        <v>61</v>
      </c>
      <c r="Q147" s="941">
        <v>67</v>
      </c>
      <c r="R147" s="941">
        <v>73</v>
      </c>
      <c r="S147" s="942">
        <v>59</v>
      </c>
      <c r="T147" s="755">
        <v>26</v>
      </c>
      <c r="U147" s="760"/>
      <c r="V147" s="755"/>
      <c r="W147" s="971">
        <v>8</v>
      </c>
      <c r="X147" s="972">
        <v>17</v>
      </c>
      <c r="Y147" s="940">
        <v>1</v>
      </c>
      <c r="Z147" s="941">
        <v>0</v>
      </c>
      <c r="AA147" s="941">
        <v>1</v>
      </c>
      <c r="AB147" s="941">
        <v>0</v>
      </c>
      <c r="AC147" s="941">
        <v>0</v>
      </c>
      <c r="AD147" s="941">
        <v>18</v>
      </c>
      <c r="AE147" s="941">
        <v>0</v>
      </c>
      <c r="AF147" s="941">
        <v>1</v>
      </c>
      <c r="AG147" s="941">
        <v>0</v>
      </c>
      <c r="AH147" s="941">
        <v>2</v>
      </c>
      <c r="AI147" s="942">
        <v>2</v>
      </c>
      <c r="AJ147" s="769"/>
      <c r="AK147" s="417" t="s">
        <v>261</v>
      </c>
      <c r="AL147" s="791"/>
      <c r="AM147" s="980"/>
      <c r="AN147" s="386"/>
      <c r="AO147" s="387">
        <v>4</v>
      </c>
    </row>
    <row r="148" spans="1:41" s="387" customFormat="1" ht="20.45" customHeight="1" x14ac:dyDescent="0.15">
      <c r="A148" s="393" t="s">
        <v>828</v>
      </c>
      <c r="B148" s="394"/>
      <c r="C148" s="417" t="s">
        <v>829</v>
      </c>
      <c r="D148" s="395"/>
      <c r="E148" s="396"/>
      <c r="F148" s="397"/>
      <c r="G148" s="398">
        <f t="shared" si="25"/>
        <v>17</v>
      </c>
      <c r="H148" s="951">
        <v>14</v>
      </c>
      <c r="I148" s="941">
        <v>0</v>
      </c>
      <c r="J148" s="942">
        <v>3</v>
      </c>
      <c r="K148" s="398">
        <f t="shared" si="26"/>
        <v>385</v>
      </c>
      <c r="L148" s="408">
        <v>214</v>
      </c>
      <c r="M148" s="942">
        <v>171</v>
      </c>
      <c r="N148" s="940">
        <v>67</v>
      </c>
      <c r="O148" s="941">
        <v>66</v>
      </c>
      <c r="P148" s="941">
        <v>72</v>
      </c>
      <c r="Q148" s="941">
        <v>64</v>
      </c>
      <c r="R148" s="941">
        <v>54</v>
      </c>
      <c r="S148" s="942">
        <v>62</v>
      </c>
      <c r="T148" s="755">
        <v>15</v>
      </c>
      <c r="U148" s="760"/>
      <c r="V148" s="755"/>
      <c r="W148" s="971">
        <v>7</v>
      </c>
      <c r="X148" s="972">
        <v>18</v>
      </c>
      <c r="Y148" s="940">
        <v>1</v>
      </c>
      <c r="Z148" s="941">
        <v>0</v>
      </c>
      <c r="AA148" s="941">
        <v>1</v>
      </c>
      <c r="AB148" s="941">
        <v>0</v>
      </c>
      <c r="AC148" s="941">
        <v>0</v>
      </c>
      <c r="AD148" s="941">
        <v>21</v>
      </c>
      <c r="AE148" s="941">
        <v>0</v>
      </c>
      <c r="AF148" s="941">
        <v>1</v>
      </c>
      <c r="AG148" s="941">
        <v>0</v>
      </c>
      <c r="AH148" s="941">
        <v>0</v>
      </c>
      <c r="AI148" s="942">
        <v>1</v>
      </c>
      <c r="AJ148" s="769"/>
      <c r="AK148" s="417" t="s">
        <v>829</v>
      </c>
      <c r="AL148" s="791"/>
      <c r="AM148" s="980"/>
      <c r="AN148" s="386"/>
      <c r="AO148" s="387">
        <v>3</v>
      </c>
    </row>
    <row r="149" spans="1:41" s="387" customFormat="1" ht="20.45" customHeight="1" x14ac:dyDescent="0.15">
      <c r="A149" s="393" t="s">
        <v>720</v>
      </c>
      <c r="B149" s="394"/>
      <c r="C149" s="417" t="s">
        <v>1165</v>
      </c>
      <c r="D149" s="395"/>
      <c r="E149" s="396"/>
      <c r="F149" s="397"/>
      <c r="G149" s="398">
        <f t="shared" si="25"/>
        <v>18</v>
      </c>
      <c r="H149" s="951">
        <v>15</v>
      </c>
      <c r="I149" s="941">
        <v>0</v>
      </c>
      <c r="J149" s="942">
        <v>3</v>
      </c>
      <c r="K149" s="398">
        <f t="shared" si="26"/>
        <v>443</v>
      </c>
      <c r="L149" s="408">
        <v>207</v>
      </c>
      <c r="M149" s="942">
        <v>236</v>
      </c>
      <c r="N149" s="940">
        <v>54</v>
      </c>
      <c r="O149" s="941">
        <v>66</v>
      </c>
      <c r="P149" s="941">
        <v>72</v>
      </c>
      <c r="Q149" s="941">
        <v>68</v>
      </c>
      <c r="R149" s="941">
        <v>86</v>
      </c>
      <c r="S149" s="942">
        <v>97</v>
      </c>
      <c r="T149" s="755">
        <v>15</v>
      </c>
      <c r="U149" s="760"/>
      <c r="V149" s="755"/>
      <c r="W149" s="971">
        <v>8</v>
      </c>
      <c r="X149" s="972">
        <v>15</v>
      </c>
      <c r="Y149" s="940">
        <v>1</v>
      </c>
      <c r="Z149" s="941">
        <v>0</v>
      </c>
      <c r="AA149" s="941">
        <v>1</v>
      </c>
      <c r="AB149" s="941">
        <v>0</v>
      </c>
      <c r="AC149" s="941">
        <v>0</v>
      </c>
      <c r="AD149" s="941">
        <v>19</v>
      </c>
      <c r="AE149" s="941">
        <v>0</v>
      </c>
      <c r="AF149" s="941">
        <v>1</v>
      </c>
      <c r="AG149" s="941">
        <v>0</v>
      </c>
      <c r="AH149" s="941">
        <v>0</v>
      </c>
      <c r="AI149" s="942">
        <v>1</v>
      </c>
      <c r="AJ149" s="769"/>
      <c r="AK149" s="417" t="s">
        <v>1165</v>
      </c>
      <c r="AL149" s="791"/>
      <c r="AM149" s="980"/>
      <c r="AN149" s="386"/>
      <c r="AO149" s="387">
        <v>3</v>
      </c>
    </row>
    <row r="150" spans="1:41" s="387" customFormat="1" ht="20.45" customHeight="1" x14ac:dyDescent="0.15">
      <c r="A150" s="393">
        <v>2160</v>
      </c>
      <c r="B150" s="394"/>
      <c r="C150" s="417" t="s">
        <v>830</v>
      </c>
      <c r="D150" s="395"/>
      <c r="E150" s="396"/>
      <c r="F150" s="397"/>
      <c r="G150" s="398">
        <f t="shared" si="25"/>
        <v>3</v>
      </c>
      <c r="H150" s="951">
        <v>0</v>
      </c>
      <c r="I150" s="941">
        <v>3</v>
      </c>
      <c r="J150" s="942">
        <v>0</v>
      </c>
      <c r="K150" s="398">
        <f t="shared" si="26"/>
        <v>26</v>
      </c>
      <c r="L150" s="408">
        <v>11</v>
      </c>
      <c r="M150" s="942">
        <v>15</v>
      </c>
      <c r="N150" s="940">
        <v>5</v>
      </c>
      <c r="O150" s="941">
        <v>2</v>
      </c>
      <c r="P150" s="941">
        <v>2</v>
      </c>
      <c r="Q150" s="941">
        <v>8</v>
      </c>
      <c r="R150" s="941">
        <v>5</v>
      </c>
      <c r="S150" s="942">
        <v>4</v>
      </c>
      <c r="T150" s="755">
        <v>0</v>
      </c>
      <c r="U150" s="760"/>
      <c r="V150" s="755"/>
      <c r="W150" s="971">
        <v>3</v>
      </c>
      <c r="X150" s="972">
        <v>3</v>
      </c>
      <c r="Y150" s="940">
        <v>1</v>
      </c>
      <c r="Z150" s="941">
        <v>0</v>
      </c>
      <c r="AA150" s="941">
        <v>1</v>
      </c>
      <c r="AB150" s="941">
        <v>0</v>
      </c>
      <c r="AC150" s="941">
        <v>0</v>
      </c>
      <c r="AD150" s="941">
        <v>3</v>
      </c>
      <c r="AE150" s="941">
        <v>0</v>
      </c>
      <c r="AF150" s="941">
        <v>1</v>
      </c>
      <c r="AG150" s="941">
        <v>0</v>
      </c>
      <c r="AH150" s="941">
        <v>0</v>
      </c>
      <c r="AI150" s="942">
        <v>0</v>
      </c>
      <c r="AJ150" s="769"/>
      <c r="AK150" s="417" t="s">
        <v>830</v>
      </c>
      <c r="AL150" s="791"/>
      <c r="AM150" s="980"/>
      <c r="AN150" s="386"/>
      <c r="AO150" s="387">
        <v>1</v>
      </c>
    </row>
    <row r="151" spans="1:41" s="387" customFormat="1" ht="20.45" customHeight="1" x14ac:dyDescent="0.15">
      <c r="A151" s="409">
        <v>2166</v>
      </c>
      <c r="B151" s="410"/>
      <c r="C151" s="360" t="s">
        <v>1009</v>
      </c>
      <c r="D151" s="411"/>
      <c r="E151" s="412"/>
      <c r="F151" s="413"/>
      <c r="G151" s="398">
        <f t="shared" si="25"/>
        <v>8</v>
      </c>
      <c r="H151" s="951">
        <v>6</v>
      </c>
      <c r="I151" s="941">
        <v>0</v>
      </c>
      <c r="J151" s="942">
        <v>2</v>
      </c>
      <c r="K151" s="398">
        <f t="shared" si="26"/>
        <v>80</v>
      </c>
      <c r="L151" s="408">
        <v>40</v>
      </c>
      <c r="M151" s="942">
        <v>40</v>
      </c>
      <c r="N151" s="940">
        <v>11</v>
      </c>
      <c r="O151" s="941">
        <v>7</v>
      </c>
      <c r="P151" s="941">
        <v>14</v>
      </c>
      <c r="Q151" s="941">
        <v>13</v>
      </c>
      <c r="R151" s="941">
        <v>16</v>
      </c>
      <c r="S151" s="942">
        <v>19</v>
      </c>
      <c r="T151" s="755">
        <v>2</v>
      </c>
      <c r="U151" s="760"/>
      <c r="V151" s="755"/>
      <c r="W151" s="971">
        <v>5</v>
      </c>
      <c r="X151" s="972">
        <v>7</v>
      </c>
      <c r="Y151" s="940">
        <v>1</v>
      </c>
      <c r="Z151" s="941">
        <v>0</v>
      </c>
      <c r="AA151" s="941">
        <v>1</v>
      </c>
      <c r="AB151" s="941">
        <v>0</v>
      </c>
      <c r="AC151" s="941">
        <v>0</v>
      </c>
      <c r="AD151" s="941">
        <v>8</v>
      </c>
      <c r="AE151" s="941">
        <v>0</v>
      </c>
      <c r="AF151" s="941">
        <v>1</v>
      </c>
      <c r="AG151" s="941">
        <v>0</v>
      </c>
      <c r="AH151" s="941">
        <v>0</v>
      </c>
      <c r="AI151" s="942">
        <v>1</v>
      </c>
      <c r="AJ151" s="769"/>
      <c r="AK151" s="360" t="s">
        <v>1009</v>
      </c>
      <c r="AL151" s="791"/>
      <c r="AM151" s="980"/>
      <c r="AN151" s="386"/>
      <c r="AO151" s="387">
        <v>1</v>
      </c>
    </row>
    <row r="152" spans="1:41" s="383" customFormat="1" ht="20.45" customHeight="1" x14ac:dyDescent="0.15">
      <c r="A152" s="427" t="s">
        <v>831</v>
      </c>
      <c r="B152" s="428"/>
      <c r="C152" s="429" t="s">
        <v>1200</v>
      </c>
      <c r="D152" s="430"/>
      <c r="E152" s="431"/>
      <c r="F152" s="432"/>
      <c r="G152" s="375">
        <f>SUM(G153:G156)</f>
        <v>60</v>
      </c>
      <c r="H152" s="953">
        <f>SUM(H153:H156)</f>
        <v>47</v>
      </c>
      <c r="I152" s="377">
        <f>SUM(I153:I156)</f>
        <v>0</v>
      </c>
      <c r="J152" s="378">
        <f>SUM(J153:J156)</f>
        <v>13</v>
      </c>
      <c r="K152" s="375">
        <f>L152+M152</f>
        <v>1198</v>
      </c>
      <c r="L152" s="379">
        <f t="shared" ref="L152:AI152" si="27">SUM(L153:L156)</f>
        <v>607</v>
      </c>
      <c r="M152" s="378">
        <f t="shared" si="27"/>
        <v>591</v>
      </c>
      <c r="N152" s="376">
        <f t="shared" si="27"/>
        <v>187</v>
      </c>
      <c r="O152" s="377">
        <f t="shared" si="27"/>
        <v>177</v>
      </c>
      <c r="P152" s="377">
        <f t="shared" si="27"/>
        <v>191</v>
      </c>
      <c r="Q152" s="377">
        <f t="shared" si="27"/>
        <v>211</v>
      </c>
      <c r="R152" s="377">
        <f t="shared" si="27"/>
        <v>205</v>
      </c>
      <c r="S152" s="378">
        <f t="shared" si="27"/>
        <v>227</v>
      </c>
      <c r="T152" s="754">
        <f t="shared" si="27"/>
        <v>59</v>
      </c>
      <c r="U152" s="756"/>
      <c r="V152" s="753"/>
      <c r="W152" s="778">
        <f t="shared" si="27"/>
        <v>24</v>
      </c>
      <c r="X152" s="381">
        <f t="shared" si="27"/>
        <v>64</v>
      </c>
      <c r="Y152" s="376">
        <f t="shared" si="27"/>
        <v>5</v>
      </c>
      <c r="Z152" s="377">
        <f t="shared" si="27"/>
        <v>0</v>
      </c>
      <c r="AA152" s="377">
        <f t="shared" si="27"/>
        <v>4</v>
      </c>
      <c r="AB152" s="377">
        <f t="shared" si="27"/>
        <v>0</v>
      </c>
      <c r="AC152" s="377">
        <f t="shared" si="27"/>
        <v>0</v>
      </c>
      <c r="AD152" s="377">
        <f t="shared" si="27"/>
        <v>66</v>
      </c>
      <c r="AE152" s="377">
        <f t="shared" si="27"/>
        <v>0</v>
      </c>
      <c r="AF152" s="377">
        <f t="shared" si="27"/>
        <v>4</v>
      </c>
      <c r="AG152" s="377">
        <f t="shared" si="27"/>
        <v>0</v>
      </c>
      <c r="AH152" s="377">
        <f t="shared" si="27"/>
        <v>0</v>
      </c>
      <c r="AI152" s="378">
        <f t="shared" si="27"/>
        <v>9</v>
      </c>
      <c r="AJ152" s="407"/>
      <c r="AK152" s="429" t="s">
        <v>1200</v>
      </c>
      <c r="AL152" s="796"/>
      <c r="AM152" s="981"/>
      <c r="AN152" s="382"/>
    </row>
    <row r="153" spans="1:41" s="387" customFormat="1" ht="20.45" customHeight="1" x14ac:dyDescent="0.15">
      <c r="A153" s="434" t="s">
        <v>1197</v>
      </c>
      <c r="B153" s="397"/>
      <c r="C153" s="417" t="s">
        <v>537</v>
      </c>
      <c r="D153" s="395"/>
      <c r="E153" s="396"/>
      <c r="F153" s="397"/>
      <c r="G153" s="398">
        <f t="shared" ref="G153:G154" si="28">SUM(H153:J153)</f>
        <v>22</v>
      </c>
      <c r="H153" s="951">
        <v>18</v>
      </c>
      <c r="I153" s="941">
        <v>0</v>
      </c>
      <c r="J153" s="942">
        <v>4</v>
      </c>
      <c r="K153" s="398">
        <f t="shared" ref="K153:K154" si="29">SUM(L153:M153)</f>
        <v>508</v>
      </c>
      <c r="L153" s="408">
        <v>257</v>
      </c>
      <c r="M153" s="942">
        <v>251</v>
      </c>
      <c r="N153" s="940">
        <v>94</v>
      </c>
      <c r="O153" s="941">
        <v>74</v>
      </c>
      <c r="P153" s="941">
        <v>83</v>
      </c>
      <c r="Q153" s="941">
        <v>98</v>
      </c>
      <c r="R153" s="941">
        <v>75</v>
      </c>
      <c r="S153" s="942">
        <v>84</v>
      </c>
      <c r="T153" s="755">
        <v>21</v>
      </c>
      <c r="U153" s="760"/>
      <c r="V153" s="755"/>
      <c r="W153" s="971">
        <v>9</v>
      </c>
      <c r="X153" s="972">
        <v>27</v>
      </c>
      <c r="Y153" s="940">
        <v>2</v>
      </c>
      <c r="Z153" s="941">
        <v>0</v>
      </c>
      <c r="AA153" s="941">
        <v>1</v>
      </c>
      <c r="AB153" s="941">
        <v>0</v>
      </c>
      <c r="AC153" s="941">
        <v>0</v>
      </c>
      <c r="AD153" s="941">
        <v>28</v>
      </c>
      <c r="AE153" s="941">
        <v>0</v>
      </c>
      <c r="AF153" s="941">
        <v>1</v>
      </c>
      <c r="AG153" s="941">
        <v>0</v>
      </c>
      <c r="AH153" s="941">
        <v>0</v>
      </c>
      <c r="AI153" s="942">
        <v>4</v>
      </c>
      <c r="AJ153" s="769"/>
      <c r="AK153" s="417" t="s">
        <v>537</v>
      </c>
      <c r="AL153" s="791"/>
      <c r="AM153" s="980"/>
      <c r="AN153" s="386"/>
      <c r="AO153" s="387">
        <v>2</v>
      </c>
    </row>
    <row r="154" spans="1:41" s="387" customFormat="1" ht="20.45" customHeight="1" x14ac:dyDescent="0.15">
      <c r="A154" s="393" t="s">
        <v>187</v>
      </c>
      <c r="B154" s="394"/>
      <c r="C154" s="417" t="s">
        <v>834</v>
      </c>
      <c r="D154" s="395"/>
      <c r="E154" s="396"/>
      <c r="F154" s="397"/>
      <c r="G154" s="398">
        <f t="shared" si="28"/>
        <v>8</v>
      </c>
      <c r="H154" s="951">
        <v>6</v>
      </c>
      <c r="I154" s="941">
        <v>0</v>
      </c>
      <c r="J154" s="942">
        <v>2</v>
      </c>
      <c r="K154" s="398">
        <f t="shared" si="29"/>
        <v>65</v>
      </c>
      <c r="L154" s="408">
        <v>30</v>
      </c>
      <c r="M154" s="942">
        <v>35</v>
      </c>
      <c r="N154" s="940">
        <v>11</v>
      </c>
      <c r="O154" s="941">
        <v>7</v>
      </c>
      <c r="P154" s="941">
        <v>12</v>
      </c>
      <c r="Q154" s="941">
        <v>11</v>
      </c>
      <c r="R154" s="941">
        <v>11</v>
      </c>
      <c r="S154" s="942">
        <v>13</v>
      </c>
      <c r="T154" s="755">
        <v>4</v>
      </c>
      <c r="U154" s="760"/>
      <c r="V154" s="755"/>
      <c r="W154" s="971">
        <v>5</v>
      </c>
      <c r="X154" s="972">
        <v>7</v>
      </c>
      <c r="Y154" s="940">
        <v>1</v>
      </c>
      <c r="Z154" s="941">
        <v>0</v>
      </c>
      <c r="AA154" s="941">
        <v>1</v>
      </c>
      <c r="AB154" s="941">
        <v>0</v>
      </c>
      <c r="AC154" s="941">
        <v>0</v>
      </c>
      <c r="AD154" s="941">
        <v>7</v>
      </c>
      <c r="AE154" s="941">
        <v>0</v>
      </c>
      <c r="AF154" s="941">
        <v>1</v>
      </c>
      <c r="AG154" s="941">
        <v>0</v>
      </c>
      <c r="AH154" s="941">
        <v>0</v>
      </c>
      <c r="AI154" s="942">
        <v>2</v>
      </c>
      <c r="AJ154" s="769"/>
      <c r="AK154" s="417" t="s">
        <v>834</v>
      </c>
      <c r="AL154" s="791"/>
      <c r="AM154" s="980"/>
      <c r="AN154" s="386"/>
      <c r="AO154" s="387">
        <v>2</v>
      </c>
    </row>
    <row r="155" spans="1:41" s="387" customFormat="1" ht="20.45" customHeight="1" x14ac:dyDescent="0.15">
      <c r="A155" s="418" t="s">
        <v>1198</v>
      </c>
      <c r="B155" s="394"/>
      <c r="C155" s="417" t="s">
        <v>1199</v>
      </c>
      <c r="D155" s="395"/>
      <c r="E155" s="396"/>
      <c r="F155" s="397"/>
      <c r="G155" s="398">
        <f>SUM(H155:J155)</f>
        <v>22</v>
      </c>
      <c r="H155" s="951">
        <v>17</v>
      </c>
      <c r="I155" s="941">
        <v>0</v>
      </c>
      <c r="J155" s="942">
        <v>5</v>
      </c>
      <c r="K155" s="398">
        <f>SUM(L155:M155)</f>
        <v>488</v>
      </c>
      <c r="L155" s="408">
        <v>258</v>
      </c>
      <c r="M155" s="942">
        <v>230</v>
      </c>
      <c r="N155" s="940">
        <v>64</v>
      </c>
      <c r="O155" s="941">
        <v>77</v>
      </c>
      <c r="P155" s="941">
        <v>78</v>
      </c>
      <c r="Q155" s="941">
        <v>76</v>
      </c>
      <c r="R155" s="941">
        <v>90</v>
      </c>
      <c r="S155" s="942">
        <v>103</v>
      </c>
      <c r="T155" s="755">
        <v>28</v>
      </c>
      <c r="U155" s="760"/>
      <c r="V155" s="755"/>
      <c r="W155" s="971">
        <v>7</v>
      </c>
      <c r="X155" s="972">
        <v>21</v>
      </c>
      <c r="Y155" s="940">
        <v>1</v>
      </c>
      <c r="Z155" s="941">
        <v>0</v>
      </c>
      <c r="AA155" s="941">
        <v>1</v>
      </c>
      <c r="AB155" s="941">
        <v>0</v>
      </c>
      <c r="AC155" s="941">
        <v>0</v>
      </c>
      <c r="AD155" s="941">
        <v>23</v>
      </c>
      <c r="AE155" s="941">
        <v>0</v>
      </c>
      <c r="AF155" s="941">
        <v>1</v>
      </c>
      <c r="AG155" s="941">
        <v>0</v>
      </c>
      <c r="AH155" s="941">
        <v>0</v>
      </c>
      <c r="AI155" s="942">
        <v>2</v>
      </c>
      <c r="AJ155" s="769"/>
      <c r="AK155" s="417" t="s">
        <v>1199</v>
      </c>
      <c r="AL155" s="791"/>
      <c r="AM155" s="980"/>
      <c r="AN155" s="386"/>
      <c r="AO155" s="387">
        <v>2</v>
      </c>
    </row>
    <row r="156" spans="1:41" s="387" customFormat="1" ht="20.45" customHeight="1" x14ac:dyDescent="0.15">
      <c r="A156" s="435" t="s">
        <v>1179</v>
      </c>
      <c r="B156" s="394"/>
      <c r="C156" s="417" t="s">
        <v>833</v>
      </c>
      <c r="D156" s="395"/>
      <c r="E156" s="396"/>
      <c r="F156" s="397"/>
      <c r="G156" s="398">
        <f>SUM(H156:J156)</f>
        <v>8</v>
      </c>
      <c r="H156" s="951">
        <v>6</v>
      </c>
      <c r="I156" s="941">
        <v>0</v>
      </c>
      <c r="J156" s="942">
        <v>2</v>
      </c>
      <c r="K156" s="398">
        <f>SUM(L156:M156)</f>
        <v>137</v>
      </c>
      <c r="L156" s="408">
        <v>62</v>
      </c>
      <c r="M156" s="942">
        <v>75</v>
      </c>
      <c r="N156" s="940">
        <v>18</v>
      </c>
      <c r="O156" s="941">
        <v>19</v>
      </c>
      <c r="P156" s="941">
        <v>18</v>
      </c>
      <c r="Q156" s="941">
        <v>26</v>
      </c>
      <c r="R156" s="941">
        <v>29</v>
      </c>
      <c r="S156" s="942">
        <v>27</v>
      </c>
      <c r="T156" s="755">
        <v>6</v>
      </c>
      <c r="U156" s="760"/>
      <c r="V156" s="755"/>
      <c r="W156" s="971">
        <v>3</v>
      </c>
      <c r="X156" s="972">
        <v>9</v>
      </c>
      <c r="Y156" s="940">
        <v>1</v>
      </c>
      <c r="Z156" s="941">
        <v>0</v>
      </c>
      <c r="AA156" s="941">
        <v>1</v>
      </c>
      <c r="AB156" s="941">
        <v>0</v>
      </c>
      <c r="AC156" s="941">
        <v>0</v>
      </c>
      <c r="AD156" s="941">
        <v>8</v>
      </c>
      <c r="AE156" s="941">
        <v>0</v>
      </c>
      <c r="AF156" s="941">
        <v>1</v>
      </c>
      <c r="AG156" s="941">
        <v>0</v>
      </c>
      <c r="AH156" s="941">
        <v>0</v>
      </c>
      <c r="AI156" s="942">
        <v>1</v>
      </c>
      <c r="AJ156" s="769"/>
      <c r="AK156" s="417" t="s">
        <v>833</v>
      </c>
      <c r="AL156" s="791"/>
      <c r="AM156" s="980"/>
      <c r="AN156" s="386"/>
      <c r="AO156" s="387">
        <v>6</v>
      </c>
    </row>
    <row r="157" spans="1:41" s="383" customFormat="1" ht="20.45" customHeight="1" x14ac:dyDescent="0.15">
      <c r="A157" s="427" t="s">
        <v>767</v>
      </c>
      <c r="B157" s="428"/>
      <c r="C157" s="433" t="s">
        <v>1394</v>
      </c>
      <c r="D157" s="430"/>
      <c r="E157" s="431"/>
      <c r="F157" s="432"/>
      <c r="G157" s="375">
        <f>SUM(G158:G167)</f>
        <v>103</v>
      </c>
      <c r="H157" s="953">
        <f>SUM(H158:H167)</f>
        <v>75</v>
      </c>
      <c r="I157" s="377">
        <f>SUM(I158:I167)</f>
        <v>2</v>
      </c>
      <c r="J157" s="378">
        <f>SUM(J158:J167)</f>
        <v>26</v>
      </c>
      <c r="K157" s="375">
        <f>L157+M157</f>
        <v>1908</v>
      </c>
      <c r="L157" s="379">
        <f t="shared" ref="L157:AI157" si="30">SUM(L158:L167)</f>
        <v>973</v>
      </c>
      <c r="M157" s="378">
        <f t="shared" si="30"/>
        <v>935</v>
      </c>
      <c r="N157" s="376">
        <f t="shared" si="30"/>
        <v>302</v>
      </c>
      <c r="O157" s="377">
        <f t="shared" si="30"/>
        <v>306</v>
      </c>
      <c r="P157" s="377">
        <f t="shared" si="30"/>
        <v>309</v>
      </c>
      <c r="Q157" s="377">
        <f t="shared" si="30"/>
        <v>334</v>
      </c>
      <c r="R157" s="377">
        <f t="shared" si="30"/>
        <v>323</v>
      </c>
      <c r="S157" s="378">
        <f t="shared" si="30"/>
        <v>334</v>
      </c>
      <c r="T157" s="754">
        <f t="shared" si="30"/>
        <v>109</v>
      </c>
      <c r="U157" s="756"/>
      <c r="V157" s="753"/>
      <c r="W157" s="778">
        <f t="shared" si="30"/>
        <v>55</v>
      </c>
      <c r="X157" s="381">
        <f t="shared" si="30"/>
        <v>114</v>
      </c>
      <c r="Y157" s="376">
        <f t="shared" si="30"/>
        <v>10</v>
      </c>
      <c r="Z157" s="377">
        <f t="shared" si="30"/>
        <v>0</v>
      </c>
      <c r="AA157" s="377">
        <f t="shared" si="30"/>
        <v>10</v>
      </c>
      <c r="AB157" s="377">
        <f t="shared" si="30"/>
        <v>0</v>
      </c>
      <c r="AC157" s="377">
        <f t="shared" si="30"/>
        <v>0</v>
      </c>
      <c r="AD157" s="377">
        <f t="shared" si="30"/>
        <v>122</v>
      </c>
      <c r="AE157" s="377">
        <f t="shared" si="30"/>
        <v>0</v>
      </c>
      <c r="AF157" s="377">
        <f t="shared" si="30"/>
        <v>10</v>
      </c>
      <c r="AG157" s="377">
        <f t="shared" si="30"/>
        <v>0</v>
      </c>
      <c r="AH157" s="377">
        <f t="shared" si="30"/>
        <v>1</v>
      </c>
      <c r="AI157" s="378">
        <f t="shared" si="30"/>
        <v>16</v>
      </c>
      <c r="AJ157" s="407"/>
      <c r="AK157" s="433" t="s">
        <v>1394</v>
      </c>
      <c r="AL157" s="798"/>
      <c r="AM157" s="981"/>
      <c r="AN157" s="382"/>
    </row>
    <row r="158" spans="1:41" s="387" customFormat="1" ht="20.45" customHeight="1" x14ac:dyDescent="0.15">
      <c r="A158" s="393" t="s">
        <v>835</v>
      </c>
      <c r="B158" s="394"/>
      <c r="C158" s="417" t="s">
        <v>836</v>
      </c>
      <c r="D158" s="395"/>
      <c r="E158" s="396"/>
      <c r="F158" s="397"/>
      <c r="G158" s="398">
        <f>SUM(H158:J158)</f>
        <v>15</v>
      </c>
      <c r="H158" s="951">
        <v>12</v>
      </c>
      <c r="I158" s="941">
        <v>0</v>
      </c>
      <c r="J158" s="942">
        <v>3</v>
      </c>
      <c r="K158" s="398">
        <f>SUM(L158:M158)</f>
        <v>307</v>
      </c>
      <c r="L158" s="408">
        <v>156</v>
      </c>
      <c r="M158" s="942">
        <v>151</v>
      </c>
      <c r="N158" s="940">
        <v>47</v>
      </c>
      <c r="O158" s="941">
        <v>42</v>
      </c>
      <c r="P158" s="941">
        <v>58</v>
      </c>
      <c r="Q158" s="941">
        <v>59</v>
      </c>
      <c r="R158" s="941">
        <v>43</v>
      </c>
      <c r="S158" s="942">
        <v>58</v>
      </c>
      <c r="T158" s="755">
        <v>15</v>
      </c>
      <c r="U158" s="760"/>
      <c r="V158" s="755"/>
      <c r="W158" s="971">
        <v>9</v>
      </c>
      <c r="X158" s="972">
        <v>15</v>
      </c>
      <c r="Y158" s="940">
        <v>1</v>
      </c>
      <c r="Z158" s="941">
        <v>0</v>
      </c>
      <c r="AA158" s="941">
        <v>1</v>
      </c>
      <c r="AB158" s="941">
        <v>0</v>
      </c>
      <c r="AC158" s="941">
        <v>0</v>
      </c>
      <c r="AD158" s="941">
        <v>18</v>
      </c>
      <c r="AE158" s="941">
        <v>0</v>
      </c>
      <c r="AF158" s="941">
        <v>1</v>
      </c>
      <c r="AG158" s="941">
        <v>0</v>
      </c>
      <c r="AH158" s="941">
        <v>0</v>
      </c>
      <c r="AI158" s="942">
        <v>3</v>
      </c>
      <c r="AJ158" s="769"/>
      <c r="AK158" s="417" t="s">
        <v>836</v>
      </c>
      <c r="AL158" s="791"/>
      <c r="AM158" s="980"/>
      <c r="AN158" s="386"/>
      <c r="AO158" s="387">
        <v>2</v>
      </c>
    </row>
    <row r="159" spans="1:41" s="387" customFormat="1" ht="20.45" customHeight="1" x14ac:dyDescent="0.15">
      <c r="A159" s="393" t="s">
        <v>838</v>
      </c>
      <c r="B159" s="394"/>
      <c r="C159" s="417" t="s">
        <v>839</v>
      </c>
      <c r="D159" s="395"/>
      <c r="E159" s="396"/>
      <c r="F159" s="397"/>
      <c r="G159" s="398">
        <f>SUM(H159:J159)</f>
        <v>9</v>
      </c>
      <c r="H159" s="951">
        <v>6</v>
      </c>
      <c r="I159" s="941">
        <v>0</v>
      </c>
      <c r="J159" s="942">
        <v>3</v>
      </c>
      <c r="K159" s="398">
        <f>SUM(L159:M159)</f>
        <v>180</v>
      </c>
      <c r="L159" s="408">
        <v>99</v>
      </c>
      <c r="M159" s="942">
        <v>81</v>
      </c>
      <c r="N159" s="940">
        <v>30</v>
      </c>
      <c r="O159" s="941">
        <v>35</v>
      </c>
      <c r="P159" s="941">
        <v>29</v>
      </c>
      <c r="Q159" s="941">
        <v>31</v>
      </c>
      <c r="R159" s="941">
        <v>24</v>
      </c>
      <c r="S159" s="942">
        <v>31</v>
      </c>
      <c r="T159" s="755">
        <v>13</v>
      </c>
      <c r="U159" s="760"/>
      <c r="V159" s="755"/>
      <c r="W159" s="971">
        <v>3</v>
      </c>
      <c r="X159" s="972">
        <v>11</v>
      </c>
      <c r="Y159" s="940">
        <v>1</v>
      </c>
      <c r="Z159" s="941">
        <v>0</v>
      </c>
      <c r="AA159" s="941">
        <v>1</v>
      </c>
      <c r="AB159" s="941">
        <v>0</v>
      </c>
      <c r="AC159" s="941">
        <v>0</v>
      </c>
      <c r="AD159" s="941">
        <v>10</v>
      </c>
      <c r="AE159" s="941">
        <v>0</v>
      </c>
      <c r="AF159" s="941">
        <v>1</v>
      </c>
      <c r="AG159" s="941">
        <v>0</v>
      </c>
      <c r="AH159" s="941">
        <v>0</v>
      </c>
      <c r="AI159" s="942">
        <v>1</v>
      </c>
      <c r="AJ159" s="769"/>
      <c r="AK159" s="417" t="s">
        <v>839</v>
      </c>
      <c r="AL159" s="791"/>
      <c r="AM159" s="980"/>
      <c r="AN159" s="386"/>
      <c r="AO159" s="387">
        <v>1</v>
      </c>
    </row>
    <row r="160" spans="1:41" s="387" customFormat="1" ht="20.45" customHeight="1" x14ac:dyDescent="0.15">
      <c r="A160" s="393" t="s">
        <v>334</v>
      </c>
      <c r="B160" s="394"/>
      <c r="C160" s="417" t="s">
        <v>773</v>
      </c>
      <c r="D160" s="395"/>
      <c r="E160" s="396"/>
      <c r="F160" s="397"/>
      <c r="G160" s="398">
        <f>SUM(H160:J160)</f>
        <v>15</v>
      </c>
      <c r="H160" s="951">
        <v>12</v>
      </c>
      <c r="I160" s="941">
        <v>0</v>
      </c>
      <c r="J160" s="942">
        <v>3</v>
      </c>
      <c r="K160" s="398">
        <f>SUM(L160:M160)</f>
        <v>334</v>
      </c>
      <c r="L160" s="408">
        <v>159</v>
      </c>
      <c r="M160" s="942">
        <v>175</v>
      </c>
      <c r="N160" s="940">
        <v>45</v>
      </c>
      <c r="O160" s="941">
        <v>64</v>
      </c>
      <c r="P160" s="941">
        <v>56</v>
      </c>
      <c r="Q160" s="941">
        <v>57</v>
      </c>
      <c r="R160" s="941">
        <v>59</v>
      </c>
      <c r="S160" s="942">
        <v>53</v>
      </c>
      <c r="T160" s="755">
        <v>17</v>
      </c>
      <c r="U160" s="760"/>
      <c r="V160" s="755"/>
      <c r="W160" s="971">
        <v>8</v>
      </c>
      <c r="X160" s="972">
        <v>16</v>
      </c>
      <c r="Y160" s="940">
        <v>1</v>
      </c>
      <c r="Z160" s="941">
        <v>0</v>
      </c>
      <c r="AA160" s="941">
        <v>1</v>
      </c>
      <c r="AB160" s="941">
        <v>0</v>
      </c>
      <c r="AC160" s="941">
        <v>0</v>
      </c>
      <c r="AD160" s="941">
        <v>18</v>
      </c>
      <c r="AE160" s="941">
        <v>0</v>
      </c>
      <c r="AF160" s="941">
        <v>1</v>
      </c>
      <c r="AG160" s="941">
        <v>0</v>
      </c>
      <c r="AH160" s="941">
        <v>0</v>
      </c>
      <c r="AI160" s="942">
        <v>3</v>
      </c>
      <c r="AJ160" s="788"/>
      <c r="AK160" s="417" t="s">
        <v>773</v>
      </c>
      <c r="AL160" s="791"/>
      <c r="AM160" s="980"/>
      <c r="AN160" s="386"/>
      <c r="AO160" s="387">
        <v>2</v>
      </c>
    </row>
    <row r="161" spans="1:41" s="387" customFormat="1" ht="20.45" customHeight="1" x14ac:dyDescent="0.15">
      <c r="A161" s="393" t="s">
        <v>607</v>
      </c>
      <c r="B161" s="394"/>
      <c r="C161" s="417" t="s">
        <v>413</v>
      </c>
      <c r="D161" s="395"/>
      <c r="E161" s="396"/>
      <c r="F161" s="397"/>
      <c r="G161" s="398">
        <f t="shared" ref="G161:G167" si="31">SUM(H161:J161)</f>
        <v>8</v>
      </c>
      <c r="H161" s="940">
        <v>6</v>
      </c>
      <c r="I161" s="941">
        <v>0</v>
      </c>
      <c r="J161" s="942">
        <v>2</v>
      </c>
      <c r="K161" s="398">
        <f t="shared" ref="K161:K167" si="32">SUM(L161:M161)</f>
        <v>95</v>
      </c>
      <c r="L161" s="408">
        <v>50</v>
      </c>
      <c r="M161" s="942">
        <v>45</v>
      </c>
      <c r="N161" s="940">
        <v>15</v>
      </c>
      <c r="O161" s="941">
        <v>19</v>
      </c>
      <c r="P161" s="941">
        <v>17</v>
      </c>
      <c r="Q161" s="941">
        <v>15</v>
      </c>
      <c r="R161" s="941">
        <v>11</v>
      </c>
      <c r="S161" s="942">
        <v>18</v>
      </c>
      <c r="T161" s="755">
        <v>7</v>
      </c>
      <c r="U161" s="760"/>
      <c r="V161" s="755"/>
      <c r="W161" s="971">
        <v>3</v>
      </c>
      <c r="X161" s="972">
        <v>10</v>
      </c>
      <c r="Y161" s="940">
        <v>1</v>
      </c>
      <c r="Z161" s="941">
        <v>0</v>
      </c>
      <c r="AA161" s="941">
        <v>1</v>
      </c>
      <c r="AB161" s="941">
        <v>0</v>
      </c>
      <c r="AC161" s="941">
        <v>0</v>
      </c>
      <c r="AD161" s="941">
        <v>8</v>
      </c>
      <c r="AE161" s="941">
        <v>0</v>
      </c>
      <c r="AF161" s="941">
        <v>1</v>
      </c>
      <c r="AG161" s="941">
        <v>0</v>
      </c>
      <c r="AH161" s="941">
        <v>1</v>
      </c>
      <c r="AI161" s="942">
        <v>1</v>
      </c>
      <c r="AJ161" s="769"/>
      <c r="AK161" s="417" t="s">
        <v>413</v>
      </c>
      <c r="AL161" s="791"/>
      <c r="AM161" s="980"/>
      <c r="AN161" s="386"/>
      <c r="AO161" s="387">
        <v>4</v>
      </c>
    </row>
    <row r="162" spans="1:41" s="387" customFormat="1" ht="20.45" customHeight="1" x14ac:dyDescent="0.15">
      <c r="A162" s="393" t="s">
        <v>614</v>
      </c>
      <c r="B162" s="394"/>
      <c r="C162" s="417" t="s">
        <v>84</v>
      </c>
      <c r="D162" s="395"/>
      <c r="E162" s="396"/>
      <c r="F162" s="397"/>
      <c r="G162" s="398">
        <f t="shared" si="31"/>
        <v>17</v>
      </c>
      <c r="H162" s="940">
        <v>13</v>
      </c>
      <c r="I162" s="941">
        <v>0</v>
      </c>
      <c r="J162" s="942">
        <v>4</v>
      </c>
      <c r="K162" s="398">
        <f t="shared" si="32"/>
        <v>401</v>
      </c>
      <c r="L162" s="408">
        <v>201</v>
      </c>
      <c r="M162" s="942">
        <v>200</v>
      </c>
      <c r="N162" s="940">
        <v>68</v>
      </c>
      <c r="O162" s="941">
        <v>69</v>
      </c>
      <c r="P162" s="941">
        <v>54</v>
      </c>
      <c r="Q162" s="941">
        <v>65</v>
      </c>
      <c r="R162" s="941">
        <v>81</v>
      </c>
      <c r="S162" s="942">
        <v>64</v>
      </c>
      <c r="T162" s="755">
        <v>18</v>
      </c>
      <c r="U162" s="760"/>
      <c r="V162" s="755"/>
      <c r="W162" s="971">
        <v>10</v>
      </c>
      <c r="X162" s="972">
        <v>21</v>
      </c>
      <c r="Y162" s="940">
        <v>1</v>
      </c>
      <c r="Z162" s="941">
        <v>0</v>
      </c>
      <c r="AA162" s="941">
        <v>1</v>
      </c>
      <c r="AB162" s="941">
        <v>0</v>
      </c>
      <c r="AC162" s="941">
        <v>0</v>
      </c>
      <c r="AD162" s="941">
        <v>22</v>
      </c>
      <c r="AE162" s="941">
        <v>0</v>
      </c>
      <c r="AF162" s="941">
        <v>1</v>
      </c>
      <c r="AG162" s="941">
        <v>0</v>
      </c>
      <c r="AH162" s="941">
        <v>0</v>
      </c>
      <c r="AI162" s="942">
        <v>6</v>
      </c>
      <c r="AJ162" s="769"/>
      <c r="AK162" s="417" t="s">
        <v>84</v>
      </c>
      <c r="AL162" s="791"/>
      <c r="AM162" s="980"/>
      <c r="AN162" s="386"/>
      <c r="AO162" s="387">
        <v>2</v>
      </c>
    </row>
    <row r="163" spans="1:41" s="387" customFormat="1" ht="20.45" customHeight="1" x14ac:dyDescent="0.15">
      <c r="A163" s="393" t="s">
        <v>840</v>
      </c>
      <c r="B163" s="394"/>
      <c r="C163" s="417" t="s">
        <v>201</v>
      </c>
      <c r="D163" s="395"/>
      <c r="E163" s="396"/>
      <c r="F163" s="397"/>
      <c r="G163" s="398">
        <f t="shared" si="31"/>
        <v>9</v>
      </c>
      <c r="H163" s="940">
        <v>6</v>
      </c>
      <c r="I163" s="941">
        <v>0</v>
      </c>
      <c r="J163" s="942">
        <v>3</v>
      </c>
      <c r="K163" s="398">
        <f t="shared" si="32"/>
        <v>190</v>
      </c>
      <c r="L163" s="408">
        <v>90</v>
      </c>
      <c r="M163" s="942">
        <v>100</v>
      </c>
      <c r="N163" s="940">
        <v>31</v>
      </c>
      <c r="O163" s="941">
        <v>28</v>
      </c>
      <c r="P163" s="941">
        <v>29</v>
      </c>
      <c r="Q163" s="941">
        <v>31</v>
      </c>
      <c r="R163" s="941">
        <v>35</v>
      </c>
      <c r="S163" s="942">
        <v>36</v>
      </c>
      <c r="T163" s="755">
        <v>11</v>
      </c>
      <c r="U163" s="760"/>
      <c r="V163" s="755"/>
      <c r="W163" s="971">
        <v>5</v>
      </c>
      <c r="X163" s="972">
        <v>9</v>
      </c>
      <c r="Y163" s="940">
        <v>1</v>
      </c>
      <c r="Z163" s="941">
        <v>0</v>
      </c>
      <c r="AA163" s="941">
        <v>1</v>
      </c>
      <c r="AB163" s="941">
        <v>0</v>
      </c>
      <c r="AC163" s="941">
        <v>0</v>
      </c>
      <c r="AD163" s="941">
        <v>11</v>
      </c>
      <c r="AE163" s="941">
        <v>0</v>
      </c>
      <c r="AF163" s="941">
        <v>1</v>
      </c>
      <c r="AG163" s="941">
        <v>0</v>
      </c>
      <c r="AH163" s="941">
        <v>0</v>
      </c>
      <c r="AI163" s="942">
        <v>0</v>
      </c>
      <c r="AJ163" s="769"/>
      <c r="AK163" s="417" t="s">
        <v>201</v>
      </c>
      <c r="AL163" s="791"/>
      <c r="AM163" s="980"/>
      <c r="AN163" s="386"/>
      <c r="AO163" s="387">
        <v>1</v>
      </c>
    </row>
    <row r="164" spans="1:41" s="387" customFormat="1" ht="20.45" customHeight="1" x14ac:dyDescent="0.15">
      <c r="A164" s="393" t="s">
        <v>841</v>
      </c>
      <c r="B164" s="394"/>
      <c r="C164" s="417" t="s">
        <v>801</v>
      </c>
      <c r="D164" s="395"/>
      <c r="E164" s="396"/>
      <c r="F164" s="397"/>
      <c r="G164" s="398">
        <f t="shared" si="31"/>
        <v>8</v>
      </c>
      <c r="H164" s="940">
        <v>6</v>
      </c>
      <c r="I164" s="941">
        <v>0</v>
      </c>
      <c r="J164" s="942">
        <v>2</v>
      </c>
      <c r="K164" s="398">
        <f t="shared" si="32"/>
        <v>76</v>
      </c>
      <c r="L164" s="408">
        <v>33</v>
      </c>
      <c r="M164" s="942">
        <v>43</v>
      </c>
      <c r="N164" s="940">
        <v>13</v>
      </c>
      <c r="O164" s="941">
        <v>12</v>
      </c>
      <c r="P164" s="941">
        <v>14</v>
      </c>
      <c r="Q164" s="941">
        <v>13</v>
      </c>
      <c r="R164" s="941">
        <v>10</v>
      </c>
      <c r="S164" s="942">
        <v>14</v>
      </c>
      <c r="T164" s="755">
        <v>11</v>
      </c>
      <c r="U164" s="760"/>
      <c r="V164" s="755"/>
      <c r="W164" s="971">
        <v>5</v>
      </c>
      <c r="X164" s="972">
        <v>8</v>
      </c>
      <c r="Y164" s="940">
        <v>1</v>
      </c>
      <c r="Z164" s="941">
        <v>0</v>
      </c>
      <c r="AA164" s="941">
        <v>1</v>
      </c>
      <c r="AB164" s="941">
        <v>0</v>
      </c>
      <c r="AC164" s="941">
        <v>0</v>
      </c>
      <c r="AD164" s="941">
        <v>10</v>
      </c>
      <c r="AE164" s="941">
        <v>0</v>
      </c>
      <c r="AF164" s="941">
        <v>1</v>
      </c>
      <c r="AG164" s="941">
        <v>0</v>
      </c>
      <c r="AH164" s="941">
        <v>0</v>
      </c>
      <c r="AI164" s="942">
        <v>0</v>
      </c>
      <c r="AJ164" s="769"/>
      <c r="AK164" s="417" t="s">
        <v>801</v>
      </c>
      <c r="AL164" s="791"/>
      <c r="AM164" s="980"/>
      <c r="AN164" s="386"/>
      <c r="AO164" s="387">
        <v>1</v>
      </c>
    </row>
    <row r="165" spans="1:41" s="387" customFormat="1" ht="20.45" customHeight="1" x14ac:dyDescent="0.15">
      <c r="A165" s="393" t="s">
        <v>972</v>
      </c>
      <c r="B165" s="394"/>
      <c r="C165" s="417" t="s">
        <v>973</v>
      </c>
      <c r="D165" s="395"/>
      <c r="E165" s="396"/>
      <c r="F165" s="397"/>
      <c r="G165" s="398">
        <f t="shared" si="31"/>
        <v>8</v>
      </c>
      <c r="H165" s="940">
        <v>6</v>
      </c>
      <c r="I165" s="941">
        <v>0</v>
      </c>
      <c r="J165" s="942">
        <v>2</v>
      </c>
      <c r="K165" s="398">
        <f t="shared" si="32"/>
        <v>118</v>
      </c>
      <c r="L165" s="408">
        <v>71</v>
      </c>
      <c r="M165" s="942">
        <v>47</v>
      </c>
      <c r="N165" s="940">
        <v>17</v>
      </c>
      <c r="O165" s="941">
        <v>15</v>
      </c>
      <c r="P165" s="941">
        <v>20</v>
      </c>
      <c r="Q165" s="941">
        <v>27</v>
      </c>
      <c r="R165" s="941">
        <v>20</v>
      </c>
      <c r="S165" s="942">
        <v>19</v>
      </c>
      <c r="T165" s="755">
        <v>7</v>
      </c>
      <c r="U165" s="760"/>
      <c r="V165" s="755"/>
      <c r="W165" s="971">
        <v>4</v>
      </c>
      <c r="X165" s="972">
        <v>8</v>
      </c>
      <c r="Y165" s="940">
        <v>1</v>
      </c>
      <c r="Z165" s="941">
        <v>0</v>
      </c>
      <c r="AA165" s="941">
        <v>1</v>
      </c>
      <c r="AB165" s="941">
        <v>0</v>
      </c>
      <c r="AC165" s="941">
        <v>0</v>
      </c>
      <c r="AD165" s="941">
        <v>8</v>
      </c>
      <c r="AE165" s="941">
        <v>0</v>
      </c>
      <c r="AF165" s="941">
        <v>1</v>
      </c>
      <c r="AG165" s="941">
        <v>0</v>
      </c>
      <c r="AH165" s="941">
        <v>0</v>
      </c>
      <c r="AI165" s="942">
        <v>1</v>
      </c>
      <c r="AJ165" s="769"/>
      <c r="AK165" s="417" t="s">
        <v>973</v>
      </c>
      <c r="AL165" s="791"/>
      <c r="AM165" s="980"/>
      <c r="AN165" s="386"/>
      <c r="AO165" s="387">
        <v>1</v>
      </c>
    </row>
    <row r="166" spans="1:41" s="387" customFormat="1" ht="20.45" customHeight="1" x14ac:dyDescent="0.15">
      <c r="A166" s="393" t="s">
        <v>442</v>
      </c>
      <c r="B166" s="394"/>
      <c r="C166" s="417" t="s">
        <v>417</v>
      </c>
      <c r="D166" s="395"/>
      <c r="E166" s="396"/>
      <c r="F166" s="397"/>
      <c r="G166" s="398">
        <f t="shared" si="31"/>
        <v>8</v>
      </c>
      <c r="H166" s="940">
        <v>6</v>
      </c>
      <c r="I166" s="941">
        <v>0</v>
      </c>
      <c r="J166" s="942">
        <v>2</v>
      </c>
      <c r="K166" s="398">
        <f t="shared" si="32"/>
        <v>164</v>
      </c>
      <c r="L166" s="408">
        <v>86</v>
      </c>
      <c r="M166" s="942">
        <v>78</v>
      </c>
      <c r="N166" s="940">
        <v>27</v>
      </c>
      <c r="O166" s="941">
        <v>18</v>
      </c>
      <c r="P166" s="941">
        <v>27</v>
      </c>
      <c r="Q166" s="941">
        <v>31</v>
      </c>
      <c r="R166" s="941">
        <v>32</v>
      </c>
      <c r="S166" s="942">
        <v>29</v>
      </c>
      <c r="T166" s="755">
        <v>8</v>
      </c>
      <c r="U166" s="760"/>
      <c r="V166" s="755"/>
      <c r="W166" s="971">
        <v>4</v>
      </c>
      <c r="X166" s="972">
        <v>10</v>
      </c>
      <c r="Y166" s="940">
        <v>1</v>
      </c>
      <c r="Z166" s="941">
        <v>0</v>
      </c>
      <c r="AA166" s="941">
        <v>1</v>
      </c>
      <c r="AB166" s="941">
        <v>0</v>
      </c>
      <c r="AC166" s="941">
        <v>0</v>
      </c>
      <c r="AD166" s="941">
        <v>10</v>
      </c>
      <c r="AE166" s="941">
        <v>0</v>
      </c>
      <c r="AF166" s="941">
        <v>1</v>
      </c>
      <c r="AG166" s="941">
        <v>0</v>
      </c>
      <c r="AH166" s="941">
        <v>0</v>
      </c>
      <c r="AI166" s="942">
        <v>1</v>
      </c>
      <c r="AJ166" s="769"/>
      <c r="AK166" s="417" t="s">
        <v>417</v>
      </c>
      <c r="AL166" s="791"/>
      <c r="AM166" s="980"/>
      <c r="AN166" s="386"/>
      <c r="AO166" s="387">
        <v>1</v>
      </c>
    </row>
    <row r="167" spans="1:41" s="387" customFormat="1" ht="20.45" customHeight="1" x14ac:dyDescent="0.15">
      <c r="A167" s="409" t="s">
        <v>227</v>
      </c>
      <c r="B167" s="410"/>
      <c r="C167" s="360" t="s">
        <v>842</v>
      </c>
      <c r="D167" s="411"/>
      <c r="E167" s="412"/>
      <c r="F167" s="413">
        <v>1</v>
      </c>
      <c r="G167" s="398">
        <f t="shared" si="31"/>
        <v>6</v>
      </c>
      <c r="H167" s="940">
        <v>2</v>
      </c>
      <c r="I167" s="941">
        <v>2</v>
      </c>
      <c r="J167" s="942">
        <v>2</v>
      </c>
      <c r="K167" s="398">
        <f t="shared" si="32"/>
        <v>43</v>
      </c>
      <c r="L167" s="408">
        <v>28</v>
      </c>
      <c r="M167" s="942">
        <v>15</v>
      </c>
      <c r="N167" s="940">
        <v>9</v>
      </c>
      <c r="O167" s="941">
        <v>4</v>
      </c>
      <c r="P167" s="941">
        <v>5</v>
      </c>
      <c r="Q167" s="941">
        <v>5</v>
      </c>
      <c r="R167" s="941">
        <v>8</v>
      </c>
      <c r="S167" s="942">
        <v>12</v>
      </c>
      <c r="T167" s="755">
        <v>2</v>
      </c>
      <c r="U167" s="760"/>
      <c r="V167" s="755"/>
      <c r="W167" s="971">
        <v>4</v>
      </c>
      <c r="X167" s="972">
        <v>6</v>
      </c>
      <c r="Y167" s="940">
        <v>1</v>
      </c>
      <c r="Z167" s="941">
        <v>0</v>
      </c>
      <c r="AA167" s="941">
        <v>1</v>
      </c>
      <c r="AB167" s="941">
        <v>0</v>
      </c>
      <c r="AC167" s="941">
        <v>0</v>
      </c>
      <c r="AD167" s="941">
        <v>7</v>
      </c>
      <c r="AE167" s="941">
        <v>0</v>
      </c>
      <c r="AF167" s="941">
        <v>1</v>
      </c>
      <c r="AG167" s="941">
        <v>0</v>
      </c>
      <c r="AH167" s="941">
        <v>0</v>
      </c>
      <c r="AI167" s="942">
        <v>0</v>
      </c>
      <c r="AJ167" s="415"/>
      <c r="AK167" s="360" t="s">
        <v>842</v>
      </c>
      <c r="AL167" s="792"/>
      <c r="AM167" s="980"/>
      <c r="AN167" s="386"/>
      <c r="AO167" s="387">
        <v>2</v>
      </c>
    </row>
    <row r="168" spans="1:41" s="383" customFormat="1" ht="20.45" customHeight="1" x14ac:dyDescent="0.15">
      <c r="A168" s="370" t="s">
        <v>843</v>
      </c>
      <c r="B168" s="371"/>
      <c r="C168" s="1305" t="s">
        <v>1395</v>
      </c>
      <c r="D168" s="372"/>
      <c r="E168" s="373"/>
      <c r="F168" s="374"/>
      <c r="G168" s="375">
        <f>SUM(G169:G181)</f>
        <v>146</v>
      </c>
      <c r="H168" s="376">
        <f>SUM(H169:H181)</f>
        <v>97</v>
      </c>
      <c r="I168" s="377">
        <f>SUM(I169:I181)</f>
        <v>11</v>
      </c>
      <c r="J168" s="378">
        <f>SUM(J169:J181)</f>
        <v>38</v>
      </c>
      <c r="K168" s="375">
        <f>L168+M168</f>
        <v>2506</v>
      </c>
      <c r="L168" s="379">
        <f t="shared" ref="L168:AI168" si="33">SUM(L169:L181)</f>
        <v>1311</v>
      </c>
      <c r="M168" s="378">
        <f t="shared" si="33"/>
        <v>1195</v>
      </c>
      <c r="N168" s="376">
        <f t="shared" si="33"/>
        <v>421</v>
      </c>
      <c r="O168" s="377">
        <f t="shared" si="33"/>
        <v>374</v>
      </c>
      <c r="P168" s="377">
        <f t="shared" si="33"/>
        <v>402</v>
      </c>
      <c r="Q168" s="377">
        <f t="shared" si="33"/>
        <v>439</v>
      </c>
      <c r="R168" s="377">
        <f t="shared" si="33"/>
        <v>422</v>
      </c>
      <c r="S168" s="378">
        <f t="shared" si="33"/>
        <v>448</v>
      </c>
      <c r="T168" s="754">
        <f t="shared" si="33"/>
        <v>204</v>
      </c>
      <c r="U168" s="756"/>
      <c r="V168" s="753"/>
      <c r="W168" s="778">
        <f t="shared" si="33"/>
        <v>65</v>
      </c>
      <c r="X168" s="381">
        <f t="shared" si="33"/>
        <v>151</v>
      </c>
      <c r="Y168" s="376">
        <f t="shared" si="33"/>
        <v>13</v>
      </c>
      <c r="Z168" s="377">
        <f t="shared" si="33"/>
        <v>0</v>
      </c>
      <c r="AA168" s="377">
        <f t="shared" si="33"/>
        <v>13</v>
      </c>
      <c r="AB168" s="377">
        <f t="shared" si="33"/>
        <v>0</v>
      </c>
      <c r="AC168" s="377">
        <f t="shared" si="33"/>
        <v>0</v>
      </c>
      <c r="AD168" s="377">
        <f t="shared" si="33"/>
        <v>160</v>
      </c>
      <c r="AE168" s="377">
        <f t="shared" si="33"/>
        <v>0</v>
      </c>
      <c r="AF168" s="377">
        <f t="shared" si="33"/>
        <v>12</v>
      </c>
      <c r="AG168" s="377">
        <f t="shared" si="33"/>
        <v>1</v>
      </c>
      <c r="AH168" s="377">
        <f t="shared" si="33"/>
        <v>0</v>
      </c>
      <c r="AI168" s="378">
        <f t="shared" si="33"/>
        <v>17</v>
      </c>
      <c r="AJ168" s="380"/>
      <c r="AK168" s="1305" t="s">
        <v>1395</v>
      </c>
      <c r="AL168" s="799"/>
      <c r="AM168" s="981"/>
      <c r="AN168" s="382"/>
    </row>
    <row r="169" spans="1:41" s="387" customFormat="1" ht="20.45" customHeight="1" x14ac:dyDescent="0.15">
      <c r="A169" s="393" t="s">
        <v>845</v>
      </c>
      <c r="B169" s="394"/>
      <c r="C169" s="417" t="s">
        <v>846</v>
      </c>
      <c r="D169" s="395"/>
      <c r="E169" s="396"/>
      <c r="F169" s="397"/>
      <c r="G169" s="398">
        <f t="shared" ref="G169:G181" si="34">SUM(H169:J169)</f>
        <v>24</v>
      </c>
      <c r="H169" s="940">
        <v>17</v>
      </c>
      <c r="I169" s="941">
        <v>0</v>
      </c>
      <c r="J169" s="942">
        <v>7</v>
      </c>
      <c r="K169" s="398">
        <f t="shared" ref="K169:K181" si="35">SUM(L169:M169)</f>
        <v>487</v>
      </c>
      <c r="L169" s="408">
        <v>255</v>
      </c>
      <c r="M169" s="942">
        <v>232</v>
      </c>
      <c r="N169" s="940">
        <v>90</v>
      </c>
      <c r="O169" s="941">
        <v>73</v>
      </c>
      <c r="P169" s="941">
        <v>82</v>
      </c>
      <c r="Q169" s="941">
        <v>88</v>
      </c>
      <c r="R169" s="941">
        <v>77</v>
      </c>
      <c r="S169" s="942">
        <v>77</v>
      </c>
      <c r="T169" s="755">
        <v>45</v>
      </c>
      <c r="U169" s="760"/>
      <c r="V169" s="755"/>
      <c r="W169" s="971">
        <v>9</v>
      </c>
      <c r="X169" s="972">
        <v>26</v>
      </c>
      <c r="Y169" s="940">
        <v>1</v>
      </c>
      <c r="Z169" s="941">
        <v>0</v>
      </c>
      <c r="AA169" s="941">
        <v>1</v>
      </c>
      <c r="AB169" s="941">
        <v>0</v>
      </c>
      <c r="AC169" s="941">
        <v>0</v>
      </c>
      <c r="AD169" s="941">
        <v>30</v>
      </c>
      <c r="AE169" s="941">
        <v>0</v>
      </c>
      <c r="AF169" s="941">
        <v>1</v>
      </c>
      <c r="AG169" s="941">
        <v>1</v>
      </c>
      <c r="AH169" s="941">
        <v>0</v>
      </c>
      <c r="AI169" s="942">
        <v>1</v>
      </c>
      <c r="AJ169" s="769"/>
      <c r="AK169" s="417" t="s">
        <v>846</v>
      </c>
      <c r="AL169" s="791"/>
      <c r="AM169" s="980"/>
      <c r="AN169" s="386"/>
      <c r="AO169" s="387">
        <v>2</v>
      </c>
    </row>
    <row r="170" spans="1:41" s="387" customFormat="1" ht="20.45" customHeight="1" x14ac:dyDescent="0.15">
      <c r="A170" s="393" t="s">
        <v>476</v>
      </c>
      <c r="B170" s="394"/>
      <c r="C170" s="417" t="s">
        <v>847</v>
      </c>
      <c r="D170" s="395"/>
      <c r="E170" s="396"/>
      <c r="F170" s="397"/>
      <c r="G170" s="398">
        <f t="shared" si="34"/>
        <v>21</v>
      </c>
      <c r="H170" s="940">
        <v>16</v>
      </c>
      <c r="I170" s="941">
        <v>0</v>
      </c>
      <c r="J170" s="942">
        <v>5</v>
      </c>
      <c r="K170" s="398">
        <f t="shared" si="35"/>
        <v>425</v>
      </c>
      <c r="L170" s="408">
        <v>217</v>
      </c>
      <c r="M170" s="942">
        <v>208</v>
      </c>
      <c r="N170" s="940">
        <v>74</v>
      </c>
      <c r="O170" s="941">
        <v>52</v>
      </c>
      <c r="P170" s="941">
        <v>63</v>
      </c>
      <c r="Q170" s="941">
        <v>75</v>
      </c>
      <c r="R170" s="941">
        <v>85</v>
      </c>
      <c r="S170" s="942">
        <v>76</v>
      </c>
      <c r="T170" s="755">
        <v>26</v>
      </c>
      <c r="U170" s="760"/>
      <c r="V170" s="755"/>
      <c r="W170" s="971">
        <v>8</v>
      </c>
      <c r="X170" s="972">
        <v>20</v>
      </c>
      <c r="Y170" s="940">
        <v>1</v>
      </c>
      <c r="Z170" s="941">
        <v>0</v>
      </c>
      <c r="AA170" s="941">
        <v>1</v>
      </c>
      <c r="AB170" s="941">
        <v>0</v>
      </c>
      <c r="AC170" s="941">
        <v>0</v>
      </c>
      <c r="AD170" s="941">
        <v>22</v>
      </c>
      <c r="AE170" s="941">
        <v>0</v>
      </c>
      <c r="AF170" s="941">
        <v>1</v>
      </c>
      <c r="AG170" s="941">
        <v>0</v>
      </c>
      <c r="AH170" s="941">
        <v>0</v>
      </c>
      <c r="AI170" s="942">
        <v>3</v>
      </c>
      <c r="AJ170" s="769"/>
      <c r="AK170" s="417" t="s">
        <v>847</v>
      </c>
      <c r="AL170" s="791"/>
      <c r="AM170" s="980"/>
      <c r="AN170" s="386"/>
      <c r="AO170" s="387">
        <v>2</v>
      </c>
    </row>
    <row r="171" spans="1:41" s="387" customFormat="1" ht="20.45" customHeight="1" x14ac:dyDescent="0.15">
      <c r="A171" s="393" t="s">
        <v>673</v>
      </c>
      <c r="B171" s="394"/>
      <c r="C171" s="417" t="s">
        <v>839</v>
      </c>
      <c r="D171" s="395"/>
      <c r="E171" s="396"/>
      <c r="F171" s="397"/>
      <c r="G171" s="398">
        <f t="shared" si="34"/>
        <v>21</v>
      </c>
      <c r="H171" s="940">
        <v>17</v>
      </c>
      <c r="I171" s="941">
        <v>0</v>
      </c>
      <c r="J171" s="942">
        <v>4</v>
      </c>
      <c r="K171" s="398">
        <f t="shared" si="35"/>
        <v>456</v>
      </c>
      <c r="L171" s="408">
        <v>247</v>
      </c>
      <c r="M171" s="942">
        <v>209</v>
      </c>
      <c r="N171" s="940">
        <v>69</v>
      </c>
      <c r="O171" s="941">
        <v>80</v>
      </c>
      <c r="P171" s="941">
        <v>76</v>
      </c>
      <c r="Q171" s="941">
        <v>80</v>
      </c>
      <c r="R171" s="941">
        <v>71</v>
      </c>
      <c r="S171" s="942">
        <v>80</v>
      </c>
      <c r="T171" s="755">
        <v>26</v>
      </c>
      <c r="U171" s="760"/>
      <c r="V171" s="755"/>
      <c r="W171" s="971">
        <v>6</v>
      </c>
      <c r="X171" s="972">
        <v>21</v>
      </c>
      <c r="Y171" s="940">
        <v>1</v>
      </c>
      <c r="Z171" s="941">
        <v>0</v>
      </c>
      <c r="AA171" s="941">
        <v>1</v>
      </c>
      <c r="AB171" s="941">
        <v>0</v>
      </c>
      <c r="AC171" s="941">
        <v>0</v>
      </c>
      <c r="AD171" s="941">
        <v>23</v>
      </c>
      <c r="AE171" s="941">
        <v>0</v>
      </c>
      <c r="AF171" s="941">
        <v>1</v>
      </c>
      <c r="AG171" s="941">
        <v>0</v>
      </c>
      <c r="AH171" s="941">
        <v>0</v>
      </c>
      <c r="AI171" s="942">
        <v>1</v>
      </c>
      <c r="AJ171" s="769"/>
      <c r="AK171" s="417" t="s">
        <v>839</v>
      </c>
      <c r="AL171" s="791"/>
      <c r="AM171" s="980"/>
      <c r="AN171" s="386"/>
      <c r="AO171" s="387">
        <v>2</v>
      </c>
    </row>
    <row r="172" spans="1:41" s="387" customFormat="1" ht="20.45" customHeight="1" x14ac:dyDescent="0.15">
      <c r="A172" s="393" t="s">
        <v>290</v>
      </c>
      <c r="B172" s="394"/>
      <c r="C172" s="417" t="s">
        <v>785</v>
      </c>
      <c r="D172" s="395"/>
      <c r="E172" s="396"/>
      <c r="F172" s="397"/>
      <c r="G172" s="398">
        <f t="shared" si="34"/>
        <v>17</v>
      </c>
      <c r="H172" s="940">
        <v>12</v>
      </c>
      <c r="I172" s="941">
        <v>0</v>
      </c>
      <c r="J172" s="942">
        <v>5</v>
      </c>
      <c r="K172" s="398">
        <f t="shared" si="35"/>
        <v>376</v>
      </c>
      <c r="L172" s="408">
        <v>199</v>
      </c>
      <c r="M172" s="942">
        <v>177</v>
      </c>
      <c r="N172" s="940">
        <v>68</v>
      </c>
      <c r="O172" s="941">
        <v>57</v>
      </c>
      <c r="P172" s="941">
        <v>66</v>
      </c>
      <c r="Q172" s="941">
        <v>67</v>
      </c>
      <c r="R172" s="941">
        <v>62</v>
      </c>
      <c r="S172" s="942">
        <v>56</v>
      </c>
      <c r="T172" s="755">
        <v>28</v>
      </c>
      <c r="U172" s="760"/>
      <c r="V172" s="755"/>
      <c r="W172" s="971">
        <v>6</v>
      </c>
      <c r="X172" s="972">
        <v>19</v>
      </c>
      <c r="Y172" s="940">
        <v>1</v>
      </c>
      <c r="Z172" s="941">
        <v>0</v>
      </c>
      <c r="AA172" s="941">
        <v>1</v>
      </c>
      <c r="AB172" s="941">
        <v>0</v>
      </c>
      <c r="AC172" s="941">
        <v>0</v>
      </c>
      <c r="AD172" s="941">
        <v>20</v>
      </c>
      <c r="AE172" s="941">
        <v>0</v>
      </c>
      <c r="AF172" s="941">
        <v>1</v>
      </c>
      <c r="AG172" s="941">
        <v>0</v>
      </c>
      <c r="AH172" s="941">
        <v>0</v>
      </c>
      <c r="AI172" s="942">
        <v>2</v>
      </c>
      <c r="AJ172" s="769"/>
      <c r="AK172" s="417" t="s">
        <v>785</v>
      </c>
      <c r="AL172" s="791"/>
      <c r="AM172" s="980"/>
      <c r="AN172" s="386"/>
      <c r="AO172" s="387">
        <v>2</v>
      </c>
    </row>
    <row r="173" spans="1:41" s="387" customFormat="1" ht="20.45" customHeight="1" x14ac:dyDescent="0.15">
      <c r="A173" s="393" t="s">
        <v>849</v>
      </c>
      <c r="B173" s="394"/>
      <c r="C173" s="417" t="s">
        <v>782</v>
      </c>
      <c r="D173" s="395"/>
      <c r="E173" s="396"/>
      <c r="F173" s="397"/>
      <c r="G173" s="398">
        <f t="shared" si="34"/>
        <v>8</v>
      </c>
      <c r="H173" s="940">
        <v>6</v>
      </c>
      <c r="I173" s="941">
        <v>0</v>
      </c>
      <c r="J173" s="942">
        <v>2</v>
      </c>
      <c r="K173" s="398">
        <f t="shared" si="35"/>
        <v>90</v>
      </c>
      <c r="L173" s="408">
        <v>44</v>
      </c>
      <c r="M173" s="942">
        <v>46</v>
      </c>
      <c r="N173" s="940">
        <v>13</v>
      </c>
      <c r="O173" s="941">
        <v>13</v>
      </c>
      <c r="P173" s="941">
        <v>14</v>
      </c>
      <c r="Q173" s="941">
        <v>13</v>
      </c>
      <c r="R173" s="941">
        <v>20</v>
      </c>
      <c r="S173" s="942">
        <v>17</v>
      </c>
      <c r="T173" s="755">
        <v>13</v>
      </c>
      <c r="U173" s="760"/>
      <c r="V173" s="755"/>
      <c r="W173" s="971">
        <v>5</v>
      </c>
      <c r="X173" s="972">
        <v>8</v>
      </c>
      <c r="Y173" s="940">
        <v>1</v>
      </c>
      <c r="Z173" s="941">
        <v>0</v>
      </c>
      <c r="AA173" s="941">
        <v>1</v>
      </c>
      <c r="AB173" s="941">
        <v>0</v>
      </c>
      <c r="AC173" s="941">
        <v>0</v>
      </c>
      <c r="AD173" s="941">
        <v>10</v>
      </c>
      <c r="AE173" s="941">
        <v>0</v>
      </c>
      <c r="AF173" s="941">
        <v>1</v>
      </c>
      <c r="AG173" s="941">
        <v>0</v>
      </c>
      <c r="AH173" s="941">
        <v>0</v>
      </c>
      <c r="AI173" s="942">
        <v>0</v>
      </c>
      <c r="AJ173" s="769"/>
      <c r="AK173" s="417" t="s">
        <v>782</v>
      </c>
      <c r="AL173" s="791"/>
      <c r="AM173" s="980"/>
      <c r="AN173" s="386"/>
      <c r="AO173" s="387">
        <v>1</v>
      </c>
    </row>
    <row r="174" spans="1:41" s="387" customFormat="1" ht="20.45" customHeight="1" x14ac:dyDescent="0.15">
      <c r="A174" s="393" t="s">
        <v>734</v>
      </c>
      <c r="B174" s="394"/>
      <c r="C174" s="417" t="s">
        <v>156</v>
      </c>
      <c r="D174" s="395"/>
      <c r="E174" s="396"/>
      <c r="F174" s="397"/>
      <c r="G174" s="398">
        <f t="shared" si="34"/>
        <v>9</v>
      </c>
      <c r="H174" s="940">
        <v>6</v>
      </c>
      <c r="I174" s="941">
        <v>0</v>
      </c>
      <c r="J174" s="942">
        <v>3</v>
      </c>
      <c r="K174" s="398">
        <f t="shared" si="35"/>
        <v>142</v>
      </c>
      <c r="L174" s="408">
        <v>82</v>
      </c>
      <c r="M174" s="942">
        <v>60</v>
      </c>
      <c r="N174" s="940">
        <v>18</v>
      </c>
      <c r="O174" s="941">
        <v>22</v>
      </c>
      <c r="P174" s="941">
        <v>21</v>
      </c>
      <c r="Q174" s="941">
        <v>24</v>
      </c>
      <c r="R174" s="941">
        <v>26</v>
      </c>
      <c r="S174" s="942">
        <v>31</v>
      </c>
      <c r="T174" s="755">
        <v>15</v>
      </c>
      <c r="U174" s="760"/>
      <c r="V174" s="755"/>
      <c r="W174" s="971">
        <v>3</v>
      </c>
      <c r="X174" s="972">
        <v>10</v>
      </c>
      <c r="Y174" s="940">
        <v>1</v>
      </c>
      <c r="Z174" s="941">
        <v>0</v>
      </c>
      <c r="AA174" s="941">
        <v>1</v>
      </c>
      <c r="AB174" s="941">
        <v>0</v>
      </c>
      <c r="AC174" s="941">
        <v>0</v>
      </c>
      <c r="AD174" s="941">
        <v>7</v>
      </c>
      <c r="AE174" s="941">
        <v>0</v>
      </c>
      <c r="AF174" s="941">
        <v>1</v>
      </c>
      <c r="AG174" s="941">
        <v>0</v>
      </c>
      <c r="AH174" s="941">
        <v>0</v>
      </c>
      <c r="AI174" s="942">
        <v>3</v>
      </c>
      <c r="AJ174" s="769"/>
      <c r="AK174" s="417" t="s">
        <v>156</v>
      </c>
      <c r="AL174" s="791"/>
      <c r="AM174" s="980"/>
      <c r="AN174" s="386"/>
      <c r="AO174" s="387">
        <v>1</v>
      </c>
    </row>
    <row r="175" spans="1:41" s="387" customFormat="1" ht="20.45" customHeight="1" x14ac:dyDescent="0.15">
      <c r="A175" s="393" t="s">
        <v>850</v>
      </c>
      <c r="B175" s="394"/>
      <c r="C175" s="417" t="s">
        <v>51</v>
      </c>
      <c r="D175" s="395"/>
      <c r="E175" s="396"/>
      <c r="F175" s="397"/>
      <c r="G175" s="398">
        <f t="shared" si="34"/>
        <v>17</v>
      </c>
      <c r="H175" s="940">
        <v>12</v>
      </c>
      <c r="I175" s="941">
        <v>0</v>
      </c>
      <c r="J175" s="942">
        <v>5</v>
      </c>
      <c r="K175" s="398">
        <f t="shared" si="35"/>
        <v>320</v>
      </c>
      <c r="L175" s="408">
        <v>160</v>
      </c>
      <c r="M175" s="942">
        <v>160</v>
      </c>
      <c r="N175" s="940">
        <v>57</v>
      </c>
      <c r="O175" s="941">
        <v>52</v>
      </c>
      <c r="P175" s="941">
        <v>46</v>
      </c>
      <c r="Q175" s="941">
        <v>57</v>
      </c>
      <c r="R175" s="941">
        <v>43</v>
      </c>
      <c r="S175" s="942">
        <v>65</v>
      </c>
      <c r="T175" s="755">
        <v>37</v>
      </c>
      <c r="U175" s="760"/>
      <c r="V175" s="755"/>
      <c r="W175" s="971">
        <v>7</v>
      </c>
      <c r="X175" s="972">
        <v>19</v>
      </c>
      <c r="Y175" s="940">
        <v>1</v>
      </c>
      <c r="Z175" s="941">
        <v>0</v>
      </c>
      <c r="AA175" s="941">
        <v>1</v>
      </c>
      <c r="AB175" s="941">
        <v>0</v>
      </c>
      <c r="AC175" s="941">
        <v>0</v>
      </c>
      <c r="AD175" s="941">
        <v>20</v>
      </c>
      <c r="AE175" s="941">
        <v>0</v>
      </c>
      <c r="AF175" s="941">
        <v>1</v>
      </c>
      <c r="AG175" s="941">
        <v>0</v>
      </c>
      <c r="AH175" s="941">
        <v>0</v>
      </c>
      <c r="AI175" s="942">
        <v>3</v>
      </c>
      <c r="AJ175" s="769"/>
      <c r="AK175" s="417" t="s">
        <v>51</v>
      </c>
      <c r="AL175" s="791"/>
      <c r="AM175" s="980"/>
      <c r="AN175" s="386"/>
      <c r="AO175" s="387">
        <v>1</v>
      </c>
    </row>
    <row r="176" spans="1:41" s="387" customFormat="1" ht="20.45" customHeight="1" x14ac:dyDescent="0.15">
      <c r="A176" s="393" t="s">
        <v>851</v>
      </c>
      <c r="B176" s="394"/>
      <c r="C176" s="417" t="s">
        <v>378</v>
      </c>
      <c r="D176" s="395"/>
      <c r="E176" s="396"/>
      <c r="F176" s="397"/>
      <c r="G176" s="398">
        <f t="shared" si="34"/>
        <v>4</v>
      </c>
      <c r="H176" s="940">
        <v>0</v>
      </c>
      <c r="I176" s="941">
        <v>3</v>
      </c>
      <c r="J176" s="942">
        <v>1</v>
      </c>
      <c r="K176" s="398">
        <f t="shared" si="35"/>
        <v>17</v>
      </c>
      <c r="L176" s="408">
        <v>10</v>
      </c>
      <c r="M176" s="942">
        <v>7</v>
      </c>
      <c r="N176" s="940">
        <v>2</v>
      </c>
      <c r="O176" s="941">
        <v>3</v>
      </c>
      <c r="P176" s="941">
        <v>3</v>
      </c>
      <c r="Q176" s="941">
        <v>1</v>
      </c>
      <c r="R176" s="941">
        <v>2</v>
      </c>
      <c r="S176" s="942">
        <v>6</v>
      </c>
      <c r="T176" s="755">
        <v>1</v>
      </c>
      <c r="U176" s="760"/>
      <c r="V176" s="755"/>
      <c r="W176" s="971">
        <v>4</v>
      </c>
      <c r="X176" s="972">
        <v>4</v>
      </c>
      <c r="Y176" s="940">
        <v>1</v>
      </c>
      <c r="Z176" s="941">
        <v>0</v>
      </c>
      <c r="AA176" s="941">
        <v>1</v>
      </c>
      <c r="AB176" s="941">
        <v>0</v>
      </c>
      <c r="AC176" s="941">
        <v>0</v>
      </c>
      <c r="AD176" s="941">
        <v>4</v>
      </c>
      <c r="AE176" s="941">
        <v>0</v>
      </c>
      <c r="AF176" s="941">
        <v>1</v>
      </c>
      <c r="AG176" s="941">
        <v>0</v>
      </c>
      <c r="AH176" s="941">
        <v>0</v>
      </c>
      <c r="AI176" s="942">
        <v>1</v>
      </c>
      <c r="AJ176" s="769"/>
      <c r="AK176" s="417" t="s">
        <v>378</v>
      </c>
      <c r="AL176" s="791"/>
      <c r="AM176" s="980"/>
      <c r="AN176" s="386"/>
      <c r="AO176" s="387">
        <v>2</v>
      </c>
    </row>
    <row r="177" spans="1:41" s="387" customFormat="1" ht="20.45" customHeight="1" x14ac:dyDescent="0.15">
      <c r="A177" s="393" t="s">
        <v>977</v>
      </c>
      <c r="B177" s="394"/>
      <c r="C177" s="417" t="s">
        <v>1243</v>
      </c>
      <c r="D177" s="395"/>
      <c r="E177" s="396" t="s">
        <v>791</v>
      </c>
      <c r="F177" s="397" t="s">
        <v>1244</v>
      </c>
      <c r="G177" s="398">
        <f t="shared" si="34"/>
        <v>5</v>
      </c>
      <c r="H177" s="940">
        <v>0</v>
      </c>
      <c r="I177" s="941">
        <v>3</v>
      </c>
      <c r="J177" s="942">
        <v>2</v>
      </c>
      <c r="K177" s="398">
        <f t="shared" si="35"/>
        <v>31</v>
      </c>
      <c r="L177" s="408">
        <v>19</v>
      </c>
      <c r="M177" s="942">
        <v>12</v>
      </c>
      <c r="N177" s="940">
        <v>5</v>
      </c>
      <c r="O177" s="941">
        <v>5</v>
      </c>
      <c r="P177" s="941">
        <v>7</v>
      </c>
      <c r="Q177" s="941">
        <v>3</v>
      </c>
      <c r="R177" s="941">
        <v>7</v>
      </c>
      <c r="S177" s="942">
        <v>4</v>
      </c>
      <c r="T177" s="755">
        <v>6</v>
      </c>
      <c r="U177" s="760"/>
      <c r="V177" s="755"/>
      <c r="W177" s="971">
        <v>4</v>
      </c>
      <c r="X177" s="972">
        <v>4</v>
      </c>
      <c r="Y177" s="940">
        <v>1</v>
      </c>
      <c r="Z177" s="941">
        <v>0</v>
      </c>
      <c r="AA177" s="941">
        <v>1</v>
      </c>
      <c r="AB177" s="941">
        <v>0</v>
      </c>
      <c r="AC177" s="941">
        <v>0</v>
      </c>
      <c r="AD177" s="941">
        <v>4</v>
      </c>
      <c r="AE177" s="941">
        <v>0</v>
      </c>
      <c r="AF177" s="941">
        <v>1</v>
      </c>
      <c r="AG177" s="941">
        <v>0</v>
      </c>
      <c r="AH177" s="941">
        <v>0</v>
      </c>
      <c r="AI177" s="942">
        <v>1</v>
      </c>
      <c r="AJ177" s="769"/>
      <c r="AK177" s="417" t="s">
        <v>1243</v>
      </c>
      <c r="AL177" s="791"/>
      <c r="AM177" s="980"/>
      <c r="AN177" s="386"/>
      <c r="AO177" s="387">
        <v>1</v>
      </c>
    </row>
    <row r="178" spans="1:41" s="387" customFormat="1" ht="20.45" customHeight="1" x14ac:dyDescent="0.15">
      <c r="A178" s="393" t="s">
        <v>1245</v>
      </c>
      <c r="B178" s="394"/>
      <c r="C178" s="417" t="s">
        <v>1246</v>
      </c>
      <c r="D178" s="395"/>
      <c r="E178" s="396" t="s">
        <v>1366</v>
      </c>
      <c r="F178" s="397"/>
      <c r="G178" s="398">
        <f t="shared" si="34"/>
        <v>7</v>
      </c>
      <c r="H178" s="940">
        <v>6</v>
      </c>
      <c r="I178" s="941">
        <v>0</v>
      </c>
      <c r="J178" s="942">
        <v>1</v>
      </c>
      <c r="K178" s="398">
        <f t="shared" si="35"/>
        <v>71</v>
      </c>
      <c r="L178" s="408">
        <v>31</v>
      </c>
      <c r="M178" s="942">
        <v>40</v>
      </c>
      <c r="N178" s="940">
        <v>14</v>
      </c>
      <c r="O178" s="941">
        <v>10</v>
      </c>
      <c r="P178" s="941">
        <v>10</v>
      </c>
      <c r="Q178" s="941">
        <v>13</v>
      </c>
      <c r="R178" s="941">
        <v>12</v>
      </c>
      <c r="S178" s="942">
        <v>12</v>
      </c>
      <c r="T178" s="755">
        <v>4</v>
      </c>
      <c r="U178" s="760"/>
      <c r="V178" s="755"/>
      <c r="W178" s="971">
        <v>4</v>
      </c>
      <c r="X178" s="972">
        <v>7</v>
      </c>
      <c r="Y178" s="940">
        <v>1</v>
      </c>
      <c r="Z178" s="941">
        <v>0</v>
      </c>
      <c r="AA178" s="941">
        <v>1</v>
      </c>
      <c r="AB178" s="941">
        <v>0</v>
      </c>
      <c r="AC178" s="941">
        <v>0</v>
      </c>
      <c r="AD178" s="941">
        <v>8</v>
      </c>
      <c r="AE178" s="941">
        <v>0</v>
      </c>
      <c r="AF178" s="941">
        <v>1</v>
      </c>
      <c r="AG178" s="941">
        <v>0</v>
      </c>
      <c r="AH178" s="941">
        <v>0</v>
      </c>
      <c r="AI178" s="942">
        <v>0</v>
      </c>
      <c r="AJ178" s="769"/>
      <c r="AK178" s="417" t="s">
        <v>1246</v>
      </c>
      <c r="AL178" s="791"/>
      <c r="AM178" s="980"/>
      <c r="AN178" s="386"/>
      <c r="AO178" s="387">
        <v>1</v>
      </c>
    </row>
    <row r="179" spans="1:41" s="387" customFormat="1" ht="20.45" customHeight="1" x14ac:dyDescent="0.15">
      <c r="A179" s="418" t="s">
        <v>648</v>
      </c>
      <c r="B179" s="394"/>
      <c r="C179" s="417" t="s">
        <v>853</v>
      </c>
      <c r="D179" s="395"/>
      <c r="E179" s="396"/>
      <c r="F179" s="397"/>
      <c r="G179" s="398">
        <f t="shared" si="34"/>
        <v>5</v>
      </c>
      <c r="H179" s="940">
        <v>2</v>
      </c>
      <c r="I179" s="941">
        <v>2</v>
      </c>
      <c r="J179" s="942">
        <v>1</v>
      </c>
      <c r="K179" s="398">
        <f t="shared" si="35"/>
        <v>42</v>
      </c>
      <c r="L179" s="408">
        <v>22</v>
      </c>
      <c r="M179" s="942">
        <v>20</v>
      </c>
      <c r="N179" s="940">
        <v>6</v>
      </c>
      <c r="O179" s="941">
        <v>1</v>
      </c>
      <c r="P179" s="941">
        <v>10</v>
      </c>
      <c r="Q179" s="941">
        <v>9</v>
      </c>
      <c r="R179" s="941">
        <v>7</v>
      </c>
      <c r="S179" s="942">
        <v>9</v>
      </c>
      <c r="T179" s="755">
        <v>1</v>
      </c>
      <c r="U179" s="760"/>
      <c r="V179" s="755"/>
      <c r="W179" s="971">
        <v>3</v>
      </c>
      <c r="X179" s="972">
        <v>5</v>
      </c>
      <c r="Y179" s="940">
        <v>1</v>
      </c>
      <c r="Z179" s="941">
        <v>0</v>
      </c>
      <c r="AA179" s="941">
        <v>1</v>
      </c>
      <c r="AB179" s="941">
        <v>0</v>
      </c>
      <c r="AC179" s="941">
        <v>0</v>
      </c>
      <c r="AD179" s="941">
        <v>3</v>
      </c>
      <c r="AE179" s="941">
        <v>0</v>
      </c>
      <c r="AF179" s="941">
        <v>1</v>
      </c>
      <c r="AG179" s="941">
        <v>0</v>
      </c>
      <c r="AH179" s="941">
        <v>0</v>
      </c>
      <c r="AI179" s="942">
        <v>2</v>
      </c>
      <c r="AJ179" s="769"/>
      <c r="AK179" s="417" t="s">
        <v>853</v>
      </c>
      <c r="AL179" s="791"/>
      <c r="AM179" s="980"/>
      <c r="AN179" s="386"/>
      <c r="AO179" s="387">
        <v>1</v>
      </c>
    </row>
    <row r="180" spans="1:41" s="387" customFormat="1" ht="20.45" customHeight="1" x14ac:dyDescent="0.15">
      <c r="A180" s="393" t="s">
        <v>854</v>
      </c>
      <c r="B180" s="394"/>
      <c r="C180" s="417" t="s">
        <v>855</v>
      </c>
      <c r="D180" s="395"/>
      <c r="E180" s="396"/>
      <c r="F180" s="397"/>
      <c r="G180" s="398">
        <f t="shared" si="34"/>
        <v>6</v>
      </c>
      <c r="H180" s="940">
        <v>2</v>
      </c>
      <c r="I180" s="941">
        <v>2</v>
      </c>
      <c r="J180" s="942">
        <v>2</v>
      </c>
      <c r="K180" s="398">
        <f t="shared" si="35"/>
        <v>44</v>
      </c>
      <c r="L180" s="408">
        <v>24</v>
      </c>
      <c r="M180" s="942">
        <v>20</v>
      </c>
      <c r="N180" s="940">
        <v>5</v>
      </c>
      <c r="O180" s="941">
        <v>6</v>
      </c>
      <c r="P180" s="941">
        <v>4</v>
      </c>
      <c r="Q180" s="941">
        <v>8</v>
      </c>
      <c r="R180" s="941">
        <v>8</v>
      </c>
      <c r="S180" s="942">
        <v>13</v>
      </c>
      <c r="T180" s="755">
        <v>2</v>
      </c>
      <c r="U180" s="760"/>
      <c r="V180" s="755"/>
      <c r="W180" s="971">
        <v>4</v>
      </c>
      <c r="X180" s="972">
        <v>6</v>
      </c>
      <c r="Y180" s="940">
        <v>1</v>
      </c>
      <c r="Z180" s="941">
        <v>0</v>
      </c>
      <c r="AA180" s="941">
        <v>1</v>
      </c>
      <c r="AB180" s="941">
        <v>0</v>
      </c>
      <c r="AC180" s="941">
        <v>0</v>
      </c>
      <c r="AD180" s="941">
        <v>7</v>
      </c>
      <c r="AE180" s="941">
        <v>0</v>
      </c>
      <c r="AF180" s="941">
        <v>1</v>
      </c>
      <c r="AG180" s="941">
        <v>0</v>
      </c>
      <c r="AH180" s="941">
        <v>0</v>
      </c>
      <c r="AI180" s="942">
        <v>0</v>
      </c>
      <c r="AJ180" s="769"/>
      <c r="AK180" s="417" t="s">
        <v>855</v>
      </c>
      <c r="AL180" s="791"/>
      <c r="AM180" s="980"/>
      <c r="AN180" s="386"/>
      <c r="AO180" s="387">
        <v>2</v>
      </c>
    </row>
    <row r="181" spans="1:41" s="387" customFormat="1" ht="20.45" customHeight="1" x14ac:dyDescent="0.15">
      <c r="A181" s="393" t="s">
        <v>603</v>
      </c>
      <c r="B181" s="394"/>
      <c r="C181" s="417" t="s">
        <v>469</v>
      </c>
      <c r="D181" s="395"/>
      <c r="E181" s="396" t="s">
        <v>791</v>
      </c>
      <c r="F181" s="397" t="s">
        <v>1247</v>
      </c>
      <c r="G181" s="398">
        <f t="shared" si="34"/>
        <v>2</v>
      </c>
      <c r="H181" s="940">
        <v>1</v>
      </c>
      <c r="I181" s="941">
        <v>1</v>
      </c>
      <c r="J181" s="942">
        <v>0</v>
      </c>
      <c r="K181" s="398">
        <f t="shared" si="35"/>
        <v>5</v>
      </c>
      <c r="L181" s="408">
        <v>1</v>
      </c>
      <c r="M181" s="942">
        <v>4</v>
      </c>
      <c r="N181" s="940">
        <v>0</v>
      </c>
      <c r="O181" s="941">
        <v>0</v>
      </c>
      <c r="P181" s="941">
        <v>0</v>
      </c>
      <c r="Q181" s="941">
        <v>1</v>
      </c>
      <c r="R181" s="941">
        <v>2</v>
      </c>
      <c r="S181" s="942">
        <v>2</v>
      </c>
      <c r="T181" s="755">
        <v>0</v>
      </c>
      <c r="U181" s="760"/>
      <c r="V181" s="755"/>
      <c r="W181" s="971">
        <v>2</v>
      </c>
      <c r="X181" s="972">
        <v>2</v>
      </c>
      <c r="Y181" s="940">
        <v>1</v>
      </c>
      <c r="Z181" s="941">
        <v>0</v>
      </c>
      <c r="AA181" s="941">
        <v>1</v>
      </c>
      <c r="AB181" s="941">
        <v>0</v>
      </c>
      <c r="AC181" s="941">
        <v>0</v>
      </c>
      <c r="AD181" s="941">
        <v>2</v>
      </c>
      <c r="AE181" s="941">
        <v>0</v>
      </c>
      <c r="AF181" s="941">
        <v>0</v>
      </c>
      <c r="AG181" s="941">
        <v>0</v>
      </c>
      <c r="AH181" s="941">
        <v>0</v>
      </c>
      <c r="AI181" s="942">
        <v>0</v>
      </c>
      <c r="AJ181" s="769"/>
      <c r="AK181" s="417" t="s">
        <v>469</v>
      </c>
      <c r="AL181" s="791"/>
      <c r="AM181" s="980"/>
      <c r="AN181" s="386"/>
      <c r="AO181" s="387">
        <v>1</v>
      </c>
    </row>
    <row r="182" spans="1:41" s="383" customFormat="1" ht="20.45" customHeight="1" x14ac:dyDescent="0.15">
      <c r="A182" s="427" t="s">
        <v>856</v>
      </c>
      <c r="B182" s="428"/>
      <c r="C182" s="429" t="s">
        <v>1446</v>
      </c>
      <c r="D182" s="430"/>
      <c r="E182" s="431"/>
      <c r="F182" s="432"/>
      <c r="G182" s="375">
        <f>SUM(G183:G188)</f>
        <v>91</v>
      </c>
      <c r="H182" s="376">
        <f>SUM(H183:H188)</f>
        <v>71</v>
      </c>
      <c r="I182" s="377">
        <f>SUM(I183:I188)</f>
        <v>0</v>
      </c>
      <c r="J182" s="378">
        <f>SUM(J183:J188)</f>
        <v>20</v>
      </c>
      <c r="K182" s="375">
        <f>L182+M182</f>
        <v>1815</v>
      </c>
      <c r="L182" s="379">
        <f t="shared" ref="L182:AI182" si="36">SUM(L183:L188)</f>
        <v>912</v>
      </c>
      <c r="M182" s="378">
        <f t="shared" si="36"/>
        <v>903</v>
      </c>
      <c r="N182" s="376">
        <f t="shared" si="36"/>
        <v>292</v>
      </c>
      <c r="O182" s="377">
        <f t="shared" si="36"/>
        <v>292</v>
      </c>
      <c r="P182" s="377">
        <f t="shared" si="36"/>
        <v>274</v>
      </c>
      <c r="Q182" s="377">
        <f t="shared" si="36"/>
        <v>300</v>
      </c>
      <c r="R182" s="377">
        <f t="shared" si="36"/>
        <v>335</v>
      </c>
      <c r="S182" s="378">
        <f t="shared" si="36"/>
        <v>322</v>
      </c>
      <c r="T182" s="754">
        <f t="shared" si="36"/>
        <v>118</v>
      </c>
      <c r="U182" s="756"/>
      <c r="V182" s="753"/>
      <c r="W182" s="778">
        <f t="shared" si="36"/>
        <v>39</v>
      </c>
      <c r="X182" s="381">
        <f t="shared" si="36"/>
        <v>94</v>
      </c>
      <c r="Y182" s="376">
        <f t="shared" si="36"/>
        <v>6</v>
      </c>
      <c r="Z182" s="377">
        <f t="shared" si="36"/>
        <v>0</v>
      </c>
      <c r="AA182" s="377">
        <f t="shared" si="36"/>
        <v>6</v>
      </c>
      <c r="AB182" s="377">
        <f t="shared" si="36"/>
        <v>0</v>
      </c>
      <c r="AC182" s="377">
        <f t="shared" si="36"/>
        <v>0</v>
      </c>
      <c r="AD182" s="377">
        <f t="shared" si="36"/>
        <v>97</v>
      </c>
      <c r="AE182" s="377">
        <f t="shared" si="36"/>
        <v>0</v>
      </c>
      <c r="AF182" s="377">
        <f t="shared" si="36"/>
        <v>7</v>
      </c>
      <c r="AG182" s="377">
        <f t="shared" si="36"/>
        <v>0</v>
      </c>
      <c r="AH182" s="377">
        <f t="shared" si="36"/>
        <v>0</v>
      </c>
      <c r="AI182" s="378">
        <f t="shared" si="36"/>
        <v>17</v>
      </c>
      <c r="AJ182" s="407"/>
      <c r="AK182" s="429" t="s">
        <v>1446</v>
      </c>
      <c r="AL182" s="796"/>
      <c r="AM182" s="981"/>
      <c r="AN182" s="382"/>
    </row>
    <row r="183" spans="1:41" s="387" customFormat="1" ht="20.45" customHeight="1" x14ac:dyDescent="0.15">
      <c r="A183" s="393" t="s">
        <v>857</v>
      </c>
      <c r="B183" s="394"/>
      <c r="C183" s="417" t="s">
        <v>113</v>
      </c>
      <c r="D183" s="395"/>
      <c r="E183" s="396"/>
      <c r="F183" s="397"/>
      <c r="G183" s="398">
        <f t="shared" ref="G183:G188" si="37">SUM(H183:J183)</f>
        <v>8</v>
      </c>
      <c r="H183" s="940">
        <v>6</v>
      </c>
      <c r="I183" s="941">
        <v>0</v>
      </c>
      <c r="J183" s="942">
        <v>2</v>
      </c>
      <c r="K183" s="398">
        <f t="shared" ref="K183:K188" si="38">SUM(L183:M183)</f>
        <v>110</v>
      </c>
      <c r="L183" s="408">
        <v>49</v>
      </c>
      <c r="M183" s="942">
        <v>61</v>
      </c>
      <c r="N183" s="940">
        <v>13</v>
      </c>
      <c r="O183" s="941">
        <v>16</v>
      </c>
      <c r="P183" s="941">
        <v>20</v>
      </c>
      <c r="Q183" s="941">
        <v>14</v>
      </c>
      <c r="R183" s="941">
        <v>23</v>
      </c>
      <c r="S183" s="942">
        <v>24</v>
      </c>
      <c r="T183" s="755">
        <v>9</v>
      </c>
      <c r="U183" s="760"/>
      <c r="V183" s="755"/>
      <c r="W183" s="971">
        <v>4</v>
      </c>
      <c r="X183" s="972">
        <v>9</v>
      </c>
      <c r="Y183" s="940">
        <v>1</v>
      </c>
      <c r="Z183" s="941">
        <v>0</v>
      </c>
      <c r="AA183" s="941">
        <v>1</v>
      </c>
      <c r="AB183" s="941">
        <v>0</v>
      </c>
      <c r="AC183" s="941">
        <v>0</v>
      </c>
      <c r="AD183" s="941">
        <v>9</v>
      </c>
      <c r="AE183" s="941">
        <v>0</v>
      </c>
      <c r="AF183" s="941">
        <v>1</v>
      </c>
      <c r="AG183" s="941">
        <v>0</v>
      </c>
      <c r="AH183" s="941">
        <v>0</v>
      </c>
      <c r="AI183" s="942">
        <v>1</v>
      </c>
      <c r="AJ183" s="769"/>
      <c r="AK183" s="417" t="s">
        <v>113</v>
      </c>
      <c r="AL183" s="791"/>
      <c r="AM183" s="980"/>
      <c r="AN183" s="386"/>
      <c r="AO183" s="387">
        <v>4</v>
      </c>
    </row>
    <row r="184" spans="1:41" s="387" customFormat="1" ht="20.45" customHeight="1" x14ac:dyDescent="0.15">
      <c r="A184" s="393" t="s">
        <v>45</v>
      </c>
      <c r="B184" s="394"/>
      <c r="C184" s="417" t="s">
        <v>858</v>
      </c>
      <c r="D184" s="395"/>
      <c r="E184" s="396"/>
      <c r="F184" s="397"/>
      <c r="G184" s="398">
        <f t="shared" si="37"/>
        <v>14</v>
      </c>
      <c r="H184" s="940">
        <v>11</v>
      </c>
      <c r="I184" s="941">
        <v>0</v>
      </c>
      <c r="J184" s="942">
        <v>3</v>
      </c>
      <c r="K184" s="398">
        <f t="shared" si="38"/>
        <v>274</v>
      </c>
      <c r="L184" s="408">
        <v>140</v>
      </c>
      <c r="M184" s="942">
        <v>134</v>
      </c>
      <c r="N184" s="940">
        <v>46</v>
      </c>
      <c r="O184" s="941">
        <v>38</v>
      </c>
      <c r="P184" s="941">
        <v>53</v>
      </c>
      <c r="Q184" s="941">
        <v>53</v>
      </c>
      <c r="R184" s="941">
        <v>41</v>
      </c>
      <c r="S184" s="942">
        <v>43</v>
      </c>
      <c r="T184" s="755">
        <v>22</v>
      </c>
      <c r="U184" s="760"/>
      <c r="V184" s="755"/>
      <c r="W184" s="971">
        <v>8</v>
      </c>
      <c r="X184" s="972">
        <v>15</v>
      </c>
      <c r="Y184" s="940">
        <v>1</v>
      </c>
      <c r="Z184" s="941">
        <v>0</v>
      </c>
      <c r="AA184" s="941">
        <v>1</v>
      </c>
      <c r="AB184" s="941">
        <v>0</v>
      </c>
      <c r="AC184" s="941">
        <v>0</v>
      </c>
      <c r="AD184" s="941">
        <v>17</v>
      </c>
      <c r="AE184" s="941">
        <v>0</v>
      </c>
      <c r="AF184" s="941">
        <v>1</v>
      </c>
      <c r="AG184" s="941">
        <v>0</v>
      </c>
      <c r="AH184" s="941">
        <v>0</v>
      </c>
      <c r="AI184" s="942">
        <v>3</v>
      </c>
      <c r="AJ184" s="769"/>
      <c r="AK184" s="417" t="s">
        <v>858</v>
      </c>
      <c r="AL184" s="791"/>
      <c r="AM184" s="980"/>
      <c r="AN184" s="386"/>
      <c r="AO184" s="387">
        <v>12</v>
      </c>
    </row>
    <row r="185" spans="1:41" s="387" customFormat="1" ht="20.45" customHeight="1" x14ac:dyDescent="0.15">
      <c r="A185" s="393" t="s">
        <v>786</v>
      </c>
      <c r="B185" s="394"/>
      <c r="C185" s="417" t="s">
        <v>547</v>
      </c>
      <c r="D185" s="395"/>
      <c r="E185" s="396"/>
      <c r="F185" s="397"/>
      <c r="G185" s="398">
        <f t="shared" si="37"/>
        <v>22</v>
      </c>
      <c r="H185" s="940">
        <v>18</v>
      </c>
      <c r="I185" s="941">
        <v>0</v>
      </c>
      <c r="J185" s="942">
        <v>4</v>
      </c>
      <c r="K185" s="398">
        <f t="shared" si="38"/>
        <v>489</v>
      </c>
      <c r="L185" s="408">
        <v>250</v>
      </c>
      <c r="M185" s="942">
        <v>239</v>
      </c>
      <c r="N185" s="940">
        <v>79</v>
      </c>
      <c r="O185" s="941">
        <v>77</v>
      </c>
      <c r="P185" s="941">
        <v>84</v>
      </c>
      <c r="Q185" s="941">
        <v>72</v>
      </c>
      <c r="R185" s="941">
        <v>94</v>
      </c>
      <c r="S185" s="942">
        <v>83</v>
      </c>
      <c r="T185" s="755">
        <v>19</v>
      </c>
      <c r="U185" s="760"/>
      <c r="V185" s="755"/>
      <c r="W185" s="971">
        <v>8</v>
      </c>
      <c r="X185" s="972">
        <v>22</v>
      </c>
      <c r="Y185" s="940">
        <v>1</v>
      </c>
      <c r="Z185" s="941">
        <v>0</v>
      </c>
      <c r="AA185" s="941">
        <v>1</v>
      </c>
      <c r="AB185" s="941">
        <v>0</v>
      </c>
      <c r="AC185" s="941">
        <v>0</v>
      </c>
      <c r="AD185" s="941">
        <v>20</v>
      </c>
      <c r="AE185" s="941">
        <v>0</v>
      </c>
      <c r="AF185" s="941">
        <v>2</v>
      </c>
      <c r="AG185" s="941">
        <v>0</v>
      </c>
      <c r="AH185" s="941">
        <v>0</v>
      </c>
      <c r="AI185" s="942">
        <v>6</v>
      </c>
      <c r="AJ185" s="769"/>
      <c r="AK185" s="417" t="s">
        <v>547</v>
      </c>
      <c r="AL185" s="791"/>
      <c r="AM185" s="980"/>
      <c r="AN185" s="386"/>
      <c r="AO185" s="387">
        <v>13</v>
      </c>
    </row>
    <row r="186" spans="1:41" s="387" customFormat="1" ht="20.45" customHeight="1" x14ac:dyDescent="0.15">
      <c r="A186" s="393" t="s">
        <v>248</v>
      </c>
      <c r="B186" s="394"/>
      <c r="C186" s="417" t="s">
        <v>859</v>
      </c>
      <c r="D186" s="395"/>
      <c r="E186" s="396"/>
      <c r="F186" s="397"/>
      <c r="G186" s="398">
        <f t="shared" si="37"/>
        <v>18</v>
      </c>
      <c r="H186" s="940">
        <v>13</v>
      </c>
      <c r="I186" s="941">
        <v>0</v>
      </c>
      <c r="J186" s="942">
        <v>5</v>
      </c>
      <c r="K186" s="398">
        <f t="shared" si="38"/>
        <v>384</v>
      </c>
      <c r="L186" s="408">
        <v>187</v>
      </c>
      <c r="M186" s="942">
        <v>197</v>
      </c>
      <c r="N186" s="940">
        <v>62</v>
      </c>
      <c r="O186" s="941">
        <v>68</v>
      </c>
      <c r="P186" s="941">
        <v>42</v>
      </c>
      <c r="Q186" s="941">
        <v>66</v>
      </c>
      <c r="R186" s="941">
        <v>74</v>
      </c>
      <c r="S186" s="942">
        <v>72</v>
      </c>
      <c r="T186" s="755">
        <v>33</v>
      </c>
      <c r="U186" s="760"/>
      <c r="V186" s="755"/>
      <c r="W186" s="971">
        <v>8</v>
      </c>
      <c r="X186" s="972">
        <v>18</v>
      </c>
      <c r="Y186" s="940">
        <v>1</v>
      </c>
      <c r="Z186" s="941">
        <v>0</v>
      </c>
      <c r="AA186" s="941">
        <v>1</v>
      </c>
      <c r="AB186" s="941">
        <v>0</v>
      </c>
      <c r="AC186" s="941">
        <v>0</v>
      </c>
      <c r="AD186" s="941">
        <v>21</v>
      </c>
      <c r="AE186" s="941">
        <v>0</v>
      </c>
      <c r="AF186" s="941">
        <v>1</v>
      </c>
      <c r="AG186" s="941">
        <v>0</v>
      </c>
      <c r="AH186" s="941">
        <v>0</v>
      </c>
      <c r="AI186" s="942">
        <v>2</v>
      </c>
      <c r="AJ186" s="769"/>
      <c r="AK186" s="417" t="s">
        <v>859</v>
      </c>
      <c r="AL186" s="791"/>
      <c r="AM186" s="980"/>
      <c r="AN186" s="386"/>
      <c r="AO186" s="387">
        <v>10</v>
      </c>
    </row>
    <row r="187" spans="1:41" s="387" customFormat="1" ht="20.45" customHeight="1" x14ac:dyDescent="0.15">
      <c r="A187" s="393" t="s">
        <v>860</v>
      </c>
      <c r="B187" s="394"/>
      <c r="C187" s="417" t="s">
        <v>765</v>
      </c>
      <c r="D187" s="395"/>
      <c r="E187" s="396"/>
      <c r="F187" s="397"/>
      <c r="G187" s="398">
        <f t="shared" si="37"/>
        <v>21</v>
      </c>
      <c r="H187" s="940">
        <v>17</v>
      </c>
      <c r="I187" s="941">
        <v>0</v>
      </c>
      <c r="J187" s="942">
        <v>4</v>
      </c>
      <c r="K187" s="398">
        <f t="shared" si="38"/>
        <v>470</v>
      </c>
      <c r="L187" s="408">
        <v>243</v>
      </c>
      <c r="M187" s="942">
        <v>227</v>
      </c>
      <c r="N187" s="940">
        <v>84</v>
      </c>
      <c r="O187" s="941">
        <v>80</v>
      </c>
      <c r="P187" s="941">
        <v>61</v>
      </c>
      <c r="Q187" s="941">
        <v>78</v>
      </c>
      <c r="R187" s="941">
        <v>85</v>
      </c>
      <c r="S187" s="942">
        <v>82</v>
      </c>
      <c r="T187" s="755">
        <v>31</v>
      </c>
      <c r="U187" s="760"/>
      <c r="V187" s="755"/>
      <c r="W187" s="971">
        <v>8</v>
      </c>
      <c r="X187" s="972">
        <v>21</v>
      </c>
      <c r="Y187" s="940">
        <v>1</v>
      </c>
      <c r="Z187" s="941">
        <v>0</v>
      </c>
      <c r="AA187" s="941">
        <v>1</v>
      </c>
      <c r="AB187" s="941">
        <v>0</v>
      </c>
      <c r="AC187" s="941">
        <v>0</v>
      </c>
      <c r="AD187" s="941">
        <v>22</v>
      </c>
      <c r="AE187" s="941">
        <v>0</v>
      </c>
      <c r="AF187" s="941">
        <v>1</v>
      </c>
      <c r="AG187" s="941">
        <v>0</v>
      </c>
      <c r="AH187" s="941">
        <v>0</v>
      </c>
      <c r="AI187" s="942">
        <v>4</v>
      </c>
      <c r="AJ187" s="769"/>
      <c r="AK187" s="417" t="s">
        <v>765</v>
      </c>
      <c r="AL187" s="791"/>
      <c r="AM187" s="980"/>
      <c r="AN187" s="386"/>
      <c r="AO187" s="387">
        <v>13</v>
      </c>
    </row>
    <row r="188" spans="1:41" s="387" customFormat="1" ht="20.45" customHeight="1" thickBot="1" x14ac:dyDescent="0.2">
      <c r="A188" s="419" t="s">
        <v>781</v>
      </c>
      <c r="B188" s="420"/>
      <c r="C188" s="421" t="s">
        <v>451</v>
      </c>
      <c r="D188" s="422"/>
      <c r="E188" s="423"/>
      <c r="F188" s="424">
        <v>1</v>
      </c>
      <c r="G188" s="425">
        <f t="shared" si="37"/>
        <v>8</v>
      </c>
      <c r="H188" s="947">
        <v>6</v>
      </c>
      <c r="I188" s="948">
        <v>0</v>
      </c>
      <c r="J188" s="949">
        <v>2</v>
      </c>
      <c r="K188" s="425">
        <f t="shared" si="38"/>
        <v>88</v>
      </c>
      <c r="L188" s="785">
        <v>43</v>
      </c>
      <c r="M188" s="949">
        <v>45</v>
      </c>
      <c r="N188" s="947">
        <v>8</v>
      </c>
      <c r="O188" s="948">
        <v>13</v>
      </c>
      <c r="P188" s="948">
        <v>14</v>
      </c>
      <c r="Q188" s="948">
        <v>17</v>
      </c>
      <c r="R188" s="948">
        <v>18</v>
      </c>
      <c r="S188" s="949">
        <v>18</v>
      </c>
      <c r="T188" s="950">
        <v>4</v>
      </c>
      <c r="U188" s="760"/>
      <c r="V188" s="755"/>
      <c r="W188" s="976">
        <v>3</v>
      </c>
      <c r="X188" s="977">
        <v>9</v>
      </c>
      <c r="Y188" s="947">
        <v>1</v>
      </c>
      <c r="Z188" s="948">
        <v>0</v>
      </c>
      <c r="AA188" s="948">
        <v>1</v>
      </c>
      <c r="AB188" s="948">
        <v>0</v>
      </c>
      <c r="AC188" s="948">
        <v>0</v>
      </c>
      <c r="AD188" s="948">
        <v>8</v>
      </c>
      <c r="AE188" s="948">
        <v>0</v>
      </c>
      <c r="AF188" s="948">
        <v>1</v>
      </c>
      <c r="AG188" s="948">
        <v>0</v>
      </c>
      <c r="AH188" s="948">
        <v>0</v>
      </c>
      <c r="AI188" s="949">
        <v>1</v>
      </c>
      <c r="AJ188" s="777"/>
      <c r="AK188" s="421" t="s">
        <v>451</v>
      </c>
      <c r="AL188" s="797"/>
      <c r="AM188" s="980"/>
      <c r="AN188" s="386"/>
      <c r="AO188" s="387">
        <v>3</v>
      </c>
    </row>
    <row r="189" spans="1:41" s="328" customFormat="1" ht="15.75" customHeight="1" x14ac:dyDescent="0.2">
      <c r="A189" s="326"/>
      <c r="B189" s="326"/>
      <c r="C189" s="327"/>
      <c r="E189" s="329"/>
      <c r="F189" s="329"/>
      <c r="G189" s="327"/>
      <c r="H189" s="327"/>
      <c r="I189" s="327"/>
      <c r="J189" s="327"/>
      <c r="K189" s="327"/>
      <c r="L189" s="327"/>
      <c r="M189" s="327"/>
      <c r="N189" s="331"/>
      <c r="O189" s="331"/>
      <c r="P189" s="331"/>
      <c r="Q189" s="331"/>
      <c r="R189" s="331"/>
      <c r="S189" s="331"/>
      <c r="T189" s="331"/>
      <c r="U189" s="331"/>
      <c r="V189" s="331"/>
      <c r="W189" s="327"/>
      <c r="X189" s="327"/>
      <c r="Y189" s="332"/>
      <c r="Z189" s="327"/>
      <c r="AA189" s="327"/>
      <c r="AB189" s="327"/>
      <c r="AC189" s="327"/>
      <c r="AD189" s="327"/>
      <c r="AE189" s="327"/>
      <c r="AF189" s="327"/>
      <c r="AG189" s="327"/>
      <c r="AH189" s="327"/>
      <c r="AI189" s="333"/>
      <c r="AJ189" s="333"/>
      <c r="AK189" s="327"/>
      <c r="AL189" s="327"/>
    </row>
    <row r="190" spans="1:41" s="336" customFormat="1" ht="25.5" customHeight="1" thickBot="1" x14ac:dyDescent="0.2">
      <c r="A190" s="334"/>
      <c r="B190" s="335"/>
      <c r="C190" s="330"/>
      <c r="E190" s="337"/>
      <c r="F190" s="337"/>
      <c r="G190" s="338"/>
      <c r="H190" s="338"/>
      <c r="I190" s="338"/>
      <c r="J190" s="338"/>
      <c r="K190" s="338"/>
      <c r="L190" s="338"/>
      <c r="M190" s="338"/>
      <c r="N190" s="338"/>
      <c r="O190" s="338"/>
      <c r="P190" s="338"/>
      <c r="Q190" s="338"/>
      <c r="R190" s="338"/>
      <c r="S190" s="338"/>
      <c r="T190" s="338"/>
      <c r="U190" s="338"/>
      <c r="V190" s="338"/>
      <c r="W190" s="338"/>
      <c r="X190" s="338"/>
      <c r="Y190" s="338"/>
      <c r="Z190" s="338"/>
      <c r="AA190" s="338"/>
      <c r="AB190" s="338"/>
      <c r="AC190" s="338"/>
      <c r="AD190" s="338"/>
      <c r="AE190" s="338"/>
      <c r="AF190" s="338"/>
      <c r="AG190" s="338"/>
      <c r="AH190" s="338"/>
      <c r="AI190" s="338"/>
      <c r="AJ190" s="338"/>
      <c r="AK190" s="330"/>
      <c r="AL190" s="330"/>
      <c r="AM190" s="339"/>
      <c r="AN190" s="339"/>
    </row>
    <row r="191" spans="1:41" s="347" customFormat="1" ht="4.5" customHeight="1" x14ac:dyDescent="0.15">
      <c r="A191" s="340"/>
      <c r="B191" s="341"/>
      <c r="C191" s="342"/>
      <c r="D191" s="343"/>
      <c r="E191" s="344"/>
      <c r="F191" s="344"/>
      <c r="G191" s="1762" t="s">
        <v>927</v>
      </c>
      <c r="H191" s="1743"/>
      <c r="I191" s="1743"/>
      <c r="J191" s="1743"/>
      <c r="K191" s="1742" t="s">
        <v>329</v>
      </c>
      <c r="L191" s="1743"/>
      <c r="M191" s="1743"/>
      <c r="N191" s="1743"/>
      <c r="O191" s="1743"/>
      <c r="P191" s="1743"/>
      <c r="Q191" s="1743"/>
      <c r="R191" s="1743"/>
      <c r="S191" s="1744"/>
      <c r="T191" s="1748" t="s">
        <v>974</v>
      </c>
      <c r="U191" s="757"/>
      <c r="V191" s="758"/>
      <c r="W191" s="1752" t="s">
        <v>929</v>
      </c>
      <c r="X191" s="1753"/>
      <c r="Y191" s="1753"/>
      <c r="Z191" s="1753"/>
      <c r="AA191" s="1753"/>
      <c r="AB191" s="1753"/>
      <c r="AC191" s="1753"/>
      <c r="AD191" s="1753"/>
      <c r="AE191" s="1753"/>
      <c r="AF191" s="1753"/>
      <c r="AG191" s="1753"/>
      <c r="AH191" s="1753"/>
      <c r="AI191" s="1767"/>
      <c r="AJ191" s="612"/>
      <c r="AK191" s="342"/>
      <c r="AL191" s="790"/>
      <c r="AM191" s="978"/>
      <c r="AN191" s="346"/>
    </row>
    <row r="192" spans="1:41" s="347" customFormat="1" ht="21" customHeight="1" x14ac:dyDescent="0.15">
      <c r="A192" s="1716" t="s">
        <v>515</v>
      </c>
      <c r="B192" s="348"/>
      <c r="C192" s="1715" t="s">
        <v>395</v>
      </c>
      <c r="D192" s="349"/>
      <c r="E192" s="1717" t="s">
        <v>437</v>
      </c>
      <c r="F192" s="1717" t="s">
        <v>125</v>
      </c>
      <c r="G192" s="1746"/>
      <c r="H192" s="1746"/>
      <c r="I192" s="1746"/>
      <c r="J192" s="1746"/>
      <c r="K192" s="1745"/>
      <c r="L192" s="1746"/>
      <c r="M192" s="1746"/>
      <c r="N192" s="1746"/>
      <c r="O192" s="1746"/>
      <c r="P192" s="1746"/>
      <c r="Q192" s="1746"/>
      <c r="R192" s="1746"/>
      <c r="S192" s="1747"/>
      <c r="T192" s="1749"/>
      <c r="U192" s="759"/>
      <c r="V192" s="752"/>
      <c r="W192" s="1754"/>
      <c r="X192" s="1755"/>
      <c r="Y192" s="1755"/>
      <c r="Z192" s="1755"/>
      <c r="AA192" s="1755"/>
      <c r="AB192" s="1755"/>
      <c r="AC192" s="1755"/>
      <c r="AD192" s="1755"/>
      <c r="AE192" s="1755"/>
      <c r="AF192" s="1755"/>
      <c r="AG192" s="1755"/>
      <c r="AH192" s="1755"/>
      <c r="AI192" s="1768"/>
      <c r="AJ192" s="786"/>
      <c r="AK192" s="1715" t="s">
        <v>395</v>
      </c>
      <c r="AL192" s="791"/>
      <c r="AM192" s="1770"/>
      <c r="AN192" s="350"/>
    </row>
    <row r="193" spans="1:41" s="347" customFormat="1" ht="4.5" customHeight="1" x14ac:dyDescent="0.15">
      <c r="A193" s="1716"/>
      <c r="B193" s="348"/>
      <c r="C193" s="1715"/>
      <c r="D193" s="349"/>
      <c r="E193" s="1717"/>
      <c r="F193" s="1717"/>
      <c r="G193" s="351"/>
      <c r="H193" s="352"/>
      <c r="I193" s="353"/>
      <c r="J193" s="354"/>
      <c r="K193" s="1726" t="s">
        <v>539</v>
      </c>
      <c r="L193" s="1727"/>
      <c r="M193" s="1728"/>
      <c r="N193" s="355"/>
      <c r="O193" s="356"/>
      <c r="P193" s="356"/>
      <c r="Q193" s="356"/>
      <c r="R193" s="356"/>
      <c r="S193" s="357"/>
      <c r="T193" s="1750"/>
      <c r="U193" s="759"/>
      <c r="V193" s="752"/>
      <c r="W193" s="1732" t="s">
        <v>539</v>
      </c>
      <c r="X193" s="1728"/>
      <c r="Y193" s="355"/>
      <c r="Z193" s="356"/>
      <c r="AA193" s="356"/>
      <c r="AB193" s="356"/>
      <c r="AC193" s="356"/>
      <c r="AD193" s="356"/>
      <c r="AE193" s="356"/>
      <c r="AF193" s="356"/>
      <c r="AG193" s="356"/>
      <c r="AH193" s="356"/>
      <c r="AI193" s="357"/>
      <c r="AJ193" s="417"/>
      <c r="AK193" s="1715"/>
      <c r="AL193" s="791"/>
      <c r="AM193" s="1770"/>
      <c r="AN193" s="350"/>
    </row>
    <row r="194" spans="1:41" s="347" customFormat="1" ht="39.75" customHeight="1" x14ac:dyDescent="0.15">
      <c r="A194" s="1716"/>
      <c r="B194" s="348"/>
      <c r="C194" s="1715"/>
      <c r="D194" s="349"/>
      <c r="E194" s="1717"/>
      <c r="F194" s="1717"/>
      <c r="G194" s="1760" t="s">
        <v>411</v>
      </c>
      <c r="H194" s="1721" t="s">
        <v>861</v>
      </c>
      <c r="I194" s="1711" t="s">
        <v>957</v>
      </c>
      <c r="J194" s="1738" t="s">
        <v>867</v>
      </c>
      <c r="K194" s="1729"/>
      <c r="L194" s="1730"/>
      <c r="M194" s="1731"/>
      <c r="N194" s="1740" t="s">
        <v>593</v>
      </c>
      <c r="O194" s="1713" t="s">
        <v>595</v>
      </c>
      <c r="P194" s="1713" t="s">
        <v>596</v>
      </c>
      <c r="Q194" s="1713" t="s">
        <v>533</v>
      </c>
      <c r="R194" s="1713" t="s">
        <v>597</v>
      </c>
      <c r="S194" s="1719" t="s">
        <v>599</v>
      </c>
      <c r="T194" s="1750"/>
      <c r="U194" s="759"/>
      <c r="V194" s="752"/>
      <c r="W194" s="1733"/>
      <c r="X194" s="1731"/>
      <c r="Y194" s="1721" t="s">
        <v>163</v>
      </c>
      <c r="Z194" s="1711" t="s">
        <v>390</v>
      </c>
      <c r="AA194" s="1711" t="s">
        <v>80</v>
      </c>
      <c r="AB194" s="1711" t="s">
        <v>300</v>
      </c>
      <c r="AC194" s="1711" t="s">
        <v>389</v>
      </c>
      <c r="AD194" s="1711" t="s">
        <v>939</v>
      </c>
      <c r="AE194" s="1711" t="s">
        <v>864</v>
      </c>
      <c r="AF194" s="1737" t="s">
        <v>388</v>
      </c>
      <c r="AG194" s="1737" t="s">
        <v>940</v>
      </c>
      <c r="AH194" s="1737" t="s">
        <v>561</v>
      </c>
      <c r="AI194" s="1738" t="s">
        <v>941</v>
      </c>
      <c r="AJ194" s="787"/>
      <c r="AK194" s="1715"/>
      <c r="AL194" s="791"/>
      <c r="AM194" s="1770"/>
      <c r="AN194" s="350"/>
    </row>
    <row r="195" spans="1:41" s="347" customFormat="1" ht="39.75" customHeight="1" x14ac:dyDescent="0.15">
      <c r="A195" s="1716"/>
      <c r="B195" s="348"/>
      <c r="C195" s="1715"/>
      <c r="D195" s="349"/>
      <c r="E195" s="1717"/>
      <c r="F195" s="1717"/>
      <c r="G195" s="1761"/>
      <c r="H195" s="1736"/>
      <c r="I195" s="1737"/>
      <c r="J195" s="1739"/>
      <c r="K195" s="1705" t="s">
        <v>411</v>
      </c>
      <c r="L195" s="1707" t="s">
        <v>931</v>
      </c>
      <c r="M195" s="1709" t="s">
        <v>932</v>
      </c>
      <c r="N195" s="1741"/>
      <c r="O195" s="1714"/>
      <c r="P195" s="1714"/>
      <c r="Q195" s="1714"/>
      <c r="R195" s="1714"/>
      <c r="S195" s="1720"/>
      <c r="T195" s="1750"/>
      <c r="U195" s="759"/>
      <c r="V195" s="752"/>
      <c r="W195" s="1723" t="s">
        <v>931</v>
      </c>
      <c r="X195" s="1758" t="s">
        <v>932</v>
      </c>
      <c r="Y195" s="1722"/>
      <c r="Z195" s="1712"/>
      <c r="AA195" s="1712"/>
      <c r="AB195" s="1712"/>
      <c r="AC195" s="1712"/>
      <c r="AD195" s="1712"/>
      <c r="AE195" s="1712"/>
      <c r="AF195" s="1737"/>
      <c r="AG195" s="1737"/>
      <c r="AH195" s="1737"/>
      <c r="AI195" s="1769"/>
      <c r="AJ195" s="787"/>
      <c r="AK195" s="1715"/>
      <c r="AL195" s="791"/>
      <c r="AM195" s="1770"/>
      <c r="AN195" s="350"/>
    </row>
    <row r="196" spans="1:41" s="347" customFormat="1" ht="4.5" customHeight="1" x14ac:dyDescent="0.15">
      <c r="A196" s="358"/>
      <c r="B196" s="359"/>
      <c r="C196" s="360"/>
      <c r="D196" s="361"/>
      <c r="E196" s="362"/>
      <c r="F196" s="362"/>
      <c r="G196" s="364"/>
      <c r="H196" s="365"/>
      <c r="I196" s="366"/>
      <c r="J196" s="367"/>
      <c r="K196" s="1706"/>
      <c r="L196" s="1708"/>
      <c r="M196" s="1710"/>
      <c r="N196" s="365"/>
      <c r="O196" s="366"/>
      <c r="P196" s="366"/>
      <c r="Q196" s="366"/>
      <c r="R196" s="366"/>
      <c r="S196" s="368"/>
      <c r="T196" s="1751"/>
      <c r="U196" s="759"/>
      <c r="V196" s="752"/>
      <c r="W196" s="1724"/>
      <c r="X196" s="1759"/>
      <c r="Y196" s="365"/>
      <c r="Z196" s="366"/>
      <c r="AA196" s="366"/>
      <c r="AB196" s="366"/>
      <c r="AC196" s="366"/>
      <c r="AD196" s="366"/>
      <c r="AE196" s="366"/>
      <c r="AF196" s="366"/>
      <c r="AG196" s="366"/>
      <c r="AH196" s="366"/>
      <c r="AI196" s="368"/>
      <c r="AJ196" s="364"/>
      <c r="AK196" s="360"/>
      <c r="AL196" s="792"/>
      <c r="AM196" s="979"/>
      <c r="AN196" s="369"/>
    </row>
    <row r="197" spans="1:41" s="383" customFormat="1" ht="20.45" customHeight="1" x14ac:dyDescent="0.15">
      <c r="A197" s="427" t="s">
        <v>517</v>
      </c>
      <c r="B197" s="428"/>
      <c r="C197" s="429" t="s">
        <v>1396</v>
      </c>
      <c r="D197" s="430"/>
      <c r="E197" s="431"/>
      <c r="F197" s="432"/>
      <c r="G197" s="375">
        <f>SUM(G198:G208)</f>
        <v>126</v>
      </c>
      <c r="H197" s="376">
        <f>SUM(H198:H208)</f>
        <v>85</v>
      </c>
      <c r="I197" s="377">
        <f>SUM(I198:I208)</f>
        <v>6</v>
      </c>
      <c r="J197" s="378">
        <f>SUM(J198:J208)</f>
        <v>35</v>
      </c>
      <c r="K197" s="375">
        <f>L197+M197</f>
        <v>2087</v>
      </c>
      <c r="L197" s="379">
        <f t="shared" ref="L197:AI197" si="39">SUM(L198:L208)</f>
        <v>1066</v>
      </c>
      <c r="M197" s="378">
        <f t="shared" si="39"/>
        <v>1021</v>
      </c>
      <c r="N197" s="376">
        <f t="shared" si="39"/>
        <v>308</v>
      </c>
      <c r="O197" s="377">
        <f t="shared" si="39"/>
        <v>343</v>
      </c>
      <c r="P197" s="377">
        <f t="shared" si="39"/>
        <v>337</v>
      </c>
      <c r="Q197" s="377">
        <f t="shared" si="39"/>
        <v>370</v>
      </c>
      <c r="R197" s="377">
        <f t="shared" si="39"/>
        <v>344</v>
      </c>
      <c r="S197" s="378">
        <f t="shared" si="39"/>
        <v>385</v>
      </c>
      <c r="T197" s="754">
        <f t="shared" si="39"/>
        <v>156</v>
      </c>
      <c r="U197" s="756"/>
      <c r="V197" s="753"/>
      <c r="W197" s="778">
        <f t="shared" si="39"/>
        <v>70</v>
      </c>
      <c r="X197" s="381">
        <f t="shared" si="39"/>
        <v>122</v>
      </c>
      <c r="Y197" s="376">
        <f t="shared" si="39"/>
        <v>11</v>
      </c>
      <c r="Z197" s="377">
        <f t="shared" si="39"/>
        <v>0</v>
      </c>
      <c r="AA197" s="377">
        <f t="shared" si="39"/>
        <v>13</v>
      </c>
      <c r="AB197" s="377">
        <f t="shared" si="39"/>
        <v>0</v>
      </c>
      <c r="AC197" s="377">
        <f t="shared" si="39"/>
        <v>0</v>
      </c>
      <c r="AD197" s="377">
        <f t="shared" si="39"/>
        <v>130</v>
      </c>
      <c r="AE197" s="377">
        <f t="shared" si="39"/>
        <v>0</v>
      </c>
      <c r="AF197" s="377">
        <f t="shared" si="39"/>
        <v>10</v>
      </c>
      <c r="AG197" s="377">
        <f t="shared" si="39"/>
        <v>2</v>
      </c>
      <c r="AH197" s="377">
        <f t="shared" si="39"/>
        <v>0</v>
      </c>
      <c r="AI197" s="378">
        <f t="shared" si="39"/>
        <v>26</v>
      </c>
      <c r="AJ197" s="407"/>
      <c r="AK197" s="429" t="s">
        <v>1396</v>
      </c>
      <c r="AL197" s="796"/>
      <c r="AM197" s="981"/>
      <c r="AN197" s="382"/>
    </row>
    <row r="198" spans="1:41" s="387" customFormat="1" ht="20.45" customHeight="1" x14ac:dyDescent="0.15">
      <c r="A198" s="393" t="s">
        <v>150</v>
      </c>
      <c r="B198" s="394"/>
      <c r="C198" s="417" t="s">
        <v>652</v>
      </c>
      <c r="D198" s="395"/>
      <c r="E198" s="396"/>
      <c r="F198" s="397"/>
      <c r="G198" s="398">
        <f t="shared" ref="G198:G204" si="40">SUM(H198:J198)</f>
        <v>15</v>
      </c>
      <c r="H198" s="940">
        <v>12</v>
      </c>
      <c r="I198" s="941">
        <v>0</v>
      </c>
      <c r="J198" s="942">
        <v>3</v>
      </c>
      <c r="K198" s="398">
        <f t="shared" ref="K198:K204" si="41">SUM(L198:M198)</f>
        <v>296</v>
      </c>
      <c r="L198" s="408">
        <v>128</v>
      </c>
      <c r="M198" s="942">
        <v>168</v>
      </c>
      <c r="N198" s="940">
        <v>43</v>
      </c>
      <c r="O198" s="941">
        <v>47</v>
      </c>
      <c r="P198" s="941">
        <v>47</v>
      </c>
      <c r="Q198" s="941">
        <v>62</v>
      </c>
      <c r="R198" s="941">
        <v>45</v>
      </c>
      <c r="S198" s="942">
        <v>52</v>
      </c>
      <c r="T198" s="755">
        <v>13</v>
      </c>
      <c r="U198" s="760"/>
      <c r="V198" s="755"/>
      <c r="W198" s="971">
        <v>9</v>
      </c>
      <c r="X198" s="972">
        <v>12</v>
      </c>
      <c r="Y198" s="940">
        <v>1</v>
      </c>
      <c r="Z198" s="941">
        <v>0</v>
      </c>
      <c r="AA198" s="941">
        <v>1</v>
      </c>
      <c r="AB198" s="941">
        <v>0</v>
      </c>
      <c r="AC198" s="941">
        <v>0</v>
      </c>
      <c r="AD198" s="941">
        <v>15</v>
      </c>
      <c r="AE198" s="941">
        <v>0</v>
      </c>
      <c r="AF198" s="941">
        <v>1</v>
      </c>
      <c r="AG198" s="941">
        <v>0</v>
      </c>
      <c r="AH198" s="941">
        <v>0</v>
      </c>
      <c r="AI198" s="942">
        <v>3</v>
      </c>
      <c r="AJ198" s="769"/>
      <c r="AK198" s="417" t="s">
        <v>652</v>
      </c>
      <c r="AL198" s="791"/>
      <c r="AM198" s="980"/>
      <c r="AN198" s="386"/>
      <c r="AO198" s="387">
        <v>3</v>
      </c>
    </row>
    <row r="199" spans="1:41" s="387" customFormat="1" ht="20.45" customHeight="1" x14ac:dyDescent="0.15">
      <c r="A199" s="393" t="s">
        <v>641</v>
      </c>
      <c r="B199" s="394"/>
      <c r="C199" s="417" t="s">
        <v>56</v>
      </c>
      <c r="D199" s="395"/>
      <c r="E199" s="396"/>
      <c r="F199" s="397"/>
      <c r="G199" s="398">
        <f t="shared" si="40"/>
        <v>17</v>
      </c>
      <c r="H199" s="940">
        <v>13</v>
      </c>
      <c r="I199" s="941">
        <v>0</v>
      </c>
      <c r="J199" s="942">
        <v>4</v>
      </c>
      <c r="K199" s="398">
        <f t="shared" si="41"/>
        <v>374</v>
      </c>
      <c r="L199" s="408">
        <v>205</v>
      </c>
      <c r="M199" s="942">
        <v>169</v>
      </c>
      <c r="N199" s="940">
        <v>61</v>
      </c>
      <c r="O199" s="941">
        <v>64</v>
      </c>
      <c r="P199" s="941">
        <v>49</v>
      </c>
      <c r="Q199" s="941">
        <v>71</v>
      </c>
      <c r="R199" s="941">
        <v>63</v>
      </c>
      <c r="S199" s="942">
        <v>66</v>
      </c>
      <c r="T199" s="755">
        <v>27</v>
      </c>
      <c r="U199" s="760"/>
      <c r="V199" s="755"/>
      <c r="W199" s="971">
        <v>7</v>
      </c>
      <c r="X199" s="972">
        <v>20</v>
      </c>
      <c r="Y199" s="940">
        <v>1</v>
      </c>
      <c r="Z199" s="941">
        <v>0</v>
      </c>
      <c r="AA199" s="941">
        <v>1</v>
      </c>
      <c r="AB199" s="941">
        <v>0</v>
      </c>
      <c r="AC199" s="941">
        <v>0</v>
      </c>
      <c r="AD199" s="941">
        <v>21</v>
      </c>
      <c r="AE199" s="941">
        <v>0</v>
      </c>
      <c r="AF199" s="941">
        <v>1</v>
      </c>
      <c r="AG199" s="941">
        <v>0</v>
      </c>
      <c r="AH199" s="941">
        <v>0</v>
      </c>
      <c r="AI199" s="942">
        <v>3</v>
      </c>
      <c r="AJ199" s="769"/>
      <c r="AK199" s="417" t="s">
        <v>56</v>
      </c>
      <c r="AL199" s="791"/>
      <c r="AM199" s="980"/>
      <c r="AN199" s="386"/>
      <c r="AO199" s="387">
        <v>8</v>
      </c>
    </row>
    <row r="200" spans="1:41" s="387" customFormat="1" ht="20.45" customHeight="1" x14ac:dyDescent="0.15">
      <c r="A200" s="393" t="s">
        <v>642</v>
      </c>
      <c r="B200" s="394"/>
      <c r="C200" s="417" t="s">
        <v>643</v>
      </c>
      <c r="D200" s="395"/>
      <c r="E200" s="396"/>
      <c r="F200" s="397"/>
      <c r="G200" s="398">
        <f t="shared" si="40"/>
        <v>14</v>
      </c>
      <c r="H200" s="940">
        <v>10</v>
      </c>
      <c r="I200" s="941">
        <v>0</v>
      </c>
      <c r="J200" s="942">
        <v>4</v>
      </c>
      <c r="K200" s="398">
        <f t="shared" si="41"/>
        <v>218</v>
      </c>
      <c r="L200" s="408">
        <v>126</v>
      </c>
      <c r="M200" s="942">
        <v>92</v>
      </c>
      <c r="N200" s="940">
        <v>31</v>
      </c>
      <c r="O200" s="941">
        <v>41</v>
      </c>
      <c r="P200" s="941">
        <v>39</v>
      </c>
      <c r="Q200" s="941">
        <v>28</v>
      </c>
      <c r="R200" s="941">
        <v>40</v>
      </c>
      <c r="S200" s="942">
        <v>39</v>
      </c>
      <c r="T200" s="755">
        <v>18</v>
      </c>
      <c r="U200" s="760"/>
      <c r="V200" s="755"/>
      <c r="W200" s="971">
        <v>5</v>
      </c>
      <c r="X200" s="972">
        <v>14</v>
      </c>
      <c r="Y200" s="940">
        <v>1</v>
      </c>
      <c r="Z200" s="941">
        <v>0</v>
      </c>
      <c r="AA200" s="941">
        <v>1</v>
      </c>
      <c r="AB200" s="941">
        <v>0</v>
      </c>
      <c r="AC200" s="941">
        <v>0</v>
      </c>
      <c r="AD200" s="941">
        <v>12</v>
      </c>
      <c r="AE200" s="941">
        <v>0</v>
      </c>
      <c r="AF200" s="941">
        <v>1</v>
      </c>
      <c r="AG200" s="941">
        <v>0</v>
      </c>
      <c r="AH200" s="941">
        <v>0</v>
      </c>
      <c r="AI200" s="942">
        <v>4</v>
      </c>
      <c r="AJ200" s="769"/>
      <c r="AK200" s="417" t="s">
        <v>643</v>
      </c>
      <c r="AL200" s="791"/>
      <c r="AM200" s="980"/>
      <c r="AN200" s="386"/>
      <c r="AO200" s="387">
        <v>6</v>
      </c>
    </row>
    <row r="201" spans="1:41" s="387" customFormat="1" ht="20.45" customHeight="1" x14ac:dyDescent="0.15">
      <c r="A201" s="393" t="s">
        <v>644</v>
      </c>
      <c r="B201" s="394"/>
      <c r="C201" s="417" t="s">
        <v>719</v>
      </c>
      <c r="D201" s="395"/>
      <c r="E201" s="396"/>
      <c r="F201" s="397">
        <v>1</v>
      </c>
      <c r="G201" s="398">
        <f t="shared" si="40"/>
        <v>5</v>
      </c>
      <c r="H201" s="940">
        <v>1</v>
      </c>
      <c r="I201" s="941">
        <v>2</v>
      </c>
      <c r="J201" s="942">
        <v>2</v>
      </c>
      <c r="K201" s="398">
        <f t="shared" si="41"/>
        <v>11</v>
      </c>
      <c r="L201" s="408">
        <v>7</v>
      </c>
      <c r="M201" s="942">
        <v>4</v>
      </c>
      <c r="N201" s="940">
        <v>1</v>
      </c>
      <c r="O201" s="941">
        <v>1</v>
      </c>
      <c r="P201" s="941">
        <v>1</v>
      </c>
      <c r="Q201" s="941">
        <v>2</v>
      </c>
      <c r="R201" s="941">
        <v>1</v>
      </c>
      <c r="S201" s="942">
        <v>5</v>
      </c>
      <c r="T201" s="755">
        <v>4</v>
      </c>
      <c r="U201" s="760"/>
      <c r="V201" s="755"/>
      <c r="W201" s="971">
        <v>3</v>
      </c>
      <c r="X201" s="972">
        <v>5</v>
      </c>
      <c r="Y201" s="940">
        <v>1</v>
      </c>
      <c r="Z201" s="941">
        <v>0</v>
      </c>
      <c r="AA201" s="941">
        <v>1</v>
      </c>
      <c r="AB201" s="941">
        <v>0</v>
      </c>
      <c r="AC201" s="941">
        <v>0</v>
      </c>
      <c r="AD201" s="941">
        <v>4</v>
      </c>
      <c r="AE201" s="941">
        <v>0</v>
      </c>
      <c r="AF201" s="941">
        <v>1</v>
      </c>
      <c r="AG201" s="941">
        <v>0</v>
      </c>
      <c r="AH201" s="941">
        <v>0</v>
      </c>
      <c r="AI201" s="942">
        <v>1</v>
      </c>
      <c r="AJ201" s="769"/>
      <c r="AK201" s="417" t="s">
        <v>719</v>
      </c>
      <c r="AL201" s="791"/>
      <c r="AM201" s="980"/>
      <c r="AN201" s="386"/>
      <c r="AO201" s="387">
        <v>2</v>
      </c>
    </row>
    <row r="202" spans="1:41" s="387" customFormat="1" ht="20.45" customHeight="1" x14ac:dyDescent="0.15">
      <c r="A202" s="393" t="s">
        <v>604</v>
      </c>
      <c r="B202" s="394"/>
      <c r="C202" s="417" t="s">
        <v>645</v>
      </c>
      <c r="D202" s="395"/>
      <c r="E202" s="396"/>
      <c r="F202" s="397"/>
      <c r="G202" s="398">
        <f t="shared" si="40"/>
        <v>6</v>
      </c>
      <c r="H202" s="940">
        <v>2</v>
      </c>
      <c r="I202" s="941">
        <v>2</v>
      </c>
      <c r="J202" s="942">
        <v>2</v>
      </c>
      <c r="K202" s="398">
        <f t="shared" si="41"/>
        <v>40</v>
      </c>
      <c r="L202" s="408">
        <v>18</v>
      </c>
      <c r="M202" s="942">
        <v>22</v>
      </c>
      <c r="N202" s="940">
        <v>8</v>
      </c>
      <c r="O202" s="941">
        <v>2</v>
      </c>
      <c r="P202" s="941">
        <v>9</v>
      </c>
      <c r="Q202" s="941">
        <v>6</v>
      </c>
      <c r="R202" s="941">
        <v>7</v>
      </c>
      <c r="S202" s="942">
        <v>8</v>
      </c>
      <c r="T202" s="755">
        <v>3</v>
      </c>
      <c r="U202" s="760"/>
      <c r="V202" s="755"/>
      <c r="W202" s="971">
        <v>3</v>
      </c>
      <c r="X202" s="972">
        <v>8</v>
      </c>
      <c r="Y202" s="940">
        <v>1</v>
      </c>
      <c r="Z202" s="941">
        <v>0</v>
      </c>
      <c r="AA202" s="941">
        <v>1</v>
      </c>
      <c r="AB202" s="941">
        <v>0</v>
      </c>
      <c r="AC202" s="941">
        <v>0</v>
      </c>
      <c r="AD202" s="941">
        <v>7</v>
      </c>
      <c r="AE202" s="941">
        <v>0</v>
      </c>
      <c r="AF202" s="941">
        <v>1</v>
      </c>
      <c r="AG202" s="941">
        <v>0</v>
      </c>
      <c r="AH202" s="941">
        <v>0</v>
      </c>
      <c r="AI202" s="942">
        <v>1</v>
      </c>
      <c r="AJ202" s="769"/>
      <c r="AK202" s="417" t="s">
        <v>645</v>
      </c>
      <c r="AL202" s="791"/>
      <c r="AM202" s="980"/>
      <c r="AN202" s="386"/>
      <c r="AO202" s="387">
        <v>2</v>
      </c>
    </row>
    <row r="203" spans="1:41" s="387" customFormat="1" ht="20.45" customHeight="1" x14ac:dyDescent="0.15">
      <c r="A203" s="393" t="s">
        <v>316</v>
      </c>
      <c r="B203" s="394"/>
      <c r="C203" s="417" t="s">
        <v>215</v>
      </c>
      <c r="D203" s="395"/>
      <c r="E203" s="396"/>
      <c r="F203" s="397"/>
      <c r="G203" s="398">
        <f t="shared" si="40"/>
        <v>17</v>
      </c>
      <c r="H203" s="940">
        <v>13</v>
      </c>
      <c r="I203" s="941">
        <v>0</v>
      </c>
      <c r="J203" s="942">
        <v>4</v>
      </c>
      <c r="K203" s="398">
        <f t="shared" si="41"/>
        <v>374</v>
      </c>
      <c r="L203" s="408">
        <v>194</v>
      </c>
      <c r="M203" s="942">
        <v>180</v>
      </c>
      <c r="N203" s="940">
        <v>57</v>
      </c>
      <c r="O203" s="941">
        <v>57</v>
      </c>
      <c r="P203" s="941">
        <v>56</v>
      </c>
      <c r="Q203" s="941">
        <v>77</v>
      </c>
      <c r="R203" s="941">
        <v>62</v>
      </c>
      <c r="S203" s="942">
        <v>65</v>
      </c>
      <c r="T203" s="755">
        <v>24</v>
      </c>
      <c r="U203" s="760"/>
      <c r="V203" s="755"/>
      <c r="W203" s="971">
        <v>8</v>
      </c>
      <c r="X203" s="972">
        <v>19</v>
      </c>
      <c r="Y203" s="940">
        <v>1</v>
      </c>
      <c r="Z203" s="941">
        <v>0</v>
      </c>
      <c r="AA203" s="941">
        <v>1</v>
      </c>
      <c r="AB203" s="941">
        <v>0</v>
      </c>
      <c r="AC203" s="941">
        <v>0</v>
      </c>
      <c r="AD203" s="941">
        <v>20</v>
      </c>
      <c r="AE203" s="941">
        <v>0</v>
      </c>
      <c r="AF203" s="941">
        <v>1</v>
      </c>
      <c r="AG203" s="941">
        <v>0</v>
      </c>
      <c r="AH203" s="941">
        <v>0</v>
      </c>
      <c r="AI203" s="942">
        <v>4</v>
      </c>
      <c r="AJ203" s="769"/>
      <c r="AK203" s="417" t="s">
        <v>215</v>
      </c>
      <c r="AL203" s="791"/>
      <c r="AM203" s="980"/>
      <c r="AN203" s="386"/>
      <c r="AO203" s="387">
        <v>8</v>
      </c>
    </row>
    <row r="204" spans="1:41" s="387" customFormat="1" ht="20.45" customHeight="1" x14ac:dyDescent="0.15">
      <c r="A204" s="393" t="s">
        <v>365</v>
      </c>
      <c r="B204" s="394"/>
      <c r="C204" s="417" t="s">
        <v>647</v>
      </c>
      <c r="D204" s="395"/>
      <c r="E204" s="396"/>
      <c r="F204" s="397"/>
      <c r="G204" s="398">
        <f t="shared" si="40"/>
        <v>8</v>
      </c>
      <c r="H204" s="940">
        <v>6</v>
      </c>
      <c r="I204" s="941">
        <v>0</v>
      </c>
      <c r="J204" s="942">
        <v>2</v>
      </c>
      <c r="K204" s="398">
        <f t="shared" si="41"/>
        <v>63</v>
      </c>
      <c r="L204" s="408">
        <v>34</v>
      </c>
      <c r="M204" s="942">
        <v>29</v>
      </c>
      <c r="N204" s="940">
        <v>3</v>
      </c>
      <c r="O204" s="941">
        <v>14</v>
      </c>
      <c r="P204" s="941">
        <v>10</v>
      </c>
      <c r="Q204" s="941">
        <v>11</v>
      </c>
      <c r="R204" s="941">
        <v>10</v>
      </c>
      <c r="S204" s="942">
        <v>15</v>
      </c>
      <c r="T204" s="755">
        <v>4</v>
      </c>
      <c r="U204" s="760"/>
      <c r="V204" s="755"/>
      <c r="W204" s="971">
        <v>6</v>
      </c>
      <c r="X204" s="972">
        <v>6</v>
      </c>
      <c r="Y204" s="940">
        <v>1</v>
      </c>
      <c r="Z204" s="941">
        <v>0</v>
      </c>
      <c r="AA204" s="941">
        <v>1</v>
      </c>
      <c r="AB204" s="941">
        <v>0</v>
      </c>
      <c r="AC204" s="941">
        <v>0</v>
      </c>
      <c r="AD204" s="941">
        <v>8</v>
      </c>
      <c r="AE204" s="941">
        <v>0</v>
      </c>
      <c r="AF204" s="941">
        <v>1</v>
      </c>
      <c r="AG204" s="941">
        <v>0</v>
      </c>
      <c r="AH204" s="941">
        <v>0</v>
      </c>
      <c r="AI204" s="942">
        <v>1</v>
      </c>
      <c r="AJ204" s="769"/>
      <c r="AK204" s="417" t="s">
        <v>647</v>
      </c>
      <c r="AL204" s="791"/>
      <c r="AM204" s="980"/>
      <c r="AN204" s="386"/>
      <c r="AO204" s="387">
        <v>6</v>
      </c>
    </row>
    <row r="205" spans="1:41" s="387" customFormat="1" ht="20.45" customHeight="1" x14ac:dyDescent="0.15">
      <c r="A205" s="393" t="s">
        <v>649</v>
      </c>
      <c r="B205" s="394"/>
      <c r="C205" s="417" t="s">
        <v>650</v>
      </c>
      <c r="D205" s="395"/>
      <c r="E205" s="396"/>
      <c r="F205" s="397"/>
      <c r="G205" s="398">
        <f>SUM(H205:J205)</f>
        <v>22</v>
      </c>
      <c r="H205" s="940">
        <v>15</v>
      </c>
      <c r="I205" s="941">
        <v>0</v>
      </c>
      <c r="J205" s="942">
        <v>7</v>
      </c>
      <c r="K205" s="398">
        <f>SUM(L205:M205)</f>
        <v>475</v>
      </c>
      <c r="L205" s="408">
        <v>236</v>
      </c>
      <c r="M205" s="942">
        <v>239</v>
      </c>
      <c r="N205" s="940">
        <v>72</v>
      </c>
      <c r="O205" s="941">
        <v>85</v>
      </c>
      <c r="P205" s="941">
        <v>89</v>
      </c>
      <c r="Q205" s="941">
        <v>73</v>
      </c>
      <c r="R205" s="941">
        <v>70</v>
      </c>
      <c r="S205" s="942">
        <v>86</v>
      </c>
      <c r="T205" s="755">
        <v>39</v>
      </c>
      <c r="U205" s="760"/>
      <c r="V205" s="755"/>
      <c r="W205" s="971">
        <v>12</v>
      </c>
      <c r="X205" s="972">
        <v>20</v>
      </c>
      <c r="Y205" s="940">
        <v>1</v>
      </c>
      <c r="Z205" s="941">
        <v>0</v>
      </c>
      <c r="AA205" s="941">
        <v>2</v>
      </c>
      <c r="AB205" s="941">
        <v>0</v>
      </c>
      <c r="AC205" s="941">
        <v>0</v>
      </c>
      <c r="AD205" s="941">
        <v>23</v>
      </c>
      <c r="AE205" s="941">
        <v>0</v>
      </c>
      <c r="AF205" s="941">
        <v>2</v>
      </c>
      <c r="AG205" s="941">
        <v>0</v>
      </c>
      <c r="AH205" s="941">
        <v>0</v>
      </c>
      <c r="AI205" s="942">
        <v>4</v>
      </c>
      <c r="AJ205" s="769"/>
      <c r="AK205" s="417" t="s">
        <v>650</v>
      </c>
      <c r="AL205" s="791"/>
      <c r="AM205" s="980"/>
      <c r="AN205" s="386"/>
      <c r="AO205" s="387">
        <v>8</v>
      </c>
    </row>
    <row r="206" spans="1:41" s="387" customFormat="1" ht="20.45" customHeight="1" x14ac:dyDescent="0.15">
      <c r="A206" s="393">
        <v>1811</v>
      </c>
      <c r="B206" s="394"/>
      <c r="C206" s="417" t="s">
        <v>745</v>
      </c>
      <c r="D206" s="395"/>
      <c r="E206" s="396" t="s">
        <v>988</v>
      </c>
      <c r="F206" s="397">
        <v>1</v>
      </c>
      <c r="G206" s="398">
        <f t="shared" ref="G206:G208" si="42">SUM(H206:J206)</f>
        <v>8</v>
      </c>
      <c r="H206" s="940">
        <v>6</v>
      </c>
      <c r="I206" s="941">
        <v>0</v>
      </c>
      <c r="J206" s="942">
        <v>2</v>
      </c>
      <c r="K206" s="398">
        <f t="shared" ref="K206:K208" si="43">SUM(L206:M206)</f>
        <v>65</v>
      </c>
      <c r="L206" s="408">
        <v>34</v>
      </c>
      <c r="M206" s="942">
        <v>31</v>
      </c>
      <c r="N206" s="940">
        <v>10</v>
      </c>
      <c r="O206" s="941">
        <v>12</v>
      </c>
      <c r="P206" s="941">
        <v>8</v>
      </c>
      <c r="Q206" s="941">
        <v>11</v>
      </c>
      <c r="R206" s="941">
        <v>16</v>
      </c>
      <c r="S206" s="942">
        <v>8</v>
      </c>
      <c r="T206" s="755">
        <v>6</v>
      </c>
      <c r="U206" s="760"/>
      <c r="V206" s="755"/>
      <c r="W206" s="971">
        <v>7</v>
      </c>
      <c r="X206" s="972">
        <v>6</v>
      </c>
      <c r="Y206" s="940">
        <v>1</v>
      </c>
      <c r="Z206" s="941">
        <v>0</v>
      </c>
      <c r="AA206" s="941">
        <v>2</v>
      </c>
      <c r="AB206" s="941">
        <v>0</v>
      </c>
      <c r="AC206" s="941">
        <v>0</v>
      </c>
      <c r="AD206" s="941">
        <v>8</v>
      </c>
      <c r="AE206" s="941">
        <v>0</v>
      </c>
      <c r="AF206" s="941">
        <v>0</v>
      </c>
      <c r="AG206" s="941">
        <v>1</v>
      </c>
      <c r="AH206" s="941">
        <v>0</v>
      </c>
      <c r="AI206" s="942">
        <v>1</v>
      </c>
      <c r="AJ206" s="769"/>
      <c r="AK206" s="417" t="s">
        <v>745</v>
      </c>
      <c r="AL206" s="791"/>
      <c r="AM206" s="980"/>
      <c r="AN206" s="386"/>
      <c r="AO206" s="387">
        <v>2</v>
      </c>
    </row>
    <row r="207" spans="1:41" s="387" customFormat="1" ht="20.45" customHeight="1" x14ac:dyDescent="0.15">
      <c r="A207" s="393" t="s">
        <v>651</v>
      </c>
      <c r="B207" s="394"/>
      <c r="C207" s="417" t="s">
        <v>510</v>
      </c>
      <c r="D207" s="395"/>
      <c r="E207" s="396"/>
      <c r="F207" s="397"/>
      <c r="G207" s="398">
        <f t="shared" si="42"/>
        <v>10</v>
      </c>
      <c r="H207" s="940">
        <v>7</v>
      </c>
      <c r="I207" s="941">
        <v>0</v>
      </c>
      <c r="J207" s="942">
        <v>3</v>
      </c>
      <c r="K207" s="398">
        <f t="shared" si="43"/>
        <v>163</v>
      </c>
      <c r="L207" s="408">
        <v>82</v>
      </c>
      <c r="M207" s="942">
        <v>81</v>
      </c>
      <c r="N207" s="940">
        <v>22</v>
      </c>
      <c r="O207" s="941">
        <v>19</v>
      </c>
      <c r="P207" s="941">
        <v>28</v>
      </c>
      <c r="Q207" s="941">
        <v>27</v>
      </c>
      <c r="R207" s="941">
        <v>28</v>
      </c>
      <c r="S207" s="942">
        <v>39</v>
      </c>
      <c r="T207" s="755">
        <v>16</v>
      </c>
      <c r="U207" s="760"/>
      <c r="V207" s="755"/>
      <c r="W207" s="971">
        <v>7</v>
      </c>
      <c r="X207" s="972">
        <v>8</v>
      </c>
      <c r="Y207" s="940">
        <v>1</v>
      </c>
      <c r="Z207" s="941">
        <v>0</v>
      </c>
      <c r="AA207" s="941">
        <v>1</v>
      </c>
      <c r="AB207" s="941">
        <v>0</v>
      </c>
      <c r="AC207" s="941">
        <v>0</v>
      </c>
      <c r="AD207" s="941">
        <v>10</v>
      </c>
      <c r="AE207" s="941">
        <v>0</v>
      </c>
      <c r="AF207" s="941">
        <v>1</v>
      </c>
      <c r="AG207" s="941">
        <v>0</v>
      </c>
      <c r="AH207" s="941">
        <v>0</v>
      </c>
      <c r="AI207" s="942">
        <v>2</v>
      </c>
      <c r="AJ207" s="769"/>
      <c r="AK207" s="417" t="s">
        <v>510</v>
      </c>
      <c r="AL207" s="791"/>
      <c r="AM207" s="980"/>
      <c r="AN207" s="386"/>
      <c r="AO207" s="387">
        <v>3</v>
      </c>
    </row>
    <row r="208" spans="1:41" s="387" customFormat="1" ht="20.45" customHeight="1" x14ac:dyDescent="0.15">
      <c r="A208" s="409" t="s">
        <v>611</v>
      </c>
      <c r="B208" s="410"/>
      <c r="C208" s="360" t="s">
        <v>654</v>
      </c>
      <c r="D208" s="411"/>
      <c r="E208" s="412" t="s">
        <v>988</v>
      </c>
      <c r="F208" s="413">
        <v>2</v>
      </c>
      <c r="G208" s="414">
        <f t="shared" si="42"/>
        <v>4</v>
      </c>
      <c r="H208" s="943">
        <v>0</v>
      </c>
      <c r="I208" s="944">
        <v>2</v>
      </c>
      <c r="J208" s="945">
        <v>2</v>
      </c>
      <c r="K208" s="414">
        <f t="shared" si="43"/>
        <v>8</v>
      </c>
      <c r="L208" s="415">
        <v>2</v>
      </c>
      <c r="M208" s="945">
        <v>6</v>
      </c>
      <c r="N208" s="943">
        <v>0</v>
      </c>
      <c r="O208" s="944">
        <v>1</v>
      </c>
      <c r="P208" s="944">
        <v>1</v>
      </c>
      <c r="Q208" s="944">
        <v>2</v>
      </c>
      <c r="R208" s="944">
        <v>2</v>
      </c>
      <c r="S208" s="945">
        <v>2</v>
      </c>
      <c r="T208" s="946">
        <v>2</v>
      </c>
      <c r="U208" s="760"/>
      <c r="V208" s="755"/>
      <c r="W208" s="973">
        <v>3</v>
      </c>
      <c r="X208" s="974">
        <v>4</v>
      </c>
      <c r="Y208" s="943">
        <v>1</v>
      </c>
      <c r="Z208" s="944">
        <v>0</v>
      </c>
      <c r="AA208" s="944">
        <v>1</v>
      </c>
      <c r="AB208" s="944">
        <v>0</v>
      </c>
      <c r="AC208" s="944">
        <v>0</v>
      </c>
      <c r="AD208" s="944">
        <v>2</v>
      </c>
      <c r="AE208" s="944">
        <v>0</v>
      </c>
      <c r="AF208" s="944">
        <v>0</v>
      </c>
      <c r="AG208" s="944">
        <v>1</v>
      </c>
      <c r="AH208" s="944">
        <v>0</v>
      </c>
      <c r="AI208" s="945">
        <v>2</v>
      </c>
      <c r="AJ208" s="789"/>
      <c r="AK208" s="360" t="s">
        <v>654</v>
      </c>
      <c r="AL208" s="791"/>
      <c r="AM208" s="980"/>
      <c r="AN208" s="386"/>
      <c r="AO208" s="387">
        <v>2</v>
      </c>
    </row>
    <row r="209" spans="1:41" s="383" customFormat="1" ht="20.45" customHeight="1" x14ac:dyDescent="0.15">
      <c r="A209" s="427" t="s">
        <v>655</v>
      </c>
      <c r="B209" s="428"/>
      <c r="C209" s="429" t="s">
        <v>1223</v>
      </c>
      <c r="D209" s="430"/>
      <c r="E209" s="431"/>
      <c r="F209" s="432"/>
      <c r="G209" s="375">
        <f>SUM(G210:G216)</f>
        <v>70</v>
      </c>
      <c r="H209" s="376">
        <f>SUM(H210:H216)</f>
        <v>52</v>
      </c>
      <c r="I209" s="377">
        <f>SUM(I210:I216)</f>
        <v>0</v>
      </c>
      <c r="J209" s="378">
        <f>SUM(J210:J216)</f>
        <v>18</v>
      </c>
      <c r="K209" s="375">
        <f>L209+M209</f>
        <v>1069</v>
      </c>
      <c r="L209" s="379">
        <f t="shared" ref="L209:AI209" si="44">SUM(L210:L216)</f>
        <v>531</v>
      </c>
      <c r="M209" s="378">
        <f t="shared" si="44"/>
        <v>538</v>
      </c>
      <c r="N209" s="376">
        <f t="shared" si="44"/>
        <v>143</v>
      </c>
      <c r="O209" s="377">
        <f t="shared" si="44"/>
        <v>174</v>
      </c>
      <c r="P209" s="377">
        <f t="shared" si="44"/>
        <v>199</v>
      </c>
      <c r="Q209" s="377">
        <f t="shared" si="44"/>
        <v>185</v>
      </c>
      <c r="R209" s="377">
        <f t="shared" si="44"/>
        <v>189</v>
      </c>
      <c r="S209" s="378">
        <f t="shared" si="44"/>
        <v>179</v>
      </c>
      <c r="T209" s="754">
        <f t="shared" si="44"/>
        <v>66</v>
      </c>
      <c r="U209" s="756"/>
      <c r="V209" s="753"/>
      <c r="W209" s="778">
        <f t="shared" si="44"/>
        <v>38</v>
      </c>
      <c r="X209" s="381">
        <f t="shared" si="44"/>
        <v>72</v>
      </c>
      <c r="Y209" s="376">
        <f t="shared" si="44"/>
        <v>7</v>
      </c>
      <c r="Z209" s="377">
        <f t="shared" si="44"/>
        <v>0</v>
      </c>
      <c r="AA209" s="377">
        <f t="shared" si="44"/>
        <v>8</v>
      </c>
      <c r="AB209" s="377">
        <f t="shared" si="44"/>
        <v>0</v>
      </c>
      <c r="AC209" s="377">
        <f t="shared" si="44"/>
        <v>0</v>
      </c>
      <c r="AD209" s="377">
        <f t="shared" si="44"/>
        <v>76</v>
      </c>
      <c r="AE209" s="377">
        <f t="shared" si="44"/>
        <v>0</v>
      </c>
      <c r="AF209" s="377">
        <f t="shared" si="44"/>
        <v>7</v>
      </c>
      <c r="AG209" s="377">
        <f t="shared" si="44"/>
        <v>0</v>
      </c>
      <c r="AH209" s="377">
        <f t="shared" si="44"/>
        <v>1</v>
      </c>
      <c r="AI209" s="378">
        <f t="shared" si="44"/>
        <v>11</v>
      </c>
      <c r="AJ209" s="407"/>
      <c r="AK209" s="429" t="s">
        <v>1223</v>
      </c>
      <c r="AL209" s="796"/>
      <c r="AM209" s="981"/>
      <c r="AN209" s="382"/>
    </row>
    <row r="210" spans="1:41" s="387" customFormat="1" ht="20.45" customHeight="1" x14ac:dyDescent="0.15">
      <c r="A210" s="393" t="s">
        <v>656</v>
      </c>
      <c r="B210" s="394"/>
      <c r="C210" s="417" t="s">
        <v>657</v>
      </c>
      <c r="D210" s="395"/>
      <c r="E210" s="396"/>
      <c r="F210" s="397"/>
      <c r="G210" s="398">
        <f>SUM(H210:J210)</f>
        <v>15</v>
      </c>
      <c r="H210" s="940">
        <v>11</v>
      </c>
      <c r="I210" s="941">
        <v>0</v>
      </c>
      <c r="J210" s="942">
        <v>4</v>
      </c>
      <c r="K210" s="398">
        <f>SUM(L210:M210)</f>
        <v>304</v>
      </c>
      <c r="L210" s="408">
        <v>147</v>
      </c>
      <c r="M210" s="942">
        <v>157</v>
      </c>
      <c r="N210" s="940">
        <v>38</v>
      </c>
      <c r="O210" s="941">
        <v>53</v>
      </c>
      <c r="P210" s="941">
        <v>57</v>
      </c>
      <c r="Q210" s="941">
        <v>52</v>
      </c>
      <c r="R210" s="941">
        <v>54</v>
      </c>
      <c r="S210" s="942">
        <v>50</v>
      </c>
      <c r="T210" s="755">
        <v>17</v>
      </c>
      <c r="U210" s="760"/>
      <c r="V210" s="755"/>
      <c r="W210" s="971">
        <v>9</v>
      </c>
      <c r="X210" s="972">
        <v>19</v>
      </c>
      <c r="Y210" s="940">
        <v>1</v>
      </c>
      <c r="Z210" s="941">
        <v>0</v>
      </c>
      <c r="AA210" s="941">
        <v>2</v>
      </c>
      <c r="AB210" s="941">
        <v>0</v>
      </c>
      <c r="AC210" s="941">
        <v>0</v>
      </c>
      <c r="AD210" s="941">
        <v>20</v>
      </c>
      <c r="AE210" s="941">
        <v>0</v>
      </c>
      <c r="AF210" s="941">
        <v>1</v>
      </c>
      <c r="AG210" s="941">
        <v>0</v>
      </c>
      <c r="AH210" s="941">
        <v>0</v>
      </c>
      <c r="AI210" s="942">
        <v>4</v>
      </c>
      <c r="AJ210" s="769"/>
      <c r="AK210" s="417" t="s">
        <v>657</v>
      </c>
      <c r="AL210" s="791"/>
      <c r="AM210" s="980"/>
      <c r="AN210" s="386"/>
      <c r="AO210" s="387">
        <v>3</v>
      </c>
    </row>
    <row r="211" spans="1:41" s="387" customFormat="1" ht="20.45" customHeight="1" x14ac:dyDescent="0.15">
      <c r="A211" s="393" t="s">
        <v>418</v>
      </c>
      <c r="B211" s="394"/>
      <c r="C211" s="417" t="s">
        <v>139</v>
      </c>
      <c r="D211" s="395"/>
      <c r="E211" s="396"/>
      <c r="F211" s="397"/>
      <c r="G211" s="398">
        <f>SUM(H211:J211)</f>
        <v>8</v>
      </c>
      <c r="H211" s="940">
        <v>6</v>
      </c>
      <c r="I211" s="941">
        <v>0</v>
      </c>
      <c r="J211" s="942">
        <v>2</v>
      </c>
      <c r="K211" s="398">
        <f>SUM(L211:M211)</f>
        <v>100</v>
      </c>
      <c r="L211" s="408">
        <v>45</v>
      </c>
      <c r="M211" s="942">
        <v>55</v>
      </c>
      <c r="N211" s="940">
        <v>15</v>
      </c>
      <c r="O211" s="941">
        <v>12</v>
      </c>
      <c r="P211" s="941">
        <v>21</v>
      </c>
      <c r="Q211" s="941">
        <v>17</v>
      </c>
      <c r="R211" s="941">
        <v>13</v>
      </c>
      <c r="S211" s="942">
        <v>22</v>
      </c>
      <c r="T211" s="755">
        <v>6</v>
      </c>
      <c r="U211" s="760"/>
      <c r="V211" s="755"/>
      <c r="W211" s="971">
        <v>3</v>
      </c>
      <c r="X211" s="972">
        <v>9</v>
      </c>
      <c r="Y211" s="940">
        <v>1</v>
      </c>
      <c r="Z211" s="941">
        <v>0</v>
      </c>
      <c r="AA211" s="941">
        <v>1</v>
      </c>
      <c r="AB211" s="941">
        <v>0</v>
      </c>
      <c r="AC211" s="941">
        <v>0</v>
      </c>
      <c r="AD211" s="941">
        <v>8</v>
      </c>
      <c r="AE211" s="941">
        <v>0</v>
      </c>
      <c r="AF211" s="941">
        <v>1</v>
      </c>
      <c r="AG211" s="941">
        <v>0</v>
      </c>
      <c r="AH211" s="941">
        <v>0</v>
      </c>
      <c r="AI211" s="942">
        <v>1</v>
      </c>
      <c r="AJ211" s="769"/>
      <c r="AK211" s="417" t="s">
        <v>139</v>
      </c>
      <c r="AL211" s="791"/>
      <c r="AM211" s="980"/>
      <c r="AN211" s="386"/>
      <c r="AO211" s="387">
        <v>2</v>
      </c>
    </row>
    <row r="212" spans="1:41" s="387" customFormat="1" ht="20.45" customHeight="1" x14ac:dyDescent="0.15">
      <c r="A212" s="393" t="s">
        <v>658</v>
      </c>
      <c r="B212" s="394"/>
      <c r="C212" s="417" t="s">
        <v>659</v>
      </c>
      <c r="D212" s="395"/>
      <c r="E212" s="396"/>
      <c r="F212" s="397"/>
      <c r="G212" s="398">
        <f>SUM(H212:J212)</f>
        <v>9</v>
      </c>
      <c r="H212" s="940">
        <v>6</v>
      </c>
      <c r="I212" s="941">
        <v>0</v>
      </c>
      <c r="J212" s="942">
        <v>3</v>
      </c>
      <c r="K212" s="398">
        <f>SUM(L212:M212)</f>
        <v>132</v>
      </c>
      <c r="L212" s="408">
        <v>69</v>
      </c>
      <c r="M212" s="942">
        <v>63</v>
      </c>
      <c r="N212" s="940">
        <v>14</v>
      </c>
      <c r="O212" s="941">
        <v>22</v>
      </c>
      <c r="P212" s="941">
        <v>21</v>
      </c>
      <c r="Q212" s="941">
        <v>18</v>
      </c>
      <c r="R212" s="941">
        <v>35</v>
      </c>
      <c r="S212" s="942">
        <v>22</v>
      </c>
      <c r="T212" s="755">
        <v>10</v>
      </c>
      <c r="U212" s="760"/>
      <c r="V212" s="755"/>
      <c r="W212" s="971">
        <v>7</v>
      </c>
      <c r="X212" s="972">
        <v>8</v>
      </c>
      <c r="Y212" s="940">
        <v>1</v>
      </c>
      <c r="Z212" s="941">
        <v>0</v>
      </c>
      <c r="AA212" s="941">
        <v>1</v>
      </c>
      <c r="AB212" s="941">
        <v>0</v>
      </c>
      <c r="AC212" s="941">
        <v>0</v>
      </c>
      <c r="AD212" s="941">
        <v>10</v>
      </c>
      <c r="AE212" s="941">
        <v>0</v>
      </c>
      <c r="AF212" s="941">
        <v>1</v>
      </c>
      <c r="AG212" s="941">
        <v>0</v>
      </c>
      <c r="AH212" s="941">
        <v>0</v>
      </c>
      <c r="AI212" s="942">
        <v>2</v>
      </c>
      <c r="AJ212" s="769"/>
      <c r="AK212" s="417" t="s">
        <v>659</v>
      </c>
      <c r="AL212" s="791"/>
      <c r="AM212" s="980"/>
      <c r="AN212" s="386"/>
      <c r="AO212" s="387">
        <v>5</v>
      </c>
    </row>
    <row r="213" spans="1:41" s="387" customFormat="1" ht="20.45" customHeight="1" x14ac:dyDescent="0.15">
      <c r="A213" s="393" t="s">
        <v>606</v>
      </c>
      <c r="B213" s="394"/>
      <c r="C213" s="417" t="s">
        <v>405</v>
      </c>
      <c r="D213" s="395"/>
      <c r="E213" s="396"/>
      <c r="F213" s="397"/>
      <c r="G213" s="398">
        <f>SUM(H213:J213)</f>
        <v>8</v>
      </c>
      <c r="H213" s="940">
        <v>6</v>
      </c>
      <c r="I213" s="941">
        <v>0</v>
      </c>
      <c r="J213" s="942">
        <v>2</v>
      </c>
      <c r="K213" s="398">
        <f>SUM(L213:M213)</f>
        <v>82</v>
      </c>
      <c r="L213" s="408">
        <v>44</v>
      </c>
      <c r="M213" s="942">
        <v>38</v>
      </c>
      <c r="N213" s="940">
        <v>10</v>
      </c>
      <c r="O213" s="941">
        <v>11</v>
      </c>
      <c r="P213" s="941">
        <v>21</v>
      </c>
      <c r="Q213" s="941">
        <v>14</v>
      </c>
      <c r="R213" s="941">
        <v>13</v>
      </c>
      <c r="S213" s="942">
        <v>13</v>
      </c>
      <c r="T213" s="755">
        <v>9</v>
      </c>
      <c r="U213" s="760"/>
      <c r="V213" s="755"/>
      <c r="W213" s="971">
        <v>5</v>
      </c>
      <c r="X213" s="972">
        <v>8</v>
      </c>
      <c r="Y213" s="940">
        <v>1</v>
      </c>
      <c r="Z213" s="941">
        <v>0</v>
      </c>
      <c r="AA213" s="941">
        <v>1</v>
      </c>
      <c r="AB213" s="941">
        <v>0</v>
      </c>
      <c r="AC213" s="941">
        <v>0</v>
      </c>
      <c r="AD213" s="941">
        <v>9</v>
      </c>
      <c r="AE213" s="941">
        <v>0</v>
      </c>
      <c r="AF213" s="941">
        <v>1</v>
      </c>
      <c r="AG213" s="941">
        <v>0</v>
      </c>
      <c r="AH213" s="941">
        <v>1</v>
      </c>
      <c r="AI213" s="942">
        <v>0</v>
      </c>
      <c r="AJ213" s="769"/>
      <c r="AK213" s="417" t="s">
        <v>405</v>
      </c>
      <c r="AL213" s="791"/>
      <c r="AM213" s="980"/>
      <c r="AN213" s="386"/>
      <c r="AO213" s="387">
        <v>2</v>
      </c>
    </row>
    <row r="214" spans="1:41" s="387" customFormat="1" ht="20.45" customHeight="1" x14ac:dyDescent="0.15">
      <c r="A214" s="393" t="s">
        <v>268</v>
      </c>
      <c r="B214" s="394"/>
      <c r="C214" s="417" t="s">
        <v>560</v>
      </c>
      <c r="D214" s="395"/>
      <c r="E214" s="396"/>
      <c r="F214" s="397"/>
      <c r="G214" s="398">
        <f t="shared" ref="G214:G216" si="45">SUM(H214:J214)</f>
        <v>14</v>
      </c>
      <c r="H214" s="940">
        <v>11</v>
      </c>
      <c r="I214" s="941">
        <v>0</v>
      </c>
      <c r="J214" s="942">
        <v>3</v>
      </c>
      <c r="K214" s="398">
        <f t="shared" ref="K214:K216" si="46">SUM(L214:M214)</f>
        <v>257</v>
      </c>
      <c r="L214" s="408">
        <v>136</v>
      </c>
      <c r="M214" s="942">
        <v>121</v>
      </c>
      <c r="N214" s="940">
        <v>39</v>
      </c>
      <c r="O214" s="941">
        <v>45</v>
      </c>
      <c r="P214" s="941">
        <v>39</v>
      </c>
      <c r="Q214" s="941">
        <v>52</v>
      </c>
      <c r="R214" s="941">
        <v>42</v>
      </c>
      <c r="S214" s="942">
        <v>40</v>
      </c>
      <c r="T214" s="755">
        <v>15</v>
      </c>
      <c r="U214" s="760"/>
      <c r="V214" s="755"/>
      <c r="W214" s="971">
        <v>5</v>
      </c>
      <c r="X214" s="972">
        <v>13</v>
      </c>
      <c r="Y214" s="940">
        <v>1</v>
      </c>
      <c r="Z214" s="941">
        <v>0</v>
      </c>
      <c r="AA214" s="941">
        <v>1</v>
      </c>
      <c r="AB214" s="941">
        <v>0</v>
      </c>
      <c r="AC214" s="941">
        <v>0</v>
      </c>
      <c r="AD214" s="941">
        <v>13</v>
      </c>
      <c r="AE214" s="941">
        <v>0</v>
      </c>
      <c r="AF214" s="941">
        <v>1</v>
      </c>
      <c r="AG214" s="941">
        <v>0</v>
      </c>
      <c r="AH214" s="941">
        <v>0</v>
      </c>
      <c r="AI214" s="942">
        <v>2</v>
      </c>
      <c r="AJ214" s="769"/>
      <c r="AK214" s="417" t="s">
        <v>560</v>
      </c>
      <c r="AL214" s="791"/>
      <c r="AM214" s="980"/>
      <c r="AN214" s="386"/>
      <c r="AO214" s="387">
        <v>5</v>
      </c>
    </row>
    <row r="215" spans="1:41" s="387" customFormat="1" ht="20.45" customHeight="1" x14ac:dyDescent="0.15">
      <c r="A215" s="393" t="s">
        <v>660</v>
      </c>
      <c r="B215" s="394"/>
      <c r="C215" s="417" t="s">
        <v>661</v>
      </c>
      <c r="D215" s="395"/>
      <c r="E215" s="396"/>
      <c r="F215" s="397"/>
      <c r="G215" s="398">
        <f t="shared" si="45"/>
        <v>8</v>
      </c>
      <c r="H215" s="940">
        <v>6</v>
      </c>
      <c r="I215" s="941">
        <v>0</v>
      </c>
      <c r="J215" s="942">
        <v>2</v>
      </c>
      <c r="K215" s="398">
        <f t="shared" si="46"/>
        <v>85</v>
      </c>
      <c r="L215" s="408">
        <v>39</v>
      </c>
      <c r="M215" s="942">
        <v>46</v>
      </c>
      <c r="N215" s="940">
        <v>14</v>
      </c>
      <c r="O215" s="941">
        <v>13</v>
      </c>
      <c r="P215" s="941">
        <v>24</v>
      </c>
      <c r="Q215" s="941">
        <v>13</v>
      </c>
      <c r="R215" s="941">
        <v>7</v>
      </c>
      <c r="S215" s="942">
        <v>14</v>
      </c>
      <c r="T215" s="755">
        <v>5</v>
      </c>
      <c r="U215" s="760"/>
      <c r="V215" s="755"/>
      <c r="W215" s="971">
        <v>7</v>
      </c>
      <c r="X215" s="972">
        <v>5</v>
      </c>
      <c r="Y215" s="940">
        <v>1</v>
      </c>
      <c r="Z215" s="941">
        <v>0</v>
      </c>
      <c r="AA215" s="941">
        <v>1</v>
      </c>
      <c r="AB215" s="941">
        <v>0</v>
      </c>
      <c r="AC215" s="941">
        <v>0</v>
      </c>
      <c r="AD215" s="941">
        <v>8</v>
      </c>
      <c r="AE215" s="941">
        <v>0</v>
      </c>
      <c r="AF215" s="941">
        <v>1</v>
      </c>
      <c r="AG215" s="941">
        <v>0</v>
      </c>
      <c r="AH215" s="941">
        <v>0</v>
      </c>
      <c r="AI215" s="942">
        <v>1</v>
      </c>
      <c r="AJ215" s="769"/>
      <c r="AK215" s="417" t="s">
        <v>661</v>
      </c>
      <c r="AL215" s="791"/>
      <c r="AM215" s="980"/>
      <c r="AN215" s="386"/>
      <c r="AO215" s="387">
        <v>5</v>
      </c>
    </row>
    <row r="216" spans="1:41" s="387" customFormat="1" ht="20.45" customHeight="1" x14ac:dyDescent="0.15">
      <c r="A216" s="409">
        <v>1151</v>
      </c>
      <c r="B216" s="410"/>
      <c r="C216" s="360" t="s">
        <v>662</v>
      </c>
      <c r="D216" s="411"/>
      <c r="E216" s="412"/>
      <c r="F216" s="413">
        <v>1</v>
      </c>
      <c r="G216" s="414">
        <f t="shared" si="45"/>
        <v>8</v>
      </c>
      <c r="H216" s="943">
        <v>6</v>
      </c>
      <c r="I216" s="944">
        <v>0</v>
      </c>
      <c r="J216" s="945">
        <v>2</v>
      </c>
      <c r="K216" s="414">
        <f t="shared" si="46"/>
        <v>109</v>
      </c>
      <c r="L216" s="415">
        <v>51</v>
      </c>
      <c r="M216" s="945">
        <v>58</v>
      </c>
      <c r="N216" s="943">
        <v>13</v>
      </c>
      <c r="O216" s="944">
        <v>18</v>
      </c>
      <c r="P216" s="944">
        <v>16</v>
      </c>
      <c r="Q216" s="944">
        <v>19</v>
      </c>
      <c r="R216" s="944">
        <v>25</v>
      </c>
      <c r="S216" s="945">
        <v>18</v>
      </c>
      <c r="T216" s="946">
        <v>4</v>
      </c>
      <c r="U216" s="760"/>
      <c r="V216" s="755"/>
      <c r="W216" s="973">
        <v>2</v>
      </c>
      <c r="X216" s="974">
        <v>10</v>
      </c>
      <c r="Y216" s="943">
        <v>1</v>
      </c>
      <c r="Z216" s="944">
        <v>0</v>
      </c>
      <c r="AA216" s="944">
        <v>1</v>
      </c>
      <c r="AB216" s="944">
        <v>0</v>
      </c>
      <c r="AC216" s="944">
        <v>0</v>
      </c>
      <c r="AD216" s="944">
        <v>8</v>
      </c>
      <c r="AE216" s="944">
        <v>0</v>
      </c>
      <c r="AF216" s="944">
        <v>1</v>
      </c>
      <c r="AG216" s="944">
        <v>0</v>
      </c>
      <c r="AH216" s="944">
        <v>0</v>
      </c>
      <c r="AI216" s="945">
        <v>1</v>
      </c>
      <c r="AJ216" s="789"/>
      <c r="AK216" s="360" t="s">
        <v>662</v>
      </c>
      <c r="AL216" s="792"/>
      <c r="AM216" s="980"/>
      <c r="AN216" s="386"/>
      <c r="AO216" s="387">
        <v>2</v>
      </c>
    </row>
    <row r="217" spans="1:41" s="383" customFormat="1" ht="20.45" customHeight="1" x14ac:dyDescent="0.15">
      <c r="A217" s="370">
        <v>210</v>
      </c>
      <c r="B217" s="371"/>
      <c r="C217" s="416" t="s">
        <v>979</v>
      </c>
      <c r="D217" s="372"/>
      <c r="E217" s="373"/>
      <c r="F217" s="374"/>
      <c r="G217" s="388">
        <f>SUM(G218:G226)</f>
        <v>86</v>
      </c>
      <c r="H217" s="391">
        <f>SUM(H218:H226)</f>
        <v>60</v>
      </c>
      <c r="I217" s="392">
        <f>SUM(I218:I226)</f>
        <v>3</v>
      </c>
      <c r="J217" s="390">
        <f>SUM(J218:J226)</f>
        <v>23</v>
      </c>
      <c r="K217" s="388">
        <f>L217+M217</f>
        <v>1324</v>
      </c>
      <c r="L217" s="389">
        <f t="shared" ref="L217:AI217" si="47">SUM(L218:L226)</f>
        <v>666</v>
      </c>
      <c r="M217" s="390">
        <f t="shared" si="47"/>
        <v>658</v>
      </c>
      <c r="N217" s="391">
        <f t="shared" si="47"/>
        <v>204</v>
      </c>
      <c r="O217" s="392">
        <f t="shared" si="47"/>
        <v>207</v>
      </c>
      <c r="P217" s="392">
        <f t="shared" si="47"/>
        <v>214</v>
      </c>
      <c r="Q217" s="392">
        <f t="shared" si="47"/>
        <v>253</v>
      </c>
      <c r="R217" s="392">
        <f t="shared" si="47"/>
        <v>212</v>
      </c>
      <c r="S217" s="390">
        <f t="shared" si="47"/>
        <v>234</v>
      </c>
      <c r="T217" s="753">
        <f t="shared" si="47"/>
        <v>97</v>
      </c>
      <c r="U217" s="756"/>
      <c r="V217" s="753"/>
      <c r="W217" s="968">
        <f t="shared" si="47"/>
        <v>47</v>
      </c>
      <c r="X217" s="969">
        <f t="shared" si="47"/>
        <v>90</v>
      </c>
      <c r="Y217" s="391">
        <f t="shared" si="47"/>
        <v>9</v>
      </c>
      <c r="Z217" s="392">
        <f t="shared" si="47"/>
        <v>0</v>
      </c>
      <c r="AA217" s="392">
        <f t="shared" si="47"/>
        <v>9</v>
      </c>
      <c r="AB217" s="392">
        <f t="shared" si="47"/>
        <v>0</v>
      </c>
      <c r="AC217" s="392">
        <f t="shared" si="47"/>
        <v>0</v>
      </c>
      <c r="AD217" s="392">
        <f t="shared" si="47"/>
        <v>88</v>
      </c>
      <c r="AE217" s="392">
        <f t="shared" si="47"/>
        <v>0</v>
      </c>
      <c r="AF217" s="392">
        <f t="shared" si="47"/>
        <v>9</v>
      </c>
      <c r="AG217" s="392">
        <f t="shared" si="47"/>
        <v>1</v>
      </c>
      <c r="AH217" s="392">
        <f t="shared" si="47"/>
        <v>2</v>
      </c>
      <c r="AI217" s="390">
        <f t="shared" si="47"/>
        <v>19</v>
      </c>
      <c r="AJ217" s="380"/>
      <c r="AK217" s="416" t="s">
        <v>979</v>
      </c>
      <c r="AL217" s="793"/>
      <c r="AM217" s="981"/>
      <c r="AN217" s="382"/>
    </row>
    <row r="218" spans="1:41" s="387" customFormat="1" ht="20.45" customHeight="1" x14ac:dyDescent="0.15">
      <c r="A218" s="393" t="s">
        <v>341</v>
      </c>
      <c r="B218" s="394"/>
      <c r="C218" s="417" t="s">
        <v>665</v>
      </c>
      <c r="D218" s="395"/>
      <c r="E218" s="396"/>
      <c r="F218" s="397"/>
      <c r="G218" s="398">
        <f t="shared" ref="G218:G226" si="48">SUM(H218:J218)</f>
        <v>14</v>
      </c>
      <c r="H218" s="940">
        <v>12</v>
      </c>
      <c r="I218" s="941">
        <v>0</v>
      </c>
      <c r="J218" s="942">
        <v>2</v>
      </c>
      <c r="K218" s="398">
        <f t="shared" ref="K218:K226" si="49">SUM(L218:M218)</f>
        <v>250</v>
      </c>
      <c r="L218" s="408">
        <v>125</v>
      </c>
      <c r="M218" s="942">
        <v>125</v>
      </c>
      <c r="N218" s="940">
        <v>38</v>
      </c>
      <c r="O218" s="941">
        <v>42</v>
      </c>
      <c r="P218" s="941">
        <v>41</v>
      </c>
      <c r="Q218" s="941">
        <v>48</v>
      </c>
      <c r="R218" s="941">
        <v>37</v>
      </c>
      <c r="S218" s="942">
        <v>44</v>
      </c>
      <c r="T218" s="755">
        <v>6</v>
      </c>
      <c r="U218" s="760"/>
      <c r="V218" s="755"/>
      <c r="W218" s="971">
        <v>7</v>
      </c>
      <c r="X218" s="972">
        <v>16</v>
      </c>
      <c r="Y218" s="940">
        <v>1</v>
      </c>
      <c r="Z218" s="941">
        <v>0</v>
      </c>
      <c r="AA218" s="941">
        <v>1</v>
      </c>
      <c r="AB218" s="941">
        <v>0</v>
      </c>
      <c r="AC218" s="941">
        <v>0</v>
      </c>
      <c r="AD218" s="941">
        <v>17</v>
      </c>
      <c r="AE218" s="941">
        <v>0</v>
      </c>
      <c r="AF218" s="941">
        <v>1</v>
      </c>
      <c r="AG218" s="941">
        <v>0</v>
      </c>
      <c r="AH218" s="941">
        <v>0</v>
      </c>
      <c r="AI218" s="942">
        <v>3</v>
      </c>
      <c r="AJ218" s="769"/>
      <c r="AK218" s="417" t="s">
        <v>665</v>
      </c>
      <c r="AL218" s="791"/>
      <c r="AM218" s="980"/>
      <c r="AN218" s="386"/>
      <c r="AO218" s="387">
        <v>2</v>
      </c>
    </row>
    <row r="219" spans="1:41" s="387" customFormat="1" ht="20.45" customHeight="1" x14ac:dyDescent="0.15">
      <c r="A219" s="393" t="s">
        <v>646</v>
      </c>
      <c r="B219" s="394"/>
      <c r="C219" s="417" t="s">
        <v>397</v>
      </c>
      <c r="D219" s="395"/>
      <c r="E219" s="396"/>
      <c r="F219" s="397"/>
      <c r="G219" s="398">
        <f t="shared" si="48"/>
        <v>9</v>
      </c>
      <c r="H219" s="940">
        <v>6</v>
      </c>
      <c r="I219" s="941">
        <v>0</v>
      </c>
      <c r="J219" s="942">
        <v>3</v>
      </c>
      <c r="K219" s="398">
        <f t="shared" si="49"/>
        <v>128</v>
      </c>
      <c r="L219" s="408">
        <v>56</v>
      </c>
      <c r="M219" s="942">
        <v>72</v>
      </c>
      <c r="N219" s="940">
        <v>18</v>
      </c>
      <c r="O219" s="941">
        <v>22</v>
      </c>
      <c r="P219" s="941">
        <v>16</v>
      </c>
      <c r="Q219" s="941">
        <v>29</v>
      </c>
      <c r="R219" s="941">
        <v>23</v>
      </c>
      <c r="S219" s="942">
        <v>20</v>
      </c>
      <c r="T219" s="755">
        <v>8</v>
      </c>
      <c r="U219" s="760"/>
      <c r="V219" s="755"/>
      <c r="W219" s="971">
        <v>5</v>
      </c>
      <c r="X219" s="972">
        <v>8</v>
      </c>
      <c r="Y219" s="940">
        <v>1</v>
      </c>
      <c r="Z219" s="941">
        <v>0</v>
      </c>
      <c r="AA219" s="941">
        <v>1</v>
      </c>
      <c r="AB219" s="941">
        <v>0</v>
      </c>
      <c r="AC219" s="941">
        <v>0</v>
      </c>
      <c r="AD219" s="941">
        <v>7</v>
      </c>
      <c r="AE219" s="941">
        <v>0</v>
      </c>
      <c r="AF219" s="941">
        <v>1</v>
      </c>
      <c r="AG219" s="941">
        <v>0</v>
      </c>
      <c r="AH219" s="941">
        <v>0</v>
      </c>
      <c r="AI219" s="942">
        <v>3</v>
      </c>
      <c r="AJ219" s="769"/>
      <c r="AK219" s="417" t="s">
        <v>397</v>
      </c>
      <c r="AL219" s="791"/>
      <c r="AM219" s="980"/>
      <c r="AN219" s="386"/>
      <c r="AO219" s="387">
        <v>2</v>
      </c>
    </row>
    <row r="220" spans="1:41" s="387" customFormat="1" ht="20.45" customHeight="1" x14ac:dyDescent="0.15">
      <c r="A220" s="393" t="s">
        <v>584</v>
      </c>
      <c r="B220" s="394"/>
      <c r="C220" s="417" t="s">
        <v>667</v>
      </c>
      <c r="D220" s="395"/>
      <c r="E220" s="396"/>
      <c r="F220" s="397"/>
      <c r="G220" s="398">
        <f t="shared" si="48"/>
        <v>9</v>
      </c>
      <c r="H220" s="940">
        <v>6</v>
      </c>
      <c r="I220" s="941">
        <v>0</v>
      </c>
      <c r="J220" s="942">
        <v>3</v>
      </c>
      <c r="K220" s="398">
        <f t="shared" si="49"/>
        <v>146</v>
      </c>
      <c r="L220" s="408">
        <v>79</v>
      </c>
      <c r="M220" s="942">
        <v>67</v>
      </c>
      <c r="N220" s="940">
        <v>27</v>
      </c>
      <c r="O220" s="941">
        <v>16</v>
      </c>
      <c r="P220" s="941">
        <v>28</v>
      </c>
      <c r="Q220" s="941">
        <v>26</v>
      </c>
      <c r="R220" s="941">
        <v>28</v>
      </c>
      <c r="S220" s="942">
        <v>21</v>
      </c>
      <c r="T220" s="755">
        <v>16</v>
      </c>
      <c r="U220" s="760"/>
      <c r="V220" s="755"/>
      <c r="W220" s="971">
        <v>6</v>
      </c>
      <c r="X220" s="972">
        <v>8</v>
      </c>
      <c r="Y220" s="940">
        <v>1</v>
      </c>
      <c r="Z220" s="941">
        <v>0</v>
      </c>
      <c r="AA220" s="941">
        <v>1</v>
      </c>
      <c r="AB220" s="941">
        <v>0</v>
      </c>
      <c r="AC220" s="941">
        <v>0</v>
      </c>
      <c r="AD220" s="941">
        <v>9</v>
      </c>
      <c r="AE220" s="941">
        <v>0</v>
      </c>
      <c r="AF220" s="941">
        <v>1</v>
      </c>
      <c r="AG220" s="941">
        <v>0</v>
      </c>
      <c r="AH220" s="941">
        <v>0</v>
      </c>
      <c r="AI220" s="942">
        <v>2</v>
      </c>
      <c r="AJ220" s="769"/>
      <c r="AK220" s="417" t="s">
        <v>667</v>
      </c>
      <c r="AL220" s="791"/>
      <c r="AM220" s="980"/>
      <c r="AN220" s="386"/>
      <c r="AO220" s="387">
        <v>2</v>
      </c>
    </row>
    <row r="221" spans="1:41" s="387" customFormat="1" ht="20.45" customHeight="1" x14ac:dyDescent="0.15">
      <c r="A221" s="393" t="s">
        <v>324</v>
      </c>
      <c r="B221" s="394"/>
      <c r="C221" s="417" t="s">
        <v>188</v>
      </c>
      <c r="D221" s="395"/>
      <c r="E221" s="396"/>
      <c r="F221" s="397"/>
      <c r="G221" s="398">
        <f t="shared" si="48"/>
        <v>6</v>
      </c>
      <c r="H221" s="940">
        <v>2</v>
      </c>
      <c r="I221" s="941">
        <v>2</v>
      </c>
      <c r="J221" s="942">
        <v>2</v>
      </c>
      <c r="K221" s="398">
        <f t="shared" si="49"/>
        <v>42</v>
      </c>
      <c r="L221" s="408">
        <v>23</v>
      </c>
      <c r="M221" s="942">
        <v>19</v>
      </c>
      <c r="N221" s="940">
        <v>3</v>
      </c>
      <c r="O221" s="941">
        <v>2</v>
      </c>
      <c r="P221" s="941">
        <v>5</v>
      </c>
      <c r="Q221" s="941">
        <v>8</v>
      </c>
      <c r="R221" s="941">
        <v>13</v>
      </c>
      <c r="S221" s="942">
        <v>11</v>
      </c>
      <c r="T221" s="755">
        <v>7</v>
      </c>
      <c r="U221" s="760"/>
      <c r="V221" s="755"/>
      <c r="W221" s="971">
        <v>3</v>
      </c>
      <c r="X221" s="972">
        <v>8</v>
      </c>
      <c r="Y221" s="940">
        <v>1</v>
      </c>
      <c r="Z221" s="941">
        <v>0</v>
      </c>
      <c r="AA221" s="941">
        <v>1</v>
      </c>
      <c r="AB221" s="941">
        <v>0</v>
      </c>
      <c r="AC221" s="941">
        <v>0</v>
      </c>
      <c r="AD221" s="941">
        <v>6</v>
      </c>
      <c r="AE221" s="941">
        <v>0</v>
      </c>
      <c r="AF221" s="941">
        <v>1</v>
      </c>
      <c r="AG221" s="941">
        <v>0</v>
      </c>
      <c r="AH221" s="941">
        <v>0</v>
      </c>
      <c r="AI221" s="942">
        <v>2</v>
      </c>
      <c r="AJ221" s="769"/>
      <c r="AK221" s="417" t="s">
        <v>188</v>
      </c>
      <c r="AL221" s="791"/>
      <c r="AM221" s="980"/>
      <c r="AN221" s="386"/>
      <c r="AO221" s="387">
        <v>2</v>
      </c>
    </row>
    <row r="222" spans="1:41" s="387" customFormat="1" ht="20.45" customHeight="1" x14ac:dyDescent="0.15">
      <c r="A222" s="393" t="s">
        <v>669</v>
      </c>
      <c r="B222" s="394"/>
      <c r="C222" s="417" t="s">
        <v>366</v>
      </c>
      <c r="D222" s="395"/>
      <c r="E222" s="396"/>
      <c r="F222" s="397"/>
      <c r="G222" s="398">
        <f t="shared" si="48"/>
        <v>15</v>
      </c>
      <c r="H222" s="940">
        <v>11</v>
      </c>
      <c r="I222" s="941">
        <v>0</v>
      </c>
      <c r="J222" s="942">
        <v>4</v>
      </c>
      <c r="K222" s="398">
        <f t="shared" si="49"/>
        <v>280</v>
      </c>
      <c r="L222" s="408">
        <v>143</v>
      </c>
      <c r="M222" s="942">
        <v>137</v>
      </c>
      <c r="N222" s="940">
        <v>48</v>
      </c>
      <c r="O222" s="941">
        <v>46</v>
      </c>
      <c r="P222" s="941">
        <v>53</v>
      </c>
      <c r="Q222" s="941">
        <v>50</v>
      </c>
      <c r="R222" s="941">
        <v>39</v>
      </c>
      <c r="S222" s="942">
        <v>44</v>
      </c>
      <c r="T222" s="755">
        <v>22</v>
      </c>
      <c r="U222" s="760"/>
      <c r="V222" s="755"/>
      <c r="W222" s="971">
        <v>8</v>
      </c>
      <c r="X222" s="972">
        <v>17</v>
      </c>
      <c r="Y222" s="940">
        <v>1</v>
      </c>
      <c r="Z222" s="941">
        <v>0</v>
      </c>
      <c r="AA222" s="941">
        <v>1</v>
      </c>
      <c r="AB222" s="941">
        <v>0</v>
      </c>
      <c r="AC222" s="941">
        <v>0</v>
      </c>
      <c r="AD222" s="941">
        <v>16</v>
      </c>
      <c r="AE222" s="941">
        <v>0</v>
      </c>
      <c r="AF222" s="941">
        <v>1</v>
      </c>
      <c r="AG222" s="941">
        <v>1</v>
      </c>
      <c r="AH222" s="941">
        <v>2</v>
      </c>
      <c r="AI222" s="942">
        <v>3</v>
      </c>
      <c r="AJ222" s="769"/>
      <c r="AK222" s="417" t="s">
        <v>366</v>
      </c>
      <c r="AL222" s="791"/>
      <c r="AM222" s="980"/>
      <c r="AN222" s="386"/>
      <c r="AO222" s="387">
        <v>3</v>
      </c>
    </row>
    <row r="223" spans="1:41" s="387" customFormat="1" ht="20.45" customHeight="1" x14ac:dyDescent="0.15">
      <c r="A223" s="393" t="s">
        <v>671</v>
      </c>
      <c r="B223" s="394"/>
      <c r="C223" s="417" t="s">
        <v>672</v>
      </c>
      <c r="D223" s="395"/>
      <c r="E223" s="396"/>
      <c r="F223" s="397"/>
      <c r="G223" s="398">
        <f t="shared" si="48"/>
        <v>8</v>
      </c>
      <c r="H223" s="940">
        <v>6</v>
      </c>
      <c r="I223" s="941">
        <v>0</v>
      </c>
      <c r="J223" s="942">
        <v>2</v>
      </c>
      <c r="K223" s="398">
        <f t="shared" si="49"/>
        <v>139</v>
      </c>
      <c r="L223" s="408">
        <v>77</v>
      </c>
      <c r="M223" s="942">
        <v>62</v>
      </c>
      <c r="N223" s="940">
        <v>27</v>
      </c>
      <c r="O223" s="941">
        <v>21</v>
      </c>
      <c r="P223" s="941">
        <v>20</v>
      </c>
      <c r="Q223" s="941">
        <v>21</v>
      </c>
      <c r="R223" s="941">
        <v>23</v>
      </c>
      <c r="S223" s="942">
        <v>27</v>
      </c>
      <c r="T223" s="755">
        <v>12</v>
      </c>
      <c r="U223" s="760"/>
      <c r="V223" s="755"/>
      <c r="W223" s="971">
        <v>5</v>
      </c>
      <c r="X223" s="972">
        <v>8</v>
      </c>
      <c r="Y223" s="940">
        <v>1</v>
      </c>
      <c r="Z223" s="941">
        <v>0</v>
      </c>
      <c r="AA223" s="941">
        <v>1</v>
      </c>
      <c r="AB223" s="941">
        <v>0</v>
      </c>
      <c r="AC223" s="941">
        <v>0</v>
      </c>
      <c r="AD223" s="941">
        <v>9</v>
      </c>
      <c r="AE223" s="941">
        <v>0</v>
      </c>
      <c r="AF223" s="941">
        <v>1</v>
      </c>
      <c r="AG223" s="941">
        <v>0</v>
      </c>
      <c r="AH223" s="941">
        <v>0</v>
      </c>
      <c r="AI223" s="942">
        <v>1</v>
      </c>
      <c r="AJ223" s="769"/>
      <c r="AK223" s="417" t="s">
        <v>672</v>
      </c>
      <c r="AL223" s="791"/>
      <c r="AM223" s="980"/>
      <c r="AN223" s="386"/>
      <c r="AO223" s="387">
        <v>2</v>
      </c>
    </row>
    <row r="224" spans="1:41" s="387" customFormat="1" ht="20.45" customHeight="1" x14ac:dyDescent="0.15">
      <c r="A224" s="393" t="s">
        <v>674</v>
      </c>
      <c r="B224" s="394"/>
      <c r="C224" s="417" t="s">
        <v>675</v>
      </c>
      <c r="D224" s="395"/>
      <c r="E224" s="396"/>
      <c r="F224" s="397"/>
      <c r="G224" s="398">
        <f t="shared" si="48"/>
        <v>8</v>
      </c>
      <c r="H224" s="940">
        <v>6</v>
      </c>
      <c r="I224" s="941">
        <v>0</v>
      </c>
      <c r="J224" s="942">
        <v>2</v>
      </c>
      <c r="K224" s="398">
        <f t="shared" si="49"/>
        <v>90</v>
      </c>
      <c r="L224" s="408">
        <v>44</v>
      </c>
      <c r="M224" s="942">
        <v>46</v>
      </c>
      <c r="N224" s="940">
        <v>14</v>
      </c>
      <c r="O224" s="941">
        <v>19</v>
      </c>
      <c r="P224" s="941">
        <v>10</v>
      </c>
      <c r="Q224" s="941">
        <v>20</v>
      </c>
      <c r="R224" s="941">
        <v>15</v>
      </c>
      <c r="S224" s="942">
        <v>12</v>
      </c>
      <c r="T224" s="755">
        <v>6</v>
      </c>
      <c r="U224" s="760"/>
      <c r="V224" s="755"/>
      <c r="W224" s="971">
        <v>4</v>
      </c>
      <c r="X224" s="972">
        <v>8</v>
      </c>
      <c r="Y224" s="940">
        <v>1</v>
      </c>
      <c r="Z224" s="941">
        <v>0</v>
      </c>
      <c r="AA224" s="941">
        <v>1</v>
      </c>
      <c r="AB224" s="941">
        <v>0</v>
      </c>
      <c r="AC224" s="941">
        <v>0</v>
      </c>
      <c r="AD224" s="941">
        <v>7</v>
      </c>
      <c r="AE224" s="941">
        <v>0</v>
      </c>
      <c r="AF224" s="941">
        <v>1</v>
      </c>
      <c r="AG224" s="941">
        <v>0</v>
      </c>
      <c r="AH224" s="941">
        <v>0</v>
      </c>
      <c r="AI224" s="942">
        <v>2</v>
      </c>
      <c r="AJ224" s="769"/>
      <c r="AK224" s="417" t="s">
        <v>675</v>
      </c>
      <c r="AL224" s="791"/>
      <c r="AM224" s="980"/>
      <c r="AN224" s="386"/>
      <c r="AO224" s="387">
        <v>2</v>
      </c>
    </row>
    <row r="225" spans="1:41" s="387" customFormat="1" ht="20.45" customHeight="1" x14ac:dyDescent="0.15">
      <c r="A225" s="393" t="s">
        <v>0</v>
      </c>
      <c r="B225" s="394"/>
      <c r="C225" s="417" t="s">
        <v>4</v>
      </c>
      <c r="D225" s="395"/>
      <c r="E225" s="396"/>
      <c r="F225" s="397"/>
      <c r="G225" s="398">
        <f t="shared" si="48"/>
        <v>10</v>
      </c>
      <c r="H225" s="940">
        <v>7</v>
      </c>
      <c r="I225" s="941">
        <v>0</v>
      </c>
      <c r="J225" s="942">
        <v>3</v>
      </c>
      <c r="K225" s="398">
        <f t="shared" si="49"/>
        <v>203</v>
      </c>
      <c r="L225" s="408">
        <v>100</v>
      </c>
      <c r="M225" s="942">
        <v>103</v>
      </c>
      <c r="N225" s="940">
        <v>25</v>
      </c>
      <c r="O225" s="941">
        <v>34</v>
      </c>
      <c r="P225" s="941">
        <v>34</v>
      </c>
      <c r="Q225" s="941">
        <v>40</v>
      </c>
      <c r="R225" s="941">
        <v>27</v>
      </c>
      <c r="S225" s="942">
        <v>43</v>
      </c>
      <c r="T225" s="755">
        <v>16</v>
      </c>
      <c r="U225" s="760"/>
      <c r="V225" s="755"/>
      <c r="W225" s="971">
        <v>5</v>
      </c>
      <c r="X225" s="972">
        <v>10</v>
      </c>
      <c r="Y225" s="940">
        <v>1</v>
      </c>
      <c r="Z225" s="941">
        <v>0</v>
      </c>
      <c r="AA225" s="941">
        <v>1</v>
      </c>
      <c r="AB225" s="941">
        <v>0</v>
      </c>
      <c r="AC225" s="941">
        <v>0</v>
      </c>
      <c r="AD225" s="941">
        <v>10</v>
      </c>
      <c r="AE225" s="941">
        <v>0</v>
      </c>
      <c r="AF225" s="941">
        <v>1</v>
      </c>
      <c r="AG225" s="941">
        <v>0</v>
      </c>
      <c r="AH225" s="941">
        <v>0</v>
      </c>
      <c r="AI225" s="942">
        <v>2</v>
      </c>
      <c r="AJ225" s="769"/>
      <c r="AK225" s="417" t="s">
        <v>4</v>
      </c>
      <c r="AL225" s="791"/>
      <c r="AM225" s="980"/>
      <c r="AN225" s="386"/>
      <c r="AO225" s="387">
        <v>2</v>
      </c>
    </row>
    <row r="226" spans="1:41" s="387" customFormat="1" ht="20.45" customHeight="1" x14ac:dyDescent="0.15">
      <c r="A226" s="393" t="s">
        <v>11</v>
      </c>
      <c r="B226" s="394"/>
      <c r="C226" s="417" t="s">
        <v>14</v>
      </c>
      <c r="D226" s="395"/>
      <c r="E226" s="396" t="s">
        <v>791</v>
      </c>
      <c r="F226" s="397"/>
      <c r="G226" s="414">
        <f t="shared" si="48"/>
        <v>7</v>
      </c>
      <c r="H226" s="943">
        <v>4</v>
      </c>
      <c r="I226" s="944">
        <v>1</v>
      </c>
      <c r="J226" s="945">
        <v>2</v>
      </c>
      <c r="K226" s="414">
        <f t="shared" si="49"/>
        <v>46</v>
      </c>
      <c r="L226" s="415">
        <v>19</v>
      </c>
      <c r="M226" s="945">
        <v>27</v>
      </c>
      <c r="N226" s="943">
        <v>4</v>
      </c>
      <c r="O226" s="944">
        <v>5</v>
      </c>
      <c r="P226" s="944">
        <v>7</v>
      </c>
      <c r="Q226" s="944">
        <v>11</v>
      </c>
      <c r="R226" s="944">
        <v>7</v>
      </c>
      <c r="S226" s="945">
        <v>12</v>
      </c>
      <c r="T226" s="946">
        <v>4</v>
      </c>
      <c r="U226" s="760"/>
      <c r="V226" s="755"/>
      <c r="W226" s="973">
        <v>4</v>
      </c>
      <c r="X226" s="974">
        <v>7</v>
      </c>
      <c r="Y226" s="943">
        <v>1</v>
      </c>
      <c r="Z226" s="944">
        <v>0</v>
      </c>
      <c r="AA226" s="944">
        <v>1</v>
      </c>
      <c r="AB226" s="944">
        <v>0</v>
      </c>
      <c r="AC226" s="944">
        <v>0</v>
      </c>
      <c r="AD226" s="944">
        <v>7</v>
      </c>
      <c r="AE226" s="944">
        <v>0</v>
      </c>
      <c r="AF226" s="944">
        <v>1</v>
      </c>
      <c r="AG226" s="944">
        <v>0</v>
      </c>
      <c r="AH226" s="944">
        <v>0</v>
      </c>
      <c r="AI226" s="945">
        <v>1</v>
      </c>
      <c r="AJ226" s="769"/>
      <c r="AK226" s="417" t="s">
        <v>14</v>
      </c>
      <c r="AL226" s="791"/>
      <c r="AM226" s="980"/>
      <c r="AN226" s="386"/>
      <c r="AO226" s="387">
        <v>2</v>
      </c>
    </row>
    <row r="227" spans="1:41" s="383" customFormat="1" ht="20.45" customHeight="1" x14ac:dyDescent="0.15">
      <c r="A227" s="399"/>
      <c r="B227" s="400"/>
      <c r="C227" s="436" t="s">
        <v>1183</v>
      </c>
      <c r="D227" s="401"/>
      <c r="E227" s="402"/>
      <c r="F227" s="403"/>
      <c r="G227" s="388">
        <f>G228+G232+G234+G236</f>
        <v>54</v>
      </c>
      <c r="H227" s="391">
        <f>H228+H232+H234+H236</f>
        <v>31</v>
      </c>
      <c r="I227" s="392">
        <f>I228+I232+I234+I236</f>
        <v>7</v>
      </c>
      <c r="J227" s="390">
        <f>J228+J232+J234+J236</f>
        <v>16</v>
      </c>
      <c r="K227" s="388">
        <f>L227+M227</f>
        <v>562</v>
      </c>
      <c r="L227" s="389">
        <f t="shared" ref="L227:AI227" si="50">L228+L232+L234+L236</f>
        <v>301</v>
      </c>
      <c r="M227" s="390">
        <f t="shared" si="50"/>
        <v>261</v>
      </c>
      <c r="N227" s="391">
        <f t="shared" si="50"/>
        <v>80</v>
      </c>
      <c r="O227" s="392">
        <f t="shared" si="50"/>
        <v>92</v>
      </c>
      <c r="P227" s="392">
        <f t="shared" si="50"/>
        <v>97</v>
      </c>
      <c r="Q227" s="392">
        <f t="shared" si="50"/>
        <v>88</v>
      </c>
      <c r="R227" s="392">
        <f t="shared" si="50"/>
        <v>103</v>
      </c>
      <c r="S227" s="390">
        <f t="shared" si="50"/>
        <v>102</v>
      </c>
      <c r="T227" s="753">
        <f t="shared" si="50"/>
        <v>48</v>
      </c>
      <c r="U227" s="756"/>
      <c r="V227" s="753"/>
      <c r="W227" s="968">
        <f t="shared" si="50"/>
        <v>41</v>
      </c>
      <c r="X227" s="969">
        <f t="shared" si="50"/>
        <v>50</v>
      </c>
      <c r="Y227" s="391">
        <f t="shared" si="50"/>
        <v>7</v>
      </c>
      <c r="Z227" s="392">
        <f t="shared" si="50"/>
        <v>0</v>
      </c>
      <c r="AA227" s="392">
        <f t="shared" si="50"/>
        <v>7</v>
      </c>
      <c r="AB227" s="392">
        <f t="shared" si="50"/>
        <v>0</v>
      </c>
      <c r="AC227" s="392">
        <f t="shared" si="50"/>
        <v>0</v>
      </c>
      <c r="AD227" s="392">
        <f t="shared" si="50"/>
        <v>61</v>
      </c>
      <c r="AE227" s="392">
        <f t="shared" si="50"/>
        <v>0</v>
      </c>
      <c r="AF227" s="392">
        <f t="shared" si="50"/>
        <v>7</v>
      </c>
      <c r="AG227" s="392">
        <f t="shared" si="50"/>
        <v>1</v>
      </c>
      <c r="AH227" s="392">
        <f t="shared" si="50"/>
        <v>2</v>
      </c>
      <c r="AI227" s="390">
        <f t="shared" si="50"/>
        <v>6</v>
      </c>
      <c r="AJ227" s="405"/>
      <c r="AK227" s="436" t="s">
        <v>1183</v>
      </c>
      <c r="AL227" s="802"/>
      <c r="AM227" s="981"/>
      <c r="AN227" s="382"/>
    </row>
    <row r="228" spans="1:41" s="383" customFormat="1" ht="20.45" customHeight="1" x14ac:dyDescent="0.15">
      <c r="A228" s="370" t="s">
        <v>21</v>
      </c>
      <c r="B228" s="371"/>
      <c r="C228" s="416" t="s">
        <v>949</v>
      </c>
      <c r="D228" s="372"/>
      <c r="E228" s="373"/>
      <c r="F228" s="374"/>
      <c r="G228" s="375">
        <f>SUM(G229:G231)</f>
        <v>29</v>
      </c>
      <c r="H228" s="376">
        <f>SUM(H229:H231)</f>
        <v>19</v>
      </c>
      <c r="I228" s="377">
        <f>SUM(I229:I231)</f>
        <v>2</v>
      </c>
      <c r="J228" s="378">
        <f>SUM(J229:J231)</f>
        <v>8</v>
      </c>
      <c r="K228" s="375">
        <f>L228+M228</f>
        <v>341</v>
      </c>
      <c r="L228" s="379">
        <f t="shared" ref="L228:AI228" si="51">SUM(L229:L231)</f>
        <v>175</v>
      </c>
      <c r="M228" s="378">
        <f t="shared" si="51"/>
        <v>166</v>
      </c>
      <c r="N228" s="376">
        <f t="shared" si="51"/>
        <v>46</v>
      </c>
      <c r="O228" s="377">
        <f t="shared" si="51"/>
        <v>64</v>
      </c>
      <c r="P228" s="377">
        <f t="shared" si="51"/>
        <v>63</v>
      </c>
      <c r="Q228" s="377">
        <f t="shared" si="51"/>
        <v>48</v>
      </c>
      <c r="R228" s="377">
        <f t="shared" si="51"/>
        <v>62</v>
      </c>
      <c r="S228" s="378">
        <f t="shared" si="51"/>
        <v>58</v>
      </c>
      <c r="T228" s="754">
        <f t="shared" si="51"/>
        <v>24</v>
      </c>
      <c r="U228" s="756"/>
      <c r="V228" s="753"/>
      <c r="W228" s="778">
        <f t="shared" si="51"/>
        <v>23</v>
      </c>
      <c r="X228" s="381">
        <f t="shared" si="51"/>
        <v>25</v>
      </c>
      <c r="Y228" s="376">
        <f t="shared" si="51"/>
        <v>3</v>
      </c>
      <c r="Z228" s="377">
        <f t="shared" si="51"/>
        <v>0</v>
      </c>
      <c r="AA228" s="377">
        <f t="shared" si="51"/>
        <v>3</v>
      </c>
      <c r="AB228" s="377">
        <f t="shared" si="51"/>
        <v>0</v>
      </c>
      <c r="AC228" s="377">
        <f t="shared" si="51"/>
        <v>0</v>
      </c>
      <c r="AD228" s="377">
        <f t="shared" si="51"/>
        <v>32</v>
      </c>
      <c r="AE228" s="377">
        <f t="shared" si="51"/>
        <v>0</v>
      </c>
      <c r="AF228" s="377">
        <f t="shared" si="51"/>
        <v>3</v>
      </c>
      <c r="AG228" s="377">
        <f t="shared" si="51"/>
        <v>1</v>
      </c>
      <c r="AH228" s="377">
        <f t="shared" si="51"/>
        <v>1</v>
      </c>
      <c r="AI228" s="378">
        <f t="shared" si="51"/>
        <v>5</v>
      </c>
      <c r="AJ228" s="380"/>
      <c r="AK228" s="416" t="s">
        <v>949</v>
      </c>
      <c r="AL228" s="793"/>
      <c r="AM228" s="981"/>
      <c r="AN228" s="382"/>
    </row>
    <row r="229" spans="1:41" s="387" customFormat="1" ht="20.45" customHeight="1" x14ac:dyDescent="0.15">
      <c r="A229" s="393" t="s">
        <v>24</v>
      </c>
      <c r="B229" s="394"/>
      <c r="C229" s="417" t="s">
        <v>26</v>
      </c>
      <c r="D229" s="395"/>
      <c r="E229" s="396"/>
      <c r="F229" s="397"/>
      <c r="G229" s="398">
        <f t="shared" ref="G229:G231" si="52">SUM(H229:J229)</f>
        <v>15</v>
      </c>
      <c r="H229" s="940">
        <v>11</v>
      </c>
      <c r="I229" s="941">
        <v>0</v>
      </c>
      <c r="J229" s="942">
        <v>4</v>
      </c>
      <c r="K229" s="398">
        <f t="shared" ref="K229:K231" si="53">SUM(L229:M229)</f>
        <v>238</v>
      </c>
      <c r="L229" s="408">
        <v>121</v>
      </c>
      <c r="M229" s="942">
        <v>117</v>
      </c>
      <c r="N229" s="940">
        <v>37</v>
      </c>
      <c r="O229" s="941">
        <v>46</v>
      </c>
      <c r="P229" s="941">
        <v>44</v>
      </c>
      <c r="Q229" s="941">
        <v>32</v>
      </c>
      <c r="R229" s="941">
        <v>41</v>
      </c>
      <c r="S229" s="942">
        <v>38</v>
      </c>
      <c r="T229" s="755">
        <v>17</v>
      </c>
      <c r="U229" s="760"/>
      <c r="V229" s="755"/>
      <c r="W229" s="971">
        <v>10</v>
      </c>
      <c r="X229" s="972">
        <v>12</v>
      </c>
      <c r="Y229" s="940">
        <v>1</v>
      </c>
      <c r="Z229" s="941">
        <v>0</v>
      </c>
      <c r="AA229" s="941">
        <v>1</v>
      </c>
      <c r="AB229" s="941">
        <v>0</v>
      </c>
      <c r="AC229" s="941">
        <v>0</v>
      </c>
      <c r="AD229" s="941">
        <v>16</v>
      </c>
      <c r="AE229" s="941">
        <v>0</v>
      </c>
      <c r="AF229" s="941">
        <v>1</v>
      </c>
      <c r="AG229" s="941">
        <v>0</v>
      </c>
      <c r="AH229" s="941">
        <v>1</v>
      </c>
      <c r="AI229" s="942">
        <v>2</v>
      </c>
      <c r="AJ229" s="769"/>
      <c r="AK229" s="417" t="s">
        <v>26</v>
      </c>
      <c r="AL229" s="791"/>
      <c r="AM229" s="980"/>
      <c r="AN229" s="386"/>
      <c r="AO229" s="387">
        <v>2</v>
      </c>
    </row>
    <row r="230" spans="1:41" s="387" customFormat="1" ht="20.45" customHeight="1" x14ac:dyDescent="0.15">
      <c r="A230" s="393" t="s">
        <v>18</v>
      </c>
      <c r="B230" s="394"/>
      <c r="C230" s="417" t="s">
        <v>30</v>
      </c>
      <c r="D230" s="395"/>
      <c r="E230" s="396"/>
      <c r="F230" s="397"/>
      <c r="G230" s="398">
        <f t="shared" si="52"/>
        <v>8</v>
      </c>
      <c r="H230" s="940">
        <v>6</v>
      </c>
      <c r="I230" s="941">
        <v>0</v>
      </c>
      <c r="J230" s="942">
        <v>2</v>
      </c>
      <c r="K230" s="398">
        <f t="shared" si="53"/>
        <v>59</v>
      </c>
      <c r="L230" s="408">
        <v>35</v>
      </c>
      <c r="M230" s="942">
        <v>24</v>
      </c>
      <c r="N230" s="940">
        <v>5</v>
      </c>
      <c r="O230" s="941">
        <v>10</v>
      </c>
      <c r="P230" s="941">
        <v>9</v>
      </c>
      <c r="Q230" s="941">
        <v>11</v>
      </c>
      <c r="R230" s="941">
        <v>13</v>
      </c>
      <c r="S230" s="942">
        <v>11</v>
      </c>
      <c r="T230" s="755">
        <v>4</v>
      </c>
      <c r="U230" s="760"/>
      <c r="V230" s="755"/>
      <c r="W230" s="971">
        <v>6</v>
      </c>
      <c r="X230" s="972">
        <v>8</v>
      </c>
      <c r="Y230" s="940">
        <v>1</v>
      </c>
      <c r="Z230" s="941">
        <v>0</v>
      </c>
      <c r="AA230" s="941">
        <v>1</v>
      </c>
      <c r="AB230" s="941">
        <v>0</v>
      </c>
      <c r="AC230" s="941">
        <v>0</v>
      </c>
      <c r="AD230" s="941">
        <v>10</v>
      </c>
      <c r="AE230" s="941">
        <v>0</v>
      </c>
      <c r="AF230" s="941">
        <v>1</v>
      </c>
      <c r="AG230" s="941">
        <v>0</v>
      </c>
      <c r="AH230" s="941">
        <v>0</v>
      </c>
      <c r="AI230" s="942">
        <v>1</v>
      </c>
      <c r="AJ230" s="769"/>
      <c r="AK230" s="417" t="s">
        <v>30</v>
      </c>
      <c r="AL230" s="791"/>
      <c r="AM230" s="980"/>
      <c r="AN230" s="386"/>
      <c r="AO230" s="387">
        <v>1</v>
      </c>
    </row>
    <row r="231" spans="1:41" s="387" customFormat="1" ht="20.45" customHeight="1" x14ac:dyDescent="0.15">
      <c r="A231" s="393" t="s">
        <v>10</v>
      </c>
      <c r="B231" s="394"/>
      <c r="C231" s="417" t="s">
        <v>785</v>
      </c>
      <c r="D231" s="395"/>
      <c r="E231" s="396"/>
      <c r="F231" s="397"/>
      <c r="G231" s="398">
        <f t="shared" si="52"/>
        <v>6</v>
      </c>
      <c r="H231" s="940">
        <v>2</v>
      </c>
      <c r="I231" s="941">
        <v>2</v>
      </c>
      <c r="J231" s="942">
        <v>2</v>
      </c>
      <c r="K231" s="398">
        <f t="shared" si="53"/>
        <v>44</v>
      </c>
      <c r="L231" s="408">
        <v>19</v>
      </c>
      <c r="M231" s="942">
        <v>25</v>
      </c>
      <c r="N231" s="940">
        <v>4</v>
      </c>
      <c r="O231" s="941">
        <v>8</v>
      </c>
      <c r="P231" s="941">
        <v>10</v>
      </c>
      <c r="Q231" s="941">
        <v>5</v>
      </c>
      <c r="R231" s="941">
        <v>8</v>
      </c>
      <c r="S231" s="942">
        <v>9</v>
      </c>
      <c r="T231" s="755">
        <v>3</v>
      </c>
      <c r="U231" s="760"/>
      <c r="V231" s="755"/>
      <c r="W231" s="971">
        <v>7</v>
      </c>
      <c r="X231" s="972">
        <v>5</v>
      </c>
      <c r="Y231" s="940">
        <v>1</v>
      </c>
      <c r="Z231" s="941">
        <v>0</v>
      </c>
      <c r="AA231" s="941">
        <v>1</v>
      </c>
      <c r="AB231" s="941">
        <v>0</v>
      </c>
      <c r="AC231" s="941">
        <v>0</v>
      </c>
      <c r="AD231" s="941">
        <v>6</v>
      </c>
      <c r="AE231" s="941">
        <v>0</v>
      </c>
      <c r="AF231" s="941">
        <v>1</v>
      </c>
      <c r="AG231" s="941">
        <v>1</v>
      </c>
      <c r="AH231" s="941">
        <v>0</v>
      </c>
      <c r="AI231" s="942">
        <v>2</v>
      </c>
      <c r="AJ231" s="769"/>
      <c r="AK231" s="417" t="s">
        <v>785</v>
      </c>
      <c r="AL231" s="791"/>
      <c r="AM231" s="980"/>
      <c r="AN231" s="386"/>
      <c r="AO231" s="387">
        <v>1</v>
      </c>
    </row>
    <row r="232" spans="1:41" s="383" customFormat="1" ht="20.45" customHeight="1" x14ac:dyDescent="0.15">
      <c r="A232" s="427" t="s">
        <v>47</v>
      </c>
      <c r="B232" s="428"/>
      <c r="C232" s="429" t="s">
        <v>958</v>
      </c>
      <c r="D232" s="430"/>
      <c r="E232" s="431"/>
      <c r="F232" s="432"/>
      <c r="G232" s="375">
        <f>G233</f>
        <v>6</v>
      </c>
      <c r="H232" s="376">
        <f>H233</f>
        <v>2</v>
      </c>
      <c r="I232" s="377">
        <f>I233</f>
        <v>2</v>
      </c>
      <c r="J232" s="378">
        <f>J233</f>
        <v>2</v>
      </c>
      <c r="K232" s="375">
        <f>L232+M232</f>
        <v>35</v>
      </c>
      <c r="L232" s="379">
        <f t="shared" ref="L232:AI232" si="54">L233</f>
        <v>21</v>
      </c>
      <c r="M232" s="378">
        <f t="shared" si="54"/>
        <v>14</v>
      </c>
      <c r="N232" s="376">
        <f t="shared" si="54"/>
        <v>7</v>
      </c>
      <c r="O232" s="377">
        <f t="shared" si="54"/>
        <v>3</v>
      </c>
      <c r="P232" s="377">
        <f t="shared" si="54"/>
        <v>7</v>
      </c>
      <c r="Q232" s="377">
        <f t="shared" si="54"/>
        <v>8</v>
      </c>
      <c r="R232" s="377">
        <f t="shared" si="54"/>
        <v>7</v>
      </c>
      <c r="S232" s="378">
        <f t="shared" si="54"/>
        <v>3</v>
      </c>
      <c r="T232" s="754">
        <f t="shared" si="54"/>
        <v>6</v>
      </c>
      <c r="U232" s="756"/>
      <c r="V232" s="753"/>
      <c r="W232" s="778">
        <f t="shared" si="54"/>
        <v>5</v>
      </c>
      <c r="X232" s="381">
        <f t="shared" si="54"/>
        <v>6</v>
      </c>
      <c r="Y232" s="376">
        <f t="shared" si="54"/>
        <v>1</v>
      </c>
      <c r="Z232" s="377">
        <f t="shared" si="54"/>
        <v>0</v>
      </c>
      <c r="AA232" s="377">
        <f t="shared" si="54"/>
        <v>1</v>
      </c>
      <c r="AB232" s="377">
        <f t="shared" si="54"/>
        <v>0</v>
      </c>
      <c r="AC232" s="377">
        <f t="shared" si="54"/>
        <v>0</v>
      </c>
      <c r="AD232" s="377">
        <f t="shared" si="54"/>
        <v>7</v>
      </c>
      <c r="AE232" s="377">
        <f t="shared" si="54"/>
        <v>0</v>
      </c>
      <c r="AF232" s="377">
        <f t="shared" si="54"/>
        <v>1</v>
      </c>
      <c r="AG232" s="377">
        <f t="shared" si="54"/>
        <v>0</v>
      </c>
      <c r="AH232" s="377">
        <f t="shared" si="54"/>
        <v>1</v>
      </c>
      <c r="AI232" s="378">
        <f t="shared" si="54"/>
        <v>0</v>
      </c>
      <c r="AJ232" s="407"/>
      <c r="AK232" s="429" t="s">
        <v>958</v>
      </c>
      <c r="AL232" s="796"/>
      <c r="AM232" s="981"/>
      <c r="AN232" s="382"/>
    </row>
    <row r="233" spans="1:41" s="387" customFormat="1" ht="20.45" customHeight="1" x14ac:dyDescent="0.15">
      <c r="A233" s="409" t="s">
        <v>36</v>
      </c>
      <c r="B233" s="410"/>
      <c r="C233" s="360" t="s">
        <v>34</v>
      </c>
      <c r="D233" s="411"/>
      <c r="E233" s="412"/>
      <c r="F233" s="413">
        <v>1</v>
      </c>
      <c r="G233" s="398">
        <f>SUM(H233:J233)</f>
        <v>6</v>
      </c>
      <c r="H233" s="940">
        <v>2</v>
      </c>
      <c r="I233" s="941">
        <v>2</v>
      </c>
      <c r="J233" s="942">
        <v>2</v>
      </c>
      <c r="K233" s="398">
        <f>SUM(L233:M233)</f>
        <v>35</v>
      </c>
      <c r="L233" s="408">
        <v>21</v>
      </c>
      <c r="M233" s="942">
        <v>14</v>
      </c>
      <c r="N233" s="940">
        <v>7</v>
      </c>
      <c r="O233" s="941">
        <v>3</v>
      </c>
      <c r="P233" s="941">
        <v>7</v>
      </c>
      <c r="Q233" s="941">
        <v>8</v>
      </c>
      <c r="R233" s="941">
        <v>7</v>
      </c>
      <c r="S233" s="942">
        <v>3</v>
      </c>
      <c r="T233" s="755">
        <v>6</v>
      </c>
      <c r="U233" s="760"/>
      <c r="V233" s="755"/>
      <c r="W233" s="971">
        <v>5</v>
      </c>
      <c r="X233" s="972">
        <v>6</v>
      </c>
      <c r="Y233" s="940">
        <v>1</v>
      </c>
      <c r="Z233" s="941">
        <v>0</v>
      </c>
      <c r="AA233" s="941">
        <v>1</v>
      </c>
      <c r="AB233" s="941">
        <v>0</v>
      </c>
      <c r="AC233" s="941">
        <v>0</v>
      </c>
      <c r="AD233" s="941">
        <v>7</v>
      </c>
      <c r="AE233" s="941">
        <v>0</v>
      </c>
      <c r="AF233" s="941">
        <v>1</v>
      </c>
      <c r="AG233" s="941">
        <v>0</v>
      </c>
      <c r="AH233" s="941">
        <v>1</v>
      </c>
      <c r="AI233" s="942">
        <v>0</v>
      </c>
      <c r="AJ233" s="415"/>
      <c r="AK233" s="360" t="s">
        <v>34</v>
      </c>
      <c r="AL233" s="792"/>
      <c r="AM233" s="980"/>
      <c r="AN233" s="386"/>
      <c r="AO233" s="387">
        <v>4</v>
      </c>
    </row>
    <row r="234" spans="1:41" s="383" customFormat="1" ht="20.45" customHeight="1" x14ac:dyDescent="0.15">
      <c r="A234" s="370" t="s">
        <v>40</v>
      </c>
      <c r="B234" s="371"/>
      <c r="C234" s="416" t="s">
        <v>959</v>
      </c>
      <c r="D234" s="372"/>
      <c r="E234" s="373"/>
      <c r="F234" s="374"/>
      <c r="G234" s="375">
        <f>G235</f>
        <v>8</v>
      </c>
      <c r="H234" s="376">
        <f>H235</f>
        <v>6</v>
      </c>
      <c r="I234" s="377">
        <f>I235</f>
        <v>0</v>
      </c>
      <c r="J234" s="378">
        <f>J235</f>
        <v>2</v>
      </c>
      <c r="K234" s="375">
        <f>L234+M234</f>
        <v>101</v>
      </c>
      <c r="L234" s="379">
        <f t="shared" ref="L234:AI234" si="55">L235</f>
        <v>56</v>
      </c>
      <c r="M234" s="378">
        <f t="shared" si="55"/>
        <v>45</v>
      </c>
      <c r="N234" s="376">
        <f t="shared" si="55"/>
        <v>11</v>
      </c>
      <c r="O234" s="377">
        <f t="shared" si="55"/>
        <v>15</v>
      </c>
      <c r="P234" s="377">
        <f t="shared" si="55"/>
        <v>15</v>
      </c>
      <c r="Q234" s="377">
        <f t="shared" si="55"/>
        <v>20</v>
      </c>
      <c r="R234" s="377">
        <f t="shared" si="55"/>
        <v>18</v>
      </c>
      <c r="S234" s="378">
        <f t="shared" si="55"/>
        <v>22</v>
      </c>
      <c r="T234" s="754">
        <f t="shared" si="55"/>
        <v>9</v>
      </c>
      <c r="U234" s="756"/>
      <c r="V234" s="753"/>
      <c r="W234" s="778">
        <f t="shared" si="55"/>
        <v>4</v>
      </c>
      <c r="X234" s="381">
        <f t="shared" si="55"/>
        <v>9</v>
      </c>
      <c r="Y234" s="376">
        <f t="shared" si="55"/>
        <v>1</v>
      </c>
      <c r="Z234" s="377">
        <f t="shared" si="55"/>
        <v>0</v>
      </c>
      <c r="AA234" s="377">
        <f t="shared" si="55"/>
        <v>1</v>
      </c>
      <c r="AB234" s="377">
        <f t="shared" si="55"/>
        <v>0</v>
      </c>
      <c r="AC234" s="377">
        <f t="shared" si="55"/>
        <v>0</v>
      </c>
      <c r="AD234" s="377">
        <f t="shared" si="55"/>
        <v>9</v>
      </c>
      <c r="AE234" s="377">
        <f t="shared" si="55"/>
        <v>0</v>
      </c>
      <c r="AF234" s="377">
        <f t="shared" si="55"/>
        <v>1</v>
      </c>
      <c r="AG234" s="377">
        <f t="shared" si="55"/>
        <v>0</v>
      </c>
      <c r="AH234" s="377">
        <f t="shared" si="55"/>
        <v>0</v>
      </c>
      <c r="AI234" s="378">
        <f t="shared" si="55"/>
        <v>1</v>
      </c>
      <c r="AJ234" s="380"/>
      <c r="AK234" s="416" t="s">
        <v>959</v>
      </c>
      <c r="AL234" s="793"/>
      <c r="AM234" s="981"/>
      <c r="AN234" s="382"/>
    </row>
    <row r="235" spans="1:41" s="387" customFormat="1" ht="20.45" customHeight="1" x14ac:dyDescent="0.15">
      <c r="A235" s="409" t="s">
        <v>57</v>
      </c>
      <c r="B235" s="410"/>
      <c r="C235" s="360" t="s">
        <v>58</v>
      </c>
      <c r="D235" s="411"/>
      <c r="E235" s="412"/>
      <c r="F235" s="413"/>
      <c r="G235" s="414">
        <f>SUM(H235:J235)</f>
        <v>8</v>
      </c>
      <c r="H235" s="943">
        <v>6</v>
      </c>
      <c r="I235" s="944">
        <v>0</v>
      </c>
      <c r="J235" s="945">
        <v>2</v>
      </c>
      <c r="K235" s="414">
        <f>SUM(L235:M235)</f>
        <v>101</v>
      </c>
      <c r="L235" s="415">
        <v>56</v>
      </c>
      <c r="M235" s="945">
        <v>45</v>
      </c>
      <c r="N235" s="943">
        <v>11</v>
      </c>
      <c r="O235" s="944">
        <v>15</v>
      </c>
      <c r="P235" s="944">
        <v>15</v>
      </c>
      <c r="Q235" s="944">
        <v>20</v>
      </c>
      <c r="R235" s="944">
        <v>18</v>
      </c>
      <c r="S235" s="945">
        <v>22</v>
      </c>
      <c r="T235" s="946">
        <v>9</v>
      </c>
      <c r="U235" s="760"/>
      <c r="V235" s="755"/>
      <c r="W235" s="973">
        <v>4</v>
      </c>
      <c r="X235" s="974">
        <v>9</v>
      </c>
      <c r="Y235" s="943">
        <v>1</v>
      </c>
      <c r="Z235" s="944">
        <v>0</v>
      </c>
      <c r="AA235" s="944">
        <v>1</v>
      </c>
      <c r="AB235" s="944">
        <v>0</v>
      </c>
      <c r="AC235" s="944">
        <v>0</v>
      </c>
      <c r="AD235" s="944">
        <v>9</v>
      </c>
      <c r="AE235" s="944">
        <v>0</v>
      </c>
      <c r="AF235" s="944">
        <v>1</v>
      </c>
      <c r="AG235" s="944">
        <v>0</v>
      </c>
      <c r="AH235" s="944">
        <v>0</v>
      </c>
      <c r="AI235" s="945">
        <v>1</v>
      </c>
      <c r="AJ235" s="789"/>
      <c r="AK235" s="360" t="s">
        <v>58</v>
      </c>
      <c r="AL235" s="792"/>
      <c r="AM235" s="980"/>
      <c r="AN235" s="386"/>
      <c r="AO235" s="387">
        <v>4</v>
      </c>
    </row>
    <row r="236" spans="1:41" s="383" customFormat="1" ht="20.45" customHeight="1" x14ac:dyDescent="0.15">
      <c r="A236" s="370" t="s">
        <v>64</v>
      </c>
      <c r="B236" s="371"/>
      <c r="C236" s="416" t="s">
        <v>1164</v>
      </c>
      <c r="D236" s="372"/>
      <c r="E236" s="373"/>
      <c r="F236" s="374"/>
      <c r="G236" s="388">
        <f>SUM(G237:G238)</f>
        <v>11</v>
      </c>
      <c r="H236" s="391">
        <f>SUM(H237:H238)</f>
        <v>4</v>
      </c>
      <c r="I236" s="392">
        <f>SUM(I237:I238)</f>
        <v>3</v>
      </c>
      <c r="J236" s="390">
        <f>SUM(J237:J238)</f>
        <v>4</v>
      </c>
      <c r="K236" s="388">
        <f>L236+M236</f>
        <v>85</v>
      </c>
      <c r="L236" s="389">
        <f t="shared" ref="L236:AI236" si="56">SUM(L237:L238)</f>
        <v>49</v>
      </c>
      <c r="M236" s="390">
        <f t="shared" si="56"/>
        <v>36</v>
      </c>
      <c r="N236" s="391">
        <f t="shared" si="56"/>
        <v>16</v>
      </c>
      <c r="O236" s="392">
        <f t="shared" si="56"/>
        <v>10</v>
      </c>
      <c r="P236" s="392">
        <f t="shared" si="56"/>
        <v>12</v>
      </c>
      <c r="Q236" s="392">
        <f t="shared" si="56"/>
        <v>12</v>
      </c>
      <c r="R236" s="392">
        <f t="shared" si="56"/>
        <v>16</v>
      </c>
      <c r="S236" s="390">
        <f t="shared" si="56"/>
        <v>19</v>
      </c>
      <c r="T236" s="753">
        <f t="shared" si="56"/>
        <v>9</v>
      </c>
      <c r="U236" s="756"/>
      <c r="V236" s="753"/>
      <c r="W236" s="968">
        <f t="shared" si="56"/>
        <v>9</v>
      </c>
      <c r="X236" s="969">
        <f t="shared" si="56"/>
        <v>10</v>
      </c>
      <c r="Y236" s="391">
        <f t="shared" si="56"/>
        <v>2</v>
      </c>
      <c r="Z236" s="392">
        <f t="shared" si="56"/>
        <v>0</v>
      </c>
      <c r="AA236" s="392">
        <f t="shared" si="56"/>
        <v>2</v>
      </c>
      <c r="AB236" s="392">
        <f t="shared" si="56"/>
        <v>0</v>
      </c>
      <c r="AC236" s="392">
        <f t="shared" si="56"/>
        <v>0</v>
      </c>
      <c r="AD236" s="392">
        <f t="shared" si="56"/>
        <v>13</v>
      </c>
      <c r="AE236" s="392">
        <f t="shared" si="56"/>
        <v>0</v>
      </c>
      <c r="AF236" s="392">
        <f t="shared" si="56"/>
        <v>2</v>
      </c>
      <c r="AG236" s="392">
        <f t="shared" si="56"/>
        <v>0</v>
      </c>
      <c r="AH236" s="392">
        <f t="shared" si="56"/>
        <v>0</v>
      </c>
      <c r="AI236" s="390">
        <f t="shared" si="56"/>
        <v>0</v>
      </c>
      <c r="AJ236" s="380"/>
      <c r="AK236" s="416" t="s">
        <v>1164</v>
      </c>
      <c r="AL236" s="793"/>
      <c r="AM236" s="981"/>
      <c r="AN236" s="382"/>
    </row>
    <row r="237" spans="1:41" s="387" customFormat="1" ht="20.45" customHeight="1" x14ac:dyDescent="0.15">
      <c r="A237" s="393" t="s">
        <v>67</v>
      </c>
      <c r="B237" s="394"/>
      <c r="C237" s="417" t="s">
        <v>70</v>
      </c>
      <c r="D237" s="395"/>
      <c r="E237" s="396"/>
      <c r="F237" s="397"/>
      <c r="G237" s="398">
        <f t="shared" ref="G237:G238" si="57">SUM(H237:J237)</f>
        <v>7</v>
      </c>
      <c r="H237" s="940">
        <v>4</v>
      </c>
      <c r="I237" s="941">
        <v>1</v>
      </c>
      <c r="J237" s="942">
        <v>2</v>
      </c>
      <c r="K237" s="398">
        <f t="shared" ref="K237:K238" si="58">SUM(L237:M237)</f>
        <v>70</v>
      </c>
      <c r="L237" s="408">
        <v>40</v>
      </c>
      <c r="M237" s="942">
        <v>30</v>
      </c>
      <c r="N237" s="940">
        <v>16</v>
      </c>
      <c r="O237" s="941">
        <v>7</v>
      </c>
      <c r="P237" s="941">
        <v>8</v>
      </c>
      <c r="Q237" s="941">
        <v>12</v>
      </c>
      <c r="R237" s="941">
        <v>13</v>
      </c>
      <c r="S237" s="942">
        <v>14</v>
      </c>
      <c r="T237" s="755">
        <v>4</v>
      </c>
      <c r="U237" s="760"/>
      <c r="V237" s="755"/>
      <c r="W237" s="971">
        <v>5</v>
      </c>
      <c r="X237" s="972">
        <v>7</v>
      </c>
      <c r="Y237" s="940">
        <v>1</v>
      </c>
      <c r="Z237" s="941">
        <v>0</v>
      </c>
      <c r="AA237" s="941">
        <v>1</v>
      </c>
      <c r="AB237" s="941">
        <v>0</v>
      </c>
      <c r="AC237" s="941">
        <v>0</v>
      </c>
      <c r="AD237" s="941">
        <v>9</v>
      </c>
      <c r="AE237" s="941">
        <v>0</v>
      </c>
      <c r="AF237" s="941">
        <v>1</v>
      </c>
      <c r="AG237" s="941">
        <v>0</v>
      </c>
      <c r="AH237" s="941">
        <v>0</v>
      </c>
      <c r="AI237" s="942">
        <v>0</v>
      </c>
      <c r="AJ237" s="769"/>
      <c r="AK237" s="417" t="s">
        <v>70</v>
      </c>
      <c r="AL237" s="791"/>
      <c r="AM237" s="980"/>
      <c r="AN237" s="386"/>
      <c r="AO237" s="387">
        <v>5</v>
      </c>
    </row>
    <row r="238" spans="1:41" s="387" customFormat="1" ht="20.45" customHeight="1" x14ac:dyDescent="0.15">
      <c r="A238" s="393" t="s">
        <v>73</v>
      </c>
      <c r="B238" s="394"/>
      <c r="C238" s="417" t="s">
        <v>63</v>
      </c>
      <c r="D238" s="395"/>
      <c r="E238" s="396" t="s">
        <v>1367</v>
      </c>
      <c r="F238" s="397">
        <v>3</v>
      </c>
      <c r="G238" s="398">
        <f t="shared" si="57"/>
        <v>4</v>
      </c>
      <c r="H238" s="940">
        <v>0</v>
      </c>
      <c r="I238" s="941">
        <v>2</v>
      </c>
      <c r="J238" s="942">
        <v>2</v>
      </c>
      <c r="K238" s="398">
        <f t="shared" si="58"/>
        <v>15</v>
      </c>
      <c r="L238" s="408">
        <v>9</v>
      </c>
      <c r="M238" s="942">
        <v>6</v>
      </c>
      <c r="N238" s="940">
        <v>0</v>
      </c>
      <c r="O238" s="941">
        <v>3</v>
      </c>
      <c r="P238" s="941">
        <v>4</v>
      </c>
      <c r="Q238" s="941">
        <v>0</v>
      </c>
      <c r="R238" s="941">
        <v>3</v>
      </c>
      <c r="S238" s="942">
        <v>5</v>
      </c>
      <c r="T238" s="755">
        <v>5</v>
      </c>
      <c r="U238" s="760"/>
      <c r="V238" s="755"/>
      <c r="W238" s="971">
        <v>4</v>
      </c>
      <c r="X238" s="972">
        <v>3</v>
      </c>
      <c r="Y238" s="940">
        <v>1</v>
      </c>
      <c r="Z238" s="941">
        <v>0</v>
      </c>
      <c r="AA238" s="941">
        <v>1</v>
      </c>
      <c r="AB238" s="941">
        <v>0</v>
      </c>
      <c r="AC238" s="941">
        <v>0</v>
      </c>
      <c r="AD238" s="941">
        <v>4</v>
      </c>
      <c r="AE238" s="941">
        <v>0</v>
      </c>
      <c r="AF238" s="941">
        <v>1</v>
      </c>
      <c r="AG238" s="941">
        <v>0</v>
      </c>
      <c r="AH238" s="941">
        <v>0</v>
      </c>
      <c r="AI238" s="942">
        <v>0</v>
      </c>
      <c r="AJ238" s="769"/>
      <c r="AK238" s="417" t="s">
        <v>63</v>
      </c>
      <c r="AL238" s="791"/>
      <c r="AM238" s="980"/>
      <c r="AN238" s="386"/>
      <c r="AO238" s="387">
        <v>4</v>
      </c>
    </row>
    <row r="239" spans="1:41" s="383" customFormat="1" ht="20.45" customHeight="1" x14ac:dyDescent="0.15">
      <c r="A239" s="399"/>
      <c r="B239" s="400"/>
      <c r="C239" s="436" t="s">
        <v>936</v>
      </c>
      <c r="D239" s="401"/>
      <c r="E239" s="402"/>
      <c r="F239" s="403"/>
      <c r="G239" s="404">
        <f>G240+G243</f>
        <v>36</v>
      </c>
      <c r="H239" s="437">
        <f>H240+H243</f>
        <v>22</v>
      </c>
      <c r="I239" s="438">
        <f>I240+I243</f>
        <v>4</v>
      </c>
      <c r="J239" s="406">
        <f>J240+J243</f>
        <v>10</v>
      </c>
      <c r="K239" s="404">
        <f>L239+M239</f>
        <v>387</v>
      </c>
      <c r="L239" s="405">
        <f t="shared" ref="L239:AI239" si="59">L240+L243</f>
        <v>201</v>
      </c>
      <c r="M239" s="406">
        <f t="shared" si="59"/>
        <v>186</v>
      </c>
      <c r="N239" s="437">
        <f t="shared" si="59"/>
        <v>45</v>
      </c>
      <c r="O239" s="438">
        <f t="shared" si="59"/>
        <v>65</v>
      </c>
      <c r="P239" s="438">
        <f t="shared" si="59"/>
        <v>67</v>
      </c>
      <c r="Q239" s="438">
        <f t="shared" si="59"/>
        <v>73</v>
      </c>
      <c r="R239" s="438">
        <f t="shared" si="59"/>
        <v>69</v>
      </c>
      <c r="S239" s="406">
        <f t="shared" si="59"/>
        <v>68</v>
      </c>
      <c r="T239" s="954">
        <f t="shared" si="59"/>
        <v>27</v>
      </c>
      <c r="U239" s="756"/>
      <c r="V239" s="753"/>
      <c r="W239" s="803">
        <f t="shared" si="59"/>
        <v>21</v>
      </c>
      <c r="X239" s="440">
        <f t="shared" si="59"/>
        <v>37</v>
      </c>
      <c r="Y239" s="437">
        <f t="shared" si="59"/>
        <v>5</v>
      </c>
      <c r="Z239" s="438">
        <f t="shared" si="59"/>
        <v>0</v>
      </c>
      <c r="AA239" s="438">
        <f t="shared" si="59"/>
        <v>5</v>
      </c>
      <c r="AB239" s="438">
        <f t="shared" si="59"/>
        <v>0</v>
      </c>
      <c r="AC239" s="438">
        <f t="shared" si="59"/>
        <v>0</v>
      </c>
      <c r="AD239" s="438">
        <f t="shared" si="59"/>
        <v>35</v>
      </c>
      <c r="AE239" s="438">
        <f t="shared" si="59"/>
        <v>0</v>
      </c>
      <c r="AF239" s="438">
        <f t="shared" si="59"/>
        <v>4</v>
      </c>
      <c r="AG239" s="438">
        <f t="shared" si="59"/>
        <v>1</v>
      </c>
      <c r="AH239" s="438">
        <f t="shared" si="59"/>
        <v>2</v>
      </c>
      <c r="AI239" s="406">
        <f t="shared" si="59"/>
        <v>6</v>
      </c>
      <c r="AJ239" s="439"/>
      <c r="AK239" s="436" t="s">
        <v>936</v>
      </c>
      <c r="AL239" s="802"/>
      <c r="AM239" s="981"/>
      <c r="AN239" s="382"/>
    </row>
    <row r="240" spans="1:41" s="383" customFormat="1" ht="20.45" customHeight="1" x14ac:dyDescent="0.15">
      <c r="A240" s="370" t="s">
        <v>66</v>
      </c>
      <c r="B240" s="371"/>
      <c r="C240" s="416" t="s">
        <v>1170</v>
      </c>
      <c r="D240" s="372"/>
      <c r="E240" s="373"/>
      <c r="F240" s="374"/>
      <c r="G240" s="388">
        <f>SUM(G241:G242)</f>
        <v>16</v>
      </c>
      <c r="H240" s="391">
        <f>SUM(H241:H242)</f>
        <v>11</v>
      </c>
      <c r="I240" s="392">
        <f>SUM(I241:I242)</f>
        <v>1</v>
      </c>
      <c r="J240" s="390">
        <f>SUM(J241:J242)</f>
        <v>4</v>
      </c>
      <c r="K240" s="388">
        <f>L240+M240</f>
        <v>229</v>
      </c>
      <c r="L240" s="389">
        <f t="shared" ref="L240:AI240" si="60">SUM(L241:L242)</f>
        <v>119</v>
      </c>
      <c r="M240" s="390">
        <f t="shared" si="60"/>
        <v>110</v>
      </c>
      <c r="N240" s="391">
        <f t="shared" si="60"/>
        <v>27</v>
      </c>
      <c r="O240" s="392">
        <f t="shared" si="60"/>
        <v>35</v>
      </c>
      <c r="P240" s="392">
        <f t="shared" si="60"/>
        <v>42</v>
      </c>
      <c r="Q240" s="392">
        <f t="shared" si="60"/>
        <v>41</v>
      </c>
      <c r="R240" s="392">
        <f t="shared" si="60"/>
        <v>45</v>
      </c>
      <c r="S240" s="390">
        <f t="shared" si="60"/>
        <v>39</v>
      </c>
      <c r="T240" s="753">
        <f t="shared" si="60"/>
        <v>11</v>
      </c>
      <c r="U240" s="756"/>
      <c r="V240" s="753"/>
      <c r="W240" s="968">
        <f t="shared" si="60"/>
        <v>9</v>
      </c>
      <c r="X240" s="969">
        <f t="shared" si="60"/>
        <v>17</v>
      </c>
      <c r="Y240" s="391">
        <f t="shared" si="60"/>
        <v>2</v>
      </c>
      <c r="Z240" s="392">
        <f t="shared" si="60"/>
        <v>0</v>
      </c>
      <c r="AA240" s="392">
        <f t="shared" si="60"/>
        <v>2</v>
      </c>
      <c r="AB240" s="392">
        <f t="shared" si="60"/>
        <v>0</v>
      </c>
      <c r="AC240" s="392">
        <f t="shared" si="60"/>
        <v>0</v>
      </c>
      <c r="AD240" s="392">
        <f t="shared" si="60"/>
        <v>16</v>
      </c>
      <c r="AE240" s="392">
        <f t="shared" si="60"/>
        <v>0</v>
      </c>
      <c r="AF240" s="392">
        <f t="shared" si="60"/>
        <v>1</v>
      </c>
      <c r="AG240" s="392">
        <f t="shared" si="60"/>
        <v>1</v>
      </c>
      <c r="AH240" s="392">
        <f t="shared" si="60"/>
        <v>1</v>
      </c>
      <c r="AI240" s="390">
        <f t="shared" si="60"/>
        <v>3</v>
      </c>
      <c r="AJ240" s="380"/>
      <c r="AK240" s="416" t="s">
        <v>1170</v>
      </c>
      <c r="AL240" s="793"/>
      <c r="AM240" s="981"/>
      <c r="AN240" s="382"/>
    </row>
    <row r="241" spans="1:41" s="387" customFormat="1" ht="20.45" customHeight="1" x14ac:dyDescent="0.15">
      <c r="A241" s="426" t="s">
        <v>161</v>
      </c>
      <c r="B241" s="394"/>
      <c r="C241" s="417" t="s">
        <v>52</v>
      </c>
      <c r="D241" s="395"/>
      <c r="E241" s="396"/>
      <c r="F241" s="397"/>
      <c r="G241" s="398">
        <f t="shared" ref="G241:G242" si="61">SUM(H241:J241)</f>
        <v>7</v>
      </c>
      <c r="H241" s="940">
        <v>4</v>
      </c>
      <c r="I241" s="941">
        <v>1</v>
      </c>
      <c r="J241" s="942">
        <v>2</v>
      </c>
      <c r="K241" s="398">
        <f t="shared" ref="K241:K242" si="62">SUM(L241:M241)</f>
        <v>49</v>
      </c>
      <c r="L241" s="408">
        <v>25</v>
      </c>
      <c r="M241" s="942">
        <v>24</v>
      </c>
      <c r="N241" s="940">
        <v>5</v>
      </c>
      <c r="O241" s="941">
        <v>8</v>
      </c>
      <c r="P241" s="941">
        <v>12</v>
      </c>
      <c r="Q241" s="941">
        <v>12</v>
      </c>
      <c r="R241" s="941">
        <v>7</v>
      </c>
      <c r="S241" s="942">
        <v>5</v>
      </c>
      <c r="T241" s="755">
        <v>6</v>
      </c>
      <c r="U241" s="760"/>
      <c r="V241" s="755"/>
      <c r="W241" s="971">
        <v>4</v>
      </c>
      <c r="X241" s="972">
        <v>7</v>
      </c>
      <c r="Y241" s="940">
        <v>1</v>
      </c>
      <c r="Z241" s="941">
        <v>0</v>
      </c>
      <c r="AA241" s="941">
        <v>1</v>
      </c>
      <c r="AB241" s="941">
        <v>0</v>
      </c>
      <c r="AC241" s="941">
        <v>0</v>
      </c>
      <c r="AD241" s="941">
        <v>6</v>
      </c>
      <c r="AE241" s="941">
        <v>0</v>
      </c>
      <c r="AF241" s="941">
        <v>1</v>
      </c>
      <c r="AG241" s="941">
        <v>0</v>
      </c>
      <c r="AH241" s="941">
        <v>0</v>
      </c>
      <c r="AI241" s="942">
        <v>2</v>
      </c>
      <c r="AJ241" s="769"/>
      <c r="AK241" s="417" t="s">
        <v>52</v>
      </c>
      <c r="AL241" s="791"/>
      <c r="AM241" s="980"/>
      <c r="AN241" s="386"/>
      <c r="AO241" s="387">
        <v>6</v>
      </c>
    </row>
    <row r="242" spans="1:41" s="387" customFormat="1" ht="20.45" customHeight="1" x14ac:dyDescent="0.15">
      <c r="A242" s="426" t="s">
        <v>964</v>
      </c>
      <c r="B242" s="394"/>
      <c r="C242" s="417" t="s">
        <v>42</v>
      </c>
      <c r="D242" s="395"/>
      <c r="E242" s="396"/>
      <c r="F242" s="397"/>
      <c r="G242" s="398">
        <f t="shared" si="61"/>
        <v>9</v>
      </c>
      <c r="H242" s="940">
        <v>7</v>
      </c>
      <c r="I242" s="941">
        <v>0</v>
      </c>
      <c r="J242" s="942">
        <v>2</v>
      </c>
      <c r="K242" s="398">
        <f t="shared" si="62"/>
        <v>180</v>
      </c>
      <c r="L242" s="408">
        <v>94</v>
      </c>
      <c r="M242" s="942">
        <v>86</v>
      </c>
      <c r="N242" s="940">
        <v>22</v>
      </c>
      <c r="O242" s="941">
        <v>27</v>
      </c>
      <c r="P242" s="941">
        <v>30</v>
      </c>
      <c r="Q242" s="941">
        <v>29</v>
      </c>
      <c r="R242" s="941">
        <v>38</v>
      </c>
      <c r="S242" s="942">
        <v>34</v>
      </c>
      <c r="T242" s="755">
        <v>5</v>
      </c>
      <c r="U242" s="760"/>
      <c r="V242" s="755"/>
      <c r="W242" s="971">
        <v>5</v>
      </c>
      <c r="X242" s="972">
        <v>10</v>
      </c>
      <c r="Y242" s="940">
        <v>1</v>
      </c>
      <c r="Z242" s="941">
        <v>0</v>
      </c>
      <c r="AA242" s="941">
        <v>1</v>
      </c>
      <c r="AB242" s="941">
        <v>0</v>
      </c>
      <c r="AC242" s="941">
        <v>0</v>
      </c>
      <c r="AD242" s="941">
        <v>10</v>
      </c>
      <c r="AE242" s="941">
        <v>0</v>
      </c>
      <c r="AF242" s="941">
        <v>0</v>
      </c>
      <c r="AG242" s="941">
        <v>1</v>
      </c>
      <c r="AH242" s="941">
        <v>1</v>
      </c>
      <c r="AI242" s="942">
        <v>1</v>
      </c>
      <c r="AJ242" s="769"/>
      <c r="AK242" s="417" t="s">
        <v>42</v>
      </c>
      <c r="AL242" s="791"/>
      <c r="AM242" s="980"/>
      <c r="AN242" s="386"/>
      <c r="AO242" s="387">
        <v>7</v>
      </c>
    </row>
    <row r="243" spans="1:41" s="383" customFormat="1" ht="20.45" customHeight="1" x14ac:dyDescent="0.15">
      <c r="A243" s="427" t="s">
        <v>83</v>
      </c>
      <c r="B243" s="428"/>
      <c r="C243" s="429" t="s">
        <v>961</v>
      </c>
      <c r="D243" s="430"/>
      <c r="E243" s="431"/>
      <c r="F243" s="432"/>
      <c r="G243" s="375">
        <f>SUM(G244:G246)</f>
        <v>20</v>
      </c>
      <c r="H243" s="376">
        <f>SUM(H244:H246)</f>
        <v>11</v>
      </c>
      <c r="I243" s="377">
        <f>SUM(I244:I246)</f>
        <v>3</v>
      </c>
      <c r="J243" s="378">
        <f>SUM(J244:J246)</f>
        <v>6</v>
      </c>
      <c r="K243" s="375">
        <f>L243+M243</f>
        <v>158</v>
      </c>
      <c r="L243" s="379">
        <f t="shared" ref="L243:AI243" si="63">SUM(L244:L246)</f>
        <v>82</v>
      </c>
      <c r="M243" s="378">
        <f t="shared" si="63"/>
        <v>76</v>
      </c>
      <c r="N243" s="376">
        <f t="shared" si="63"/>
        <v>18</v>
      </c>
      <c r="O243" s="377">
        <f t="shared" si="63"/>
        <v>30</v>
      </c>
      <c r="P243" s="377">
        <f t="shared" si="63"/>
        <v>25</v>
      </c>
      <c r="Q243" s="377">
        <f t="shared" si="63"/>
        <v>32</v>
      </c>
      <c r="R243" s="377">
        <f t="shared" si="63"/>
        <v>24</v>
      </c>
      <c r="S243" s="378">
        <f t="shared" si="63"/>
        <v>29</v>
      </c>
      <c r="T243" s="754">
        <f t="shared" si="63"/>
        <v>16</v>
      </c>
      <c r="U243" s="756"/>
      <c r="V243" s="753"/>
      <c r="W243" s="778">
        <f t="shared" si="63"/>
        <v>12</v>
      </c>
      <c r="X243" s="381">
        <f t="shared" si="63"/>
        <v>20</v>
      </c>
      <c r="Y243" s="376">
        <f t="shared" si="63"/>
        <v>3</v>
      </c>
      <c r="Z243" s="377">
        <f t="shared" si="63"/>
        <v>0</v>
      </c>
      <c r="AA243" s="377">
        <f t="shared" si="63"/>
        <v>3</v>
      </c>
      <c r="AB243" s="377">
        <f t="shared" si="63"/>
        <v>0</v>
      </c>
      <c r="AC243" s="377">
        <f t="shared" si="63"/>
        <v>0</v>
      </c>
      <c r="AD243" s="377">
        <f t="shared" si="63"/>
        <v>19</v>
      </c>
      <c r="AE243" s="377">
        <f t="shared" si="63"/>
        <v>0</v>
      </c>
      <c r="AF243" s="377">
        <f t="shared" si="63"/>
        <v>3</v>
      </c>
      <c r="AG243" s="377">
        <f t="shared" si="63"/>
        <v>0</v>
      </c>
      <c r="AH243" s="377">
        <f t="shared" si="63"/>
        <v>1</v>
      </c>
      <c r="AI243" s="378">
        <f t="shared" si="63"/>
        <v>3</v>
      </c>
      <c r="AJ243" s="407"/>
      <c r="AK243" s="429" t="s">
        <v>961</v>
      </c>
      <c r="AL243" s="796"/>
      <c r="AM243" s="981"/>
      <c r="AN243" s="382"/>
    </row>
    <row r="244" spans="1:41" s="387" customFormat="1" ht="20.45" customHeight="1" x14ac:dyDescent="0.15">
      <c r="A244" s="393" t="s">
        <v>86</v>
      </c>
      <c r="B244" s="394"/>
      <c r="C244" s="417" t="s">
        <v>87</v>
      </c>
      <c r="D244" s="395"/>
      <c r="E244" s="396"/>
      <c r="F244" s="397">
        <v>1</v>
      </c>
      <c r="G244" s="398">
        <f t="shared" ref="G244:G246" si="64">SUM(H244:J244)</f>
        <v>8</v>
      </c>
      <c r="H244" s="940">
        <v>6</v>
      </c>
      <c r="I244" s="941">
        <v>0</v>
      </c>
      <c r="J244" s="942">
        <v>2</v>
      </c>
      <c r="K244" s="398">
        <f t="shared" ref="K244:K246" si="65">SUM(L244:M244)</f>
        <v>82</v>
      </c>
      <c r="L244" s="408">
        <v>39</v>
      </c>
      <c r="M244" s="942">
        <v>43</v>
      </c>
      <c r="N244" s="940">
        <v>10</v>
      </c>
      <c r="O244" s="941">
        <v>13</v>
      </c>
      <c r="P244" s="941">
        <v>15</v>
      </c>
      <c r="Q244" s="941">
        <v>16</v>
      </c>
      <c r="R244" s="941">
        <v>14</v>
      </c>
      <c r="S244" s="942">
        <v>14</v>
      </c>
      <c r="T244" s="755">
        <v>11</v>
      </c>
      <c r="U244" s="760"/>
      <c r="V244" s="755"/>
      <c r="W244" s="971">
        <v>5</v>
      </c>
      <c r="X244" s="972">
        <v>8</v>
      </c>
      <c r="Y244" s="940">
        <v>1</v>
      </c>
      <c r="Z244" s="941">
        <v>0</v>
      </c>
      <c r="AA244" s="941">
        <v>1</v>
      </c>
      <c r="AB244" s="941">
        <v>0</v>
      </c>
      <c r="AC244" s="941">
        <v>0</v>
      </c>
      <c r="AD244" s="941">
        <v>7</v>
      </c>
      <c r="AE244" s="941">
        <v>0</v>
      </c>
      <c r="AF244" s="941">
        <v>1</v>
      </c>
      <c r="AG244" s="941">
        <v>0</v>
      </c>
      <c r="AH244" s="941">
        <v>1</v>
      </c>
      <c r="AI244" s="942">
        <v>2</v>
      </c>
      <c r="AJ244" s="769"/>
      <c r="AK244" s="417" t="s">
        <v>87</v>
      </c>
      <c r="AL244" s="791"/>
      <c r="AM244" s="980"/>
      <c r="AN244" s="386"/>
      <c r="AO244" s="387">
        <v>11</v>
      </c>
    </row>
    <row r="245" spans="1:41" s="387" customFormat="1" ht="20.45" customHeight="1" x14ac:dyDescent="0.15">
      <c r="A245" s="393" t="s">
        <v>85</v>
      </c>
      <c r="B245" s="394"/>
      <c r="C245" s="417" t="s">
        <v>3</v>
      </c>
      <c r="D245" s="395"/>
      <c r="E245" s="396"/>
      <c r="F245" s="397">
        <v>1</v>
      </c>
      <c r="G245" s="398">
        <f t="shared" si="64"/>
        <v>7</v>
      </c>
      <c r="H245" s="940">
        <v>4</v>
      </c>
      <c r="I245" s="941">
        <v>1</v>
      </c>
      <c r="J245" s="942">
        <v>2</v>
      </c>
      <c r="K245" s="398">
        <f t="shared" si="65"/>
        <v>47</v>
      </c>
      <c r="L245" s="408">
        <v>28</v>
      </c>
      <c r="M245" s="942">
        <v>19</v>
      </c>
      <c r="N245" s="940">
        <v>4</v>
      </c>
      <c r="O245" s="941">
        <v>8</v>
      </c>
      <c r="P245" s="941">
        <v>7</v>
      </c>
      <c r="Q245" s="941">
        <v>9</v>
      </c>
      <c r="R245" s="941">
        <v>10</v>
      </c>
      <c r="S245" s="942">
        <v>9</v>
      </c>
      <c r="T245" s="755">
        <v>3</v>
      </c>
      <c r="U245" s="760"/>
      <c r="V245" s="755"/>
      <c r="W245" s="971">
        <v>4</v>
      </c>
      <c r="X245" s="972">
        <v>7</v>
      </c>
      <c r="Y245" s="940">
        <v>1</v>
      </c>
      <c r="Z245" s="941">
        <v>0</v>
      </c>
      <c r="AA245" s="941">
        <v>1</v>
      </c>
      <c r="AB245" s="941">
        <v>0</v>
      </c>
      <c r="AC245" s="941">
        <v>0</v>
      </c>
      <c r="AD245" s="941">
        <v>7</v>
      </c>
      <c r="AE245" s="941">
        <v>0</v>
      </c>
      <c r="AF245" s="941">
        <v>1</v>
      </c>
      <c r="AG245" s="941">
        <v>0</v>
      </c>
      <c r="AH245" s="941">
        <v>0</v>
      </c>
      <c r="AI245" s="942">
        <v>1</v>
      </c>
      <c r="AJ245" s="769"/>
      <c r="AK245" s="417" t="s">
        <v>3</v>
      </c>
      <c r="AL245" s="791"/>
      <c r="AM245" s="980"/>
      <c r="AN245" s="386"/>
      <c r="AO245" s="387">
        <v>8</v>
      </c>
    </row>
    <row r="246" spans="1:41" s="387" customFormat="1" ht="20.45" customHeight="1" x14ac:dyDescent="0.15">
      <c r="A246" s="393" t="s">
        <v>96</v>
      </c>
      <c r="B246" s="394"/>
      <c r="C246" s="417" t="s">
        <v>97</v>
      </c>
      <c r="D246" s="395"/>
      <c r="E246" s="396"/>
      <c r="F246" s="397">
        <v>2</v>
      </c>
      <c r="G246" s="398">
        <f t="shared" si="64"/>
        <v>5</v>
      </c>
      <c r="H246" s="940">
        <v>1</v>
      </c>
      <c r="I246" s="941">
        <v>2</v>
      </c>
      <c r="J246" s="942">
        <v>2</v>
      </c>
      <c r="K246" s="398">
        <f t="shared" si="65"/>
        <v>29</v>
      </c>
      <c r="L246" s="408">
        <v>15</v>
      </c>
      <c r="M246" s="942">
        <v>14</v>
      </c>
      <c r="N246" s="940">
        <v>4</v>
      </c>
      <c r="O246" s="941">
        <v>9</v>
      </c>
      <c r="P246" s="941">
        <v>3</v>
      </c>
      <c r="Q246" s="941">
        <v>7</v>
      </c>
      <c r="R246" s="941">
        <v>0</v>
      </c>
      <c r="S246" s="942">
        <v>6</v>
      </c>
      <c r="T246" s="755">
        <v>2</v>
      </c>
      <c r="U246" s="760"/>
      <c r="V246" s="755"/>
      <c r="W246" s="971">
        <v>3</v>
      </c>
      <c r="X246" s="972">
        <v>5</v>
      </c>
      <c r="Y246" s="940">
        <v>1</v>
      </c>
      <c r="Z246" s="941">
        <v>0</v>
      </c>
      <c r="AA246" s="941">
        <v>1</v>
      </c>
      <c r="AB246" s="941">
        <v>0</v>
      </c>
      <c r="AC246" s="941">
        <v>0</v>
      </c>
      <c r="AD246" s="941">
        <v>5</v>
      </c>
      <c r="AE246" s="941">
        <v>0</v>
      </c>
      <c r="AF246" s="941">
        <v>1</v>
      </c>
      <c r="AG246" s="941">
        <v>0</v>
      </c>
      <c r="AH246" s="941">
        <v>0</v>
      </c>
      <c r="AI246" s="942">
        <v>0</v>
      </c>
      <c r="AJ246" s="769"/>
      <c r="AK246" s="417" t="s">
        <v>97</v>
      </c>
      <c r="AL246" s="791"/>
      <c r="AM246" s="980"/>
      <c r="AN246" s="386"/>
      <c r="AO246" s="387">
        <v>7</v>
      </c>
    </row>
    <row r="247" spans="1:41" s="383" customFormat="1" ht="20.45" customHeight="1" x14ac:dyDescent="0.15">
      <c r="A247" s="399"/>
      <c r="B247" s="400"/>
      <c r="C247" s="436" t="s">
        <v>1171</v>
      </c>
      <c r="D247" s="401"/>
      <c r="E247" s="402"/>
      <c r="F247" s="403"/>
      <c r="G247" s="404">
        <f t="shared" ref="G247:J248" si="66">G248</f>
        <v>8</v>
      </c>
      <c r="H247" s="437">
        <f t="shared" si="66"/>
        <v>6</v>
      </c>
      <c r="I247" s="438">
        <f t="shared" si="66"/>
        <v>0</v>
      </c>
      <c r="J247" s="406">
        <f t="shared" si="66"/>
        <v>2</v>
      </c>
      <c r="K247" s="404">
        <f>L247+M247</f>
        <v>65</v>
      </c>
      <c r="L247" s="405">
        <f t="shared" ref="L247:AI248" si="67">L248</f>
        <v>26</v>
      </c>
      <c r="M247" s="406">
        <f t="shared" si="67"/>
        <v>39</v>
      </c>
      <c r="N247" s="437">
        <f t="shared" si="67"/>
        <v>6</v>
      </c>
      <c r="O247" s="438">
        <f t="shared" si="67"/>
        <v>12</v>
      </c>
      <c r="P247" s="438">
        <f t="shared" si="67"/>
        <v>7</v>
      </c>
      <c r="Q247" s="438">
        <f t="shared" si="67"/>
        <v>13</v>
      </c>
      <c r="R247" s="438">
        <f t="shared" si="67"/>
        <v>12</v>
      </c>
      <c r="S247" s="406">
        <f t="shared" si="67"/>
        <v>15</v>
      </c>
      <c r="T247" s="954">
        <f t="shared" si="67"/>
        <v>4</v>
      </c>
      <c r="U247" s="756"/>
      <c r="V247" s="753"/>
      <c r="W247" s="803">
        <f t="shared" si="67"/>
        <v>3</v>
      </c>
      <c r="X247" s="440">
        <f t="shared" si="67"/>
        <v>9</v>
      </c>
      <c r="Y247" s="437">
        <f t="shared" si="67"/>
        <v>1</v>
      </c>
      <c r="Z247" s="438">
        <f t="shared" si="67"/>
        <v>0</v>
      </c>
      <c r="AA247" s="438">
        <f t="shared" si="67"/>
        <v>1</v>
      </c>
      <c r="AB247" s="438">
        <f t="shared" si="67"/>
        <v>0</v>
      </c>
      <c r="AC247" s="438">
        <f t="shared" si="67"/>
        <v>0</v>
      </c>
      <c r="AD247" s="438">
        <f t="shared" si="67"/>
        <v>8</v>
      </c>
      <c r="AE247" s="438">
        <f t="shared" si="67"/>
        <v>0</v>
      </c>
      <c r="AF247" s="438">
        <f t="shared" si="67"/>
        <v>1</v>
      </c>
      <c r="AG247" s="438">
        <f t="shared" si="67"/>
        <v>0</v>
      </c>
      <c r="AH247" s="438">
        <f t="shared" si="67"/>
        <v>0</v>
      </c>
      <c r="AI247" s="406">
        <f t="shared" si="67"/>
        <v>1</v>
      </c>
      <c r="AJ247" s="439"/>
      <c r="AK247" s="436" t="s">
        <v>1171</v>
      </c>
      <c r="AL247" s="802"/>
      <c r="AM247" s="981"/>
      <c r="AN247" s="382"/>
    </row>
    <row r="248" spans="1:41" s="383" customFormat="1" ht="20.45" customHeight="1" x14ac:dyDescent="0.15">
      <c r="A248" s="370" t="s">
        <v>100</v>
      </c>
      <c r="B248" s="371"/>
      <c r="C248" s="416" t="s">
        <v>1172</v>
      </c>
      <c r="D248" s="372"/>
      <c r="E248" s="373"/>
      <c r="F248" s="374"/>
      <c r="G248" s="388">
        <f t="shared" si="66"/>
        <v>8</v>
      </c>
      <c r="H248" s="391">
        <f t="shared" si="66"/>
        <v>6</v>
      </c>
      <c r="I248" s="392">
        <f t="shared" si="66"/>
        <v>0</v>
      </c>
      <c r="J248" s="390">
        <f t="shared" si="66"/>
        <v>2</v>
      </c>
      <c r="K248" s="388">
        <f>L248+M248</f>
        <v>65</v>
      </c>
      <c r="L248" s="389">
        <f t="shared" si="67"/>
        <v>26</v>
      </c>
      <c r="M248" s="390">
        <f t="shared" si="67"/>
        <v>39</v>
      </c>
      <c r="N248" s="391">
        <f t="shared" si="67"/>
        <v>6</v>
      </c>
      <c r="O248" s="392">
        <f t="shared" si="67"/>
        <v>12</v>
      </c>
      <c r="P248" s="392">
        <f t="shared" si="67"/>
        <v>7</v>
      </c>
      <c r="Q248" s="392">
        <f t="shared" si="67"/>
        <v>13</v>
      </c>
      <c r="R248" s="392">
        <f t="shared" si="67"/>
        <v>12</v>
      </c>
      <c r="S248" s="390">
        <f t="shared" si="67"/>
        <v>15</v>
      </c>
      <c r="T248" s="753">
        <f t="shared" si="67"/>
        <v>4</v>
      </c>
      <c r="U248" s="756"/>
      <c r="V248" s="753"/>
      <c r="W248" s="968">
        <f t="shared" si="67"/>
        <v>3</v>
      </c>
      <c r="X248" s="969">
        <f t="shared" si="67"/>
        <v>9</v>
      </c>
      <c r="Y248" s="391">
        <f t="shared" si="67"/>
        <v>1</v>
      </c>
      <c r="Z248" s="392">
        <f t="shared" si="67"/>
        <v>0</v>
      </c>
      <c r="AA248" s="392">
        <f t="shared" si="67"/>
        <v>1</v>
      </c>
      <c r="AB248" s="392">
        <f t="shared" si="67"/>
        <v>0</v>
      </c>
      <c r="AC248" s="392">
        <f t="shared" si="67"/>
        <v>0</v>
      </c>
      <c r="AD248" s="392">
        <f t="shared" si="67"/>
        <v>8</v>
      </c>
      <c r="AE248" s="392">
        <f t="shared" si="67"/>
        <v>0</v>
      </c>
      <c r="AF248" s="392">
        <f t="shared" si="67"/>
        <v>1</v>
      </c>
      <c r="AG248" s="392">
        <f t="shared" si="67"/>
        <v>0</v>
      </c>
      <c r="AH248" s="392">
        <f t="shared" si="67"/>
        <v>0</v>
      </c>
      <c r="AI248" s="390">
        <f t="shared" si="67"/>
        <v>1</v>
      </c>
      <c r="AJ248" s="380"/>
      <c r="AK248" s="416" t="s">
        <v>1172</v>
      </c>
      <c r="AL248" s="793"/>
      <c r="AM248" s="981"/>
      <c r="AN248" s="382"/>
    </row>
    <row r="249" spans="1:41" s="387" customFormat="1" ht="20.45" customHeight="1" thickBot="1" x14ac:dyDescent="0.2">
      <c r="A249" s="419" t="s">
        <v>2</v>
      </c>
      <c r="B249" s="420"/>
      <c r="C249" s="421" t="s">
        <v>102</v>
      </c>
      <c r="D249" s="422"/>
      <c r="E249" s="423"/>
      <c r="F249" s="424"/>
      <c r="G249" s="425">
        <f>SUM(H249:J249)</f>
        <v>8</v>
      </c>
      <c r="H249" s="947">
        <v>6</v>
      </c>
      <c r="I249" s="948">
        <v>0</v>
      </c>
      <c r="J249" s="949">
        <v>2</v>
      </c>
      <c r="K249" s="425">
        <f>SUM(L249:M249)</f>
        <v>65</v>
      </c>
      <c r="L249" s="785">
        <v>26</v>
      </c>
      <c r="M249" s="949">
        <v>39</v>
      </c>
      <c r="N249" s="947">
        <v>6</v>
      </c>
      <c r="O249" s="948">
        <v>12</v>
      </c>
      <c r="P249" s="948">
        <v>7</v>
      </c>
      <c r="Q249" s="948">
        <v>13</v>
      </c>
      <c r="R249" s="948">
        <v>12</v>
      </c>
      <c r="S249" s="949">
        <v>15</v>
      </c>
      <c r="T249" s="950">
        <v>4</v>
      </c>
      <c r="U249" s="760"/>
      <c r="V249" s="755"/>
      <c r="W249" s="976">
        <v>3</v>
      </c>
      <c r="X249" s="977">
        <v>9</v>
      </c>
      <c r="Y249" s="947">
        <v>1</v>
      </c>
      <c r="Z249" s="948">
        <v>0</v>
      </c>
      <c r="AA249" s="948">
        <v>1</v>
      </c>
      <c r="AB249" s="948">
        <v>0</v>
      </c>
      <c r="AC249" s="948">
        <v>0</v>
      </c>
      <c r="AD249" s="948">
        <v>8</v>
      </c>
      <c r="AE249" s="948">
        <v>0</v>
      </c>
      <c r="AF249" s="948">
        <v>1</v>
      </c>
      <c r="AG249" s="948">
        <v>0</v>
      </c>
      <c r="AH249" s="948">
        <v>0</v>
      </c>
      <c r="AI249" s="949">
        <v>1</v>
      </c>
      <c r="AJ249" s="777"/>
      <c r="AK249" s="421" t="s">
        <v>102</v>
      </c>
      <c r="AL249" s="797"/>
      <c r="AM249" s="980"/>
      <c r="AN249" s="386"/>
      <c r="AO249" s="387">
        <v>2</v>
      </c>
    </row>
    <row r="250" spans="1:41" s="387" customFormat="1" ht="20.45" customHeight="1" x14ac:dyDescent="0.15">
      <c r="A250" s="800"/>
      <c r="B250" s="397"/>
      <c r="C250" s="417"/>
      <c r="E250" s="397"/>
      <c r="F250" s="397"/>
      <c r="G250" s="769"/>
      <c r="H250" s="769"/>
      <c r="I250" s="769"/>
      <c r="J250" s="769"/>
      <c r="K250" s="769"/>
      <c r="L250" s="769"/>
      <c r="M250" s="769"/>
      <c r="N250" s="769"/>
      <c r="O250" s="769"/>
      <c r="P250" s="769"/>
      <c r="Q250" s="769"/>
      <c r="R250" s="769"/>
      <c r="S250" s="769"/>
      <c r="T250" s="769"/>
      <c r="U250" s="769"/>
      <c r="V250" s="769"/>
      <c r="W250" s="769"/>
      <c r="X250" s="769"/>
      <c r="Y250" s="769"/>
      <c r="Z250" s="769"/>
      <c r="AA250" s="769"/>
      <c r="AB250" s="769"/>
      <c r="AC250" s="769"/>
      <c r="AD250" s="769"/>
      <c r="AE250" s="769"/>
      <c r="AF250" s="769"/>
      <c r="AG250" s="769"/>
      <c r="AH250" s="769"/>
      <c r="AI250" s="769"/>
      <c r="AJ250" s="769"/>
      <c r="AK250" s="417"/>
      <c r="AL250" s="417"/>
      <c r="AM250" s="386"/>
      <c r="AN250" s="386"/>
    </row>
    <row r="251" spans="1:41" s="336" customFormat="1" ht="25.5" customHeight="1" thickBot="1" x14ac:dyDescent="0.2">
      <c r="A251" s="334"/>
      <c r="B251" s="335"/>
      <c r="C251" s="330"/>
      <c r="E251" s="337"/>
      <c r="F251" s="337"/>
      <c r="G251" s="338"/>
      <c r="H251" s="338"/>
      <c r="I251" s="338"/>
      <c r="J251" s="338"/>
      <c r="K251" s="338"/>
      <c r="L251" s="338"/>
      <c r="M251" s="338"/>
      <c r="N251" s="338"/>
      <c r="O251" s="338"/>
      <c r="P251" s="338"/>
      <c r="Q251" s="338"/>
      <c r="R251" s="338"/>
      <c r="S251" s="338"/>
      <c r="T251" s="338"/>
      <c r="U251" s="338"/>
      <c r="V251" s="338"/>
      <c r="W251" s="338"/>
      <c r="X251" s="338"/>
      <c r="Y251" s="338"/>
      <c r="Z251" s="338"/>
      <c r="AA251" s="338"/>
      <c r="AB251" s="338"/>
      <c r="AC251" s="338"/>
      <c r="AD251" s="338"/>
      <c r="AE251" s="338"/>
      <c r="AF251" s="338"/>
      <c r="AG251" s="338"/>
      <c r="AH251" s="338"/>
      <c r="AI251" s="338"/>
      <c r="AJ251" s="338"/>
      <c r="AK251" s="330"/>
      <c r="AL251" s="330"/>
      <c r="AM251" s="339"/>
      <c r="AN251" s="339"/>
    </row>
    <row r="252" spans="1:41" s="347" customFormat="1" ht="4.5" customHeight="1" x14ac:dyDescent="0.15">
      <c r="A252" s="340"/>
      <c r="B252" s="341"/>
      <c r="C252" s="342"/>
      <c r="D252" s="343"/>
      <c r="E252" s="344"/>
      <c r="F252" s="344"/>
      <c r="G252" s="1762" t="s">
        <v>927</v>
      </c>
      <c r="H252" s="1743"/>
      <c r="I252" s="1743"/>
      <c r="J252" s="1743"/>
      <c r="K252" s="1742" t="s">
        <v>329</v>
      </c>
      <c r="L252" s="1743"/>
      <c r="M252" s="1743"/>
      <c r="N252" s="1743"/>
      <c r="O252" s="1743"/>
      <c r="P252" s="1743"/>
      <c r="Q252" s="1743"/>
      <c r="R252" s="1743"/>
      <c r="S252" s="1744"/>
      <c r="T252" s="1775" t="s">
        <v>974</v>
      </c>
      <c r="U252" s="757"/>
      <c r="V252" s="758"/>
      <c r="W252" s="1752" t="s">
        <v>929</v>
      </c>
      <c r="X252" s="1753"/>
      <c r="Y252" s="1753"/>
      <c r="Z252" s="1753"/>
      <c r="AA252" s="1753"/>
      <c r="AB252" s="1753"/>
      <c r="AC252" s="1753"/>
      <c r="AD252" s="1753"/>
      <c r="AE252" s="1753"/>
      <c r="AF252" s="1753"/>
      <c r="AG252" s="1753"/>
      <c r="AH252" s="1753"/>
      <c r="AI252" s="1767"/>
      <c r="AJ252" s="612"/>
      <c r="AK252" s="342"/>
      <c r="AL252" s="790"/>
      <c r="AM252" s="978"/>
      <c r="AN252" s="346"/>
    </row>
    <row r="253" spans="1:41" s="347" customFormat="1" ht="21" customHeight="1" x14ac:dyDescent="0.15">
      <c r="A253" s="1716" t="s">
        <v>515</v>
      </c>
      <c r="B253" s="348"/>
      <c r="C253" s="1715" t="s">
        <v>395</v>
      </c>
      <c r="D253" s="349"/>
      <c r="E253" s="1717" t="s">
        <v>437</v>
      </c>
      <c r="F253" s="1717" t="s">
        <v>125</v>
      </c>
      <c r="G253" s="1746"/>
      <c r="H253" s="1746"/>
      <c r="I253" s="1746"/>
      <c r="J253" s="1746"/>
      <c r="K253" s="1745"/>
      <c r="L253" s="1746"/>
      <c r="M253" s="1746"/>
      <c r="N253" s="1746"/>
      <c r="O253" s="1746"/>
      <c r="P253" s="1746"/>
      <c r="Q253" s="1746"/>
      <c r="R253" s="1746"/>
      <c r="S253" s="1747"/>
      <c r="T253" s="1776"/>
      <c r="U253" s="759"/>
      <c r="V253" s="752"/>
      <c r="W253" s="1754"/>
      <c r="X253" s="1755"/>
      <c r="Y253" s="1755"/>
      <c r="Z253" s="1755"/>
      <c r="AA253" s="1755"/>
      <c r="AB253" s="1755"/>
      <c r="AC253" s="1755"/>
      <c r="AD253" s="1755"/>
      <c r="AE253" s="1755"/>
      <c r="AF253" s="1755"/>
      <c r="AG253" s="1755"/>
      <c r="AH253" s="1755"/>
      <c r="AI253" s="1768"/>
      <c r="AJ253" s="786"/>
      <c r="AK253" s="1715" t="s">
        <v>395</v>
      </c>
      <c r="AL253" s="791"/>
      <c r="AM253" s="1770"/>
      <c r="AN253" s="350"/>
    </row>
    <row r="254" spans="1:41" s="347" customFormat="1" ht="4.5" customHeight="1" x14ac:dyDescent="0.15">
      <c r="A254" s="1716"/>
      <c r="B254" s="348"/>
      <c r="C254" s="1715"/>
      <c r="D254" s="349"/>
      <c r="E254" s="1717"/>
      <c r="F254" s="1717"/>
      <c r="G254" s="351"/>
      <c r="H254" s="352"/>
      <c r="I254" s="353"/>
      <c r="J254" s="354"/>
      <c r="K254" s="1726" t="s">
        <v>539</v>
      </c>
      <c r="L254" s="1727"/>
      <c r="M254" s="1728"/>
      <c r="N254" s="355"/>
      <c r="O254" s="356"/>
      <c r="P254" s="356"/>
      <c r="Q254" s="356"/>
      <c r="R254" s="356"/>
      <c r="S254" s="357"/>
      <c r="T254" s="1777"/>
      <c r="U254" s="759"/>
      <c r="V254" s="752"/>
      <c r="W254" s="1732" t="s">
        <v>539</v>
      </c>
      <c r="X254" s="1728"/>
      <c r="Y254" s="355"/>
      <c r="Z254" s="356"/>
      <c r="AA254" s="356"/>
      <c r="AB254" s="356"/>
      <c r="AC254" s="356"/>
      <c r="AD254" s="356"/>
      <c r="AE254" s="356"/>
      <c r="AF254" s="356"/>
      <c r="AG254" s="356"/>
      <c r="AH254" s="356"/>
      <c r="AI254" s="357"/>
      <c r="AJ254" s="417"/>
      <c r="AK254" s="1715"/>
      <c r="AL254" s="791"/>
      <c r="AM254" s="1770"/>
      <c r="AN254" s="350"/>
    </row>
    <row r="255" spans="1:41" s="347" customFormat="1" ht="39.75" customHeight="1" x14ac:dyDescent="0.15">
      <c r="A255" s="1716"/>
      <c r="B255" s="348"/>
      <c r="C255" s="1715"/>
      <c r="D255" s="349"/>
      <c r="E255" s="1717"/>
      <c r="F255" s="1717"/>
      <c r="G255" s="1760" t="s">
        <v>411</v>
      </c>
      <c r="H255" s="1721" t="s">
        <v>861</v>
      </c>
      <c r="I255" s="1711" t="s">
        <v>957</v>
      </c>
      <c r="J255" s="1738" t="s">
        <v>867</v>
      </c>
      <c r="K255" s="1729"/>
      <c r="L255" s="1730"/>
      <c r="M255" s="1731"/>
      <c r="N255" s="1740" t="s">
        <v>593</v>
      </c>
      <c r="O255" s="1713" t="s">
        <v>595</v>
      </c>
      <c r="P255" s="1713" t="s">
        <v>596</v>
      </c>
      <c r="Q255" s="1713" t="s">
        <v>533</v>
      </c>
      <c r="R255" s="1713" t="s">
        <v>597</v>
      </c>
      <c r="S255" s="1719" t="s">
        <v>599</v>
      </c>
      <c r="T255" s="1777"/>
      <c r="U255" s="759"/>
      <c r="V255" s="752"/>
      <c r="W255" s="1733"/>
      <c r="X255" s="1731"/>
      <c r="Y255" s="1721" t="s">
        <v>163</v>
      </c>
      <c r="Z255" s="1711" t="s">
        <v>390</v>
      </c>
      <c r="AA255" s="1711" t="s">
        <v>80</v>
      </c>
      <c r="AB255" s="1711" t="s">
        <v>300</v>
      </c>
      <c r="AC255" s="1711" t="s">
        <v>389</v>
      </c>
      <c r="AD255" s="1711" t="s">
        <v>939</v>
      </c>
      <c r="AE255" s="1711" t="s">
        <v>864</v>
      </c>
      <c r="AF255" s="1737" t="s">
        <v>388</v>
      </c>
      <c r="AG255" s="1737" t="s">
        <v>940</v>
      </c>
      <c r="AH255" s="1737" t="s">
        <v>561</v>
      </c>
      <c r="AI255" s="1738" t="s">
        <v>941</v>
      </c>
      <c r="AJ255" s="787"/>
      <c r="AK255" s="1715"/>
      <c r="AL255" s="791"/>
      <c r="AM255" s="1770"/>
      <c r="AN255" s="350"/>
    </row>
    <row r="256" spans="1:41" s="347" customFormat="1" ht="39.75" customHeight="1" x14ac:dyDescent="0.15">
      <c r="A256" s="1716"/>
      <c r="B256" s="348"/>
      <c r="C256" s="1715"/>
      <c r="D256" s="349"/>
      <c r="E256" s="1717"/>
      <c r="F256" s="1717"/>
      <c r="G256" s="1761"/>
      <c r="H256" s="1736"/>
      <c r="I256" s="1737"/>
      <c r="J256" s="1739"/>
      <c r="K256" s="1705" t="s">
        <v>411</v>
      </c>
      <c r="L256" s="1707" t="s">
        <v>931</v>
      </c>
      <c r="M256" s="1709" t="s">
        <v>932</v>
      </c>
      <c r="N256" s="1741"/>
      <c r="O256" s="1714"/>
      <c r="P256" s="1714"/>
      <c r="Q256" s="1714"/>
      <c r="R256" s="1714"/>
      <c r="S256" s="1720"/>
      <c r="T256" s="1777"/>
      <c r="U256" s="759"/>
      <c r="V256" s="752"/>
      <c r="W256" s="1723" t="s">
        <v>931</v>
      </c>
      <c r="X256" s="1758" t="s">
        <v>932</v>
      </c>
      <c r="Y256" s="1722"/>
      <c r="Z256" s="1712"/>
      <c r="AA256" s="1712"/>
      <c r="AB256" s="1712"/>
      <c r="AC256" s="1712"/>
      <c r="AD256" s="1712"/>
      <c r="AE256" s="1712"/>
      <c r="AF256" s="1737"/>
      <c r="AG256" s="1737"/>
      <c r="AH256" s="1737"/>
      <c r="AI256" s="1769"/>
      <c r="AJ256" s="787"/>
      <c r="AK256" s="1715"/>
      <c r="AL256" s="791"/>
      <c r="AM256" s="1770"/>
      <c r="AN256" s="350"/>
    </row>
    <row r="257" spans="1:41" s="347" customFormat="1" ht="4.5" customHeight="1" x14ac:dyDescent="0.15">
      <c r="A257" s="358"/>
      <c r="B257" s="359"/>
      <c r="C257" s="360"/>
      <c r="D257" s="361"/>
      <c r="E257" s="362"/>
      <c r="F257" s="362"/>
      <c r="G257" s="364"/>
      <c r="H257" s="365"/>
      <c r="I257" s="366"/>
      <c r="J257" s="367"/>
      <c r="K257" s="1706"/>
      <c r="L257" s="1708"/>
      <c r="M257" s="1710"/>
      <c r="N257" s="365"/>
      <c r="O257" s="366"/>
      <c r="P257" s="366"/>
      <c r="Q257" s="366"/>
      <c r="R257" s="366"/>
      <c r="S257" s="368"/>
      <c r="T257" s="1778"/>
      <c r="U257" s="759"/>
      <c r="V257" s="752"/>
      <c r="W257" s="1724"/>
      <c r="X257" s="1759"/>
      <c r="Y257" s="365"/>
      <c r="Z257" s="366"/>
      <c r="AA257" s="366"/>
      <c r="AB257" s="366"/>
      <c r="AC257" s="366"/>
      <c r="AD257" s="366"/>
      <c r="AE257" s="366"/>
      <c r="AF257" s="366"/>
      <c r="AG257" s="366"/>
      <c r="AH257" s="366"/>
      <c r="AI257" s="368"/>
      <c r="AJ257" s="364"/>
      <c r="AK257" s="360"/>
      <c r="AL257" s="792"/>
      <c r="AM257" s="979"/>
      <c r="AN257" s="369"/>
    </row>
    <row r="258" spans="1:41" s="383" customFormat="1" ht="20.45" customHeight="1" x14ac:dyDescent="0.15">
      <c r="A258" s="399"/>
      <c r="B258" s="400"/>
      <c r="C258" s="436" t="s">
        <v>212</v>
      </c>
      <c r="D258" s="401"/>
      <c r="E258" s="402"/>
      <c r="F258" s="403"/>
      <c r="G258" s="404">
        <f>G259+G263+G265</f>
        <v>63</v>
      </c>
      <c r="H258" s="437">
        <f>H259+H263+H265</f>
        <v>47</v>
      </c>
      <c r="I258" s="438">
        <f>I259+I263+I265</f>
        <v>0</v>
      </c>
      <c r="J258" s="406">
        <f>J259+J263+J265</f>
        <v>16</v>
      </c>
      <c r="K258" s="404">
        <f>L258+M258</f>
        <v>1253</v>
      </c>
      <c r="L258" s="405">
        <f t="shared" ref="L258:AI258" si="68">L259+L263+L265</f>
        <v>610</v>
      </c>
      <c r="M258" s="406">
        <f t="shared" si="68"/>
        <v>643</v>
      </c>
      <c r="N258" s="437">
        <f t="shared" si="68"/>
        <v>186</v>
      </c>
      <c r="O258" s="438">
        <f t="shared" si="68"/>
        <v>216</v>
      </c>
      <c r="P258" s="438">
        <f t="shared" si="68"/>
        <v>206</v>
      </c>
      <c r="Q258" s="438">
        <f t="shared" si="68"/>
        <v>208</v>
      </c>
      <c r="R258" s="438">
        <f t="shared" si="68"/>
        <v>216</v>
      </c>
      <c r="S258" s="406">
        <f t="shared" si="68"/>
        <v>221</v>
      </c>
      <c r="T258" s="439">
        <f t="shared" si="68"/>
        <v>64</v>
      </c>
      <c r="U258" s="756"/>
      <c r="V258" s="753"/>
      <c r="W258" s="803">
        <f t="shared" si="68"/>
        <v>35</v>
      </c>
      <c r="X258" s="440">
        <f t="shared" si="68"/>
        <v>59</v>
      </c>
      <c r="Y258" s="437">
        <f t="shared" si="68"/>
        <v>5</v>
      </c>
      <c r="Z258" s="438">
        <f t="shared" si="68"/>
        <v>0</v>
      </c>
      <c r="AA258" s="438">
        <f t="shared" si="68"/>
        <v>6</v>
      </c>
      <c r="AB258" s="438">
        <f t="shared" si="68"/>
        <v>0</v>
      </c>
      <c r="AC258" s="438">
        <f t="shared" si="68"/>
        <v>0</v>
      </c>
      <c r="AD258" s="438">
        <f t="shared" si="68"/>
        <v>61</v>
      </c>
      <c r="AE258" s="438">
        <f t="shared" si="68"/>
        <v>0</v>
      </c>
      <c r="AF258" s="438">
        <f t="shared" si="68"/>
        <v>5</v>
      </c>
      <c r="AG258" s="438">
        <f t="shared" si="68"/>
        <v>0</v>
      </c>
      <c r="AH258" s="438">
        <f t="shared" si="68"/>
        <v>1</v>
      </c>
      <c r="AI258" s="406">
        <f t="shared" si="68"/>
        <v>16</v>
      </c>
      <c r="AJ258" s="439"/>
      <c r="AK258" s="436" t="s">
        <v>212</v>
      </c>
      <c r="AL258" s="802"/>
      <c r="AM258" s="981"/>
      <c r="AN258" s="382"/>
    </row>
    <row r="259" spans="1:41" s="383" customFormat="1" ht="20.45" customHeight="1" x14ac:dyDescent="0.15">
      <c r="A259" s="427" t="s">
        <v>103</v>
      </c>
      <c r="B259" s="428"/>
      <c r="C259" s="429" t="s">
        <v>179</v>
      </c>
      <c r="D259" s="430"/>
      <c r="E259" s="431"/>
      <c r="F259" s="432"/>
      <c r="G259" s="375">
        <f>SUM(G260:G262)</f>
        <v>35</v>
      </c>
      <c r="H259" s="376">
        <f t="shared" ref="H259:J259" si="69">SUM(H260:H262)</f>
        <v>24</v>
      </c>
      <c r="I259" s="377">
        <f t="shared" si="69"/>
        <v>0</v>
      </c>
      <c r="J259" s="378">
        <f t="shared" si="69"/>
        <v>11</v>
      </c>
      <c r="K259" s="375">
        <f>L259+M259</f>
        <v>671</v>
      </c>
      <c r="L259" s="379">
        <f t="shared" ref="L259:AI259" si="70">SUM(L260:L262)</f>
        <v>338</v>
      </c>
      <c r="M259" s="378">
        <f t="shared" si="70"/>
        <v>333</v>
      </c>
      <c r="N259" s="376">
        <f t="shared" si="70"/>
        <v>111</v>
      </c>
      <c r="O259" s="377">
        <f t="shared" si="70"/>
        <v>121</v>
      </c>
      <c r="P259" s="377">
        <f t="shared" si="70"/>
        <v>103</v>
      </c>
      <c r="Q259" s="377">
        <f t="shared" si="70"/>
        <v>108</v>
      </c>
      <c r="R259" s="377">
        <f t="shared" si="70"/>
        <v>112</v>
      </c>
      <c r="S259" s="378">
        <f t="shared" si="70"/>
        <v>116</v>
      </c>
      <c r="T259" s="407">
        <f t="shared" si="70"/>
        <v>42</v>
      </c>
      <c r="U259" s="756"/>
      <c r="V259" s="753"/>
      <c r="W259" s="778">
        <f t="shared" si="70"/>
        <v>21</v>
      </c>
      <c r="X259" s="381">
        <f t="shared" si="70"/>
        <v>33</v>
      </c>
      <c r="Y259" s="376">
        <f t="shared" si="70"/>
        <v>3</v>
      </c>
      <c r="Z259" s="377">
        <f t="shared" si="70"/>
        <v>0</v>
      </c>
      <c r="AA259" s="377">
        <f t="shared" si="70"/>
        <v>4</v>
      </c>
      <c r="AB259" s="377">
        <f t="shared" si="70"/>
        <v>0</v>
      </c>
      <c r="AC259" s="377">
        <f t="shared" si="70"/>
        <v>0</v>
      </c>
      <c r="AD259" s="377">
        <f t="shared" si="70"/>
        <v>34</v>
      </c>
      <c r="AE259" s="377">
        <f t="shared" si="70"/>
        <v>0</v>
      </c>
      <c r="AF259" s="377">
        <f t="shared" si="70"/>
        <v>3</v>
      </c>
      <c r="AG259" s="377">
        <f t="shared" si="70"/>
        <v>0</v>
      </c>
      <c r="AH259" s="377">
        <f t="shared" si="70"/>
        <v>1</v>
      </c>
      <c r="AI259" s="378">
        <f t="shared" si="70"/>
        <v>9</v>
      </c>
      <c r="AJ259" s="407"/>
      <c r="AK259" s="429" t="s">
        <v>179</v>
      </c>
      <c r="AL259" s="796"/>
      <c r="AM259" s="981"/>
      <c r="AN259" s="382"/>
    </row>
    <row r="260" spans="1:41" s="383" customFormat="1" ht="20.45" customHeight="1" x14ac:dyDescent="0.15">
      <c r="A260" s="393">
        <v>1190</v>
      </c>
      <c r="B260" s="394"/>
      <c r="C260" s="417" t="s">
        <v>5</v>
      </c>
      <c r="D260" s="395"/>
      <c r="E260" s="396"/>
      <c r="F260" s="397"/>
      <c r="G260" s="398">
        <f t="shared" ref="G260:G261" si="71">SUM(H260:J260)</f>
        <v>10</v>
      </c>
      <c r="H260" s="940">
        <v>6</v>
      </c>
      <c r="I260" s="941">
        <v>0</v>
      </c>
      <c r="J260" s="942">
        <v>4</v>
      </c>
      <c r="K260" s="398">
        <f t="shared" ref="K260:K261" si="72">SUM(L260:M260)</f>
        <v>172</v>
      </c>
      <c r="L260" s="408">
        <v>96</v>
      </c>
      <c r="M260" s="942">
        <v>76</v>
      </c>
      <c r="N260" s="940">
        <v>26</v>
      </c>
      <c r="O260" s="941">
        <v>33</v>
      </c>
      <c r="P260" s="941">
        <v>25</v>
      </c>
      <c r="Q260" s="941">
        <v>31</v>
      </c>
      <c r="R260" s="941">
        <v>32</v>
      </c>
      <c r="S260" s="942">
        <v>25</v>
      </c>
      <c r="T260" s="769">
        <v>11</v>
      </c>
      <c r="U260" s="760"/>
      <c r="V260" s="755"/>
      <c r="W260" s="971">
        <v>7</v>
      </c>
      <c r="X260" s="972">
        <v>8</v>
      </c>
      <c r="Y260" s="940">
        <v>1</v>
      </c>
      <c r="Z260" s="941">
        <v>0</v>
      </c>
      <c r="AA260" s="941">
        <v>1</v>
      </c>
      <c r="AB260" s="941">
        <v>0</v>
      </c>
      <c r="AC260" s="941">
        <v>0</v>
      </c>
      <c r="AD260" s="941">
        <v>9</v>
      </c>
      <c r="AE260" s="941">
        <v>0</v>
      </c>
      <c r="AF260" s="941">
        <v>1</v>
      </c>
      <c r="AG260" s="941">
        <v>0</v>
      </c>
      <c r="AH260" s="941">
        <v>0</v>
      </c>
      <c r="AI260" s="942">
        <v>3</v>
      </c>
      <c r="AJ260" s="769"/>
      <c r="AK260" s="417" t="s">
        <v>5</v>
      </c>
      <c r="AL260" s="791"/>
      <c r="AM260" s="980"/>
      <c r="AN260" s="386"/>
      <c r="AO260" s="383">
        <v>3</v>
      </c>
    </row>
    <row r="261" spans="1:41" s="383" customFormat="1" ht="20.45" customHeight="1" x14ac:dyDescent="0.15">
      <c r="A261" s="393" t="s">
        <v>101</v>
      </c>
      <c r="B261" s="394"/>
      <c r="C261" s="417" t="s">
        <v>107</v>
      </c>
      <c r="D261" s="395"/>
      <c r="E261" s="396"/>
      <c r="F261" s="397"/>
      <c r="G261" s="398">
        <f t="shared" si="71"/>
        <v>10</v>
      </c>
      <c r="H261" s="940">
        <v>6</v>
      </c>
      <c r="I261" s="941">
        <v>0</v>
      </c>
      <c r="J261" s="942">
        <v>4</v>
      </c>
      <c r="K261" s="398">
        <f t="shared" si="72"/>
        <v>214</v>
      </c>
      <c r="L261" s="408">
        <v>109</v>
      </c>
      <c r="M261" s="942">
        <v>105</v>
      </c>
      <c r="N261" s="940">
        <v>37</v>
      </c>
      <c r="O261" s="941">
        <v>33</v>
      </c>
      <c r="P261" s="941">
        <v>34</v>
      </c>
      <c r="Q261" s="941">
        <v>34</v>
      </c>
      <c r="R261" s="941">
        <v>36</v>
      </c>
      <c r="S261" s="942">
        <v>40</v>
      </c>
      <c r="T261" s="769">
        <v>20</v>
      </c>
      <c r="U261" s="760"/>
      <c r="V261" s="755"/>
      <c r="W261" s="971">
        <v>8</v>
      </c>
      <c r="X261" s="972">
        <v>9</v>
      </c>
      <c r="Y261" s="940">
        <v>1</v>
      </c>
      <c r="Z261" s="941">
        <v>0</v>
      </c>
      <c r="AA261" s="941">
        <v>1</v>
      </c>
      <c r="AB261" s="941">
        <v>0</v>
      </c>
      <c r="AC261" s="941">
        <v>0</v>
      </c>
      <c r="AD261" s="941">
        <v>11</v>
      </c>
      <c r="AE261" s="941">
        <v>0</v>
      </c>
      <c r="AF261" s="941">
        <v>1</v>
      </c>
      <c r="AG261" s="941">
        <v>0</v>
      </c>
      <c r="AH261" s="941">
        <v>1</v>
      </c>
      <c r="AI261" s="942">
        <v>2</v>
      </c>
      <c r="AJ261" s="769"/>
      <c r="AK261" s="417" t="s">
        <v>107</v>
      </c>
      <c r="AL261" s="791"/>
      <c r="AM261" s="980"/>
      <c r="AN261" s="386"/>
      <c r="AO261" s="383">
        <v>3</v>
      </c>
    </row>
    <row r="262" spans="1:41" s="387" customFormat="1" ht="20.45" customHeight="1" x14ac:dyDescent="0.15">
      <c r="A262" s="409" t="s">
        <v>112</v>
      </c>
      <c r="B262" s="410"/>
      <c r="C262" s="360" t="s">
        <v>114</v>
      </c>
      <c r="D262" s="411"/>
      <c r="E262" s="412"/>
      <c r="F262" s="413"/>
      <c r="G262" s="414">
        <f>SUM(H262:J262)</f>
        <v>15</v>
      </c>
      <c r="H262" s="943">
        <v>12</v>
      </c>
      <c r="I262" s="944">
        <v>0</v>
      </c>
      <c r="J262" s="945">
        <v>3</v>
      </c>
      <c r="K262" s="414">
        <f>SUM(L262:M262)</f>
        <v>285</v>
      </c>
      <c r="L262" s="415">
        <v>133</v>
      </c>
      <c r="M262" s="945">
        <v>152</v>
      </c>
      <c r="N262" s="943">
        <v>48</v>
      </c>
      <c r="O262" s="944">
        <v>55</v>
      </c>
      <c r="P262" s="944">
        <v>44</v>
      </c>
      <c r="Q262" s="944">
        <v>43</v>
      </c>
      <c r="R262" s="944">
        <v>44</v>
      </c>
      <c r="S262" s="945">
        <v>51</v>
      </c>
      <c r="T262" s="789">
        <v>11</v>
      </c>
      <c r="U262" s="760"/>
      <c r="V262" s="755"/>
      <c r="W262" s="973">
        <v>6</v>
      </c>
      <c r="X262" s="974">
        <v>16</v>
      </c>
      <c r="Y262" s="943">
        <v>1</v>
      </c>
      <c r="Z262" s="944">
        <v>0</v>
      </c>
      <c r="AA262" s="944">
        <v>2</v>
      </c>
      <c r="AB262" s="944">
        <v>0</v>
      </c>
      <c r="AC262" s="944">
        <v>0</v>
      </c>
      <c r="AD262" s="944">
        <v>14</v>
      </c>
      <c r="AE262" s="944">
        <v>0</v>
      </c>
      <c r="AF262" s="944">
        <v>1</v>
      </c>
      <c r="AG262" s="944">
        <v>0</v>
      </c>
      <c r="AH262" s="944">
        <v>0</v>
      </c>
      <c r="AI262" s="945">
        <v>4</v>
      </c>
      <c r="AJ262" s="789"/>
      <c r="AK262" s="360" t="s">
        <v>114</v>
      </c>
      <c r="AL262" s="792"/>
      <c r="AM262" s="980"/>
      <c r="AN262" s="386"/>
      <c r="AO262" s="387">
        <v>3</v>
      </c>
    </row>
    <row r="263" spans="1:41" s="383" customFormat="1" ht="20.25" customHeight="1" x14ac:dyDescent="0.15">
      <c r="A263" s="427" t="s">
        <v>117</v>
      </c>
      <c r="B263" s="428"/>
      <c r="C263" s="429" t="s">
        <v>598</v>
      </c>
      <c r="D263" s="430"/>
      <c r="E263" s="431"/>
      <c r="F263" s="432"/>
      <c r="G263" s="375">
        <f>G264</f>
        <v>13</v>
      </c>
      <c r="H263" s="376">
        <f>H264</f>
        <v>11</v>
      </c>
      <c r="I263" s="377">
        <f>I264</f>
        <v>0</v>
      </c>
      <c r="J263" s="378">
        <f>J264</f>
        <v>2</v>
      </c>
      <c r="K263" s="375">
        <f>L263+M263</f>
        <v>252</v>
      </c>
      <c r="L263" s="379">
        <f t="shared" ref="L263:AI263" si="73">L264</f>
        <v>117</v>
      </c>
      <c r="M263" s="378">
        <f t="shared" si="73"/>
        <v>135</v>
      </c>
      <c r="N263" s="376">
        <f t="shared" si="73"/>
        <v>35</v>
      </c>
      <c r="O263" s="377">
        <f t="shared" si="73"/>
        <v>43</v>
      </c>
      <c r="P263" s="377">
        <f t="shared" si="73"/>
        <v>44</v>
      </c>
      <c r="Q263" s="377">
        <f t="shared" si="73"/>
        <v>54</v>
      </c>
      <c r="R263" s="377">
        <f t="shared" si="73"/>
        <v>39</v>
      </c>
      <c r="S263" s="378">
        <f t="shared" si="73"/>
        <v>37</v>
      </c>
      <c r="T263" s="407">
        <f t="shared" si="73"/>
        <v>3</v>
      </c>
      <c r="U263" s="756"/>
      <c r="V263" s="753"/>
      <c r="W263" s="778">
        <f t="shared" si="73"/>
        <v>6</v>
      </c>
      <c r="X263" s="381">
        <f t="shared" si="73"/>
        <v>13</v>
      </c>
      <c r="Y263" s="376">
        <f t="shared" si="73"/>
        <v>1</v>
      </c>
      <c r="Z263" s="377">
        <f t="shared" si="73"/>
        <v>0</v>
      </c>
      <c r="AA263" s="377">
        <f t="shared" si="73"/>
        <v>1</v>
      </c>
      <c r="AB263" s="377">
        <f t="shared" si="73"/>
        <v>0</v>
      </c>
      <c r="AC263" s="377">
        <f t="shared" si="73"/>
        <v>0</v>
      </c>
      <c r="AD263" s="377">
        <f t="shared" si="73"/>
        <v>12</v>
      </c>
      <c r="AE263" s="377">
        <f t="shared" si="73"/>
        <v>0</v>
      </c>
      <c r="AF263" s="377">
        <f t="shared" si="73"/>
        <v>1</v>
      </c>
      <c r="AG263" s="377">
        <f t="shared" si="73"/>
        <v>0</v>
      </c>
      <c r="AH263" s="377">
        <f t="shared" si="73"/>
        <v>0</v>
      </c>
      <c r="AI263" s="378">
        <f t="shared" si="73"/>
        <v>4</v>
      </c>
      <c r="AJ263" s="407"/>
      <c r="AK263" s="429" t="s">
        <v>598</v>
      </c>
      <c r="AL263" s="796"/>
      <c r="AM263" s="981"/>
      <c r="AN263" s="382"/>
    </row>
    <row r="264" spans="1:41" s="387" customFormat="1" ht="20.45" customHeight="1" x14ac:dyDescent="0.15">
      <c r="A264" s="409" t="s">
        <v>120</v>
      </c>
      <c r="B264" s="410"/>
      <c r="C264" s="360" t="s">
        <v>121</v>
      </c>
      <c r="D264" s="411"/>
      <c r="E264" s="412"/>
      <c r="F264" s="413"/>
      <c r="G264" s="414">
        <f>SUM(H264:J264)</f>
        <v>13</v>
      </c>
      <c r="H264" s="943">
        <v>11</v>
      </c>
      <c r="I264" s="944">
        <v>0</v>
      </c>
      <c r="J264" s="945">
        <v>2</v>
      </c>
      <c r="K264" s="414">
        <f>SUM(L264:M264)</f>
        <v>252</v>
      </c>
      <c r="L264" s="415">
        <v>117</v>
      </c>
      <c r="M264" s="945">
        <v>135</v>
      </c>
      <c r="N264" s="943">
        <v>35</v>
      </c>
      <c r="O264" s="944">
        <v>43</v>
      </c>
      <c r="P264" s="944">
        <v>44</v>
      </c>
      <c r="Q264" s="944">
        <v>54</v>
      </c>
      <c r="R264" s="944">
        <v>39</v>
      </c>
      <c r="S264" s="945">
        <v>37</v>
      </c>
      <c r="T264" s="789">
        <v>3</v>
      </c>
      <c r="U264" s="760"/>
      <c r="V264" s="755"/>
      <c r="W264" s="973">
        <v>6</v>
      </c>
      <c r="X264" s="974">
        <v>13</v>
      </c>
      <c r="Y264" s="943">
        <v>1</v>
      </c>
      <c r="Z264" s="944">
        <v>0</v>
      </c>
      <c r="AA264" s="944">
        <v>1</v>
      </c>
      <c r="AB264" s="944">
        <v>0</v>
      </c>
      <c r="AC264" s="944">
        <v>0</v>
      </c>
      <c r="AD264" s="944">
        <v>12</v>
      </c>
      <c r="AE264" s="944">
        <v>0</v>
      </c>
      <c r="AF264" s="944">
        <v>1</v>
      </c>
      <c r="AG264" s="944">
        <v>0</v>
      </c>
      <c r="AH264" s="944">
        <v>0</v>
      </c>
      <c r="AI264" s="945">
        <v>4</v>
      </c>
      <c r="AJ264" s="789"/>
      <c r="AK264" s="360" t="s">
        <v>121</v>
      </c>
      <c r="AL264" s="792"/>
      <c r="AM264" s="980"/>
      <c r="AN264" s="386"/>
      <c r="AO264" s="387">
        <v>5</v>
      </c>
    </row>
    <row r="265" spans="1:41" s="383" customFormat="1" ht="20.45" customHeight="1" x14ac:dyDescent="0.15">
      <c r="A265" s="370" t="s">
        <v>68</v>
      </c>
      <c r="B265" s="371"/>
      <c r="C265" s="416" t="s">
        <v>1173</v>
      </c>
      <c r="D265" s="372"/>
      <c r="E265" s="373"/>
      <c r="F265" s="374"/>
      <c r="G265" s="388">
        <f>G266</f>
        <v>15</v>
      </c>
      <c r="H265" s="391">
        <f>H266</f>
        <v>12</v>
      </c>
      <c r="I265" s="392">
        <f>I266</f>
        <v>0</v>
      </c>
      <c r="J265" s="390">
        <f>J266</f>
        <v>3</v>
      </c>
      <c r="K265" s="388">
        <f>L265+M265</f>
        <v>330</v>
      </c>
      <c r="L265" s="389">
        <f t="shared" ref="L265:AI265" si="74">L266</f>
        <v>155</v>
      </c>
      <c r="M265" s="390">
        <f t="shared" si="74"/>
        <v>175</v>
      </c>
      <c r="N265" s="391">
        <f t="shared" si="74"/>
        <v>40</v>
      </c>
      <c r="O265" s="392">
        <f t="shared" si="74"/>
        <v>52</v>
      </c>
      <c r="P265" s="392">
        <f t="shared" si="74"/>
        <v>59</v>
      </c>
      <c r="Q265" s="392">
        <f t="shared" si="74"/>
        <v>46</v>
      </c>
      <c r="R265" s="392">
        <f t="shared" si="74"/>
        <v>65</v>
      </c>
      <c r="S265" s="390">
        <f t="shared" si="74"/>
        <v>68</v>
      </c>
      <c r="T265" s="380">
        <f t="shared" si="74"/>
        <v>19</v>
      </c>
      <c r="U265" s="756"/>
      <c r="V265" s="753"/>
      <c r="W265" s="968">
        <f t="shared" si="74"/>
        <v>8</v>
      </c>
      <c r="X265" s="969">
        <f t="shared" si="74"/>
        <v>13</v>
      </c>
      <c r="Y265" s="391">
        <f t="shared" si="74"/>
        <v>1</v>
      </c>
      <c r="Z265" s="392">
        <f t="shared" si="74"/>
        <v>0</v>
      </c>
      <c r="AA265" s="392">
        <f t="shared" si="74"/>
        <v>1</v>
      </c>
      <c r="AB265" s="392">
        <f t="shared" si="74"/>
        <v>0</v>
      </c>
      <c r="AC265" s="392">
        <f t="shared" si="74"/>
        <v>0</v>
      </c>
      <c r="AD265" s="392">
        <f t="shared" si="74"/>
        <v>15</v>
      </c>
      <c r="AE265" s="392">
        <f t="shared" si="74"/>
        <v>0</v>
      </c>
      <c r="AF265" s="392">
        <f t="shared" si="74"/>
        <v>1</v>
      </c>
      <c r="AG265" s="392">
        <f t="shared" si="74"/>
        <v>0</v>
      </c>
      <c r="AH265" s="392">
        <f t="shared" si="74"/>
        <v>0</v>
      </c>
      <c r="AI265" s="390">
        <f t="shared" si="74"/>
        <v>3</v>
      </c>
      <c r="AJ265" s="380"/>
      <c r="AK265" s="416" t="s">
        <v>1173</v>
      </c>
      <c r="AL265" s="793"/>
      <c r="AM265" s="981"/>
      <c r="AN265" s="382"/>
    </row>
    <row r="266" spans="1:41" s="387" customFormat="1" ht="20.45" customHeight="1" x14ac:dyDescent="0.15">
      <c r="A266" s="393">
        <v>1327</v>
      </c>
      <c r="B266" s="394"/>
      <c r="C266" s="417" t="s">
        <v>123</v>
      </c>
      <c r="D266" s="395"/>
      <c r="E266" s="396"/>
      <c r="F266" s="397"/>
      <c r="G266" s="398">
        <f>SUM(H266:J266)</f>
        <v>15</v>
      </c>
      <c r="H266" s="940">
        <v>12</v>
      </c>
      <c r="I266" s="941">
        <v>0</v>
      </c>
      <c r="J266" s="942">
        <v>3</v>
      </c>
      <c r="K266" s="398">
        <f>SUM(L266:M266)</f>
        <v>330</v>
      </c>
      <c r="L266" s="408">
        <v>155</v>
      </c>
      <c r="M266" s="942">
        <v>175</v>
      </c>
      <c r="N266" s="940">
        <v>40</v>
      </c>
      <c r="O266" s="941">
        <v>52</v>
      </c>
      <c r="P266" s="941">
        <v>59</v>
      </c>
      <c r="Q266" s="941">
        <v>46</v>
      </c>
      <c r="R266" s="941">
        <v>65</v>
      </c>
      <c r="S266" s="942">
        <v>68</v>
      </c>
      <c r="T266" s="769">
        <v>19</v>
      </c>
      <c r="U266" s="760"/>
      <c r="V266" s="755"/>
      <c r="W266" s="971">
        <v>8</v>
      </c>
      <c r="X266" s="972">
        <v>13</v>
      </c>
      <c r="Y266" s="940">
        <v>1</v>
      </c>
      <c r="Z266" s="941">
        <v>0</v>
      </c>
      <c r="AA266" s="941">
        <v>1</v>
      </c>
      <c r="AB266" s="941">
        <v>0</v>
      </c>
      <c r="AC266" s="941">
        <v>0</v>
      </c>
      <c r="AD266" s="941">
        <v>15</v>
      </c>
      <c r="AE266" s="941">
        <v>0</v>
      </c>
      <c r="AF266" s="941">
        <v>1</v>
      </c>
      <c r="AG266" s="941">
        <v>0</v>
      </c>
      <c r="AH266" s="941">
        <v>0</v>
      </c>
      <c r="AI266" s="942">
        <v>3</v>
      </c>
      <c r="AJ266" s="769"/>
      <c r="AK266" s="417" t="s">
        <v>123</v>
      </c>
      <c r="AL266" s="791"/>
      <c r="AM266" s="980"/>
      <c r="AN266" s="386"/>
      <c r="AO266" s="387">
        <v>2</v>
      </c>
    </row>
    <row r="267" spans="1:41" s="383" customFormat="1" ht="20.25" customHeight="1" x14ac:dyDescent="0.15">
      <c r="A267" s="399"/>
      <c r="B267" s="400"/>
      <c r="C267" s="436" t="s">
        <v>1203</v>
      </c>
      <c r="D267" s="401"/>
      <c r="E267" s="402"/>
      <c r="F267" s="403"/>
      <c r="G267" s="404">
        <f>G268+G273+G275</f>
        <v>82</v>
      </c>
      <c r="H267" s="437">
        <f>H268+H273+H275</f>
        <v>51</v>
      </c>
      <c r="I267" s="438">
        <f>I268+I273+I275</f>
        <v>7</v>
      </c>
      <c r="J267" s="406">
        <f>J268+J273+J275</f>
        <v>24</v>
      </c>
      <c r="K267" s="404">
        <f>L267+M267</f>
        <v>1197</v>
      </c>
      <c r="L267" s="405">
        <f t="shared" ref="L267:AI267" si="75">L268+L273+L275</f>
        <v>607</v>
      </c>
      <c r="M267" s="406">
        <f t="shared" si="75"/>
        <v>590</v>
      </c>
      <c r="N267" s="437">
        <f t="shared" si="75"/>
        <v>168</v>
      </c>
      <c r="O267" s="438">
        <f t="shared" si="75"/>
        <v>184</v>
      </c>
      <c r="P267" s="438">
        <f t="shared" si="75"/>
        <v>198</v>
      </c>
      <c r="Q267" s="438">
        <f t="shared" si="75"/>
        <v>230</v>
      </c>
      <c r="R267" s="438">
        <f t="shared" si="75"/>
        <v>204</v>
      </c>
      <c r="S267" s="406">
        <f t="shared" si="75"/>
        <v>213</v>
      </c>
      <c r="T267" s="439">
        <f t="shared" si="75"/>
        <v>81</v>
      </c>
      <c r="U267" s="756"/>
      <c r="V267" s="753"/>
      <c r="W267" s="803">
        <f t="shared" si="75"/>
        <v>48</v>
      </c>
      <c r="X267" s="440">
        <f t="shared" si="75"/>
        <v>78</v>
      </c>
      <c r="Y267" s="437">
        <f t="shared" si="75"/>
        <v>9</v>
      </c>
      <c r="Z267" s="438">
        <f t="shared" si="75"/>
        <v>0</v>
      </c>
      <c r="AA267" s="438">
        <f t="shared" si="75"/>
        <v>9</v>
      </c>
      <c r="AB267" s="438">
        <f t="shared" si="75"/>
        <v>0</v>
      </c>
      <c r="AC267" s="438">
        <f t="shared" si="75"/>
        <v>0</v>
      </c>
      <c r="AD267" s="438">
        <f t="shared" si="75"/>
        <v>81</v>
      </c>
      <c r="AE267" s="438">
        <f t="shared" si="75"/>
        <v>0</v>
      </c>
      <c r="AF267" s="438">
        <f t="shared" si="75"/>
        <v>8</v>
      </c>
      <c r="AG267" s="438">
        <f t="shared" si="75"/>
        <v>2</v>
      </c>
      <c r="AH267" s="438">
        <f t="shared" si="75"/>
        <v>2</v>
      </c>
      <c r="AI267" s="406">
        <f t="shared" si="75"/>
        <v>15</v>
      </c>
      <c r="AJ267" s="439"/>
      <c r="AK267" s="436" t="s">
        <v>1203</v>
      </c>
      <c r="AL267" s="802"/>
      <c r="AM267" s="981"/>
      <c r="AN267" s="382"/>
    </row>
    <row r="268" spans="1:41" s="383" customFormat="1" ht="20.45" customHeight="1" x14ac:dyDescent="0.15">
      <c r="A268" s="427" t="s">
        <v>111</v>
      </c>
      <c r="B268" s="428"/>
      <c r="C268" s="429" t="s">
        <v>962</v>
      </c>
      <c r="D268" s="430"/>
      <c r="E268" s="431"/>
      <c r="F268" s="432"/>
      <c r="G268" s="375">
        <f>SUM(G269:G272)</f>
        <v>31</v>
      </c>
      <c r="H268" s="376">
        <f t="shared" ref="H268:J268" si="76">SUM(H269:H272)</f>
        <v>20</v>
      </c>
      <c r="I268" s="377">
        <f t="shared" si="76"/>
        <v>2</v>
      </c>
      <c r="J268" s="378">
        <f t="shared" si="76"/>
        <v>9</v>
      </c>
      <c r="K268" s="375">
        <f>L268+M268</f>
        <v>452</v>
      </c>
      <c r="L268" s="379">
        <f t="shared" ref="L268:AI268" si="77">SUM(L269:L272)</f>
        <v>237</v>
      </c>
      <c r="M268" s="378">
        <f t="shared" si="77"/>
        <v>215</v>
      </c>
      <c r="N268" s="376">
        <f t="shared" si="77"/>
        <v>70</v>
      </c>
      <c r="O268" s="377">
        <f t="shared" si="77"/>
        <v>62</v>
      </c>
      <c r="P268" s="377">
        <f t="shared" si="77"/>
        <v>76</v>
      </c>
      <c r="Q268" s="377">
        <f t="shared" si="77"/>
        <v>90</v>
      </c>
      <c r="R268" s="377">
        <f t="shared" si="77"/>
        <v>74</v>
      </c>
      <c r="S268" s="378">
        <f t="shared" si="77"/>
        <v>80</v>
      </c>
      <c r="T268" s="407">
        <f t="shared" si="77"/>
        <v>32</v>
      </c>
      <c r="U268" s="756"/>
      <c r="V268" s="753"/>
      <c r="W268" s="778">
        <f t="shared" si="77"/>
        <v>21</v>
      </c>
      <c r="X268" s="381">
        <f t="shared" si="77"/>
        <v>28</v>
      </c>
      <c r="Y268" s="376">
        <f t="shared" si="77"/>
        <v>4</v>
      </c>
      <c r="Z268" s="377">
        <f t="shared" si="77"/>
        <v>0</v>
      </c>
      <c r="AA268" s="377">
        <f t="shared" si="77"/>
        <v>4</v>
      </c>
      <c r="AB268" s="377">
        <f t="shared" si="77"/>
        <v>0</v>
      </c>
      <c r="AC268" s="377">
        <f t="shared" si="77"/>
        <v>0</v>
      </c>
      <c r="AD268" s="377">
        <f t="shared" si="77"/>
        <v>30</v>
      </c>
      <c r="AE268" s="377">
        <f t="shared" si="77"/>
        <v>0</v>
      </c>
      <c r="AF268" s="377">
        <f t="shared" si="77"/>
        <v>3</v>
      </c>
      <c r="AG268" s="377">
        <f t="shared" si="77"/>
        <v>1</v>
      </c>
      <c r="AH268" s="377">
        <f t="shared" si="77"/>
        <v>0</v>
      </c>
      <c r="AI268" s="378">
        <f t="shared" si="77"/>
        <v>7</v>
      </c>
      <c r="AJ268" s="407"/>
      <c r="AK268" s="429" t="s">
        <v>962</v>
      </c>
      <c r="AL268" s="796"/>
      <c r="AM268" s="981"/>
      <c r="AN268" s="382"/>
    </row>
    <row r="269" spans="1:41" s="387" customFormat="1" ht="20.45" customHeight="1" x14ac:dyDescent="0.15">
      <c r="A269" s="393" t="s">
        <v>126</v>
      </c>
      <c r="B269" s="394"/>
      <c r="C269" s="417" t="s">
        <v>129</v>
      </c>
      <c r="D269" s="395"/>
      <c r="E269" s="396"/>
      <c r="F269" s="397"/>
      <c r="G269" s="398">
        <f>SUM(H269:J269)</f>
        <v>8</v>
      </c>
      <c r="H269" s="940">
        <v>6</v>
      </c>
      <c r="I269" s="941">
        <v>0</v>
      </c>
      <c r="J269" s="942">
        <v>2</v>
      </c>
      <c r="K269" s="398">
        <f>SUM(L269:M269)</f>
        <v>98</v>
      </c>
      <c r="L269" s="408">
        <v>49</v>
      </c>
      <c r="M269" s="942">
        <v>49</v>
      </c>
      <c r="N269" s="940">
        <v>17</v>
      </c>
      <c r="O269" s="941">
        <v>14</v>
      </c>
      <c r="P269" s="941">
        <v>12</v>
      </c>
      <c r="Q269" s="941">
        <v>15</v>
      </c>
      <c r="R269" s="941">
        <v>15</v>
      </c>
      <c r="S269" s="942">
        <v>25</v>
      </c>
      <c r="T269" s="769">
        <v>11</v>
      </c>
      <c r="U269" s="760"/>
      <c r="V269" s="755"/>
      <c r="W269" s="971">
        <v>6</v>
      </c>
      <c r="X269" s="972">
        <v>7</v>
      </c>
      <c r="Y269" s="940">
        <v>1</v>
      </c>
      <c r="Z269" s="941">
        <v>0</v>
      </c>
      <c r="AA269" s="941">
        <v>1</v>
      </c>
      <c r="AB269" s="941">
        <v>0</v>
      </c>
      <c r="AC269" s="941">
        <v>0</v>
      </c>
      <c r="AD269" s="941">
        <v>7</v>
      </c>
      <c r="AE269" s="941">
        <v>0</v>
      </c>
      <c r="AF269" s="941">
        <v>1</v>
      </c>
      <c r="AG269" s="941">
        <v>0</v>
      </c>
      <c r="AH269" s="941">
        <v>0</v>
      </c>
      <c r="AI269" s="942">
        <v>3</v>
      </c>
      <c r="AJ269" s="769"/>
      <c r="AK269" s="417" t="s">
        <v>129</v>
      </c>
      <c r="AL269" s="791"/>
      <c r="AM269" s="980"/>
      <c r="AN269" s="386"/>
      <c r="AO269" s="387">
        <v>5</v>
      </c>
    </row>
    <row r="270" spans="1:41" s="387" customFormat="1" ht="20.45" customHeight="1" x14ac:dyDescent="0.15">
      <c r="A270" s="393" t="s">
        <v>69</v>
      </c>
      <c r="B270" s="394"/>
      <c r="C270" s="417" t="s">
        <v>130</v>
      </c>
      <c r="D270" s="395"/>
      <c r="E270" s="396"/>
      <c r="F270" s="397"/>
      <c r="G270" s="398">
        <f>SUM(H270:J270)</f>
        <v>9</v>
      </c>
      <c r="H270" s="940">
        <v>6</v>
      </c>
      <c r="I270" s="941">
        <v>0</v>
      </c>
      <c r="J270" s="942">
        <v>3</v>
      </c>
      <c r="K270" s="398">
        <f>SUM(L270:M270)</f>
        <v>155</v>
      </c>
      <c r="L270" s="408">
        <v>84</v>
      </c>
      <c r="M270" s="942">
        <v>71</v>
      </c>
      <c r="N270" s="940">
        <v>24</v>
      </c>
      <c r="O270" s="941">
        <v>24</v>
      </c>
      <c r="P270" s="941">
        <v>31</v>
      </c>
      <c r="Q270" s="941">
        <v>30</v>
      </c>
      <c r="R270" s="941">
        <v>26</v>
      </c>
      <c r="S270" s="942">
        <v>20</v>
      </c>
      <c r="T270" s="769">
        <v>8</v>
      </c>
      <c r="U270" s="760"/>
      <c r="V270" s="755"/>
      <c r="W270" s="971">
        <v>5</v>
      </c>
      <c r="X270" s="972">
        <v>9</v>
      </c>
      <c r="Y270" s="940">
        <v>1</v>
      </c>
      <c r="Z270" s="941">
        <v>0</v>
      </c>
      <c r="AA270" s="941">
        <v>1</v>
      </c>
      <c r="AB270" s="941">
        <v>0</v>
      </c>
      <c r="AC270" s="941">
        <v>0</v>
      </c>
      <c r="AD270" s="941">
        <v>10</v>
      </c>
      <c r="AE270" s="941">
        <v>0</v>
      </c>
      <c r="AF270" s="941">
        <v>1</v>
      </c>
      <c r="AG270" s="941">
        <v>0</v>
      </c>
      <c r="AH270" s="941">
        <v>0</v>
      </c>
      <c r="AI270" s="942">
        <v>1</v>
      </c>
      <c r="AJ270" s="769"/>
      <c r="AK270" s="417" t="s">
        <v>130</v>
      </c>
      <c r="AL270" s="791"/>
      <c r="AM270" s="980"/>
      <c r="AN270" s="386"/>
      <c r="AO270" s="387">
        <v>6</v>
      </c>
    </row>
    <row r="271" spans="1:41" s="387" customFormat="1" ht="20.45" customHeight="1" x14ac:dyDescent="0.15">
      <c r="A271" s="393" t="s">
        <v>136</v>
      </c>
      <c r="B271" s="394"/>
      <c r="C271" s="417" t="s">
        <v>140</v>
      </c>
      <c r="D271" s="395"/>
      <c r="E271" s="396"/>
      <c r="F271" s="397"/>
      <c r="G271" s="398">
        <f t="shared" ref="G271" si="78">SUM(H271:J271)</f>
        <v>8</v>
      </c>
      <c r="H271" s="940">
        <v>6</v>
      </c>
      <c r="I271" s="941">
        <v>0</v>
      </c>
      <c r="J271" s="942">
        <v>2</v>
      </c>
      <c r="K271" s="398">
        <f t="shared" ref="K271" si="79">SUM(L271:M271)</f>
        <v>153</v>
      </c>
      <c r="L271" s="408">
        <v>85</v>
      </c>
      <c r="M271" s="942">
        <v>68</v>
      </c>
      <c r="N271" s="940">
        <v>22</v>
      </c>
      <c r="O271" s="941">
        <v>19</v>
      </c>
      <c r="P271" s="941">
        <v>22</v>
      </c>
      <c r="Q271" s="941">
        <v>36</v>
      </c>
      <c r="R271" s="941">
        <v>26</v>
      </c>
      <c r="S271" s="942">
        <v>28</v>
      </c>
      <c r="T271" s="769">
        <v>9</v>
      </c>
      <c r="U271" s="760"/>
      <c r="V271" s="755"/>
      <c r="W271" s="971">
        <v>6</v>
      </c>
      <c r="X271" s="972">
        <v>7</v>
      </c>
      <c r="Y271" s="940">
        <v>1</v>
      </c>
      <c r="Z271" s="941">
        <v>0</v>
      </c>
      <c r="AA271" s="941">
        <v>1</v>
      </c>
      <c r="AB271" s="941">
        <v>0</v>
      </c>
      <c r="AC271" s="941">
        <v>0</v>
      </c>
      <c r="AD271" s="941">
        <v>8</v>
      </c>
      <c r="AE271" s="941">
        <v>0</v>
      </c>
      <c r="AF271" s="941">
        <v>0</v>
      </c>
      <c r="AG271" s="941">
        <v>1</v>
      </c>
      <c r="AH271" s="941">
        <v>0</v>
      </c>
      <c r="AI271" s="942">
        <v>2</v>
      </c>
      <c r="AJ271" s="769"/>
      <c r="AK271" s="417" t="s">
        <v>140</v>
      </c>
      <c r="AL271" s="791"/>
      <c r="AM271" s="980"/>
      <c r="AN271" s="386"/>
      <c r="AO271" s="387">
        <v>7</v>
      </c>
    </row>
    <row r="272" spans="1:41" s="387" customFormat="1" ht="20.45" customHeight="1" x14ac:dyDescent="0.15">
      <c r="A272" s="393" t="s">
        <v>142</v>
      </c>
      <c r="B272" s="394"/>
      <c r="C272" s="417" t="s">
        <v>60</v>
      </c>
      <c r="D272" s="395"/>
      <c r="E272" s="396"/>
      <c r="F272" s="397"/>
      <c r="G272" s="398">
        <f>SUM(H272:J272)</f>
        <v>6</v>
      </c>
      <c r="H272" s="940">
        <v>2</v>
      </c>
      <c r="I272" s="941">
        <v>2</v>
      </c>
      <c r="J272" s="942">
        <v>2</v>
      </c>
      <c r="K272" s="398">
        <f>SUM(L272:M272)</f>
        <v>46</v>
      </c>
      <c r="L272" s="408">
        <v>19</v>
      </c>
      <c r="M272" s="942">
        <v>27</v>
      </c>
      <c r="N272" s="940">
        <v>7</v>
      </c>
      <c r="O272" s="941">
        <v>5</v>
      </c>
      <c r="P272" s="941">
        <v>11</v>
      </c>
      <c r="Q272" s="941">
        <v>9</v>
      </c>
      <c r="R272" s="941">
        <v>7</v>
      </c>
      <c r="S272" s="942">
        <v>7</v>
      </c>
      <c r="T272" s="769">
        <v>4</v>
      </c>
      <c r="U272" s="760"/>
      <c r="V272" s="755"/>
      <c r="W272" s="971">
        <v>4</v>
      </c>
      <c r="X272" s="972">
        <v>5</v>
      </c>
      <c r="Y272" s="940">
        <v>1</v>
      </c>
      <c r="Z272" s="941">
        <v>0</v>
      </c>
      <c r="AA272" s="941">
        <v>1</v>
      </c>
      <c r="AB272" s="941">
        <v>0</v>
      </c>
      <c r="AC272" s="941">
        <v>0</v>
      </c>
      <c r="AD272" s="941">
        <v>5</v>
      </c>
      <c r="AE272" s="941">
        <v>0</v>
      </c>
      <c r="AF272" s="941">
        <v>1</v>
      </c>
      <c r="AG272" s="941">
        <v>0</v>
      </c>
      <c r="AH272" s="941">
        <v>0</v>
      </c>
      <c r="AI272" s="942">
        <v>1</v>
      </c>
      <c r="AJ272" s="769"/>
      <c r="AK272" s="417" t="s">
        <v>60</v>
      </c>
      <c r="AL272" s="791"/>
      <c r="AM272" s="980"/>
      <c r="AN272" s="386"/>
      <c r="AO272" s="387">
        <v>4</v>
      </c>
    </row>
    <row r="273" spans="1:41" s="383" customFormat="1" ht="20.45" customHeight="1" x14ac:dyDescent="0.15">
      <c r="A273" s="427" t="s">
        <v>144</v>
      </c>
      <c r="B273" s="428"/>
      <c r="C273" s="429" t="s">
        <v>1202</v>
      </c>
      <c r="D273" s="430"/>
      <c r="E273" s="431"/>
      <c r="F273" s="432"/>
      <c r="G273" s="375">
        <f>SUM(G274:G274)</f>
        <v>24</v>
      </c>
      <c r="H273" s="376">
        <f>SUM(H274:H274)</f>
        <v>17</v>
      </c>
      <c r="I273" s="377">
        <f>SUM(I274:I274)</f>
        <v>0</v>
      </c>
      <c r="J273" s="378">
        <f>SUM(J274:J274)</f>
        <v>7</v>
      </c>
      <c r="K273" s="375">
        <f>L273+M273</f>
        <v>474</v>
      </c>
      <c r="L273" s="379">
        <f t="shared" ref="L273:AI273" si="80">SUM(L274:L274)</f>
        <v>238</v>
      </c>
      <c r="M273" s="378">
        <f t="shared" si="80"/>
        <v>236</v>
      </c>
      <c r="N273" s="376">
        <f t="shared" si="80"/>
        <v>60</v>
      </c>
      <c r="O273" s="377">
        <f t="shared" si="80"/>
        <v>81</v>
      </c>
      <c r="P273" s="377">
        <f t="shared" si="80"/>
        <v>78</v>
      </c>
      <c r="Q273" s="377">
        <f t="shared" si="80"/>
        <v>84</v>
      </c>
      <c r="R273" s="377">
        <f t="shared" si="80"/>
        <v>85</v>
      </c>
      <c r="S273" s="378">
        <f t="shared" si="80"/>
        <v>86</v>
      </c>
      <c r="T273" s="407">
        <f t="shared" si="80"/>
        <v>34</v>
      </c>
      <c r="U273" s="756"/>
      <c r="V273" s="753"/>
      <c r="W273" s="778">
        <f t="shared" si="80"/>
        <v>10</v>
      </c>
      <c r="X273" s="381">
        <f t="shared" si="80"/>
        <v>21</v>
      </c>
      <c r="Y273" s="376">
        <f t="shared" si="80"/>
        <v>1</v>
      </c>
      <c r="Z273" s="377">
        <f t="shared" si="80"/>
        <v>0</v>
      </c>
      <c r="AA273" s="377">
        <f t="shared" si="80"/>
        <v>1</v>
      </c>
      <c r="AB273" s="377">
        <f t="shared" si="80"/>
        <v>0</v>
      </c>
      <c r="AC273" s="377">
        <f t="shared" si="80"/>
        <v>0</v>
      </c>
      <c r="AD273" s="377">
        <f t="shared" si="80"/>
        <v>24</v>
      </c>
      <c r="AE273" s="377">
        <f t="shared" si="80"/>
        <v>0</v>
      </c>
      <c r="AF273" s="377">
        <f t="shared" si="80"/>
        <v>2</v>
      </c>
      <c r="AG273" s="377">
        <f t="shared" si="80"/>
        <v>0</v>
      </c>
      <c r="AH273" s="377">
        <f t="shared" si="80"/>
        <v>1</v>
      </c>
      <c r="AI273" s="378">
        <f t="shared" si="80"/>
        <v>2</v>
      </c>
      <c r="AJ273" s="407"/>
      <c r="AK273" s="429" t="s">
        <v>1202</v>
      </c>
      <c r="AL273" s="796"/>
      <c r="AM273" s="981"/>
      <c r="AN273" s="382"/>
    </row>
    <row r="274" spans="1:41" s="387" customFormat="1" ht="20.25" customHeight="1" x14ac:dyDescent="0.15">
      <c r="A274" s="441" t="s">
        <v>1201</v>
      </c>
      <c r="B274" s="410"/>
      <c r="C274" s="360" t="s">
        <v>147</v>
      </c>
      <c r="D274" s="411"/>
      <c r="E274" s="412"/>
      <c r="F274" s="413"/>
      <c r="G274" s="414">
        <f t="shared" ref="G274" si="81">SUM(H274:J274)</f>
        <v>24</v>
      </c>
      <c r="H274" s="943">
        <v>17</v>
      </c>
      <c r="I274" s="944">
        <v>0</v>
      </c>
      <c r="J274" s="945">
        <v>7</v>
      </c>
      <c r="K274" s="414">
        <f t="shared" ref="K274" si="82">SUM(L274:M274)</f>
        <v>474</v>
      </c>
      <c r="L274" s="415">
        <v>238</v>
      </c>
      <c r="M274" s="945">
        <v>236</v>
      </c>
      <c r="N274" s="943">
        <v>60</v>
      </c>
      <c r="O274" s="944">
        <v>81</v>
      </c>
      <c r="P274" s="944">
        <v>78</v>
      </c>
      <c r="Q274" s="944">
        <v>84</v>
      </c>
      <c r="R274" s="944">
        <v>85</v>
      </c>
      <c r="S274" s="945">
        <v>86</v>
      </c>
      <c r="T274" s="789">
        <v>34</v>
      </c>
      <c r="U274" s="760"/>
      <c r="V274" s="755"/>
      <c r="W274" s="973">
        <v>10</v>
      </c>
      <c r="X274" s="974">
        <v>21</v>
      </c>
      <c r="Y274" s="943">
        <v>1</v>
      </c>
      <c r="Z274" s="944">
        <v>0</v>
      </c>
      <c r="AA274" s="944">
        <v>1</v>
      </c>
      <c r="AB274" s="944">
        <v>0</v>
      </c>
      <c r="AC274" s="944">
        <v>0</v>
      </c>
      <c r="AD274" s="944">
        <v>24</v>
      </c>
      <c r="AE274" s="944">
        <v>0</v>
      </c>
      <c r="AF274" s="944">
        <v>2</v>
      </c>
      <c r="AG274" s="944">
        <v>0</v>
      </c>
      <c r="AH274" s="944">
        <v>1</v>
      </c>
      <c r="AI274" s="945">
        <v>2</v>
      </c>
      <c r="AJ274" s="789"/>
      <c r="AK274" s="360" t="s">
        <v>147</v>
      </c>
      <c r="AL274" s="792"/>
      <c r="AM274" s="980"/>
      <c r="AN274" s="386"/>
      <c r="AO274" s="387">
        <v>4</v>
      </c>
    </row>
    <row r="275" spans="1:41" s="383" customFormat="1" ht="20.25" customHeight="1" x14ac:dyDescent="0.15">
      <c r="A275" s="442" t="s">
        <v>160</v>
      </c>
      <c r="B275" s="371"/>
      <c r="C275" s="416" t="s">
        <v>382</v>
      </c>
      <c r="D275" s="372"/>
      <c r="E275" s="373"/>
      <c r="F275" s="374"/>
      <c r="G275" s="388">
        <f>SUM(G276:G279)</f>
        <v>27</v>
      </c>
      <c r="H275" s="391">
        <f>SUM(H276:H279)</f>
        <v>14</v>
      </c>
      <c r="I275" s="392">
        <f>SUM(I276:I279)</f>
        <v>5</v>
      </c>
      <c r="J275" s="390">
        <f>SUM(J276:J279)</f>
        <v>8</v>
      </c>
      <c r="K275" s="388">
        <f>L275+M275</f>
        <v>271</v>
      </c>
      <c r="L275" s="389">
        <f t="shared" ref="L275:AI275" si="83">SUM(L276:L279)</f>
        <v>132</v>
      </c>
      <c r="M275" s="390">
        <f t="shared" si="83"/>
        <v>139</v>
      </c>
      <c r="N275" s="391">
        <f t="shared" si="83"/>
        <v>38</v>
      </c>
      <c r="O275" s="392">
        <f t="shared" si="83"/>
        <v>41</v>
      </c>
      <c r="P275" s="392">
        <f t="shared" si="83"/>
        <v>44</v>
      </c>
      <c r="Q275" s="392">
        <f t="shared" si="83"/>
        <v>56</v>
      </c>
      <c r="R275" s="392">
        <f t="shared" si="83"/>
        <v>45</v>
      </c>
      <c r="S275" s="390">
        <f t="shared" si="83"/>
        <v>47</v>
      </c>
      <c r="T275" s="380">
        <f t="shared" si="83"/>
        <v>15</v>
      </c>
      <c r="U275" s="756"/>
      <c r="V275" s="753"/>
      <c r="W275" s="756">
        <f t="shared" si="83"/>
        <v>17</v>
      </c>
      <c r="X275" s="390">
        <f t="shared" si="83"/>
        <v>29</v>
      </c>
      <c r="Y275" s="391">
        <f t="shared" si="83"/>
        <v>4</v>
      </c>
      <c r="Z275" s="392">
        <f t="shared" si="83"/>
        <v>0</v>
      </c>
      <c r="AA275" s="392">
        <f t="shared" si="83"/>
        <v>4</v>
      </c>
      <c r="AB275" s="392">
        <f t="shared" si="83"/>
        <v>0</v>
      </c>
      <c r="AC275" s="392">
        <f t="shared" si="83"/>
        <v>0</v>
      </c>
      <c r="AD275" s="392">
        <f t="shared" si="83"/>
        <v>27</v>
      </c>
      <c r="AE275" s="392">
        <f t="shared" si="83"/>
        <v>0</v>
      </c>
      <c r="AF275" s="392">
        <f t="shared" si="83"/>
        <v>3</v>
      </c>
      <c r="AG275" s="392">
        <f t="shared" si="83"/>
        <v>1</v>
      </c>
      <c r="AH275" s="392">
        <f t="shared" si="83"/>
        <v>1</v>
      </c>
      <c r="AI275" s="390">
        <f t="shared" si="83"/>
        <v>6</v>
      </c>
      <c r="AJ275" s="380"/>
      <c r="AK275" s="416" t="s">
        <v>382</v>
      </c>
      <c r="AL275" s="793"/>
      <c r="AM275" s="981"/>
      <c r="AN275" s="382"/>
    </row>
    <row r="276" spans="1:41" s="387" customFormat="1" ht="20.25" customHeight="1" x14ac:dyDescent="0.15">
      <c r="A276" s="443" t="s">
        <v>162</v>
      </c>
      <c r="B276" s="394"/>
      <c r="C276" s="417" t="s">
        <v>164</v>
      </c>
      <c r="D276" s="395"/>
      <c r="E276" s="396"/>
      <c r="F276" s="397"/>
      <c r="G276" s="398">
        <f t="shared" ref="G276:G279" si="84">SUM(H276:J276)</f>
        <v>8</v>
      </c>
      <c r="H276" s="940">
        <v>6</v>
      </c>
      <c r="I276" s="941">
        <v>0</v>
      </c>
      <c r="J276" s="942">
        <v>2</v>
      </c>
      <c r="K276" s="398">
        <f t="shared" ref="K276:K279" si="85">SUM(L276:M276)</f>
        <v>131</v>
      </c>
      <c r="L276" s="408">
        <v>64</v>
      </c>
      <c r="M276" s="942">
        <v>67</v>
      </c>
      <c r="N276" s="940">
        <v>24</v>
      </c>
      <c r="O276" s="941">
        <v>20</v>
      </c>
      <c r="P276" s="941">
        <v>23</v>
      </c>
      <c r="Q276" s="941">
        <v>29</v>
      </c>
      <c r="R276" s="941">
        <v>14</v>
      </c>
      <c r="S276" s="942">
        <v>21</v>
      </c>
      <c r="T276" s="769">
        <v>5</v>
      </c>
      <c r="U276" s="760"/>
      <c r="V276" s="755"/>
      <c r="W276" s="760">
        <v>5</v>
      </c>
      <c r="X276" s="942">
        <v>8</v>
      </c>
      <c r="Y276" s="940">
        <v>1</v>
      </c>
      <c r="Z276" s="941">
        <v>0</v>
      </c>
      <c r="AA276" s="941">
        <v>1</v>
      </c>
      <c r="AB276" s="941">
        <v>0</v>
      </c>
      <c r="AC276" s="941">
        <v>0</v>
      </c>
      <c r="AD276" s="941">
        <v>8</v>
      </c>
      <c r="AE276" s="941">
        <v>0</v>
      </c>
      <c r="AF276" s="941">
        <v>1</v>
      </c>
      <c r="AG276" s="941">
        <v>0</v>
      </c>
      <c r="AH276" s="941">
        <v>0</v>
      </c>
      <c r="AI276" s="942">
        <v>2</v>
      </c>
      <c r="AJ276" s="769"/>
      <c r="AK276" s="417" t="s">
        <v>164</v>
      </c>
      <c r="AL276" s="791"/>
      <c r="AM276" s="980"/>
      <c r="AN276" s="386"/>
      <c r="AO276" s="387">
        <v>4</v>
      </c>
    </row>
    <row r="277" spans="1:41" s="387" customFormat="1" ht="20.25" customHeight="1" x14ac:dyDescent="0.15">
      <c r="A277" s="443" t="s">
        <v>29</v>
      </c>
      <c r="B277" s="394"/>
      <c r="C277" s="417" t="s">
        <v>165</v>
      </c>
      <c r="D277" s="395"/>
      <c r="E277" s="396"/>
      <c r="F277" s="397"/>
      <c r="G277" s="398">
        <f t="shared" si="84"/>
        <v>7</v>
      </c>
      <c r="H277" s="940">
        <v>4</v>
      </c>
      <c r="I277" s="941">
        <v>1</v>
      </c>
      <c r="J277" s="942">
        <v>2</v>
      </c>
      <c r="K277" s="398">
        <f t="shared" si="85"/>
        <v>55</v>
      </c>
      <c r="L277" s="408">
        <v>26</v>
      </c>
      <c r="M277" s="942">
        <v>29</v>
      </c>
      <c r="N277" s="940">
        <v>6</v>
      </c>
      <c r="O277" s="941">
        <v>6</v>
      </c>
      <c r="P277" s="941">
        <v>6</v>
      </c>
      <c r="Q277" s="941">
        <v>13</v>
      </c>
      <c r="R277" s="941">
        <v>12</v>
      </c>
      <c r="S277" s="942">
        <v>12</v>
      </c>
      <c r="T277" s="769">
        <v>5</v>
      </c>
      <c r="U277" s="760"/>
      <c r="V277" s="755"/>
      <c r="W277" s="760">
        <v>4</v>
      </c>
      <c r="X277" s="942">
        <v>8</v>
      </c>
      <c r="Y277" s="940">
        <v>1</v>
      </c>
      <c r="Z277" s="941">
        <v>0</v>
      </c>
      <c r="AA277" s="941">
        <v>1</v>
      </c>
      <c r="AB277" s="941">
        <v>0</v>
      </c>
      <c r="AC277" s="941">
        <v>0</v>
      </c>
      <c r="AD277" s="941">
        <v>6</v>
      </c>
      <c r="AE277" s="941">
        <v>0</v>
      </c>
      <c r="AF277" s="941">
        <v>0</v>
      </c>
      <c r="AG277" s="941">
        <v>1</v>
      </c>
      <c r="AH277" s="941">
        <v>0</v>
      </c>
      <c r="AI277" s="942">
        <v>3</v>
      </c>
      <c r="AJ277" s="769"/>
      <c r="AK277" s="417" t="s">
        <v>165</v>
      </c>
      <c r="AL277" s="791"/>
      <c r="AM277" s="980"/>
      <c r="AN277" s="386"/>
      <c r="AO277" s="387">
        <v>2</v>
      </c>
    </row>
    <row r="278" spans="1:41" s="387" customFormat="1" ht="20.45" customHeight="1" x14ac:dyDescent="0.15">
      <c r="A278" s="443" t="s">
        <v>168</v>
      </c>
      <c r="B278" s="394"/>
      <c r="C278" s="417" t="s">
        <v>169</v>
      </c>
      <c r="D278" s="395"/>
      <c r="E278" s="396"/>
      <c r="F278" s="397"/>
      <c r="G278" s="398">
        <f t="shared" si="84"/>
        <v>5</v>
      </c>
      <c r="H278" s="940">
        <v>0</v>
      </c>
      <c r="I278" s="941">
        <v>3</v>
      </c>
      <c r="J278" s="942">
        <v>2</v>
      </c>
      <c r="K278" s="398">
        <f t="shared" si="85"/>
        <v>31</v>
      </c>
      <c r="L278" s="408">
        <v>17</v>
      </c>
      <c r="M278" s="942">
        <v>14</v>
      </c>
      <c r="N278" s="940">
        <v>2</v>
      </c>
      <c r="O278" s="941">
        <v>3</v>
      </c>
      <c r="P278" s="941">
        <v>7</v>
      </c>
      <c r="Q278" s="941">
        <v>6</v>
      </c>
      <c r="R278" s="941">
        <v>8</v>
      </c>
      <c r="S278" s="942">
        <v>5</v>
      </c>
      <c r="T278" s="769">
        <v>2</v>
      </c>
      <c r="U278" s="760"/>
      <c r="V278" s="755"/>
      <c r="W278" s="760">
        <v>4</v>
      </c>
      <c r="X278" s="942">
        <v>5</v>
      </c>
      <c r="Y278" s="940">
        <v>1</v>
      </c>
      <c r="Z278" s="941">
        <v>0</v>
      </c>
      <c r="AA278" s="941">
        <v>1</v>
      </c>
      <c r="AB278" s="941">
        <v>0</v>
      </c>
      <c r="AC278" s="941">
        <v>0</v>
      </c>
      <c r="AD278" s="941">
        <v>5</v>
      </c>
      <c r="AE278" s="941">
        <v>0</v>
      </c>
      <c r="AF278" s="941">
        <v>1</v>
      </c>
      <c r="AG278" s="941">
        <v>0</v>
      </c>
      <c r="AH278" s="941">
        <v>1</v>
      </c>
      <c r="AI278" s="942">
        <v>0</v>
      </c>
      <c r="AJ278" s="769"/>
      <c r="AK278" s="417" t="s">
        <v>169</v>
      </c>
      <c r="AL278" s="791"/>
      <c r="AM278" s="980"/>
      <c r="AN278" s="386"/>
      <c r="AO278" s="387">
        <v>2</v>
      </c>
    </row>
    <row r="279" spans="1:41" s="387" customFormat="1" ht="20.45" customHeight="1" x14ac:dyDescent="0.15">
      <c r="A279" s="443" t="s">
        <v>173</v>
      </c>
      <c r="B279" s="394"/>
      <c r="C279" s="417" t="s">
        <v>22</v>
      </c>
      <c r="D279" s="395"/>
      <c r="E279" s="396" t="s">
        <v>791</v>
      </c>
      <c r="F279" s="397">
        <v>1</v>
      </c>
      <c r="G279" s="801">
        <f t="shared" si="84"/>
        <v>7</v>
      </c>
      <c r="H279" s="955">
        <v>4</v>
      </c>
      <c r="I279" s="941">
        <v>1</v>
      </c>
      <c r="J279" s="942">
        <v>2</v>
      </c>
      <c r="K279" s="398">
        <f t="shared" si="85"/>
        <v>54</v>
      </c>
      <c r="L279" s="408">
        <v>25</v>
      </c>
      <c r="M279" s="942">
        <v>29</v>
      </c>
      <c r="N279" s="940">
        <v>6</v>
      </c>
      <c r="O279" s="941">
        <v>12</v>
      </c>
      <c r="P279" s="941">
        <v>8</v>
      </c>
      <c r="Q279" s="941">
        <v>8</v>
      </c>
      <c r="R279" s="941">
        <v>11</v>
      </c>
      <c r="S279" s="942">
        <v>9</v>
      </c>
      <c r="T279" s="769">
        <v>3</v>
      </c>
      <c r="U279" s="760"/>
      <c r="V279" s="755"/>
      <c r="W279" s="760">
        <v>4</v>
      </c>
      <c r="X279" s="942">
        <v>8</v>
      </c>
      <c r="Y279" s="940">
        <v>1</v>
      </c>
      <c r="Z279" s="941">
        <v>0</v>
      </c>
      <c r="AA279" s="941">
        <v>1</v>
      </c>
      <c r="AB279" s="941">
        <v>0</v>
      </c>
      <c r="AC279" s="941">
        <v>0</v>
      </c>
      <c r="AD279" s="941">
        <v>8</v>
      </c>
      <c r="AE279" s="941">
        <v>0</v>
      </c>
      <c r="AF279" s="941">
        <v>1</v>
      </c>
      <c r="AG279" s="941">
        <v>0</v>
      </c>
      <c r="AH279" s="941">
        <v>0</v>
      </c>
      <c r="AI279" s="942">
        <v>1</v>
      </c>
      <c r="AJ279" s="769"/>
      <c r="AK279" s="417" t="s">
        <v>22</v>
      </c>
      <c r="AL279" s="791"/>
      <c r="AM279" s="980"/>
      <c r="AN279" s="386"/>
      <c r="AO279" s="387">
        <v>2</v>
      </c>
    </row>
    <row r="280" spans="1:41" s="383" customFormat="1" ht="20.45" customHeight="1" x14ac:dyDescent="0.15">
      <c r="A280" s="447"/>
      <c r="B280" s="400"/>
      <c r="C280" s="436" t="s">
        <v>1338</v>
      </c>
      <c r="D280" s="401"/>
      <c r="E280" s="402"/>
      <c r="F280" s="403"/>
      <c r="G280" s="404">
        <f>G281+G284+G288+G290+G294+G299</f>
        <v>203</v>
      </c>
      <c r="H280" s="437">
        <f>H281+H284+H288+H290+H294+H299</f>
        <v>143</v>
      </c>
      <c r="I280" s="438">
        <f>I281+I284+I288+I290+I294+I299</f>
        <v>1</v>
      </c>
      <c r="J280" s="406">
        <f>J281+J284+J288+J290+J294+J299</f>
        <v>59</v>
      </c>
      <c r="K280" s="404">
        <f>L280+M280</f>
        <v>3428</v>
      </c>
      <c r="L280" s="405">
        <f t="shared" ref="L280:T280" si="86">L281+L284+L288+L290+L294+L299</f>
        <v>1698</v>
      </c>
      <c r="M280" s="406">
        <f t="shared" si="86"/>
        <v>1730</v>
      </c>
      <c r="N280" s="437">
        <f t="shared" si="86"/>
        <v>524</v>
      </c>
      <c r="O280" s="438">
        <f t="shared" si="86"/>
        <v>545</v>
      </c>
      <c r="P280" s="438">
        <f t="shared" si="86"/>
        <v>616</v>
      </c>
      <c r="Q280" s="438">
        <f t="shared" si="86"/>
        <v>590</v>
      </c>
      <c r="R280" s="438">
        <f t="shared" si="86"/>
        <v>570</v>
      </c>
      <c r="S280" s="406">
        <f t="shared" si="86"/>
        <v>583</v>
      </c>
      <c r="T280" s="954">
        <f t="shared" si="86"/>
        <v>293</v>
      </c>
      <c r="U280" s="756"/>
      <c r="V280" s="753"/>
      <c r="W280" s="982">
        <f t="shared" ref="W280:AI280" si="87">W281+W284+W288+W290+W294+W299</f>
        <v>112</v>
      </c>
      <c r="X280" s="378">
        <f t="shared" si="87"/>
        <v>205</v>
      </c>
      <c r="Y280" s="376">
        <f t="shared" si="87"/>
        <v>18</v>
      </c>
      <c r="Z280" s="377">
        <f t="shared" si="87"/>
        <v>0</v>
      </c>
      <c r="AA280" s="377">
        <f t="shared" si="87"/>
        <v>18</v>
      </c>
      <c r="AB280" s="377">
        <f t="shared" si="87"/>
        <v>0</v>
      </c>
      <c r="AC280" s="377">
        <f t="shared" si="87"/>
        <v>0</v>
      </c>
      <c r="AD280" s="377">
        <f t="shared" si="87"/>
        <v>230</v>
      </c>
      <c r="AE280" s="377">
        <f t="shared" si="87"/>
        <v>0</v>
      </c>
      <c r="AF280" s="377">
        <f t="shared" si="87"/>
        <v>18</v>
      </c>
      <c r="AG280" s="377">
        <f t="shared" si="87"/>
        <v>1</v>
      </c>
      <c r="AH280" s="377">
        <f t="shared" si="87"/>
        <v>2</v>
      </c>
      <c r="AI280" s="378">
        <f t="shared" si="87"/>
        <v>30</v>
      </c>
      <c r="AJ280" s="405"/>
      <c r="AK280" s="436" t="s">
        <v>1338</v>
      </c>
      <c r="AL280" s="802"/>
      <c r="AM280" s="981"/>
      <c r="AN280" s="382"/>
    </row>
    <row r="281" spans="1:41" s="383" customFormat="1" ht="20.25" customHeight="1" x14ac:dyDescent="0.15">
      <c r="A281" s="442" t="s">
        <v>176</v>
      </c>
      <c r="B281" s="371"/>
      <c r="C281" s="416" t="s">
        <v>1248</v>
      </c>
      <c r="D281" s="372"/>
      <c r="E281" s="373"/>
      <c r="F281" s="374"/>
      <c r="G281" s="375">
        <f>SUM(G282:G283)</f>
        <v>20</v>
      </c>
      <c r="H281" s="376">
        <f>SUM(H282:H283)</f>
        <v>14</v>
      </c>
      <c r="I281" s="377">
        <f>SUM(I282:I283)</f>
        <v>0</v>
      </c>
      <c r="J281" s="378">
        <f>SUM(J282:J283)</f>
        <v>6</v>
      </c>
      <c r="K281" s="375">
        <f>L281+M281</f>
        <v>388</v>
      </c>
      <c r="L281" s="379">
        <f t="shared" ref="L281:AI281" si="88">SUM(L282:L283)</f>
        <v>181</v>
      </c>
      <c r="M281" s="378">
        <f t="shared" si="88"/>
        <v>207</v>
      </c>
      <c r="N281" s="376">
        <f t="shared" si="88"/>
        <v>52</v>
      </c>
      <c r="O281" s="377">
        <f t="shared" si="88"/>
        <v>63</v>
      </c>
      <c r="P281" s="377">
        <f t="shared" si="88"/>
        <v>70</v>
      </c>
      <c r="Q281" s="377">
        <f t="shared" si="88"/>
        <v>55</v>
      </c>
      <c r="R281" s="377">
        <f t="shared" si="88"/>
        <v>69</v>
      </c>
      <c r="S281" s="378">
        <f t="shared" si="88"/>
        <v>79</v>
      </c>
      <c r="T281" s="407">
        <f t="shared" si="88"/>
        <v>35</v>
      </c>
      <c r="U281" s="756"/>
      <c r="V281" s="753"/>
      <c r="W281" s="982">
        <f t="shared" si="88"/>
        <v>14</v>
      </c>
      <c r="X281" s="378">
        <f t="shared" si="88"/>
        <v>23</v>
      </c>
      <c r="Y281" s="376">
        <f t="shared" si="88"/>
        <v>2</v>
      </c>
      <c r="Z281" s="377">
        <f t="shared" si="88"/>
        <v>0</v>
      </c>
      <c r="AA281" s="377">
        <f t="shared" si="88"/>
        <v>2</v>
      </c>
      <c r="AB281" s="377">
        <f t="shared" si="88"/>
        <v>0</v>
      </c>
      <c r="AC281" s="377">
        <f t="shared" si="88"/>
        <v>0</v>
      </c>
      <c r="AD281" s="377">
        <f t="shared" si="88"/>
        <v>26</v>
      </c>
      <c r="AE281" s="377">
        <f t="shared" si="88"/>
        <v>0</v>
      </c>
      <c r="AF281" s="377">
        <f t="shared" si="88"/>
        <v>2</v>
      </c>
      <c r="AG281" s="377">
        <f t="shared" si="88"/>
        <v>0</v>
      </c>
      <c r="AH281" s="377">
        <f t="shared" si="88"/>
        <v>1</v>
      </c>
      <c r="AI281" s="378">
        <f t="shared" si="88"/>
        <v>4</v>
      </c>
      <c r="AJ281" s="380"/>
      <c r="AK281" s="416" t="s">
        <v>1248</v>
      </c>
      <c r="AL281" s="793"/>
      <c r="AM281" s="981"/>
      <c r="AN281" s="382"/>
    </row>
    <row r="282" spans="1:41" s="387" customFormat="1" ht="20.45" customHeight="1" x14ac:dyDescent="0.15">
      <c r="A282" s="443" t="s">
        <v>177</v>
      </c>
      <c r="B282" s="394"/>
      <c r="C282" s="417" t="s">
        <v>78</v>
      </c>
      <c r="D282" s="395"/>
      <c r="E282" s="396"/>
      <c r="F282" s="397"/>
      <c r="G282" s="398">
        <f t="shared" ref="G282:G283" si="89">SUM(H282:J282)</f>
        <v>11</v>
      </c>
      <c r="H282" s="940">
        <v>8</v>
      </c>
      <c r="I282" s="941">
        <v>0</v>
      </c>
      <c r="J282" s="942">
        <v>3</v>
      </c>
      <c r="K282" s="398">
        <f t="shared" ref="K282:K283" si="90">SUM(L282:M282)</f>
        <v>193</v>
      </c>
      <c r="L282" s="408">
        <v>94</v>
      </c>
      <c r="M282" s="942">
        <v>99</v>
      </c>
      <c r="N282" s="940">
        <v>22</v>
      </c>
      <c r="O282" s="941">
        <v>27</v>
      </c>
      <c r="P282" s="941">
        <v>36</v>
      </c>
      <c r="Q282" s="941">
        <v>29</v>
      </c>
      <c r="R282" s="941">
        <v>38</v>
      </c>
      <c r="S282" s="942">
        <v>41</v>
      </c>
      <c r="T282" s="769">
        <v>16</v>
      </c>
      <c r="U282" s="760"/>
      <c r="V282" s="755"/>
      <c r="W282" s="760">
        <v>7</v>
      </c>
      <c r="X282" s="942">
        <v>12</v>
      </c>
      <c r="Y282" s="940">
        <v>1</v>
      </c>
      <c r="Z282" s="941">
        <v>0</v>
      </c>
      <c r="AA282" s="941">
        <v>1</v>
      </c>
      <c r="AB282" s="941">
        <v>0</v>
      </c>
      <c r="AC282" s="941">
        <v>0</v>
      </c>
      <c r="AD282" s="941">
        <v>14</v>
      </c>
      <c r="AE282" s="941">
        <v>0</v>
      </c>
      <c r="AF282" s="941">
        <v>1</v>
      </c>
      <c r="AG282" s="941">
        <v>0</v>
      </c>
      <c r="AH282" s="941">
        <v>1</v>
      </c>
      <c r="AI282" s="942">
        <v>1</v>
      </c>
      <c r="AJ282" s="769"/>
      <c r="AK282" s="417" t="s">
        <v>78</v>
      </c>
      <c r="AL282" s="791"/>
      <c r="AM282" s="980"/>
      <c r="AN282" s="386"/>
      <c r="AO282" s="387">
        <v>3</v>
      </c>
    </row>
    <row r="283" spans="1:41" s="387" customFormat="1" ht="20.45" customHeight="1" x14ac:dyDescent="0.15">
      <c r="A283" s="448" t="s">
        <v>183</v>
      </c>
      <c r="B283" s="410"/>
      <c r="C283" s="360" t="s">
        <v>186</v>
      </c>
      <c r="D283" s="411"/>
      <c r="E283" s="412"/>
      <c r="F283" s="413"/>
      <c r="G283" s="414">
        <f t="shared" si="89"/>
        <v>9</v>
      </c>
      <c r="H283" s="943">
        <v>6</v>
      </c>
      <c r="I283" s="944">
        <v>0</v>
      </c>
      <c r="J283" s="945">
        <v>3</v>
      </c>
      <c r="K283" s="414">
        <f t="shared" si="90"/>
        <v>195</v>
      </c>
      <c r="L283" s="415">
        <v>87</v>
      </c>
      <c r="M283" s="945">
        <v>108</v>
      </c>
      <c r="N283" s="943">
        <v>30</v>
      </c>
      <c r="O283" s="944">
        <v>36</v>
      </c>
      <c r="P283" s="944">
        <v>34</v>
      </c>
      <c r="Q283" s="944">
        <v>26</v>
      </c>
      <c r="R283" s="944">
        <v>31</v>
      </c>
      <c r="S283" s="945">
        <v>38</v>
      </c>
      <c r="T283" s="789">
        <v>19</v>
      </c>
      <c r="U283" s="760"/>
      <c r="V283" s="755"/>
      <c r="W283" s="983">
        <v>7</v>
      </c>
      <c r="X283" s="945">
        <v>11</v>
      </c>
      <c r="Y283" s="943">
        <v>1</v>
      </c>
      <c r="Z283" s="944">
        <v>0</v>
      </c>
      <c r="AA283" s="944">
        <v>1</v>
      </c>
      <c r="AB283" s="944">
        <v>0</v>
      </c>
      <c r="AC283" s="944">
        <v>0</v>
      </c>
      <c r="AD283" s="944">
        <v>12</v>
      </c>
      <c r="AE283" s="944">
        <v>0</v>
      </c>
      <c r="AF283" s="944">
        <v>1</v>
      </c>
      <c r="AG283" s="944">
        <v>0</v>
      </c>
      <c r="AH283" s="944">
        <v>0</v>
      </c>
      <c r="AI283" s="945">
        <v>3</v>
      </c>
      <c r="AJ283" s="789"/>
      <c r="AK283" s="360" t="s">
        <v>186</v>
      </c>
      <c r="AL283" s="792"/>
      <c r="AM283" s="980"/>
      <c r="AN283" s="386"/>
      <c r="AO283" s="387">
        <v>2</v>
      </c>
    </row>
    <row r="284" spans="1:41" s="383" customFormat="1" ht="20.45" customHeight="1" x14ac:dyDescent="0.15">
      <c r="A284" s="442" t="s">
        <v>193</v>
      </c>
      <c r="B284" s="371"/>
      <c r="C284" s="416" t="s">
        <v>997</v>
      </c>
      <c r="D284" s="372"/>
      <c r="E284" s="373"/>
      <c r="F284" s="374"/>
      <c r="G284" s="388">
        <f>SUM(G285:G287)</f>
        <v>32</v>
      </c>
      <c r="H284" s="391">
        <f>SUM(H285:H287)</f>
        <v>20</v>
      </c>
      <c r="I284" s="392">
        <f>SUM(I285:I287)</f>
        <v>0</v>
      </c>
      <c r="J284" s="390">
        <f>SUM(J285:J287)</f>
        <v>12</v>
      </c>
      <c r="K284" s="388">
        <f>L284+M284</f>
        <v>503</v>
      </c>
      <c r="L284" s="389">
        <f t="shared" ref="L284:AI284" si="91">SUM(L285:L287)</f>
        <v>250</v>
      </c>
      <c r="M284" s="390">
        <f t="shared" si="91"/>
        <v>253</v>
      </c>
      <c r="N284" s="391">
        <f t="shared" si="91"/>
        <v>62</v>
      </c>
      <c r="O284" s="392">
        <f t="shared" si="91"/>
        <v>87</v>
      </c>
      <c r="P284" s="392">
        <f t="shared" si="91"/>
        <v>87</v>
      </c>
      <c r="Q284" s="392">
        <f t="shared" si="91"/>
        <v>91</v>
      </c>
      <c r="R284" s="392">
        <f t="shared" si="91"/>
        <v>87</v>
      </c>
      <c r="S284" s="390">
        <f t="shared" si="91"/>
        <v>89</v>
      </c>
      <c r="T284" s="380">
        <f t="shared" si="91"/>
        <v>74</v>
      </c>
      <c r="U284" s="756"/>
      <c r="V284" s="753"/>
      <c r="W284" s="756">
        <f t="shared" si="91"/>
        <v>20</v>
      </c>
      <c r="X284" s="390">
        <f t="shared" si="91"/>
        <v>31</v>
      </c>
      <c r="Y284" s="391">
        <f t="shared" si="91"/>
        <v>3</v>
      </c>
      <c r="Z284" s="392">
        <f t="shared" si="91"/>
        <v>0</v>
      </c>
      <c r="AA284" s="392">
        <f t="shared" si="91"/>
        <v>3</v>
      </c>
      <c r="AB284" s="392">
        <f t="shared" si="91"/>
        <v>0</v>
      </c>
      <c r="AC284" s="392">
        <f t="shared" si="91"/>
        <v>0</v>
      </c>
      <c r="AD284" s="392">
        <f t="shared" si="91"/>
        <v>38</v>
      </c>
      <c r="AE284" s="392">
        <f t="shared" si="91"/>
        <v>0</v>
      </c>
      <c r="AF284" s="392">
        <f t="shared" si="91"/>
        <v>3</v>
      </c>
      <c r="AG284" s="392">
        <f t="shared" si="91"/>
        <v>0</v>
      </c>
      <c r="AH284" s="392">
        <f t="shared" si="91"/>
        <v>0</v>
      </c>
      <c r="AI284" s="390">
        <f t="shared" si="91"/>
        <v>4</v>
      </c>
      <c r="AJ284" s="380"/>
      <c r="AK284" s="416" t="s">
        <v>997</v>
      </c>
      <c r="AL284" s="793"/>
      <c r="AM284" s="981"/>
      <c r="AN284" s="382"/>
    </row>
    <row r="285" spans="1:41" s="387" customFormat="1" ht="20.45" customHeight="1" x14ac:dyDescent="0.15">
      <c r="A285" s="443" t="s">
        <v>194</v>
      </c>
      <c r="B285" s="394"/>
      <c r="C285" s="417" t="s">
        <v>197</v>
      </c>
      <c r="D285" s="395"/>
      <c r="E285" s="396"/>
      <c r="F285" s="397"/>
      <c r="G285" s="398">
        <f t="shared" ref="G285:G287" si="92">SUM(H285:J285)</f>
        <v>12</v>
      </c>
      <c r="H285" s="940">
        <v>6</v>
      </c>
      <c r="I285" s="941">
        <v>0</v>
      </c>
      <c r="J285" s="942">
        <v>6</v>
      </c>
      <c r="K285" s="398">
        <f t="shared" ref="K285:K287" si="93">SUM(L285:M285)</f>
        <v>199</v>
      </c>
      <c r="L285" s="408">
        <v>106</v>
      </c>
      <c r="M285" s="942">
        <v>93</v>
      </c>
      <c r="N285" s="940">
        <v>31</v>
      </c>
      <c r="O285" s="941">
        <v>35</v>
      </c>
      <c r="P285" s="941">
        <v>34</v>
      </c>
      <c r="Q285" s="941">
        <v>38</v>
      </c>
      <c r="R285" s="941">
        <v>32</v>
      </c>
      <c r="S285" s="942">
        <v>29</v>
      </c>
      <c r="T285" s="769">
        <v>32</v>
      </c>
      <c r="U285" s="760"/>
      <c r="V285" s="755"/>
      <c r="W285" s="760">
        <v>7</v>
      </c>
      <c r="X285" s="942">
        <v>12</v>
      </c>
      <c r="Y285" s="940">
        <v>1</v>
      </c>
      <c r="Z285" s="941">
        <v>0</v>
      </c>
      <c r="AA285" s="941">
        <v>1</v>
      </c>
      <c r="AB285" s="941">
        <v>0</v>
      </c>
      <c r="AC285" s="941">
        <v>0</v>
      </c>
      <c r="AD285" s="941">
        <v>14</v>
      </c>
      <c r="AE285" s="941">
        <v>0</v>
      </c>
      <c r="AF285" s="941">
        <v>1</v>
      </c>
      <c r="AG285" s="941">
        <v>0</v>
      </c>
      <c r="AH285" s="941">
        <v>0</v>
      </c>
      <c r="AI285" s="942">
        <v>2</v>
      </c>
      <c r="AJ285" s="769"/>
      <c r="AK285" s="417" t="s">
        <v>197</v>
      </c>
      <c r="AL285" s="791"/>
      <c r="AM285" s="980"/>
      <c r="AN285" s="386"/>
      <c r="AO285" s="387">
        <v>4</v>
      </c>
    </row>
    <row r="286" spans="1:41" s="387" customFormat="1" ht="20.45" customHeight="1" x14ac:dyDescent="0.15">
      <c r="A286" s="443" t="s">
        <v>205</v>
      </c>
      <c r="B286" s="394"/>
      <c r="C286" s="417" t="s">
        <v>207</v>
      </c>
      <c r="D286" s="395"/>
      <c r="E286" s="396"/>
      <c r="F286" s="397"/>
      <c r="G286" s="398">
        <f t="shared" si="92"/>
        <v>8</v>
      </c>
      <c r="H286" s="940">
        <v>6</v>
      </c>
      <c r="I286" s="941">
        <v>0</v>
      </c>
      <c r="J286" s="942">
        <v>2</v>
      </c>
      <c r="K286" s="398">
        <f t="shared" si="93"/>
        <v>88</v>
      </c>
      <c r="L286" s="408">
        <v>41</v>
      </c>
      <c r="M286" s="942">
        <v>47</v>
      </c>
      <c r="N286" s="940">
        <v>9</v>
      </c>
      <c r="O286" s="941">
        <v>17</v>
      </c>
      <c r="P286" s="941">
        <v>7</v>
      </c>
      <c r="Q286" s="941">
        <v>21</v>
      </c>
      <c r="R286" s="941">
        <v>18</v>
      </c>
      <c r="S286" s="942">
        <v>16</v>
      </c>
      <c r="T286" s="769">
        <v>11</v>
      </c>
      <c r="U286" s="760"/>
      <c r="V286" s="755"/>
      <c r="W286" s="760">
        <v>6</v>
      </c>
      <c r="X286" s="942">
        <v>7</v>
      </c>
      <c r="Y286" s="940">
        <v>1</v>
      </c>
      <c r="Z286" s="941">
        <v>0</v>
      </c>
      <c r="AA286" s="941">
        <v>1</v>
      </c>
      <c r="AB286" s="941">
        <v>0</v>
      </c>
      <c r="AC286" s="941">
        <v>0</v>
      </c>
      <c r="AD286" s="941">
        <v>9</v>
      </c>
      <c r="AE286" s="941">
        <v>0</v>
      </c>
      <c r="AF286" s="941">
        <v>1</v>
      </c>
      <c r="AG286" s="941">
        <v>0</v>
      </c>
      <c r="AH286" s="941">
        <v>0</v>
      </c>
      <c r="AI286" s="942">
        <v>1</v>
      </c>
      <c r="AJ286" s="769"/>
      <c r="AK286" s="417" t="s">
        <v>207</v>
      </c>
      <c r="AL286" s="791"/>
      <c r="AM286" s="980"/>
      <c r="AN286" s="386"/>
      <c r="AO286" s="387">
        <v>2</v>
      </c>
    </row>
    <row r="287" spans="1:41" s="387" customFormat="1" ht="20.45" customHeight="1" x14ac:dyDescent="0.15">
      <c r="A287" s="448">
        <v>1740</v>
      </c>
      <c r="B287" s="410"/>
      <c r="C287" s="360" t="s">
        <v>944</v>
      </c>
      <c r="D287" s="411"/>
      <c r="E287" s="412"/>
      <c r="F287" s="413"/>
      <c r="G287" s="414">
        <f t="shared" si="92"/>
        <v>12</v>
      </c>
      <c r="H287" s="943">
        <v>8</v>
      </c>
      <c r="I287" s="944">
        <v>0</v>
      </c>
      <c r="J287" s="945">
        <v>4</v>
      </c>
      <c r="K287" s="414">
        <f t="shared" si="93"/>
        <v>216</v>
      </c>
      <c r="L287" s="415">
        <v>103</v>
      </c>
      <c r="M287" s="945">
        <v>113</v>
      </c>
      <c r="N287" s="943">
        <v>22</v>
      </c>
      <c r="O287" s="944">
        <v>35</v>
      </c>
      <c r="P287" s="944">
        <v>46</v>
      </c>
      <c r="Q287" s="944">
        <v>32</v>
      </c>
      <c r="R287" s="944">
        <v>37</v>
      </c>
      <c r="S287" s="945">
        <v>44</v>
      </c>
      <c r="T287" s="789">
        <v>31</v>
      </c>
      <c r="U287" s="760"/>
      <c r="V287" s="755"/>
      <c r="W287" s="983">
        <v>7</v>
      </c>
      <c r="X287" s="945">
        <v>12</v>
      </c>
      <c r="Y287" s="943">
        <v>1</v>
      </c>
      <c r="Z287" s="944">
        <v>0</v>
      </c>
      <c r="AA287" s="944">
        <v>1</v>
      </c>
      <c r="AB287" s="944">
        <v>0</v>
      </c>
      <c r="AC287" s="944">
        <v>0</v>
      </c>
      <c r="AD287" s="944">
        <v>15</v>
      </c>
      <c r="AE287" s="944">
        <v>0</v>
      </c>
      <c r="AF287" s="944">
        <v>1</v>
      </c>
      <c r="AG287" s="944">
        <v>0</v>
      </c>
      <c r="AH287" s="944">
        <v>0</v>
      </c>
      <c r="AI287" s="945">
        <v>1</v>
      </c>
      <c r="AJ287" s="789"/>
      <c r="AK287" s="360" t="s">
        <v>944</v>
      </c>
      <c r="AL287" s="792"/>
      <c r="AM287" s="980"/>
      <c r="AN287" s="386"/>
      <c r="AO287" s="387">
        <v>2</v>
      </c>
    </row>
    <row r="288" spans="1:41" s="383" customFormat="1" ht="20.45" customHeight="1" x14ac:dyDescent="0.15">
      <c r="A288" s="442" t="s">
        <v>220</v>
      </c>
      <c r="B288" s="371"/>
      <c r="C288" s="416" t="s">
        <v>39</v>
      </c>
      <c r="D288" s="372"/>
      <c r="E288" s="373"/>
      <c r="F288" s="374"/>
      <c r="G288" s="375">
        <f>G289</f>
        <v>9</v>
      </c>
      <c r="H288" s="376">
        <f>H289</f>
        <v>6</v>
      </c>
      <c r="I288" s="377">
        <f>I289</f>
        <v>0</v>
      </c>
      <c r="J288" s="378">
        <f>J289</f>
        <v>3</v>
      </c>
      <c r="K288" s="375">
        <f>L288+M288</f>
        <v>125</v>
      </c>
      <c r="L288" s="379">
        <f t="shared" ref="L288:AI288" si="94">L289</f>
        <v>71</v>
      </c>
      <c r="M288" s="378">
        <f t="shared" si="94"/>
        <v>54</v>
      </c>
      <c r="N288" s="376">
        <f t="shared" si="94"/>
        <v>19</v>
      </c>
      <c r="O288" s="377">
        <f t="shared" si="94"/>
        <v>20</v>
      </c>
      <c r="P288" s="377">
        <f t="shared" si="94"/>
        <v>27</v>
      </c>
      <c r="Q288" s="377">
        <f t="shared" si="94"/>
        <v>22</v>
      </c>
      <c r="R288" s="377">
        <f t="shared" si="94"/>
        <v>20</v>
      </c>
      <c r="S288" s="378">
        <f t="shared" si="94"/>
        <v>17</v>
      </c>
      <c r="T288" s="407">
        <f t="shared" si="94"/>
        <v>14</v>
      </c>
      <c r="U288" s="756"/>
      <c r="V288" s="753"/>
      <c r="W288" s="982">
        <f t="shared" si="94"/>
        <v>6</v>
      </c>
      <c r="X288" s="378">
        <f t="shared" si="94"/>
        <v>10</v>
      </c>
      <c r="Y288" s="376">
        <f t="shared" si="94"/>
        <v>1</v>
      </c>
      <c r="Z288" s="377">
        <f t="shared" si="94"/>
        <v>0</v>
      </c>
      <c r="AA288" s="377">
        <f t="shared" si="94"/>
        <v>1</v>
      </c>
      <c r="AB288" s="377">
        <f t="shared" si="94"/>
        <v>0</v>
      </c>
      <c r="AC288" s="377">
        <f t="shared" si="94"/>
        <v>0</v>
      </c>
      <c r="AD288" s="377">
        <f t="shared" si="94"/>
        <v>11</v>
      </c>
      <c r="AE288" s="377">
        <f t="shared" si="94"/>
        <v>0</v>
      </c>
      <c r="AF288" s="377">
        <f t="shared" si="94"/>
        <v>1</v>
      </c>
      <c r="AG288" s="377">
        <f t="shared" si="94"/>
        <v>0</v>
      </c>
      <c r="AH288" s="377">
        <f t="shared" si="94"/>
        <v>1</v>
      </c>
      <c r="AI288" s="378">
        <f t="shared" si="94"/>
        <v>1</v>
      </c>
      <c r="AJ288" s="380"/>
      <c r="AK288" s="416" t="s">
        <v>39</v>
      </c>
      <c r="AL288" s="793"/>
      <c r="AM288" s="981"/>
      <c r="AN288" s="382"/>
    </row>
    <row r="289" spans="1:41" s="387" customFormat="1" ht="20.45" customHeight="1" x14ac:dyDescent="0.15">
      <c r="A289" s="448">
        <v>1654</v>
      </c>
      <c r="B289" s="410"/>
      <c r="C289" s="360" t="s">
        <v>222</v>
      </c>
      <c r="D289" s="411"/>
      <c r="E289" s="412"/>
      <c r="F289" s="413"/>
      <c r="G289" s="414">
        <f>SUM(H289:J289)</f>
        <v>9</v>
      </c>
      <c r="H289" s="943">
        <v>6</v>
      </c>
      <c r="I289" s="944">
        <v>0</v>
      </c>
      <c r="J289" s="945">
        <v>3</v>
      </c>
      <c r="K289" s="414">
        <f>SUM(L289:M289)</f>
        <v>125</v>
      </c>
      <c r="L289" s="415">
        <v>71</v>
      </c>
      <c r="M289" s="945">
        <v>54</v>
      </c>
      <c r="N289" s="943">
        <v>19</v>
      </c>
      <c r="O289" s="944">
        <v>20</v>
      </c>
      <c r="P289" s="944">
        <v>27</v>
      </c>
      <c r="Q289" s="944">
        <v>22</v>
      </c>
      <c r="R289" s="944">
        <v>20</v>
      </c>
      <c r="S289" s="945">
        <v>17</v>
      </c>
      <c r="T289" s="789">
        <v>14</v>
      </c>
      <c r="U289" s="760"/>
      <c r="V289" s="755"/>
      <c r="W289" s="983">
        <v>6</v>
      </c>
      <c r="X289" s="945">
        <v>10</v>
      </c>
      <c r="Y289" s="943">
        <v>1</v>
      </c>
      <c r="Z289" s="944">
        <v>0</v>
      </c>
      <c r="AA289" s="944">
        <v>1</v>
      </c>
      <c r="AB289" s="944">
        <v>0</v>
      </c>
      <c r="AC289" s="944">
        <v>0</v>
      </c>
      <c r="AD289" s="944">
        <v>11</v>
      </c>
      <c r="AE289" s="944">
        <v>0</v>
      </c>
      <c r="AF289" s="944">
        <v>1</v>
      </c>
      <c r="AG289" s="944">
        <v>0</v>
      </c>
      <c r="AH289" s="944">
        <v>1</v>
      </c>
      <c r="AI289" s="945">
        <v>1</v>
      </c>
      <c r="AJ289" s="789"/>
      <c r="AK289" s="360" t="s">
        <v>222</v>
      </c>
      <c r="AL289" s="792"/>
      <c r="AM289" s="980"/>
      <c r="AN289" s="386"/>
      <c r="AO289" s="387">
        <v>7</v>
      </c>
    </row>
    <row r="290" spans="1:41" s="383" customFormat="1" ht="20.45" customHeight="1" x14ac:dyDescent="0.15">
      <c r="A290" s="442" t="s">
        <v>229</v>
      </c>
      <c r="B290" s="371"/>
      <c r="C290" s="416" t="s">
        <v>1184</v>
      </c>
      <c r="D290" s="372"/>
      <c r="E290" s="373"/>
      <c r="F290" s="374"/>
      <c r="G290" s="388">
        <f>SUM(G291:G293)</f>
        <v>36</v>
      </c>
      <c r="H290" s="391">
        <f>SUM(H291:H293)</f>
        <v>25</v>
      </c>
      <c r="I290" s="392">
        <f>SUM(I291:I293)</f>
        <v>1</v>
      </c>
      <c r="J290" s="390">
        <f>SUM(J291:J293)</f>
        <v>10</v>
      </c>
      <c r="K290" s="388">
        <f>L290+M290</f>
        <v>667</v>
      </c>
      <c r="L290" s="389">
        <f t="shared" ref="L290:AI290" si="95">SUM(L291:L293)</f>
        <v>342</v>
      </c>
      <c r="M290" s="390">
        <f t="shared" si="95"/>
        <v>325</v>
      </c>
      <c r="N290" s="391">
        <f t="shared" si="95"/>
        <v>101</v>
      </c>
      <c r="O290" s="392">
        <f t="shared" si="95"/>
        <v>105</v>
      </c>
      <c r="P290" s="392">
        <f t="shared" si="95"/>
        <v>104</v>
      </c>
      <c r="Q290" s="392">
        <f t="shared" si="95"/>
        <v>118</v>
      </c>
      <c r="R290" s="392">
        <f t="shared" si="95"/>
        <v>110</v>
      </c>
      <c r="S290" s="390">
        <f t="shared" si="95"/>
        <v>129</v>
      </c>
      <c r="T290" s="380">
        <f t="shared" si="95"/>
        <v>46</v>
      </c>
      <c r="U290" s="756"/>
      <c r="V290" s="753"/>
      <c r="W290" s="756">
        <f t="shared" si="95"/>
        <v>14</v>
      </c>
      <c r="X290" s="390">
        <f t="shared" si="95"/>
        <v>42</v>
      </c>
      <c r="Y290" s="391">
        <f t="shared" si="95"/>
        <v>3</v>
      </c>
      <c r="Z290" s="392">
        <f t="shared" si="95"/>
        <v>0</v>
      </c>
      <c r="AA290" s="392">
        <f t="shared" si="95"/>
        <v>3</v>
      </c>
      <c r="AB290" s="392">
        <f t="shared" si="95"/>
        <v>0</v>
      </c>
      <c r="AC290" s="392">
        <f t="shared" si="95"/>
        <v>0</v>
      </c>
      <c r="AD290" s="392">
        <f t="shared" si="95"/>
        <v>39</v>
      </c>
      <c r="AE290" s="392">
        <f t="shared" si="95"/>
        <v>0</v>
      </c>
      <c r="AF290" s="392">
        <f t="shared" si="95"/>
        <v>3</v>
      </c>
      <c r="AG290" s="392">
        <f t="shared" si="95"/>
        <v>0</v>
      </c>
      <c r="AH290" s="392">
        <f t="shared" si="95"/>
        <v>0</v>
      </c>
      <c r="AI290" s="390">
        <f t="shared" si="95"/>
        <v>8</v>
      </c>
      <c r="AJ290" s="380"/>
      <c r="AK290" s="416" t="s">
        <v>1184</v>
      </c>
      <c r="AL290" s="793"/>
      <c r="AM290" s="981"/>
      <c r="AN290" s="382"/>
    </row>
    <row r="291" spans="1:41" s="387" customFormat="1" ht="20.45" customHeight="1" x14ac:dyDescent="0.15">
      <c r="A291" s="443" t="s">
        <v>230</v>
      </c>
      <c r="B291" s="394"/>
      <c r="C291" s="417" t="s">
        <v>233</v>
      </c>
      <c r="D291" s="395"/>
      <c r="E291" s="396"/>
      <c r="F291" s="397"/>
      <c r="G291" s="398">
        <f t="shared" ref="G291:G293" si="96">SUM(H291:J291)</f>
        <v>17</v>
      </c>
      <c r="H291" s="940">
        <v>14</v>
      </c>
      <c r="I291" s="941">
        <v>0</v>
      </c>
      <c r="J291" s="942">
        <v>3</v>
      </c>
      <c r="K291" s="398">
        <f t="shared" ref="K291:K293" si="97">SUM(L291:M291)</f>
        <v>379</v>
      </c>
      <c r="L291" s="408">
        <v>204</v>
      </c>
      <c r="M291" s="942">
        <v>175</v>
      </c>
      <c r="N291" s="940">
        <v>60</v>
      </c>
      <c r="O291" s="941">
        <v>60</v>
      </c>
      <c r="P291" s="941">
        <v>61</v>
      </c>
      <c r="Q291" s="941">
        <v>68</v>
      </c>
      <c r="R291" s="941">
        <v>59</v>
      </c>
      <c r="S291" s="942">
        <v>71</v>
      </c>
      <c r="T291" s="769">
        <v>17</v>
      </c>
      <c r="U291" s="760"/>
      <c r="V291" s="755"/>
      <c r="W291" s="760">
        <v>8</v>
      </c>
      <c r="X291" s="942">
        <v>19</v>
      </c>
      <c r="Y291" s="940">
        <v>1</v>
      </c>
      <c r="Z291" s="941">
        <v>0</v>
      </c>
      <c r="AA291" s="941">
        <v>1</v>
      </c>
      <c r="AB291" s="941">
        <v>0</v>
      </c>
      <c r="AC291" s="941">
        <v>0</v>
      </c>
      <c r="AD291" s="941">
        <v>20</v>
      </c>
      <c r="AE291" s="941">
        <v>0</v>
      </c>
      <c r="AF291" s="941">
        <v>1</v>
      </c>
      <c r="AG291" s="941">
        <v>0</v>
      </c>
      <c r="AH291" s="941">
        <v>0</v>
      </c>
      <c r="AI291" s="942">
        <v>4</v>
      </c>
      <c r="AJ291" s="769"/>
      <c r="AK291" s="417" t="s">
        <v>233</v>
      </c>
      <c r="AL291" s="791"/>
      <c r="AM291" s="980"/>
      <c r="AN291" s="386"/>
      <c r="AO291" s="387">
        <v>1</v>
      </c>
    </row>
    <row r="292" spans="1:41" s="387" customFormat="1" ht="20.45" customHeight="1" x14ac:dyDescent="0.15">
      <c r="A292" s="443">
        <v>1690</v>
      </c>
      <c r="B292" s="394"/>
      <c r="C292" s="417" t="s">
        <v>238</v>
      </c>
      <c r="D292" s="395"/>
      <c r="E292" s="396"/>
      <c r="F292" s="397">
        <v>1</v>
      </c>
      <c r="G292" s="398">
        <f t="shared" si="96"/>
        <v>7</v>
      </c>
      <c r="H292" s="940">
        <v>4</v>
      </c>
      <c r="I292" s="941">
        <v>1</v>
      </c>
      <c r="J292" s="942">
        <v>2</v>
      </c>
      <c r="K292" s="398">
        <f t="shared" si="97"/>
        <v>55</v>
      </c>
      <c r="L292" s="408">
        <v>27</v>
      </c>
      <c r="M292" s="942">
        <v>28</v>
      </c>
      <c r="N292" s="940">
        <v>5</v>
      </c>
      <c r="O292" s="941">
        <v>7</v>
      </c>
      <c r="P292" s="941">
        <v>7</v>
      </c>
      <c r="Q292" s="941">
        <v>12</v>
      </c>
      <c r="R292" s="941">
        <v>10</v>
      </c>
      <c r="S292" s="942">
        <v>14</v>
      </c>
      <c r="T292" s="769">
        <v>6</v>
      </c>
      <c r="U292" s="760"/>
      <c r="V292" s="755"/>
      <c r="W292" s="760">
        <v>4</v>
      </c>
      <c r="X292" s="942">
        <v>7</v>
      </c>
      <c r="Y292" s="940">
        <v>1</v>
      </c>
      <c r="Z292" s="941">
        <v>0</v>
      </c>
      <c r="AA292" s="941">
        <v>1</v>
      </c>
      <c r="AB292" s="941">
        <v>0</v>
      </c>
      <c r="AC292" s="941">
        <v>0</v>
      </c>
      <c r="AD292" s="941">
        <v>7</v>
      </c>
      <c r="AE292" s="941">
        <v>0</v>
      </c>
      <c r="AF292" s="941">
        <v>1</v>
      </c>
      <c r="AG292" s="941">
        <v>0</v>
      </c>
      <c r="AH292" s="941">
        <v>0</v>
      </c>
      <c r="AI292" s="942">
        <v>1</v>
      </c>
      <c r="AJ292" s="769"/>
      <c r="AK292" s="417" t="s">
        <v>238</v>
      </c>
      <c r="AL292" s="791"/>
      <c r="AM292" s="980"/>
      <c r="AN292" s="386"/>
      <c r="AO292" s="387">
        <v>1</v>
      </c>
    </row>
    <row r="293" spans="1:41" s="387" customFormat="1" ht="20.45" customHeight="1" x14ac:dyDescent="0.15">
      <c r="A293" s="448">
        <v>1707</v>
      </c>
      <c r="B293" s="410"/>
      <c r="C293" s="360" t="s">
        <v>1185</v>
      </c>
      <c r="D293" s="411"/>
      <c r="E293" s="412"/>
      <c r="F293" s="413"/>
      <c r="G293" s="398">
        <f t="shared" si="96"/>
        <v>12</v>
      </c>
      <c r="H293" s="940">
        <v>7</v>
      </c>
      <c r="I293" s="941">
        <v>0</v>
      </c>
      <c r="J293" s="942">
        <v>5</v>
      </c>
      <c r="K293" s="398">
        <f t="shared" si="97"/>
        <v>233</v>
      </c>
      <c r="L293" s="408">
        <v>111</v>
      </c>
      <c r="M293" s="942">
        <v>122</v>
      </c>
      <c r="N293" s="940">
        <v>36</v>
      </c>
      <c r="O293" s="941">
        <v>38</v>
      </c>
      <c r="P293" s="941">
        <v>36</v>
      </c>
      <c r="Q293" s="941">
        <v>38</v>
      </c>
      <c r="R293" s="941">
        <v>41</v>
      </c>
      <c r="S293" s="942">
        <v>44</v>
      </c>
      <c r="T293" s="769">
        <v>23</v>
      </c>
      <c r="U293" s="760"/>
      <c r="V293" s="755"/>
      <c r="W293" s="760">
        <v>2</v>
      </c>
      <c r="X293" s="942">
        <v>16</v>
      </c>
      <c r="Y293" s="940">
        <v>1</v>
      </c>
      <c r="Z293" s="941">
        <v>0</v>
      </c>
      <c r="AA293" s="941">
        <v>1</v>
      </c>
      <c r="AB293" s="941">
        <v>0</v>
      </c>
      <c r="AC293" s="941">
        <v>0</v>
      </c>
      <c r="AD293" s="941">
        <v>12</v>
      </c>
      <c r="AE293" s="941">
        <v>0</v>
      </c>
      <c r="AF293" s="941">
        <v>1</v>
      </c>
      <c r="AG293" s="941">
        <v>0</v>
      </c>
      <c r="AH293" s="941">
        <v>0</v>
      </c>
      <c r="AI293" s="942">
        <v>3</v>
      </c>
      <c r="AJ293" s="415"/>
      <c r="AK293" s="360" t="s">
        <v>1185</v>
      </c>
      <c r="AL293" s="792"/>
      <c r="AM293" s="980"/>
      <c r="AN293" s="386"/>
      <c r="AO293" s="387">
        <v>1</v>
      </c>
    </row>
    <row r="294" spans="1:41" s="383" customFormat="1" ht="20.45" customHeight="1" x14ac:dyDescent="0.15">
      <c r="A294" s="442" t="s">
        <v>241</v>
      </c>
      <c r="B294" s="371"/>
      <c r="C294" s="416" t="s">
        <v>523</v>
      </c>
      <c r="D294" s="372"/>
      <c r="E294" s="373"/>
      <c r="F294" s="374"/>
      <c r="G294" s="375">
        <f>SUM(G295:G298)</f>
        <v>34</v>
      </c>
      <c r="H294" s="376">
        <f>SUM(H295:H298)</f>
        <v>25</v>
      </c>
      <c r="I294" s="377">
        <f>SUM(I295:I298)</f>
        <v>0</v>
      </c>
      <c r="J294" s="378">
        <f>SUM(J295:J298)</f>
        <v>9</v>
      </c>
      <c r="K294" s="375">
        <f>L294+M294</f>
        <v>368</v>
      </c>
      <c r="L294" s="379">
        <f t="shared" ref="L294:AI294" si="98">SUM(L295:L298)</f>
        <v>181</v>
      </c>
      <c r="M294" s="378">
        <f t="shared" si="98"/>
        <v>187</v>
      </c>
      <c r="N294" s="376">
        <f t="shared" si="98"/>
        <v>59</v>
      </c>
      <c r="O294" s="377">
        <f t="shared" si="98"/>
        <v>63</v>
      </c>
      <c r="P294" s="377">
        <f t="shared" si="98"/>
        <v>61</v>
      </c>
      <c r="Q294" s="377">
        <f t="shared" si="98"/>
        <v>66</v>
      </c>
      <c r="R294" s="377">
        <f t="shared" si="98"/>
        <v>61</v>
      </c>
      <c r="S294" s="378">
        <f t="shared" si="98"/>
        <v>58</v>
      </c>
      <c r="T294" s="407">
        <f t="shared" si="98"/>
        <v>29</v>
      </c>
      <c r="U294" s="756"/>
      <c r="V294" s="753"/>
      <c r="W294" s="982">
        <f t="shared" si="98"/>
        <v>26</v>
      </c>
      <c r="X294" s="378">
        <f t="shared" si="98"/>
        <v>27</v>
      </c>
      <c r="Y294" s="376">
        <f t="shared" si="98"/>
        <v>4</v>
      </c>
      <c r="Z294" s="377">
        <f t="shared" si="98"/>
        <v>0</v>
      </c>
      <c r="AA294" s="377">
        <f t="shared" si="98"/>
        <v>4</v>
      </c>
      <c r="AB294" s="377">
        <f t="shared" si="98"/>
        <v>0</v>
      </c>
      <c r="AC294" s="377">
        <f t="shared" si="98"/>
        <v>0</v>
      </c>
      <c r="AD294" s="377">
        <f t="shared" si="98"/>
        <v>39</v>
      </c>
      <c r="AE294" s="377">
        <f t="shared" si="98"/>
        <v>0</v>
      </c>
      <c r="AF294" s="377">
        <f t="shared" si="98"/>
        <v>3</v>
      </c>
      <c r="AG294" s="377">
        <f t="shared" si="98"/>
        <v>1</v>
      </c>
      <c r="AH294" s="377">
        <f t="shared" si="98"/>
        <v>0</v>
      </c>
      <c r="AI294" s="378">
        <f t="shared" si="98"/>
        <v>2</v>
      </c>
      <c r="AJ294" s="380"/>
      <c r="AK294" s="416" t="s">
        <v>523</v>
      </c>
      <c r="AL294" s="793"/>
      <c r="AM294" s="981"/>
      <c r="AN294" s="382"/>
    </row>
    <row r="295" spans="1:41" s="387" customFormat="1" ht="20.45" customHeight="1" x14ac:dyDescent="0.15">
      <c r="A295" s="443" t="s">
        <v>242</v>
      </c>
      <c r="B295" s="394"/>
      <c r="C295" s="417" t="s">
        <v>243</v>
      </c>
      <c r="D295" s="395"/>
      <c r="E295" s="396" t="s">
        <v>988</v>
      </c>
      <c r="F295" s="397">
        <v>2</v>
      </c>
      <c r="G295" s="398">
        <f t="shared" ref="G295:G298" si="99">SUM(H295:J295)</f>
        <v>8</v>
      </c>
      <c r="H295" s="940">
        <v>6</v>
      </c>
      <c r="I295" s="941">
        <v>0</v>
      </c>
      <c r="J295" s="942">
        <v>2</v>
      </c>
      <c r="K295" s="398">
        <f t="shared" ref="K295:K298" si="100">SUM(L295:M295)</f>
        <v>83</v>
      </c>
      <c r="L295" s="408">
        <v>31</v>
      </c>
      <c r="M295" s="942">
        <v>52</v>
      </c>
      <c r="N295" s="940">
        <v>14</v>
      </c>
      <c r="O295" s="941">
        <v>11</v>
      </c>
      <c r="P295" s="941">
        <v>15</v>
      </c>
      <c r="Q295" s="941">
        <v>17</v>
      </c>
      <c r="R295" s="941">
        <v>10</v>
      </c>
      <c r="S295" s="942">
        <v>16</v>
      </c>
      <c r="T295" s="769">
        <v>7</v>
      </c>
      <c r="U295" s="760"/>
      <c r="V295" s="755"/>
      <c r="W295" s="760">
        <v>8</v>
      </c>
      <c r="X295" s="942">
        <v>4</v>
      </c>
      <c r="Y295" s="940">
        <v>1</v>
      </c>
      <c r="Z295" s="941">
        <v>0</v>
      </c>
      <c r="AA295" s="941">
        <v>1</v>
      </c>
      <c r="AB295" s="941">
        <v>0</v>
      </c>
      <c r="AC295" s="941">
        <v>0</v>
      </c>
      <c r="AD295" s="941">
        <v>9</v>
      </c>
      <c r="AE295" s="941">
        <v>0</v>
      </c>
      <c r="AF295" s="941">
        <v>1</v>
      </c>
      <c r="AG295" s="941">
        <v>0</v>
      </c>
      <c r="AH295" s="941">
        <v>0</v>
      </c>
      <c r="AI295" s="942">
        <v>0</v>
      </c>
      <c r="AJ295" s="769"/>
      <c r="AK295" s="417" t="s">
        <v>243</v>
      </c>
      <c r="AL295" s="791"/>
      <c r="AM295" s="980"/>
      <c r="AN295" s="386"/>
      <c r="AO295" s="387">
        <v>4</v>
      </c>
    </row>
    <row r="296" spans="1:41" s="387" customFormat="1" ht="20.45" customHeight="1" x14ac:dyDescent="0.15">
      <c r="A296" s="443" t="s">
        <v>196</v>
      </c>
      <c r="B296" s="394"/>
      <c r="C296" s="417" t="s">
        <v>244</v>
      </c>
      <c r="D296" s="395"/>
      <c r="E296" s="396"/>
      <c r="F296" s="397">
        <v>1</v>
      </c>
      <c r="G296" s="398">
        <f t="shared" si="99"/>
        <v>10</v>
      </c>
      <c r="H296" s="940">
        <v>7</v>
      </c>
      <c r="I296" s="941">
        <v>0</v>
      </c>
      <c r="J296" s="942">
        <v>3</v>
      </c>
      <c r="K296" s="398">
        <f t="shared" si="100"/>
        <v>158</v>
      </c>
      <c r="L296" s="408">
        <v>86</v>
      </c>
      <c r="M296" s="942">
        <v>72</v>
      </c>
      <c r="N296" s="940">
        <v>25</v>
      </c>
      <c r="O296" s="941">
        <v>32</v>
      </c>
      <c r="P296" s="941">
        <v>27</v>
      </c>
      <c r="Q296" s="941">
        <v>25</v>
      </c>
      <c r="R296" s="941">
        <v>23</v>
      </c>
      <c r="S296" s="942">
        <v>26</v>
      </c>
      <c r="T296" s="769">
        <v>7</v>
      </c>
      <c r="U296" s="760"/>
      <c r="V296" s="755"/>
      <c r="W296" s="760">
        <v>6</v>
      </c>
      <c r="X296" s="942">
        <v>9</v>
      </c>
      <c r="Y296" s="940">
        <v>1</v>
      </c>
      <c r="Z296" s="941">
        <v>0</v>
      </c>
      <c r="AA296" s="941">
        <v>1</v>
      </c>
      <c r="AB296" s="941">
        <v>0</v>
      </c>
      <c r="AC296" s="941">
        <v>0</v>
      </c>
      <c r="AD296" s="941">
        <v>11</v>
      </c>
      <c r="AE296" s="941">
        <v>0</v>
      </c>
      <c r="AF296" s="941">
        <v>1</v>
      </c>
      <c r="AG296" s="941">
        <v>0</v>
      </c>
      <c r="AH296" s="941">
        <v>0</v>
      </c>
      <c r="AI296" s="942">
        <v>1</v>
      </c>
      <c r="AJ296" s="769"/>
      <c r="AK296" s="417" t="s">
        <v>244</v>
      </c>
      <c r="AL296" s="791"/>
      <c r="AM296" s="980"/>
      <c r="AN296" s="386"/>
      <c r="AO296" s="387">
        <v>4</v>
      </c>
    </row>
    <row r="297" spans="1:41" s="387" customFormat="1" ht="20.45" customHeight="1" x14ac:dyDescent="0.15">
      <c r="A297" s="443" t="s">
        <v>245</v>
      </c>
      <c r="B297" s="394"/>
      <c r="C297" s="417" t="s">
        <v>246</v>
      </c>
      <c r="D297" s="395"/>
      <c r="E297" s="396"/>
      <c r="F297" s="397">
        <v>1</v>
      </c>
      <c r="G297" s="398">
        <f t="shared" si="99"/>
        <v>8</v>
      </c>
      <c r="H297" s="940">
        <v>6</v>
      </c>
      <c r="I297" s="941">
        <v>0</v>
      </c>
      <c r="J297" s="942">
        <v>2</v>
      </c>
      <c r="K297" s="398">
        <f t="shared" si="100"/>
        <v>57</v>
      </c>
      <c r="L297" s="408">
        <v>29</v>
      </c>
      <c r="M297" s="942">
        <v>28</v>
      </c>
      <c r="N297" s="940">
        <v>8</v>
      </c>
      <c r="O297" s="941">
        <v>11</v>
      </c>
      <c r="P297" s="941">
        <v>6</v>
      </c>
      <c r="Q297" s="941">
        <v>11</v>
      </c>
      <c r="R297" s="941">
        <v>15</v>
      </c>
      <c r="S297" s="942">
        <v>6</v>
      </c>
      <c r="T297" s="769">
        <v>9</v>
      </c>
      <c r="U297" s="760"/>
      <c r="V297" s="755"/>
      <c r="W297" s="760">
        <v>6</v>
      </c>
      <c r="X297" s="942">
        <v>7</v>
      </c>
      <c r="Y297" s="940">
        <v>1</v>
      </c>
      <c r="Z297" s="941">
        <v>0</v>
      </c>
      <c r="AA297" s="941">
        <v>1</v>
      </c>
      <c r="AB297" s="941">
        <v>0</v>
      </c>
      <c r="AC297" s="941">
        <v>0</v>
      </c>
      <c r="AD297" s="941">
        <v>10</v>
      </c>
      <c r="AE297" s="941">
        <v>0</v>
      </c>
      <c r="AF297" s="941">
        <v>1</v>
      </c>
      <c r="AG297" s="941">
        <v>0</v>
      </c>
      <c r="AH297" s="941">
        <v>0</v>
      </c>
      <c r="AI297" s="942">
        <v>0</v>
      </c>
      <c r="AJ297" s="769"/>
      <c r="AK297" s="417" t="s">
        <v>246</v>
      </c>
      <c r="AL297" s="791"/>
      <c r="AM297" s="980"/>
      <c r="AN297" s="386"/>
      <c r="AO297" s="387">
        <v>3</v>
      </c>
    </row>
    <row r="298" spans="1:41" s="387" customFormat="1" ht="20.45" customHeight="1" x14ac:dyDescent="0.15">
      <c r="A298" s="448">
        <v>1773</v>
      </c>
      <c r="B298" s="410"/>
      <c r="C298" s="360" t="s">
        <v>937</v>
      </c>
      <c r="D298" s="411"/>
      <c r="E298" s="412"/>
      <c r="F298" s="413">
        <v>1</v>
      </c>
      <c r="G298" s="414">
        <f t="shared" si="99"/>
        <v>8</v>
      </c>
      <c r="H298" s="943">
        <v>6</v>
      </c>
      <c r="I298" s="944">
        <v>0</v>
      </c>
      <c r="J298" s="945">
        <v>2</v>
      </c>
      <c r="K298" s="414">
        <f t="shared" si="100"/>
        <v>70</v>
      </c>
      <c r="L298" s="415">
        <v>35</v>
      </c>
      <c r="M298" s="945">
        <v>35</v>
      </c>
      <c r="N298" s="943">
        <v>12</v>
      </c>
      <c r="O298" s="944">
        <v>9</v>
      </c>
      <c r="P298" s="944">
        <v>13</v>
      </c>
      <c r="Q298" s="944">
        <v>13</v>
      </c>
      <c r="R298" s="944">
        <v>13</v>
      </c>
      <c r="S298" s="945">
        <v>10</v>
      </c>
      <c r="T298" s="789">
        <v>6</v>
      </c>
      <c r="U298" s="760"/>
      <c r="V298" s="755"/>
      <c r="W298" s="983">
        <v>6</v>
      </c>
      <c r="X298" s="945">
        <v>7</v>
      </c>
      <c r="Y298" s="943">
        <v>1</v>
      </c>
      <c r="Z298" s="944">
        <v>0</v>
      </c>
      <c r="AA298" s="944">
        <v>1</v>
      </c>
      <c r="AB298" s="944">
        <v>0</v>
      </c>
      <c r="AC298" s="944">
        <v>0</v>
      </c>
      <c r="AD298" s="944">
        <v>9</v>
      </c>
      <c r="AE298" s="944">
        <v>0</v>
      </c>
      <c r="AF298" s="944">
        <v>0</v>
      </c>
      <c r="AG298" s="944">
        <v>1</v>
      </c>
      <c r="AH298" s="944">
        <v>0</v>
      </c>
      <c r="AI298" s="945">
        <v>1</v>
      </c>
      <c r="AJ298" s="789"/>
      <c r="AK298" s="360" t="s">
        <v>937</v>
      </c>
      <c r="AL298" s="791"/>
      <c r="AM298" s="980"/>
      <c r="AN298" s="386"/>
      <c r="AO298" s="387">
        <v>5</v>
      </c>
    </row>
    <row r="299" spans="1:41" s="387" customFormat="1" ht="20.45" customHeight="1" x14ac:dyDescent="0.15">
      <c r="A299" s="442" t="s">
        <v>184</v>
      </c>
      <c r="B299" s="371"/>
      <c r="C299" s="449" t="s">
        <v>1174</v>
      </c>
      <c r="D299" s="372"/>
      <c r="E299" s="373"/>
      <c r="F299" s="374"/>
      <c r="G299" s="388">
        <f>SUM(G300:G304)</f>
        <v>72</v>
      </c>
      <c r="H299" s="391">
        <f>SUM(H300:H304)</f>
        <v>53</v>
      </c>
      <c r="I299" s="392">
        <f t="shared" ref="I299:J299" si="101">SUM(I300:I304)</f>
        <v>0</v>
      </c>
      <c r="J299" s="390">
        <f t="shared" si="101"/>
        <v>19</v>
      </c>
      <c r="K299" s="388">
        <f>L299+M299</f>
        <v>1377</v>
      </c>
      <c r="L299" s="389">
        <f t="shared" ref="L299:AI299" si="102">SUM(L300:L304)</f>
        <v>673</v>
      </c>
      <c r="M299" s="390">
        <f t="shared" si="102"/>
        <v>704</v>
      </c>
      <c r="N299" s="376">
        <f t="shared" si="102"/>
        <v>231</v>
      </c>
      <c r="O299" s="392">
        <f t="shared" si="102"/>
        <v>207</v>
      </c>
      <c r="P299" s="392">
        <f t="shared" si="102"/>
        <v>267</v>
      </c>
      <c r="Q299" s="392">
        <f t="shared" si="102"/>
        <v>238</v>
      </c>
      <c r="R299" s="392">
        <f t="shared" si="102"/>
        <v>223</v>
      </c>
      <c r="S299" s="390">
        <f t="shared" si="102"/>
        <v>211</v>
      </c>
      <c r="T299" s="380">
        <f t="shared" si="102"/>
        <v>95</v>
      </c>
      <c r="U299" s="756"/>
      <c r="V299" s="753"/>
      <c r="W299" s="756">
        <f t="shared" si="102"/>
        <v>32</v>
      </c>
      <c r="X299" s="390">
        <f t="shared" si="102"/>
        <v>72</v>
      </c>
      <c r="Y299" s="391">
        <f t="shared" si="102"/>
        <v>5</v>
      </c>
      <c r="Z299" s="392">
        <f t="shared" si="102"/>
        <v>0</v>
      </c>
      <c r="AA299" s="392">
        <f t="shared" si="102"/>
        <v>5</v>
      </c>
      <c r="AB299" s="392">
        <f t="shared" si="102"/>
        <v>0</v>
      </c>
      <c r="AC299" s="392">
        <f t="shared" si="102"/>
        <v>0</v>
      </c>
      <c r="AD299" s="392">
        <f t="shared" si="102"/>
        <v>77</v>
      </c>
      <c r="AE299" s="392">
        <f t="shared" si="102"/>
        <v>0</v>
      </c>
      <c r="AF299" s="392">
        <f t="shared" si="102"/>
        <v>6</v>
      </c>
      <c r="AG299" s="392">
        <f t="shared" si="102"/>
        <v>0</v>
      </c>
      <c r="AH299" s="392">
        <f t="shared" si="102"/>
        <v>0</v>
      </c>
      <c r="AI299" s="970">
        <f t="shared" si="102"/>
        <v>11</v>
      </c>
      <c r="AJ299" s="389"/>
      <c r="AK299" s="449" t="s">
        <v>1174</v>
      </c>
      <c r="AL299" s="805"/>
      <c r="AM299" s="981"/>
      <c r="AN299" s="382"/>
    </row>
    <row r="300" spans="1:41" s="387" customFormat="1" ht="20.45" customHeight="1" x14ac:dyDescent="0.15">
      <c r="A300" s="443" t="s">
        <v>247</v>
      </c>
      <c r="B300" s="394"/>
      <c r="C300" s="417" t="s">
        <v>250</v>
      </c>
      <c r="D300" s="395"/>
      <c r="E300" s="396"/>
      <c r="F300" s="397"/>
      <c r="G300" s="398">
        <f t="shared" ref="G300:G301" si="103">SUM(H300:J300)</f>
        <v>17</v>
      </c>
      <c r="H300" s="940">
        <v>12</v>
      </c>
      <c r="I300" s="941">
        <v>0</v>
      </c>
      <c r="J300" s="942">
        <v>5</v>
      </c>
      <c r="K300" s="398">
        <f t="shared" ref="K300:K301" si="104">SUM(L300:M300)</f>
        <v>297</v>
      </c>
      <c r="L300" s="408">
        <v>150</v>
      </c>
      <c r="M300" s="942">
        <v>147</v>
      </c>
      <c r="N300" s="940">
        <v>56</v>
      </c>
      <c r="O300" s="941">
        <v>51</v>
      </c>
      <c r="P300" s="941">
        <v>53</v>
      </c>
      <c r="Q300" s="941">
        <v>43</v>
      </c>
      <c r="R300" s="941">
        <v>47</v>
      </c>
      <c r="S300" s="942">
        <v>47</v>
      </c>
      <c r="T300" s="769">
        <v>23</v>
      </c>
      <c r="U300" s="760"/>
      <c r="V300" s="755"/>
      <c r="W300" s="760">
        <v>8</v>
      </c>
      <c r="X300" s="942">
        <v>14</v>
      </c>
      <c r="Y300" s="951">
        <v>1</v>
      </c>
      <c r="Z300" s="941">
        <v>0</v>
      </c>
      <c r="AA300" s="941">
        <v>1</v>
      </c>
      <c r="AB300" s="941">
        <v>0</v>
      </c>
      <c r="AC300" s="941">
        <v>0</v>
      </c>
      <c r="AD300" s="941">
        <v>17</v>
      </c>
      <c r="AE300" s="941">
        <v>0</v>
      </c>
      <c r="AF300" s="941">
        <v>1</v>
      </c>
      <c r="AG300" s="941">
        <v>0</v>
      </c>
      <c r="AH300" s="941">
        <v>0</v>
      </c>
      <c r="AI300" s="956">
        <v>2</v>
      </c>
      <c r="AJ300" s="408"/>
      <c r="AK300" s="417" t="s">
        <v>250</v>
      </c>
      <c r="AL300" s="791"/>
      <c r="AM300" s="980"/>
      <c r="AN300" s="386"/>
      <c r="AO300" s="387">
        <v>2</v>
      </c>
    </row>
    <row r="301" spans="1:41" s="387" customFormat="1" ht="20.45" customHeight="1" x14ac:dyDescent="0.15">
      <c r="A301" s="443" t="s">
        <v>195</v>
      </c>
      <c r="B301" s="394"/>
      <c r="C301" s="417" t="s">
        <v>13</v>
      </c>
      <c r="D301" s="395"/>
      <c r="E301" s="396"/>
      <c r="F301" s="397"/>
      <c r="G301" s="398">
        <f t="shared" si="103"/>
        <v>9</v>
      </c>
      <c r="H301" s="951">
        <v>6</v>
      </c>
      <c r="I301" s="941">
        <v>0</v>
      </c>
      <c r="J301" s="956">
        <v>3</v>
      </c>
      <c r="K301" s="398">
        <f t="shared" si="104"/>
        <v>108</v>
      </c>
      <c r="L301" s="769">
        <v>50</v>
      </c>
      <c r="M301" s="942">
        <v>58</v>
      </c>
      <c r="N301" s="940">
        <v>13</v>
      </c>
      <c r="O301" s="941">
        <v>13</v>
      </c>
      <c r="P301" s="941">
        <v>24</v>
      </c>
      <c r="Q301" s="941">
        <v>20</v>
      </c>
      <c r="R301" s="941">
        <v>16</v>
      </c>
      <c r="S301" s="956">
        <v>22</v>
      </c>
      <c r="T301" s="408">
        <v>11</v>
      </c>
      <c r="U301" s="760"/>
      <c r="V301" s="755"/>
      <c r="W301" s="760">
        <v>7</v>
      </c>
      <c r="X301" s="942">
        <v>7</v>
      </c>
      <c r="Y301" s="951">
        <v>1</v>
      </c>
      <c r="Z301" s="941">
        <v>0</v>
      </c>
      <c r="AA301" s="941">
        <v>1</v>
      </c>
      <c r="AB301" s="941">
        <v>0</v>
      </c>
      <c r="AC301" s="941">
        <v>0</v>
      </c>
      <c r="AD301" s="941">
        <v>10</v>
      </c>
      <c r="AE301" s="941">
        <v>0</v>
      </c>
      <c r="AF301" s="941">
        <v>1</v>
      </c>
      <c r="AG301" s="941">
        <v>0</v>
      </c>
      <c r="AH301" s="941">
        <v>0</v>
      </c>
      <c r="AI301" s="956">
        <v>1</v>
      </c>
      <c r="AJ301" s="408"/>
      <c r="AK301" s="417" t="s">
        <v>13</v>
      </c>
      <c r="AL301" s="791"/>
      <c r="AM301" s="980"/>
      <c r="AN301" s="386"/>
      <c r="AO301" s="387">
        <v>3</v>
      </c>
    </row>
    <row r="302" spans="1:41" s="387" customFormat="1" ht="20.45" customHeight="1" x14ac:dyDescent="0.15">
      <c r="A302" s="443" t="s">
        <v>255</v>
      </c>
      <c r="B302" s="394"/>
      <c r="C302" s="417" t="s">
        <v>72</v>
      </c>
      <c r="D302" s="395"/>
      <c r="E302" s="397"/>
      <c r="F302" s="396"/>
      <c r="G302" s="398">
        <f>SUM(H302:J302)</f>
        <v>9</v>
      </c>
      <c r="H302" s="951">
        <v>6</v>
      </c>
      <c r="I302" s="941">
        <v>0</v>
      </c>
      <c r="J302" s="956">
        <v>3</v>
      </c>
      <c r="K302" s="398">
        <f>SUM(L302:M302)</f>
        <v>92</v>
      </c>
      <c r="L302" s="951">
        <v>50</v>
      </c>
      <c r="M302" s="942">
        <v>42</v>
      </c>
      <c r="N302" s="940">
        <v>17</v>
      </c>
      <c r="O302" s="941">
        <v>12</v>
      </c>
      <c r="P302" s="941">
        <v>15</v>
      </c>
      <c r="Q302" s="941">
        <v>14</v>
      </c>
      <c r="R302" s="941">
        <v>20</v>
      </c>
      <c r="S302" s="956">
        <v>14</v>
      </c>
      <c r="T302" s="408">
        <v>15</v>
      </c>
      <c r="U302" s="760"/>
      <c r="V302" s="755"/>
      <c r="W302" s="971">
        <v>3</v>
      </c>
      <c r="X302" s="942">
        <v>11</v>
      </c>
      <c r="Y302" s="951">
        <v>1</v>
      </c>
      <c r="Z302" s="941">
        <v>0</v>
      </c>
      <c r="AA302" s="941">
        <v>1</v>
      </c>
      <c r="AB302" s="941">
        <v>0</v>
      </c>
      <c r="AC302" s="941">
        <v>0</v>
      </c>
      <c r="AD302" s="941">
        <v>9</v>
      </c>
      <c r="AE302" s="941">
        <v>0</v>
      </c>
      <c r="AF302" s="941">
        <v>1</v>
      </c>
      <c r="AG302" s="941">
        <v>0</v>
      </c>
      <c r="AH302" s="941">
        <v>0</v>
      </c>
      <c r="AI302" s="956">
        <v>2</v>
      </c>
      <c r="AJ302" s="408"/>
      <c r="AK302" s="417" t="s">
        <v>72</v>
      </c>
      <c r="AL302" s="791"/>
      <c r="AM302" s="980"/>
      <c r="AN302" s="386"/>
      <c r="AO302" s="387">
        <v>5</v>
      </c>
    </row>
    <row r="303" spans="1:41" s="387" customFormat="1" ht="21" customHeight="1" x14ac:dyDescent="0.15">
      <c r="A303" s="443">
        <v>1721</v>
      </c>
      <c r="B303" s="394"/>
      <c r="C303" s="417" t="s">
        <v>259</v>
      </c>
      <c r="D303" s="395"/>
      <c r="E303" s="397"/>
      <c r="F303" s="396"/>
      <c r="G303" s="398">
        <f t="shared" ref="G303:G304" si="105">SUM(H303:J303)</f>
        <v>10</v>
      </c>
      <c r="H303" s="951">
        <v>8</v>
      </c>
      <c r="I303" s="941">
        <v>0</v>
      </c>
      <c r="J303" s="956">
        <v>2</v>
      </c>
      <c r="K303" s="398">
        <f t="shared" ref="K303:K304" si="106">SUM(L303:M303)</f>
        <v>223</v>
      </c>
      <c r="L303" s="951">
        <v>107</v>
      </c>
      <c r="M303" s="942">
        <v>116</v>
      </c>
      <c r="N303" s="940">
        <v>34</v>
      </c>
      <c r="O303" s="941">
        <v>33</v>
      </c>
      <c r="P303" s="941">
        <v>49</v>
      </c>
      <c r="Q303" s="941">
        <v>41</v>
      </c>
      <c r="R303" s="941">
        <v>34</v>
      </c>
      <c r="S303" s="956">
        <v>32</v>
      </c>
      <c r="T303" s="408">
        <v>11</v>
      </c>
      <c r="U303" s="760"/>
      <c r="V303" s="755"/>
      <c r="W303" s="971">
        <v>4</v>
      </c>
      <c r="X303" s="942">
        <v>12</v>
      </c>
      <c r="Y303" s="951">
        <v>1</v>
      </c>
      <c r="Z303" s="941">
        <v>0</v>
      </c>
      <c r="AA303" s="941">
        <v>1</v>
      </c>
      <c r="AB303" s="941">
        <v>0</v>
      </c>
      <c r="AC303" s="941">
        <v>0</v>
      </c>
      <c r="AD303" s="941">
        <v>12</v>
      </c>
      <c r="AE303" s="941">
        <v>0</v>
      </c>
      <c r="AF303" s="941">
        <v>1</v>
      </c>
      <c r="AG303" s="941">
        <v>0</v>
      </c>
      <c r="AH303" s="941">
        <v>0</v>
      </c>
      <c r="AI303" s="956">
        <v>1</v>
      </c>
      <c r="AJ303" s="408"/>
      <c r="AK303" s="417" t="s">
        <v>259</v>
      </c>
      <c r="AL303" s="791"/>
      <c r="AM303" s="980"/>
      <c r="AN303" s="386"/>
      <c r="AO303" s="387">
        <v>2</v>
      </c>
    </row>
    <row r="304" spans="1:41" s="387" customFormat="1" ht="21" customHeight="1" thickBot="1" x14ac:dyDescent="0.2">
      <c r="A304" s="444" t="s">
        <v>260</v>
      </c>
      <c r="B304" s="420"/>
      <c r="C304" s="421" t="s">
        <v>81</v>
      </c>
      <c r="D304" s="422"/>
      <c r="E304" s="423"/>
      <c r="F304" s="424"/>
      <c r="G304" s="425">
        <f t="shared" si="105"/>
        <v>27</v>
      </c>
      <c r="H304" s="952">
        <v>21</v>
      </c>
      <c r="I304" s="948">
        <v>0</v>
      </c>
      <c r="J304" s="957">
        <v>6</v>
      </c>
      <c r="K304" s="425">
        <f t="shared" si="106"/>
        <v>657</v>
      </c>
      <c r="L304" s="777">
        <v>316</v>
      </c>
      <c r="M304" s="949">
        <v>341</v>
      </c>
      <c r="N304" s="947">
        <v>111</v>
      </c>
      <c r="O304" s="948">
        <v>98</v>
      </c>
      <c r="P304" s="948">
        <v>126</v>
      </c>
      <c r="Q304" s="948">
        <v>120</v>
      </c>
      <c r="R304" s="948">
        <v>106</v>
      </c>
      <c r="S304" s="957">
        <v>96</v>
      </c>
      <c r="T304" s="958">
        <v>35</v>
      </c>
      <c r="U304" s="760"/>
      <c r="V304" s="755"/>
      <c r="W304" s="984">
        <v>10</v>
      </c>
      <c r="X304" s="949">
        <v>28</v>
      </c>
      <c r="Y304" s="952">
        <v>1</v>
      </c>
      <c r="Z304" s="948">
        <v>0</v>
      </c>
      <c r="AA304" s="948">
        <v>1</v>
      </c>
      <c r="AB304" s="948">
        <v>0</v>
      </c>
      <c r="AC304" s="948">
        <v>0</v>
      </c>
      <c r="AD304" s="948">
        <v>29</v>
      </c>
      <c r="AE304" s="948">
        <v>0</v>
      </c>
      <c r="AF304" s="948">
        <v>2</v>
      </c>
      <c r="AG304" s="948">
        <v>0</v>
      </c>
      <c r="AH304" s="948">
        <v>0</v>
      </c>
      <c r="AI304" s="957">
        <v>5</v>
      </c>
      <c r="AJ304" s="785"/>
      <c r="AK304" s="421" t="s">
        <v>81</v>
      </c>
      <c r="AL304" s="797"/>
      <c r="AM304" s="980"/>
      <c r="AN304" s="386"/>
      <c r="AO304" s="387">
        <v>3</v>
      </c>
    </row>
    <row r="305" spans="1:41" s="328" customFormat="1" ht="15.75" customHeight="1" x14ac:dyDescent="0.2">
      <c r="A305" s="326"/>
      <c r="B305" s="326"/>
      <c r="C305" s="327"/>
      <c r="E305" s="329"/>
      <c r="F305" s="329"/>
      <c r="G305" s="327"/>
      <c r="H305" s="327"/>
      <c r="I305" s="327"/>
      <c r="J305" s="327"/>
      <c r="K305" s="327"/>
      <c r="L305" s="327"/>
      <c r="M305" s="327"/>
      <c r="N305" s="331"/>
      <c r="O305" s="331"/>
      <c r="P305" s="331"/>
      <c r="Q305" s="331"/>
      <c r="R305" s="331"/>
      <c r="S305" s="331"/>
      <c r="T305" s="331"/>
      <c r="U305" s="331"/>
      <c r="V305" s="331"/>
      <c r="W305" s="327"/>
      <c r="X305" s="327"/>
      <c r="Y305" s="332"/>
      <c r="Z305" s="327"/>
      <c r="AA305" s="327"/>
      <c r="AB305" s="327"/>
      <c r="AC305" s="327"/>
      <c r="AD305" s="327"/>
      <c r="AE305" s="327"/>
      <c r="AF305" s="327"/>
      <c r="AG305" s="327"/>
      <c r="AH305" s="327"/>
      <c r="AI305" s="333"/>
      <c r="AJ305" s="333"/>
      <c r="AK305" s="327"/>
      <c r="AL305" s="327"/>
    </row>
    <row r="306" spans="1:41" s="336" customFormat="1" ht="25.5" customHeight="1" thickBot="1" x14ac:dyDescent="0.2">
      <c r="A306" s="334"/>
      <c r="B306" s="335"/>
      <c r="C306" s="330"/>
      <c r="E306" s="337"/>
      <c r="F306" s="337"/>
      <c r="G306" s="338"/>
      <c r="H306" s="338"/>
      <c r="I306" s="338"/>
      <c r="J306" s="338"/>
      <c r="K306" s="338"/>
      <c r="L306" s="338"/>
      <c r="M306" s="338"/>
      <c r="N306" s="338"/>
      <c r="O306" s="338"/>
      <c r="P306" s="338"/>
      <c r="Q306" s="338"/>
      <c r="R306" s="338"/>
      <c r="S306" s="338"/>
      <c r="T306" s="338"/>
      <c r="U306" s="338"/>
      <c r="V306" s="338"/>
      <c r="W306" s="338"/>
      <c r="X306" s="338"/>
      <c r="Y306" s="338"/>
      <c r="Z306" s="338"/>
      <c r="AA306" s="338"/>
      <c r="AB306" s="338"/>
      <c r="AC306" s="338"/>
      <c r="AD306" s="338"/>
      <c r="AE306" s="338"/>
      <c r="AF306" s="338"/>
      <c r="AG306" s="338"/>
      <c r="AH306" s="338"/>
      <c r="AI306" s="338"/>
      <c r="AJ306" s="338"/>
      <c r="AK306" s="330"/>
      <c r="AL306" s="330"/>
      <c r="AM306" s="339"/>
      <c r="AN306" s="339"/>
    </row>
    <row r="307" spans="1:41" s="347" customFormat="1" ht="4.5" customHeight="1" x14ac:dyDescent="0.15">
      <c r="A307" s="445"/>
      <c r="B307" s="341"/>
      <c r="C307" s="342"/>
      <c r="D307" s="343"/>
      <c r="E307" s="344"/>
      <c r="F307" s="344"/>
      <c r="G307" s="1762" t="s">
        <v>927</v>
      </c>
      <c r="H307" s="1743"/>
      <c r="I307" s="1743"/>
      <c r="J307" s="1743"/>
      <c r="K307" s="1742" t="s">
        <v>329</v>
      </c>
      <c r="L307" s="1743"/>
      <c r="M307" s="1743"/>
      <c r="N307" s="1743"/>
      <c r="O307" s="1743"/>
      <c r="P307" s="1743"/>
      <c r="Q307" s="1743"/>
      <c r="R307" s="1743"/>
      <c r="S307" s="1744"/>
      <c r="T307" s="1771" t="s">
        <v>974</v>
      </c>
      <c r="U307" s="765"/>
      <c r="V307" s="766"/>
      <c r="W307" s="1752" t="s">
        <v>929</v>
      </c>
      <c r="X307" s="1753"/>
      <c r="Y307" s="1753"/>
      <c r="Z307" s="1753"/>
      <c r="AA307" s="1753"/>
      <c r="AB307" s="1753"/>
      <c r="AC307" s="1753"/>
      <c r="AD307" s="1753"/>
      <c r="AE307" s="1753"/>
      <c r="AF307" s="1753"/>
      <c r="AG307" s="1753"/>
      <c r="AH307" s="1753"/>
      <c r="AI307" s="1767"/>
      <c r="AJ307" s="612"/>
      <c r="AK307" s="342"/>
      <c r="AL307" s="790"/>
      <c r="AM307" s="978"/>
      <c r="AN307" s="346"/>
    </row>
    <row r="308" spans="1:41" s="347" customFormat="1" ht="21" customHeight="1" x14ac:dyDescent="0.15">
      <c r="A308" s="1716" t="s">
        <v>515</v>
      </c>
      <c r="B308" s="348"/>
      <c r="C308" s="1715" t="s">
        <v>395</v>
      </c>
      <c r="D308" s="349"/>
      <c r="E308" s="1717" t="s">
        <v>437</v>
      </c>
      <c r="F308" s="1717" t="s">
        <v>125</v>
      </c>
      <c r="G308" s="1746"/>
      <c r="H308" s="1746"/>
      <c r="I308" s="1746"/>
      <c r="J308" s="1746"/>
      <c r="K308" s="1745"/>
      <c r="L308" s="1746"/>
      <c r="M308" s="1746"/>
      <c r="N308" s="1746"/>
      <c r="O308" s="1746"/>
      <c r="P308" s="1746"/>
      <c r="Q308" s="1746"/>
      <c r="R308" s="1746"/>
      <c r="S308" s="1747"/>
      <c r="T308" s="1772"/>
      <c r="U308" s="767"/>
      <c r="V308" s="768"/>
      <c r="W308" s="1754"/>
      <c r="X308" s="1755"/>
      <c r="Y308" s="1755"/>
      <c r="Z308" s="1755"/>
      <c r="AA308" s="1755"/>
      <c r="AB308" s="1755"/>
      <c r="AC308" s="1755"/>
      <c r="AD308" s="1755"/>
      <c r="AE308" s="1755"/>
      <c r="AF308" s="1755"/>
      <c r="AG308" s="1755"/>
      <c r="AH308" s="1755"/>
      <c r="AI308" s="1768"/>
      <c r="AJ308" s="786"/>
      <c r="AK308" s="1715" t="s">
        <v>395</v>
      </c>
      <c r="AL308" s="791"/>
      <c r="AM308" s="1770"/>
      <c r="AN308" s="350"/>
    </row>
    <row r="309" spans="1:41" s="347" customFormat="1" ht="4.5" customHeight="1" x14ac:dyDescent="0.15">
      <c r="A309" s="1716"/>
      <c r="B309" s="348"/>
      <c r="C309" s="1715"/>
      <c r="D309" s="349"/>
      <c r="E309" s="1717"/>
      <c r="F309" s="1717"/>
      <c r="G309" s="351"/>
      <c r="H309" s="352"/>
      <c r="I309" s="353"/>
      <c r="J309" s="354"/>
      <c r="K309" s="1726" t="s">
        <v>539</v>
      </c>
      <c r="L309" s="1727"/>
      <c r="M309" s="1728"/>
      <c r="N309" s="355"/>
      <c r="O309" s="356"/>
      <c r="P309" s="356"/>
      <c r="Q309" s="356"/>
      <c r="R309" s="356"/>
      <c r="S309" s="357"/>
      <c r="T309" s="1773"/>
      <c r="U309" s="767"/>
      <c r="V309" s="768"/>
      <c r="W309" s="1732" t="s">
        <v>539</v>
      </c>
      <c r="X309" s="1728"/>
      <c r="Y309" s="355"/>
      <c r="Z309" s="356"/>
      <c r="AA309" s="356"/>
      <c r="AB309" s="356"/>
      <c r="AC309" s="356"/>
      <c r="AD309" s="356"/>
      <c r="AE309" s="356"/>
      <c r="AF309" s="356"/>
      <c r="AG309" s="356"/>
      <c r="AH309" s="356"/>
      <c r="AI309" s="357"/>
      <c r="AJ309" s="417"/>
      <c r="AK309" s="1715"/>
      <c r="AL309" s="791"/>
      <c r="AM309" s="1770"/>
      <c r="AN309" s="350"/>
    </row>
    <row r="310" spans="1:41" s="347" customFormat="1" ht="39.75" customHeight="1" x14ac:dyDescent="0.15">
      <c r="A310" s="1716"/>
      <c r="B310" s="348"/>
      <c r="C310" s="1715"/>
      <c r="D310" s="349"/>
      <c r="E310" s="1717"/>
      <c r="F310" s="1717"/>
      <c r="G310" s="1760" t="s">
        <v>411</v>
      </c>
      <c r="H310" s="1721" t="s">
        <v>861</v>
      </c>
      <c r="I310" s="1711" t="s">
        <v>957</v>
      </c>
      <c r="J310" s="1738" t="s">
        <v>867</v>
      </c>
      <c r="K310" s="1729"/>
      <c r="L310" s="1730"/>
      <c r="M310" s="1731"/>
      <c r="N310" s="1740" t="s">
        <v>593</v>
      </c>
      <c r="O310" s="1713" t="s">
        <v>595</v>
      </c>
      <c r="P310" s="1713" t="s">
        <v>596</v>
      </c>
      <c r="Q310" s="1713" t="s">
        <v>533</v>
      </c>
      <c r="R310" s="1713" t="s">
        <v>597</v>
      </c>
      <c r="S310" s="1719" t="s">
        <v>599</v>
      </c>
      <c r="T310" s="1773"/>
      <c r="U310" s="767"/>
      <c r="V310" s="768"/>
      <c r="W310" s="1733"/>
      <c r="X310" s="1731"/>
      <c r="Y310" s="1721" t="s">
        <v>163</v>
      </c>
      <c r="Z310" s="1711" t="s">
        <v>390</v>
      </c>
      <c r="AA310" s="1711" t="s">
        <v>80</v>
      </c>
      <c r="AB310" s="1711" t="s">
        <v>300</v>
      </c>
      <c r="AC310" s="1711" t="s">
        <v>389</v>
      </c>
      <c r="AD310" s="1711" t="s">
        <v>939</v>
      </c>
      <c r="AE310" s="1711" t="s">
        <v>864</v>
      </c>
      <c r="AF310" s="1737" t="s">
        <v>388</v>
      </c>
      <c r="AG310" s="1737" t="s">
        <v>940</v>
      </c>
      <c r="AH310" s="1737" t="s">
        <v>561</v>
      </c>
      <c r="AI310" s="1738" t="s">
        <v>941</v>
      </c>
      <c r="AJ310" s="787"/>
      <c r="AK310" s="1715"/>
      <c r="AL310" s="791"/>
      <c r="AM310" s="1770"/>
      <c r="AN310" s="350"/>
    </row>
    <row r="311" spans="1:41" s="347" customFormat="1" ht="39.75" customHeight="1" x14ac:dyDescent="0.15">
      <c r="A311" s="1716"/>
      <c r="B311" s="348"/>
      <c r="C311" s="1715"/>
      <c r="D311" s="349"/>
      <c r="E311" s="1717"/>
      <c r="F311" s="1717"/>
      <c r="G311" s="1761"/>
      <c r="H311" s="1736"/>
      <c r="I311" s="1737"/>
      <c r="J311" s="1739"/>
      <c r="K311" s="1705" t="s">
        <v>411</v>
      </c>
      <c r="L311" s="1707" t="s">
        <v>931</v>
      </c>
      <c r="M311" s="1709" t="s">
        <v>932</v>
      </c>
      <c r="N311" s="1741"/>
      <c r="O311" s="1714"/>
      <c r="P311" s="1714"/>
      <c r="Q311" s="1714"/>
      <c r="R311" s="1714"/>
      <c r="S311" s="1720"/>
      <c r="T311" s="1773"/>
      <c r="U311" s="767"/>
      <c r="V311" s="768"/>
      <c r="W311" s="1723" t="s">
        <v>931</v>
      </c>
      <c r="X311" s="1758" t="s">
        <v>932</v>
      </c>
      <c r="Y311" s="1722"/>
      <c r="Z311" s="1712"/>
      <c r="AA311" s="1712"/>
      <c r="AB311" s="1712"/>
      <c r="AC311" s="1712"/>
      <c r="AD311" s="1712"/>
      <c r="AE311" s="1712"/>
      <c r="AF311" s="1737"/>
      <c r="AG311" s="1737"/>
      <c r="AH311" s="1737"/>
      <c r="AI311" s="1769"/>
      <c r="AJ311" s="787"/>
      <c r="AK311" s="1715"/>
      <c r="AL311" s="791"/>
      <c r="AM311" s="1770"/>
      <c r="AN311" s="350"/>
    </row>
    <row r="312" spans="1:41" s="347" customFormat="1" ht="4.5" customHeight="1" x14ac:dyDescent="0.15">
      <c r="A312" s="446"/>
      <c r="B312" s="359"/>
      <c r="C312" s="360"/>
      <c r="D312" s="361"/>
      <c r="E312" s="362"/>
      <c r="F312" s="362"/>
      <c r="G312" s="364"/>
      <c r="H312" s="365"/>
      <c r="I312" s="366"/>
      <c r="J312" s="367"/>
      <c r="K312" s="1706"/>
      <c r="L312" s="1708"/>
      <c r="M312" s="1710"/>
      <c r="N312" s="365"/>
      <c r="O312" s="366"/>
      <c r="P312" s="366"/>
      <c r="Q312" s="366"/>
      <c r="R312" s="366"/>
      <c r="S312" s="368"/>
      <c r="T312" s="1774"/>
      <c r="U312" s="767"/>
      <c r="V312" s="768"/>
      <c r="W312" s="1724"/>
      <c r="X312" s="1759"/>
      <c r="Y312" s="365"/>
      <c r="Z312" s="366"/>
      <c r="AA312" s="366"/>
      <c r="AB312" s="366"/>
      <c r="AC312" s="366"/>
      <c r="AD312" s="366"/>
      <c r="AE312" s="366"/>
      <c r="AF312" s="366"/>
      <c r="AG312" s="366"/>
      <c r="AH312" s="366"/>
      <c r="AI312" s="368"/>
      <c r="AJ312" s="364"/>
      <c r="AK312" s="360"/>
      <c r="AL312" s="792"/>
      <c r="AM312" s="979"/>
      <c r="AN312" s="369"/>
    </row>
    <row r="313" spans="1:41" s="383" customFormat="1" ht="21" customHeight="1" x14ac:dyDescent="0.15">
      <c r="A313" s="447"/>
      <c r="B313" s="400"/>
      <c r="C313" s="436" t="s">
        <v>306</v>
      </c>
      <c r="D313" s="401"/>
      <c r="E313" s="402"/>
      <c r="F313" s="403"/>
      <c r="G313" s="404">
        <f>G314+G317+G319+G321</f>
        <v>38</v>
      </c>
      <c r="H313" s="437">
        <f>H314+H317+H319+H321</f>
        <v>18</v>
      </c>
      <c r="I313" s="438">
        <f>I314+I317+I319+I321</f>
        <v>7</v>
      </c>
      <c r="J313" s="406">
        <f>J314+J317+J319+J321</f>
        <v>13</v>
      </c>
      <c r="K313" s="404">
        <f>L313+M313</f>
        <v>442</v>
      </c>
      <c r="L313" s="405">
        <f t="shared" ref="L313:AI313" si="107">L314+L317+L319+L321</f>
        <v>225</v>
      </c>
      <c r="M313" s="406">
        <f t="shared" si="107"/>
        <v>217</v>
      </c>
      <c r="N313" s="437">
        <f t="shared" si="107"/>
        <v>69</v>
      </c>
      <c r="O313" s="438">
        <f t="shared" si="107"/>
        <v>64</v>
      </c>
      <c r="P313" s="438">
        <f t="shared" si="107"/>
        <v>74</v>
      </c>
      <c r="Q313" s="438">
        <f t="shared" si="107"/>
        <v>73</v>
      </c>
      <c r="R313" s="438">
        <f t="shared" si="107"/>
        <v>83</v>
      </c>
      <c r="S313" s="406">
        <f t="shared" si="107"/>
        <v>79</v>
      </c>
      <c r="T313" s="439">
        <f t="shared" si="107"/>
        <v>49</v>
      </c>
      <c r="U313" s="756"/>
      <c r="V313" s="753"/>
      <c r="W313" s="804">
        <f t="shared" si="107"/>
        <v>31</v>
      </c>
      <c r="X313" s="406">
        <f t="shared" si="107"/>
        <v>43</v>
      </c>
      <c r="Y313" s="437">
        <f t="shared" si="107"/>
        <v>6</v>
      </c>
      <c r="Z313" s="438">
        <f t="shared" si="107"/>
        <v>0</v>
      </c>
      <c r="AA313" s="438">
        <f t="shared" si="107"/>
        <v>6</v>
      </c>
      <c r="AB313" s="438">
        <f t="shared" si="107"/>
        <v>0</v>
      </c>
      <c r="AC313" s="438">
        <f t="shared" si="107"/>
        <v>0</v>
      </c>
      <c r="AD313" s="438">
        <f t="shared" si="107"/>
        <v>40</v>
      </c>
      <c r="AE313" s="438">
        <f t="shared" si="107"/>
        <v>0</v>
      </c>
      <c r="AF313" s="438">
        <f t="shared" si="107"/>
        <v>4</v>
      </c>
      <c r="AG313" s="438">
        <f t="shared" si="107"/>
        <v>2</v>
      </c>
      <c r="AH313" s="438">
        <f t="shared" si="107"/>
        <v>1</v>
      </c>
      <c r="AI313" s="406">
        <f t="shared" si="107"/>
        <v>15</v>
      </c>
      <c r="AJ313" s="439"/>
      <c r="AK313" s="436" t="s">
        <v>306</v>
      </c>
      <c r="AL313" s="802"/>
      <c r="AM313" s="981"/>
      <c r="AN313" s="382"/>
    </row>
    <row r="314" spans="1:41" s="383" customFormat="1" ht="21" customHeight="1" x14ac:dyDescent="0.15">
      <c r="A314" s="442" t="s">
        <v>262</v>
      </c>
      <c r="B314" s="371"/>
      <c r="C314" s="416" t="s">
        <v>263</v>
      </c>
      <c r="D314" s="372"/>
      <c r="E314" s="373"/>
      <c r="F314" s="374"/>
      <c r="G314" s="388">
        <f>SUM(G315:G316)</f>
        <v>13</v>
      </c>
      <c r="H314" s="391">
        <f>SUM(H315:H316)</f>
        <v>6</v>
      </c>
      <c r="I314" s="392">
        <f>SUM(I315:I316)</f>
        <v>3</v>
      </c>
      <c r="J314" s="390">
        <f>SUM(J315:J316)</f>
        <v>4</v>
      </c>
      <c r="K314" s="388">
        <f>L314+M314</f>
        <v>168</v>
      </c>
      <c r="L314" s="389">
        <f t="shared" ref="L314:AI314" si="108">SUM(L315:L316)</f>
        <v>90</v>
      </c>
      <c r="M314" s="390">
        <f t="shared" si="108"/>
        <v>78</v>
      </c>
      <c r="N314" s="391">
        <f t="shared" si="108"/>
        <v>27</v>
      </c>
      <c r="O314" s="392">
        <f t="shared" si="108"/>
        <v>28</v>
      </c>
      <c r="P314" s="392">
        <f t="shared" si="108"/>
        <v>31</v>
      </c>
      <c r="Q314" s="392">
        <f t="shared" si="108"/>
        <v>24</v>
      </c>
      <c r="R314" s="392">
        <f t="shared" si="108"/>
        <v>23</v>
      </c>
      <c r="S314" s="390">
        <f t="shared" si="108"/>
        <v>35</v>
      </c>
      <c r="T314" s="380">
        <f t="shared" si="108"/>
        <v>13</v>
      </c>
      <c r="U314" s="756"/>
      <c r="V314" s="753"/>
      <c r="W314" s="756">
        <f t="shared" si="108"/>
        <v>12</v>
      </c>
      <c r="X314" s="390">
        <f t="shared" si="108"/>
        <v>13</v>
      </c>
      <c r="Y314" s="391">
        <f t="shared" si="108"/>
        <v>2</v>
      </c>
      <c r="Z314" s="392">
        <f t="shared" si="108"/>
        <v>0</v>
      </c>
      <c r="AA314" s="392">
        <f t="shared" si="108"/>
        <v>2</v>
      </c>
      <c r="AB314" s="392">
        <f t="shared" si="108"/>
        <v>0</v>
      </c>
      <c r="AC314" s="392">
        <f t="shared" si="108"/>
        <v>0</v>
      </c>
      <c r="AD314" s="392">
        <f t="shared" si="108"/>
        <v>13</v>
      </c>
      <c r="AE314" s="392">
        <f t="shared" si="108"/>
        <v>0</v>
      </c>
      <c r="AF314" s="392">
        <f t="shared" si="108"/>
        <v>2</v>
      </c>
      <c r="AG314" s="392">
        <f t="shared" si="108"/>
        <v>0</v>
      </c>
      <c r="AH314" s="392">
        <f t="shared" si="108"/>
        <v>0</v>
      </c>
      <c r="AI314" s="390">
        <f t="shared" si="108"/>
        <v>6</v>
      </c>
      <c r="AJ314" s="380"/>
      <c r="AK314" s="416" t="s">
        <v>263</v>
      </c>
      <c r="AL314" s="793"/>
      <c r="AM314" s="981"/>
      <c r="AN314" s="382"/>
    </row>
    <row r="315" spans="1:41" s="387" customFormat="1" ht="21" customHeight="1" x14ac:dyDescent="0.15">
      <c r="A315" s="443" t="s">
        <v>264</v>
      </c>
      <c r="B315" s="394"/>
      <c r="C315" s="417" t="s">
        <v>266</v>
      </c>
      <c r="D315" s="395"/>
      <c r="E315" s="396"/>
      <c r="F315" s="397" t="s">
        <v>528</v>
      </c>
      <c r="G315" s="398">
        <f t="shared" ref="G315:G316" si="109">SUM(H315:J315)</f>
        <v>9</v>
      </c>
      <c r="H315" s="959">
        <v>6</v>
      </c>
      <c r="I315" s="960">
        <v>0</v>
      </c>
      <c r="J315" s="961">
        <v>3</v>
      </c>
      <c r="K315" s="398">
        <f t="shared" ref="K315:K316" si="110">SUM(L315:M315)</f>
        <v>151</v>
      </c>
      <c r="L315" s="408">
        <v>81</v>
      </c>
      <c r="M315" s="942">
        <v>70</v>
      </c>
      <c r="N315" s="940">
        <v>25</v>
      </c>
      <c r="O315" s="941">
        <v>25</v>
      </c>
      <c r="P315" s="941">
        <v>30</v>
      </c>
      <c r="Q315" s="941">
        <v>22</v>
      </c>
      <c r="R315" s="941">
        <v>19</v>
      </c>
      <c r="S315" s="942">
        <v>30</v>
      </c>
      <c r="T315" s="769">
        <v>12</v>
      </c>
      <c r="U315" s="760"/>
      <c r="V315" s="755"/>
      <c r="W315" s="760">
        <v>8</v>
      </c>
      <c r="X315" s="942">
        <v>10</v>
      </c>
      <c r="Y315" s="940">
        <v>1</v>
      </c>
      <c r="Z315" s="941">
        <v>0</v>
      </c>
      <c r="AA315" s="941">
        <v>1</v>
      </c>
      <c r="AB315" s="941">
        <v>0</v>
      </c>
      <c r="AC315" s="941">
        <v>0</v>
      </c>
      <c r="AD315" s="941">
        <v>10</v>
      </c>
      <c r="AE315" s="941">
        <v>0</v>
      </c>
      <c r="AF315" s="941">
        <v>1</v>
      </c>
      <c r="AG315" s="941">
        <v>0</v>
      </c>
      <c r="AH315" s="941">
        <v>0</v>
      </c>
      <c r="AI315" s="942">
        <v>5</v>
      </c>
      <c r="AJ315" s="769"/>
      <c r="AK315" s="417" t="s">
        <v>266</v>
      </c>
      <c r="AL315" s="791"/>
      <c r="AM315" s="980"/>
      <c r="AN315" s="386"/>
      <c r="AO315" s="387">
        <v>2</v>
      </c>
    </row>
    <row r="316" spans="1:41" s="387" customFormat="1" ht="21" customHeight="1" x14ac:dyDescent="0.15">
      <c r="A316" s="448" t="s">
        <v>269</v>
      </c>
      <c r="B316" s="410"/>
      <c r="C316" s="360" t="s">
        <v>270</v>
      </c>
      <c r="D316" s="411"/>
      <c r="E316" s="412"/>
      <c r="F316" s="413">
        <v>1</v>
      </c>
      <c r="G316" s="414">
        <f t="shared" si="109"/>
        <v>4</v>
      </c>
      <c r="H316" s="962">
        <v>0</v>
      </c>
      <c r="I316" s="963">
        <v>3</v>
      </c>
      <c r="J316" s="964">
        <v>1</v>
      </c>
      <c r="K316" s="414">
        <f t="shared" si="110"/>
        <v>17</v>
      </c>
      <c r="L316" s="415">
        <v>9</v>
      </c>
      <c r="M316" s="945">
        <v>8</v>
      </c>
      <c r="N316" s="943">
        <v>2</v>
      </c>
      <c r="O316" s="944">
        <v>3</v>
      </c>
      <c r="P316" s="944">
        <v>1</v>
      </c>
      <c r="Q316" s="944">
        <v>2</v>
      </c>
      <c r="R316" s="944">
        <v>4</v>
      </c>
      <c r="S316" s="945">
        <v>5</v>
      </c>
      <c r="T316" s="789">
        <v>1</v>
      </c>
      <c r="U316" s="760"/>
      <c r="V316" s="755"/>
      <c r="W316" s="983">
        <v>4</v>
      </c>
      <c r="X316" s="945">
        <v>3</v>
      </c>
      <c r="Y316" s="943">
        <v>1</v>
      </c>
      <c r="Z316" s="944">
        <v>0</v>
      </c>
      <c r="AA316" s="944">
        <v>1</v>
      </c>
      <c r="AB316" s="944">
        <v>0</v>
      </c>
      <c r="AC316" s="944">
        <v>0</v>
      </c>
      <c r="AD316" s="944">
        <v>3</v>
      </c>
      <c r="AE316" s="944">
        <v>0</v>
      </c>
      <c r="AF316" s="944">
        <v>1</v>
      </c>
      <c r="AG316" s="944">
        <v>0</v>
      </c>
      <c r="AH316" s="944">
        <v>0</v>
      </c>
      <c r="AI316" s="945">
        <v>1</v>
      </c>
      <c r="AJ316" s="789"/>
      <c r="AK316" s="360" t="s">
        <v>270</v>
      </c>
      <c r="AL316" s="792"/>
      <c r="AM316" s="980"/>
      <c r="AN316" s="386"/>
      <c r="AO316" s="387">
        <v>2</v>
      </c>
    </row>
    <row r="317" spans="1:41" s="383" customFormat="1" ht="21" customHeight="1" x14ac:dyDescent="0.15">
      <c r="A317" s="442" t="s">
        <v>271</v>
      </c>
      <c r="B317" s="371"/>
      <c r="C317" s="416" t="s">
        <v>272</v>
      </c>
      <c r="D317" s="372"/>
      <c r="E317" s="373"/>
      <c r="F317" s="374"/>
      <c r="G317" s="388">
        <f>G318</f>
        <v>12</v>
      </c>
      <c r="H317" s="391">
        <f>H318</f>
        <v>7</v>
      </c>
      <c r="I317" s="392">
        <f>I318</f>
        <v>0</v>
      </c>
      <c r="J317" s="390">
        <f>J318</f>
        <v>5</v>
      </c>
      <c r="K317" s="388">
        <f>L317+M317</f>
        <v>200</v>
      </c>
      <c r="L317" s="389">
        <f t="shared" ref="L317:AI317" si="111">L318</f>
        <v>100</v>
      </c>
      <c r="M317" s="390">
        <f t="shared" si="111"/>
        <v>100</v>
      </c>
      <c r="N317" s="391">
        <f t="shared" si="111"/>
        <v>28</v>
      </c>
      <c r="O317" s="392">
        <f t="shared" si="111"/>
        <v>29</v>
      </c>
      <c r="P317" s="392">
        <f t="shared" si="111"/>
        <v>32</v>
      </c>
      <c r="Q317" s="392">
        <f t="shared" si="111"/>
        <v>34</v>
      </c>
      <c r="R317" s="392">
        <f t="shared" si="111"/>
        <v>44</v>
      </c>
      <c r="S317" s="390">
        <f t="shared" si="111"/>
        <v>33</v>
      </c>
      <c r="T317" s="380">
        <f t="shared" si="111"/>
        <v>32</v>
      </c>
      <c r="U317" s="756"/>
      <c r="V317" s="753"/>
      <c r="W317" s="756">
        <f t="shared" si="111"/>
        <v>10</v>
      </c>
      <c r="X317" s="390">
        <f t="shared" si="111"/>
        <v>13</v>
      </c>
      <c r="Y317" s="391">
        <f t="shared" si="111"/>
        <v>1</v>
      </c>
      <c r="Z317" s="392">
        <f t="shared" si="111"/>
        <v>0</v>
      </c>
      <c r="AA317" s="392">
        <f t="shared" si="111"/>
        <v>1</v>
      </c>
      <c r="AB317" s="392">
        <f t="shared" si="111"/>
        <v>0</v>
      </c>
      <c r="AC317" s="392">
        <f t="shared" si="111"/>
        <v>0</v>
      </c>
      <c r="AD317" s="392">
        <f t="shared" si="111"/>
        <v>14</v>
      </c>
      <c r="AE317" s="392">
        <f t="shared" si="111"/>
        <v>0</v>
      </c>
      <c r="AF317" s="392">
        <f t="shared" si="111"/>
        <v>0</v>
      </c>
      <c r="AG317" s="392">
        <f t="shared" si="111"/>
        <v>1</v>
      </c>
      <c r="AH317" s="392">
        <f t="shared" si="111"/>
        <v>1</v>
      </c>
      <c r="AI317" s="390">
        <f t="shared" si="111"/>
        <v>5</v>
      </c>
      <c r="AJ317" s="380"/>
      <c r="AK317" s="416" t="s">
        <v>272</v>
      </c>
      <c r="AL317" s="793"/>
      <c r="AM317" s="981"/>
      <c r="AN317" s="382"/>
    </row>
    <row r="318" spans="1:41" s="387" customFormat="1" ht="21" customHeight="1" x14ac:dyDescent="0.15">
      <c r="A318" s="448" t="s">
        <v>276</v>
      </c>
      <c r="B318" s="410"/>
      <c r="C318" s="360" t="s">
        <v>234</v>
      </c>
      <c r="D318" s="411"/>
      <c r="E318" s="412"/>
      <c r="F318" s="413"/>
      <c r="G318" s="414">
        <f>SUM(H318:J318)</f>
        <v>12</v>
      </c>
      <c r="H318" s="943">
        <v>7</v>
      </c>
      <c r="I318" s="944">
        <v>0</v>
      </c>
      <c r="J318" s="945">
        <v>5</v>
      </c>
      <c r="K318" s="414">
        <f>SUM(L318:M318)</f>
        <v>200</v>
      </c>
      <c r="L318" s="415">
        <v>100</v>
      </c>
      <c r="M318" s="945">
        <v>100</v>
      </c>
      <c r="N318" s="943">
        <v>28</v>
      </c>
      <c r="O318" s="944">
        <v>29</v>
      </c>
      <c r="P318" s="944">
        <v>32</v>
      </c>
      <c r="Q318" s="944">
        <v>34</v>
      </c>
      <c r="R318" s="944">
        <v>44</v>
      </c>
      <c r="S318" s="945">
        <v>33</v>
      </c>
      <c r="T318" s="789">
        <v>32</v>
      </c>
      <c r="U318" s="760"/>
      <c r="V318" s="755"/>
      <c r="W318" s="983">
        <v>10</v>
      </c>
      <c r="X318" s="945">
        <v>13</v>
      </c>
      <c r="Y318" s="943">
        <v>1</v>
      </c>
      <c r="Z318" s="944">
        <v>0</v>
      </c>
      <c r="AA318" s="944">
        <v>1</v>
      </c>
      <c r="AB318" s="944">
        <v>0</v>
      </c>
      <c r="AC318" s="944">
        <v>0</v>
      </c>
      <c r="AD318" s="944">
        <v>14</v>
      </c>
      <c r="AE318" s="944">
        <v>0</v>
      </c>
      <c r="AF318" s="944">
        <v>0</v>
      </c>
      <c r="AG318" s="944">
        <v>1</v>
      </c>
      <c r="AH318" s="944">
        <v>1</v>
      </c>
      <c r="AI318" s="945">
        <v>5</v>
      </c>
      <c r="AJ318" s="789"/>
      <c r="AK318" s="360" t="s">
        <v>234</v>
      </c>
      <c r="AL318" s="791"/>
      <c r="AM318" s="980"/>
      <c r="AN318" s="386"/>
      <c r="AO318" s="387">
        <v>2</v>
      </c>
    </row>
    <row r="319" spans="1:41" s="383" customFormat="1" ht="21" customHeight="1" x14ac:dyDescent="0.15">
      <c r="A319" s="427" t="s">
        <v>122</v>
      </c>
      <c r="B319" s="428"/>
      <c r="C319" s="429" t="s">
        <v>1175</v>
      </c>
      <c r="D319" s="430"/>
      <c r="E319" s="431"/>
      <c r="F319" s="432"/>
      <c r="G319" s="375">
        <f>G320</f>
        <v>6</v>
      </c>
      <c r="H319" s="376">
        <f>H320</f>
        <v>2</v>
      </c>
      <c r="I319" s="377">
        <f>I320</f>
        <v>2</v>
      </c>
      <c r="J319" s="378">
        <f>J320</f>
        <v>2</v>
      </c>
      <c r="K319" s="375">
        <f>L319+M319</f>
        <v>37</v>
      </c>
      <c r="L319" s="379">
        <f t="shared" ref="L319:AI319" si="112">L320</f>
        <v>20</v>
      </c>
      <c r="M319" s="378">
        <f t="shared" si="112"/>
        <v>17</v>
      </c>
      <c r="N319" s="376">
        <f t="shared" si="112"/>
        <v>5</v>
      </c>
      <c r="O319" s="377">
        <f t="shared" si="112"/>
        <v>5</v>
      </c>
      <c r="P319" s="377">
        <f t="shared" si="112"/>
        <v>3</v>
      </c>
      <c r="Q319" s="377">
        <f t="shared" si="112"/>
        <v>11</v>
      </c>
      <c r="R319" s="377">
        <f t="shared" si="112"/>
        <v>5</v>
      </c>
      <c r="S319" s="378">
        <f t="shared" si="112"/>
        <v>8</v>
      </c>
      <c r="T319" s="407">
        <f t="shared" si="112"/>
        <v>2</v>
      </c>
      <c r="U319" s="756"/>
      <c r="V319" s="753"/>
      <c r="W319" s="982">
        <f t="shared" si="112"/>
        <v>3</v>
      </c>
      <c r="X319" s="378">
        <f t="shared" si="112"/>
        <v>8</v>
      </c>
      <c r="Y319" s="376">
        <f t="shared" si="112"/>
        <v>1</v>
      </c>
      <c r="Z319" s="377">
        <f t="shared" si="112"/>
        <v>0</v>
      </c>
      <c r="AA319" s="377">
        <f t="shared" si="112"/>
        <v>1</v>
      </c>
      <c r="AB319" s="377">
        <f t="shared" si="112"/>
        <v>0</v>
      </c>
      <c r="AC319" s="377">
        <f t="shared" si="112"/>
        <v>0</v>
      </c>
      <c r="AD319" s="377">
        <f t="shared" si="112"/>
        <v>6</v>
      </c>
      <c r="AE319" s="377">
        <f t="shared" si="112"/>
        <v>0</v>
      </c>
      <c r="AF319" s="377">
        <f t="shared" si="112"/>
        <v>1</v>
      </c>
      <c r="AG319" s="377">
        <f t="shared" si="112"/>
        <v>0</v>
      </c>
      <c r="AH319" s="377">
        <f t="shared" si="112"/>
        <v>0</v>
      </c>
      <c r="AI319" s="378">
        <f t="shared" si="112"/>
        <v>2</v>
      </c>
      <c r="AJ319" s="407"/>
      <c r="AK319" s="429" t="s">
        <v>1175</v>
      </c>
      <c r="AL319" s="796"/>
      <c r="AM319" s="981"/>
      <c r="AN319" s="382"/>
    </row>
    <row r="320" spans="1:41" s="387" customFormat="1" ht="21" customHeight="1" x14ac:dyDescent="0.15">
      <c r="A320" s="393">
        <v>1934</v>
      </c>
      <c r="B320" s="394"/>
      <c r="C320" s="417" t="s">
        <v>968</v>
      </c>
      <c r="D320" s="395"/>
      <c r="E320" s="396"/>
      <c r="F320" s="397">
        <v>1</v>
      </c>
      <c r="G320" s="398">
        <f>SUM(H320:J320)</f>
        <v>6</v>
      </c>
      <c r="H320" s="940">
        <v>2</v>
      </c>
      <c r="I320" s="941">
        <v>2</v>
      </c>
      <c r="J320" s="942">
        <v>2</v>
      </c>
      <c r="K320" s="398">
        <f>SUM(L320:M320)</f>
        <v>37</v>
      </c>
      <c r="L320" s="408">
        <v>20</v>
      </c>
      <c r="M320" s="942">
        <v>17</v>
      </c>
      <c r="N320" s="940">
        <v>5</v>
      </c>
      <c r="O320" s="941">
        <v>5</v>
      </c>
      <c r="P320" s="941">
        <v>3</v>
      </c>
      <c r="Q320" s="941">
        <v>11</v>
      </c>
      <c r="R320" s="941">
        <v>5</v>
      </c>
      <c r="S320" s="942">
        <v>8</v>
      </c>
      <c r="T320" s="769">
        <v>2</v>
      </c>
      <c r="U320" s="760"/>
      <c r="V320" s="755"/>
      <c r="W320" s="760">
        <v>3</v>
      </c>
      <c r="X320" s="942">
        <v>8</v>
      </c>
      <c r="Y320" s="940">
        <v>1</v>
      </c>
      <c r="Z320" s="941">
        <v>0</v>
      </c>
      <c r="AA320" s="941">
        <v>1</v>
      </c>
      <c r="AB320" s="941">
        <v>0</v>
      </c>
      <c r="AC320" s="941">
        <v>0</v>
      </c>
      <c r="AD320" s="941">
        <v>6</v>
      </c>
      <c r="AE320" s="941">
        <v>0</v>
      </c>
      <c r="AF320" s="941">
        <v>1</v>
      </c>
      <c r="AG320" s="941">
        <v>0</v>
      </c>
      <c r="AH320" s="941">
        <v>0</v>
      </c>
      <c r="AI320" s="942">
        <v>2</v>
      </c>
      <c r="AJ320" s="769"/>
      <c r="AK320" s="417" t="s">
        <v>968</v>
      </c>
      <c r="AL320" s="791"/>
      <c r="AM320" s="980"/>
      <c r="AN320" s="386"/>
      <c r="AO320" s="387">
        <v>3</v>
      </c>
    </row>
    <row r="321" spans="1:41" s="383" customFormat="1" ht="21" customHeight="1" x14ac:dyDescent="0.15">
      <c r="A321" s="427" t="s">
        <v>258</v>
      </c>
      <c r="B321" s="428"/>
      <c r="C321" s="429" t="s">
        <v>6</v>
      </c>
      <c r="D321" s="430"/>
      <c r="E321" s="431"/>
      <c r="F321" s="432"/>
      <c r="G321" s="375">
        <f>SUM(G322:G323)</f>
        <v>7</v>
      </c>
      <c r="H321" s="376">
        <f>SUM(H322:H323)</f>
        <v>3</v>
      </c>
      <c r="I321" s="377">
        <f>SUM(I322:I323)</f>
        <v>2</v>
      </c>
      <c r="J321" s="378">
        <f>SUM(J322:J323)</f>
        <v>2</v>
      </c>
      <c r="K321" s="375">
        <f>L321+M321</f>
        <v>37</v>
      </c>
      <c r="L321" s="379">
        <f t="shared" ref="L321:AI321" si="113">SUM(L322:L323)</f>
        <v>15</v>
      </c>
      <c r="M321" s="378">
        <f t="shared" si="113"/>
        <v>22</v>
      </c>
      <c r="N321" s="376">
        <f t="shared" si="113"/>
        <v>9</v>
      </c>
      <c r="O321" s="377">
        <f t="shared" si="113"/>
        <v>2</v>
      </c>
      <c r="P321" s="377">
        <f t="shared" si="113"/>
        <v>8</v>
      </c>
      <c r="Q321" s="377">
        <f t="shared" si="113"/>
        <v>4</v>
      </c>
      <c r="R321" s="377">
        <f t="shared" si="113"/>
        <v>11</v>
      </c>
      <c r="S321" s="378">
        <f t="shared" si="113"/>
        <v>3</v>
      </c>
      <c r="T321" s="407">
        <f t="shared" si="113"/>
        <v>2</v>
      </c>
      <c r="U321" s="756"/>
      <c r="V321" s="753"/>
      <c r="W321" s="982">
        <f t="shared" si="113"/>
        <v>6</v>
      </c>
      <c r="X321" s="378">
        <f t="shared" si="113"/>
        <v>9</v>
      </c>
      <c r="Y321" s="376">
        <f t="shared" si="113"/>
        <v>2</v>
      </c>
      <c r="Z321" s="377">
        <f t="shared" si="113"/>
        <v>0</v>
      </c>
      <c r="AA321" s="377">
        <f t="shared" si="113"/>
        <v>2</v>
      </c>
      <c r="AB321" s="377">
        <f t="shared" si="113"/>
        <v>0</v>
      </c>
      <c r="AC321" s="377">
        <f t="shared" si="113"/>
        <v>0</v>
      </c>
      <c r="AD321" s="377">
        <f t="shared" si="113"/>
        <v>7</v>
      </c>
      <c r="AE321" s="377">
        <f t="shared" si="113"/>
        <v>0</v>
      </c>
      <c r="AF321" s="377">
        <f t="shared" si="113"/>
        <v>1</v>
      </c>
      <c r="AG321" s="377">
        <f t="shared" si="113"/>
        <v>1</v>
      </c>
      <c r="AH321" s="377">
        <f t="shared" si="113"/>
        <v>0</v>
      </c>
      <c r="AI321" s="378">
        <f t="shared" si="113"/>
        <v>2</v>
      </c>
      <c r="AJ321" s="407"/>
      <c r="AK321" s="429" t="s">
        <v>6</v>
      </c>
      <c r="AL321" s="796"/>
      <c r="AM321" s="981"/>
      <c r="AN321" s="382"/>
    </row>
    <row r="322" spans="1:41" s="387" customFormat="1" ht="21" customHeight="1" x14ac:dyDescent="0.15">
      <c r="A322" s="393" t="s">
        <v>278</v>
      </c>
      <c r="B322" s="394"/>
      <c r="C322" s="417" t="s">
        <v>280</v>
      </c>
      <c r="D322" s="395"/>
      <c r="E322" s="396"/>
      <c r="F322" s="397" t="s">
        <v>1249</v>
      </c>
      <c r="G322" s="398">
        <f t="shared" ref="G322:G323" si="114">SUM(H322:J322)</f>
        <v>6</v>
      </c>
      <c r="H322" s="940">
        <v>2</v>
      </c>
      <c r="I322" s="941">
        <v>2</v>
      </c>
      <c r="J322" s="942">
        <v>2</v>
      </c>
      <c r="K322" s="398">
        <f t="shared" ref="K322:K323" si="115">SUM(L322:M322)</f>
        <v>36</v>
      </c>
      <c r="L322" s="408">
        <v>14</v>
      </c>
      <c r="M322" s="942">
        <v>22</v>
      </c>
      <c r="N322" s="940">
        <v>9</v>
      </c>
      <c r="O322" s="941">
        <v>2</v>
      </c>
      <c r="P322" s="941">
        <v>8</v>
      </c>
      <c r="Q322" s="941">
        <v>4</v>
      </c>
      <c r="R322" s="941">
        <v>10</v>
      </c>
      <c r="S322" s="942">
        <v>3</v>
      </c>
      <c r="T322" s="769">
        <v>2</v>
      </c>
      <c r="U322" s="760"/>
      <c r="V322" s="755"/>
      <c r="W322" s="760">
        <v>4</v>
      </c>
      <c r="X322" s="942">
        <v>7</v>
      </c>
      <c r="Y322" s="940">
        <v>1</v>
      </c>
      <c r="Z322" s="941">
        <v>0</v>
      </c>
      <c r="AA322" s="941">
        <v>1</v>
      </c>
      <c r="AB322" s="941">
        <v>0</v>
      </c>
      <c r="AC322" s="941">
        <v>0</v>
      </c>
      <c r="AD322" s="941">
        <v>6</v>
      </c>
      <c r="AE322" s="941">
        <v>0</v>
      </c>
      <c r="AF322" s="941">
        <v>1</v>
      </c>
      <c r="AG322" s="941">
        <v>0</v>
      </c>
      <c r="AH322" s="941">
        <v>0</v>
      </c>
      <c r="AI322" s="942">
        <v>2</v>
      </c>
      <c r="AJ322" s="769"/>
      <c r="AK322" s="417" t="s">
        <v>280</v>
      </c>
      <c r="AL322" s="791"/>
      <c r="AM322" s="980"/>
      <c r="AN322" s="386"/>
      <c r="AO322" s="387">
        <v>2</v>
      </c>
    </row>
    <row r="323" spans="1:41" s="387" customFormat="1" ht="21" customHeight="1" x14ac:dyDescent="0.15">
      <c r="A323" s="393" t="s">
        <v>282</v>
      </c>
      <c r="B323" s="394"/>
      <c r="C323" s="417" t="s">
        <v>1251</v>
      </c>
      <c r="D323" s="395"/>
      <c r="E323" s="396" t="s">
        <v>791</v>
      </c>
      <c r="F323" s="397" t="s">
        <v>1250</v>
      </c>
      <c r="G323" s="398">
        <f t="shared" si="114"/>
        <v>1</v>
      </c>
      <c r="H323" s="940">
        <v>1</v>
      </c>
      <c r="I323" s="941">
        <v>0</v>
      </c>
      <c r="J323" s="942">
        <v>0</v>
      </c>
      <c r="K323" s="398">
        <f t="shared" si="115"/>
        <v>1</v>
      </c>
      <c r="L323" s="408">
        <v>1</v>
      </c>
      <c r="M323" s="942">
        <v>0</v>
      </c>
      <c r="N323" s="940">
        <v>0</v>
      </c>
      <c r="O323" s="941">
        <v>0</v>
      </c>
      <c r="P323" s="941">
        <v>0</v>
      </c>
      <c r="Q323" s="941">
        <v>0</v>
      </c>
      <c r="R323" s="941">
        <v>1</v>
      </c>
      <c r="S323" s="942">
        <v>0</v>
      </c>
      <c r="T323" s="769">
        <v>0</v>
      </c>
      <c r="U323" s="760"/>
      <c r="V323" s="755"/>
      <c r="W323" s="760">
        <v>2</v>
      </c>
      <c r="X323" s="942">
        <v>2</v>
      </c>
      <c r="Y323" s="940">
        <v>1</v>
      </c>
      <c r="Z323" s="941">
        <v>0</v>
      </c>
      <c r="AA323" s="941">
        <v>1</v>
      </c>
      <c r="AB323" s="941">
        <v>0</v>
      </c>
      <c r="AC323" s="941">
        <v>0</v>
      </c>
      <c r="AD323" s="941">
        <v>1</v>
      </c>
      <c r="AE323" s="941">
        <v>0</v>
      </c>
      <c r="AF323" s="941">
        <v>0</v>
      </c>
      <c r="AG323" s="941">
        <v>1</v>
      </c>
      <c r="AH323" s="941">
        <v>0</v>
      </c>
      <c r="AI323" s="942">
        <v>0</v>
      </c>
      <c r="AJ323" s="769"/>
      <c r="AK323" s="417" t="s">
        <v>1251</v>
      </c>
      <c r="AL323" s="791"/>
      <c r="AM323" s="980"/>
      <c r="AN323" s="386"/>
    </row>
    <row r="324" spans="1:41" s="383" customFormat="1" ht="21" customHeight="1" x14ac:dyDescent="0.15">
      <c r="A324" s="399"/>
      <c r="B324" s="400"/>
      <c r="C324" s="436" t="s">
        <v>1269</v>
      </c>
      <c r="D324" s="401"/>
      <c r="E324" s="402"/>
      <c r="F324" s="403"/>
      <c r="G324" s="404">
        <f>G325+G328+G333+G335+G339+G344</f>
        <v>138</v>
      </c>
      <c r="H324" s="437">
        <f>H325+H328+H333+H335+H339+H344</f>
        <v>93</v>
      </c>
      <c r="I324" s="438">
        <f>I325+I328+I333+I335+I339+I344</f>
        <v>6</v>
      </c>
      <c r="J324" s="406">
        <f>J325+J328+J333+J335+J339+J344</f>
        <v>39</v>
      </c>
      <c r="K324" s="404">
        <f>L324+M324</f>
        <v>2136</v>
      </c>
      <c r="L324" s="405">
        <f t="shared" ref="L324:AI324" si="116">L325+L328+L333+L335+L339+L344</f>
        <v>1074</v>
      </c>
      <c r="M324" s="406">
        <f t="shared" si="116"/>
        <v>1062</v>
      </c>
      <c r="N324" s="437">
        <f t="shared" si="116"/>
        <v>335</v>
      </c>
      <c r="O324" s="438">
        <f t="shared" si="116"/>
        <v>323</v>
      </c>
      <c r="P324" s="438">
        <f t="shared" si="116"/>
        <v>372</v>
      </c>
      <c r="Q324" s="438">
        <f t="shared" si="116"/>
        <v>356</v>
      </c>
      <c r="R324" s="438">
        <f t="shared" si="116"/>
        <v>359</v>
      </c>
      <c r="S324" s="406">
        <f t="shared" si="116"/>
        <v>391</v>
      </c>
      <c r="T324" s="439">
        <f t="shared" si="116"/>
        <v>163</v>
      </c>
      <c r="U324" s="756"/>
      <c r="V324" s="753"/>
      <c r="W324" s="804">
        <f t="shared" si="116"/>
        <v>91</v>
      </c>
      <c r="X324" s="406">
        <f t="shared" si="116"/>
        <v>135</v>
      </c>
      <c r="Y324" s="437">
        <f t="shared" si="116"/>
        <v>15</v>
      </c>
      <c r="Z324" s="438">
        <f t="shared" si="116"/>
        <v>0</v>
      </c>
      <c r="AA324" s="438">
        <f t="shared" si="116"/>
        <v>18</v>
      </c>
      <c r="AB324" s="438">
        <f t="shared" si="116"/>
        <v>0</v>
      </c>
      <c r="AC324" s="438">
        <f t="shared" si="116"/>
        <v>0</v>
      </c>
      <c r="AD324" s="438">
        <f t="shared" si="116"/>
        <v>143</v>
      </c>
      <c r="AE324" s="438">
        <f t="shared" si="116"/>
        <v>0</v>
      </c>
      <c r="AF324" s="438">
        <f t="shared" si="116"/>
        <v>13</v>
      </c>
      <c r="AG324" s="438">
        <f t="shared" si="116"/>
        <v>4</v>
      </c>
      <c r="AH324" s="438">
        <f t="shared" si="116"/>
        <v>6</v>
      </c>
      <c r="AI324" s="406">
        <f t="shared" si="116"/>
        <v>27</v>
      </c>
      <c r="AJ324" s="439"/>
      <c r="AK324" s="436" t="s">
        <v>1269</v>
      </c>
      <c r="AL324" s="802"/>
      <c r="AM324" s="981"/>
      <c r="AN324" s="382"/>
    </row>
    <row r="325" spans="1:41" s="383" customFormat="1" ht="21" customHeight="1" x14ac:dyDescent="0.15">
      <c r="A325" s="370" t="s">
        <v>286</v>
      </c>
      <c r="B325" s="371"/>
      <c r="C325" s="416" t="s">
        <v>1229</v>
      </c>
      <c r="D325" s="372"/>
      <c r="E325" s="373"/>
      <c r="F325" s="374"/>
      <c r="G325" s="375">
        <f>SUM(G326:G327)</f>
        <v>17</v>
      </c>
      <c r="H325" s="376">
        <f>SUM(H326:H327)</f>
        <v>11</v>
      </c>
      <c r="I325" s="377">
        <f>SUM(I326:I327)</f>
        <v>1</v>
      </c>
      <c r="J325" s="378">
        <f>SUM(J326:J327)</f>
        <v>5</v>
      </c>
      <c r="K325" s="375">
        <f>L325+M325</f>
        <v>263</v>
      </c>
      <c r="L325" s="379">
        <f t="shared" ref="L325:AI325" si="117">SUM(L326:L327)</f>
        <v>128</v>
      </c>
      <c r="M325" s="378">
        <f t="shared" si="117"/>
        <v>135</v>
      </c>
      <c r="N325" s="376">
        <f t="shared" si="117"/>
        <v>33</v>
      </c>
      <c r="O325" s="377">
        <f t="shared" si="117"/>
        <v>39</v>
      </c>
      <c r="P325" s="377">
        <f t="shared" si="117"/>
        <v>52</v>
      </c>
      <c r="Q325" s="377">
        <f t="shared" si="117"/>
        <v>46</v>
      </c>
      <c r="R325" s="377">
        <f t="shared" si="117"/>
        <v>46</v>
      </c>
      <c r="S325" s="378">
        <f t="shared" si="117"/>
        <v>47</v>
      </c>
      <c r="T325" s="407">
        <f t="shared" si="117"/>
        <v>19</v>
      </c>
      <c r="U325" s="756"/>
      <c r="V325" s="753"/>
      <c r="W325" s="982">
        <f t="shared" si="117"/>
        <v>13</v>
      </c>
      <c r="X325" s="378">
        <f t="shared" si="117"/>
        <v>17</v>
      </c>
      <c r="Y325" s="376">
        <f t="shared" si="117"/>
        <v>2</v>
      </c>
      <c r="Z325" s="377">
        <f t="shared" si="117"/>
        <v>0</v>
      </c>
      <c r="AA325" s="377">
        <f t="shared" si="117"/>
        <v>3</v>
      </c>
      <c r="AB325" s="377">
        <f t="shared" si="117"/>
        <v>0</v>
      </c>
      <c r="AC325" s="377">
        <f t="shared" si="117"/>
        <v>0</v>
      </c>
      <c r="AD325" s="377">
        <f t="shared" si="117"/>
        <v>22</v>
      </c>
      <c r="AE325" s="377">
        <f t="shared" si="117"/>
        <v>0</v>
      </c>
      <c r="AF325" s="377">
        <f t="shared" si="117"/>
        <v>2</v>
      </c>
      <c r="AG325" s="377">
        <f t="shared" si="117"/>
        <v>0</v>
      </c>
      <c r="AH325" s="377">
        <f t="shared" si="117"/>
        <v>1</v>
      </c>
      <c r="AI325" s="378">
        <f t="shared" si="117"/>
        <v>0</v>
      </c>
      <c r="AJ325" s="380"/>
      <c r="AK325" s="416" t="s">
        <v>1229</v>
      </c>
      <c r="AL325" s="793"/>
      <c r="AM325" s="981"/>
      <c r="AN325" s="382"/>
    </row>
    <row r="326" spans="1:41" s="387" customFormat="1" ht="21" customHeight="1" x14ac:dyDescent="0.15">
      <c r="A326" s="393" t="s">
        <v>289</v>
      </c>
      <c r="B326" s="394"/>
      <c r="C326" s="417" t="s">
        <v>204</v>
      </c>
      <c r="D326" s="395"/>
      <c r="E326" s="396" t="s">
        <v>988</v>
      </c>
      <c r="F326" s="397"/>
      <c r="G326" s="398">
        <f t="shared" ref="G326:G327" si="118">SUM(H326:J326)</f>
        <v>13</v>
      </c>
      <c r="H326" s="940">
        <v>10</v>
      </c>
      <c r="I326" s="941">
        <v>0</v>
      </c>
      <c r="J326" s="942">
        <v>3</v>
      </c>
      <c r="K326" s="398">
        <f t="shared" ref="K326:K327" si="119">SUM(L326:M326)</f>
        <v>251</v>
      </c>
      <c r="L326" s="408">
        <v>121</v>
      </c>
      <c r="M326" s="942">
        <v>130</v>
      </c>
      <c r="N326" s="940">
        <v>33</v>
      </c>
      <c r="O326" s="941">
        <v>36</v>
      </c>
      <c r="P326" s="941">
        <v>50</v>
      </c>
      <c r="Q326" s="941">
        <v>40</v>
      </c>
      <c r="R326" s="941">
        <v>45</v>
      </c>
      <c r="S326" s="942">
        <v>47</v>
      </c>
      <c r="T326" s="769">
        <v>15</v>
      </c>
      <c r="U326" s="760"/>
      <c r="V326" s="755"/>
      <c r="W326" s="760">
        <v>10</v>
      </c>
      <c r="X326" s="942">
        <v>13</v>
      </c>
      <c r="Y326" s="940">
        <v>1</v>
      </c>
      <c r="Z326" s="941">
        <v>0</v>
      </c>
      <c r="AA326" s="941">
        <v>2</v>
      </c>
      <c r="AB326" s="941">
        <v>0</v>
      </c>
      <c r="AC326" s="941">
        <v>0</v>
      </c>
      <c r="AD326" s="941">
        <v>18</v>
      </c>
      <c r="AE326" s="941">
        <v>0</v>
      </c>
      <c r="AF326" s="941">
        <v>1</v>
      </c>
      <c r="AG326" s="941">
        <v>0</v>
      </c>
      <c r="AH326" s="941">
        <v>1</v>
      </c>
      <c r="AI326" s="942">
        <v>0</v>
      </c>
      <c r="AJ326" s="769"/>
      <c r="AK326" s="417" t="s">
        <v>204</v>
      </c>
      <c r="AL326" s="791"/>
      <c r="AM326" s="980"/>
      <c r="AN326" s="386"/>
      <c r="AO326" s="387">
        <v>1</v>
      </c>
    </row>
    <row r="327" spans="1:41" s="387" customFormat="1" ht="21" customHeight="1" x14ac:dyDescent="0.15">
      <c r="A327" s="409" t="s">
        <v>293</v>
      </c>
      <c r="B327" s="410"/>
      <c r="C327" s="360" t="s">
        <v>296</v>
      </c>
      <c r="D327" s="411"/>
      <c r="E327" s="412"/>
      <c r="F327" s="413"/>
      <c r="G327" s="414">
        <f t="shared" si="118"/>
        <v>4</v>
      </c>
      <c r="H327" s="943">
        <v>1</v>
      </c>
      <c r="I327" s="944">
        <v>1</v>
      </c>
      <c r="J327" s="945">
        <v>2</v>
      </c>
      <c r="K327" s="414">
        <f t="shared" si="119"/>
        <v>12</v>
      </c>
      <c r="L327" s="415">
        <v>7</v>
      </c>
      <c r="M327" s="945">
        <v>5</v>
      </c>
      <c r="N327" s="943">
        <v>0</v>
      </c>
      <c r="O327" s="944">
        <v>3</v>
      </c>
      <c r="P327" s="944">
        <v>2</v>
      </c>
      <c r="Q327" s="944">
        <v>6</v>
      </c>
      <c r="R327" s="944">
        <v>1</v>
      </c>
      <c r="S327" s="945">
        <v>0</v>
      </c>
      <c r="T327" s="789">
        <v>4</v>
      </c>
      <c r="U327" s="760"/>
      <c r="V327" s="755"/>
      <c r="W327" s="983">
        <v>3</v>
      </c>
      <c r="X327" s="945">
        <v>4</v>
      </c>
      <c r="Y327" s="943">
        <v>1</v>
      </c>
      <c r="Z327" s="944">
        <v>0</v>
      </c>
      <c r="AA327" s="944">
        <v>1</v>
      </c>
      <c r="AB327" s="944">
        <v>0</v>
      </c>
      <c r="AC327" s="944">
        <v>0</v>
      </c>
      <c r="AD327" s="944">
        <v>4</v>
      </c>
      <c r="AE327" s="944">
        <v>0</v>
      </c>
      <c r="AF327" s="944">
        <v>1</v>
      </c>
      <c r="AG327" s="944">
        <v>0</v>
      </c>
      <c r="AH327" s="944">
        <v>0</v>
      </c>
      <c r="AI327" s="945">
        <v>0</v>
      </c>
      <c r="AJ327" s="789"/>
      <c r="AK327" s="360" t="s">
        <v>296</v>
      </c>
      <c r="AL327" s="792"/>
      <c r="AM327" s="980"/>
      <c r="AN327" s="386"/>
      <c r="AO327" s="387">
        <v>1</v>
      </c>
    </row>
    <row r="328" spans="1:41" s="383" customFormat="1" ht="21" customHeight="1" x14ac:dyDescent="0.15">
      <c r="A328" s="370" t="s">
        <v>298</v>
      </c>
      <c r="B328" s="371"/>
      <c r="C328" s="416" t="s">
        <v>980</v>
      </c>
      <c r="D328" s="372"/>
      <c r="E328" s="373"/>
      <c r="F328" s="374"/>
      <c r="G328" s="388">
        <f>SUM(G329:G332)</f>
        <v>38</v>
      </c>
      <c r="H328" s="391">
        <f>SUM(H329:H332)</f>
        <v>26</v>
      </c>
      <c r="I328" s="392">
        <f>SUM(I329:I332)</f>
        <v>2</v>
      </c>
      <c r="J328" s="390">
        <f>SUM(J329:J332)</f>
        <v>10</v>
      </c>
      <c r="K328" s="388">
        <f>L328+M328</f>
        <v>537</v>
      </c>
      <c r="L328" s="389">
        <f t="shared" ref="L328:AI328" si="120">SUM(L329:L332)</f>
        <v>282</v>
      </c>
      <c r="M328" s="390">
        <f t="shared" si="120"/>
        <v>255</v>
      </c>
      <c r="N328" s="391">
        <f t="shared" si="120"/>
        <v>78</v>
      </c>
      <c r="O328" s="392">
        <f t="shared" si="120"/>
        <v>84</v>
      </c>
      <c r="P328" s="392">
        <f t="shared" si="120"/>
        <v>93</v>
      </c>
      <c r="Q328" s="392">
        <f t="shared" si="120"/>
        <v>86</v>
      </c>
      <c r="R328" s="392">
        <f t="shared" si="120"/>
        <v>90</v>
      </c>
      <c r="S328" s="390">
        <f t="shared" si="120"/>
        <v>106</v>
      </c>
      <c r="T328" s="380">
        <f t="shared" si="120"/>
        <v>36</v>
      </c>
      <c r="U328" s="756"/>
      <c r="V328" s="753"/>
      <c r="W328" s="756">
        <f t="shared" si="120"/>
        <v>26</v>
      </c>
      <c r="X328" s="390">
        <f t="shared" si="120"/>
        <v>38</v>
      </c>
      <c r="Y328" s="391">
        <f t="shared" si="120"/>
        <v>4</v>
      </c>
      <c r="Z328" s="392">
        <f t="shared" si="120"/>
        <v>0</v>
      </c>
      <c r="AA328" s="392">
        <f t="shared" si="120"/>
        <v>5</v>
      </c>
      <c r="AB328" s="392">
        <f t="shared" si="120"/>
        <v>0</v>
      </c>
      <c r="AC328" s="392">
        <f t="shared" si="120"/>
        <v>0</v>
      </c>
      <c r="AD328" s="392">
        <f t="shared" si="120"/>
        <v>42</v>
      </c>
      <c r="AE328" s="392">
        <f t="shared" si="120"/>
        <v>0</v>
      </c>
      <c r="AF328" s="392">
        <f t="shared" si="120"/>
        <v>3</v>
      </c>
      <c r="AG328" s="392">
        <f t="shared" si="120"/>
        <v>2</v>
      </c>
      <c r="AH328" s="392">
        <f t="shared" si="120"/>
        <v>1</v>
      </c>
      <c r="AI328" s="390">
        <f t="shared" si="120"/>
        <v>7</v>
      </c>
      <c r="AJ328" s="380"/>
      <c r="AK328" s="416" t="s">
        <v>980</v>
      </c>
      <c r="AL328" s="793"/>
      <c r="AM328" s="981"/>
      <c r="AN328" s="382"/>
    </row>
    <row r="329" spans="1:41" s="387" customFormat="1" ht="21" customHeight="1" x14ac:dyDescent="0.15">
      <c r="A329" s="393" t="s">
        <v>303</v>
      </c>
      <c r="B329" s="394"/>
      <c r="C329" s="417" t="s">
        <v>305</v>
      </c>
      <c r="D329" s="395"/>
      <c r="E329" s="396"/>
      <c r="F329" s="397"/>
      <c r="G329" s="398">
        <f>SUM(H329:J329)</f>
        <v>16</v>
      </c>
      <c r="H329" s="940">
        <v>12</v>
      </c>
      <c r="I329" s="941">
        <v>0</v>
      </c>
      <c r="J329" s="942">
        <v>4</v>
      </c>
      <c r="K329" s="398">
        <f>SUM(L329:M329)</f>
        <v>357</v>
      </c>
      <c r="L329" s="408">
        <v>193</v>
      </c>
      <c r="M329" s="942">
        <v>164</v>
      </c>
      <c r="N329" s="940">
        <v>57</v>
      </c>
      <c r="O329" s="941">
        <v>53</v>
      </c>
      <c r="P329" s="941">
        <v>65</v>
      </c>
      <c r="Q329" s="941">
        <v>58</v>
      </c>
      <c r="R329" s="941">
        <v>57</v>
      </c>
      <c r="S329" s="942">
        <v>67</v>
      </c>
      <c r="T329" s="769">
        <v>19</v>
      </c>
      <c r="U329" s="760"/>
      <c r="V329" s="755"/>
      <c r="W329" s="760">
        <v>12</v>
      </c>
      <c r="X329" s="942">
        <v>17</v>
      </c>
      <c r="Y329" s="940">
        <v>1</v>
      </c>
      <c r="Z329" s="941">
        <v>0</v>
      </c>
      <c r="AA329" s="941">
        <v>2</v>
      </c>
      <c r="AB329" s="941">
        <v>0</v>
      </c>
      <c r="AC329" s="941">
        <v>0</v>
      </c>
      <c r="AD329" s="941">
        <v>21</v>
      </c>
      <c r="AE329" s="941">
        <v>0</v>
      </c>
      <c r="AF329" s="941">
        <v>1</v>
      </c>
      <c r="AG329" s="941">
        <v>0</v>
      </c>
      <c r="AH329" s="941">
        <v>1</v>
      </c>
      <c r="AI329" s="942">
        <v>3</v>
      </c>
      <c r="AJ329" s="769"/>
      <c r="AK329" s="417" t="s">
        <v>305</v>
      </c>
      <c r="AL329" s="791"/>
      <c r="AM329" s="980"/>
      <c r="AN329" s="386"/>
      <c r="AO329" s="387">
        <v>4</v>
      </c>
    </row>
    <row r="330" spans="1:41" s="387" customFormat="1" ht="21" customHeight="1" x14ac:dyDescent="0.15">
      <c r="A330" s="393" t="s">
        <v>311</v>
      </c>
      <c r="B330" s="394"/>
      <c r="C330" s="417" t="s">
        <v>50</v>
      </c>
      <c r="D330" s="395"/>
      <c r="E330" s="396"/>
      <c r="F330" s="397"/>
      <c r="G330" s="398">
        <f>SUM(H330:J330)</f>
        <v>6</v>
      </c>
      <c r="H330" s="940">
        <v>2</v>
      </c>
      <c r="I330" s="941">
        <v>2</v>
      </c>
      <c r="J330" s="942">
        <v>2</v>
      </c>
      <c r="K330" s="398">
        <f>SUM(L330:M330)</f>
        <v>38</v>
      </c>
      <c r="L330" s="408">
        <v>21</v>
      </c>
      <c r="M330" s="942">
        <v>17</v>
      </c>
      <c r="N330" s="940">
        <v>1</v>
      </c>
      <c r="O330" s="941">
        <v>9</v>
      </c>
      <c r="P330" s="941">
        <v>5</v>
      </c>
      <c r="Q330" s="941">
        <v>7</v>
      </c>
      <c r="R330" s="941">
        <v>8</v>
      </c>
      <c r="S330" s="942">
        <v>8</v>
      </c>
      <c r="T330" s="769">
        <v>8</v>
      </c>
      <c r="U330" s="760"/>
      <c r="V330" s="755"/>
      <c r="W330" s="760">
        <v>4</v>
      </c>
      <c r="X330" s="942">
        <v>7</v>
      </c>
      <c r="Y330" s="940">
        <v>1</v>
      </c>
      <c r="Z330" s="941">
        <v>0</v>
      </c>
      <c r="AA330" s="941">
        <v>1</v>
      </c>
      <c r="AB330" s="941">
        <v>0</v>
      </c>
      <c r="AC330" s="941">
        <v>0</v>
      </c>
      <c r="AD330" s="941">
        <v>5</v>
      </c>
      <c r="AE330" s="941">
        <v>0</v>
      </c>
      <c r="AF330" s="941">
        <v>1</v>
      </c>
      <c r="AG330" s="941">
        <v>1</v>
      </c>
      <c r="AH330" s="941">
        <v>0</v>
      </c>
      <c r="AI330" s="942">
        <v>2</v>
      </c>
      <c r="AJ330" s="769"/>
      <c r="AK330" s="417" t="s">
        <v>50</v>
      </c>
      <c r="AL330" s="791"/>
      <c r="AM330" s="980"/>
      <c r="AN330" s="386"/>
      <c r="AO330" s="387">
        <v>2</v>
      </c>
    </row>
    <row r="331" spans="1:41" s="387" customFormat="1" ht="21" customHeight="1" x14ac:dyDescent="0.15">
      <c r="A331" s="393" t="s">
        <v>315</v>
      </c>
      <c r="B331" s="394"/>
      <c r="C331" s="417" t="s">
        <v>32</v>
      </c>
      <c r="D331" s="395"/>
      <c r="E331" s="396"/>
      <c r="F331" s="397"/>
      <c r="G331" s="398">
        <f t="shared" ref="G331:G332" si="121">SUM(H331:J331)</f>
        <v>8</v>
      </c>
      <c r="H331" s="940">
        <v>6</v>
      </c>
      <c r="I331" s="941">
        <v>0</v>
      </c>
      <c r="J331" s="942">
        <v>2</v>
      </c>
      <c r="K331" s="398">
        <f t="shared" ref="K331:K332" si="122">SUM(L331:M331)</f>
        <v>73</v>
      </c>
      <c r="L331" s="408">
        <v>28</v>
      </c>
      <c r="M331" s="942">
        <v>45</v>
      </c>
      <c r="N331" s="940">
        <v>9</v>
      </c>
      <c r="O331" s="941">
        <v>16</v>
      </c>
      <c r="P331" s="941">
        <v>10</v>
      </c>
      <c r="Q331" s="941">
        <v>11</v>
      </c>
      <c r="R331" s="941">
        <v>14</v>
      </c>
      <c r="S331" s="942">
        <v>13</v>
      </c>
      <c r="T331" s="769">
        <v>4</v>
      </c>
      <c r="U331" s="760"/>
      <c r="V331" s="755"/>
      <c r="W331" s="760">
        <v>5</v>
      </c>
      <c r="X331" s="942">
        <v>7</v>
      </c>
      <c r="Y331" s="940">
        <v>1</v>
      </c>
      <c r="Z331" s="941">
        <v>0</v>
      </c>
      <c r="AA331" s="941">
        <v>1</v>
      </c>
      <c r="AB331" s="941">
        <v>0</v>
      </c>
      <c r="AC331" s="941">
        <v>0</v>
      </c>
      <c r="AD331" s="941">
        <v>9</v>
      </c>
      <c r="AE331" s="941">
        <v>0</v>
      </c>
      <c r="AF331" s="941">
        <v>1</v>
      </c>
      <c r="AG331" s="941">
        <v>0</v>
      </c>
      <c r="AH331" s="941">
        <v>0</v>
      </c>
      <c r="AI331" s="942">
        <v>0</v>
      </c>
      <c r="AJ331" s="769"/>
      <c r="AK331" s="417" t="s">
        <v>32</v>
      </c>
      <c r="AL331" s="791"/>
      <c r="AM331" s="980"/>
      <c r="AN331" s="386"/>
      <c r="AO331" s="387">
        <v>2</v>
      </c>
    </row>
    <row r="332" spans="1:41" s="387" customFormat="1" ht="21" customHeight="1" x14ac:dyDescent="0.15">
      <c r="A332" s="393">
        <v>2041</v>
      </c>
      <c r="B332" s="394"/>
      <c r="C332" s="417" t="s">
        <v>978</v>
      </c>
      <c r="D332" s="395"/>
      <c r="E332" s="396"/>
      <c r="F332" s="397"/>
      <c r="G332" s="398">
        <f t="shared" si="121"/>
        <v>8</v>
      </c>
      <c r="H332" s="940">
        <v>6</v>
      </c>
      <c r="I332" s="941">
        <v>0</v>
      </c>
      <c r="J332" s="942">
        <v>2</v>
      </c>
      <c r="K332" s="398">
        <f t="shared" si="122"/>
        <v>69</v>
      </c>
      <c r="L332" s="408">
        <v>40</v>
      </c>
      <c r="M332" s="942">
        <v>29</v>
      </c>
      <c r="N332" s="940">
        <v>11</v>
      </c>
      <c r="O332" s="941">
        <v>6</v>
      </c>
      <c r="P332" s="941">
        <v>13</v>
      </c>
      <c r="Q332" s="941">
        <v>10</v>
      </c>
      <c r="R332" s="941">
        <v>11</v>
      </c>
      <c r="S332" s="942">
        <v>18</v>
      </c>
      <c r="T332" s="769">
        <v>5</v>
      </c>
      <c r="U332" s="760"/>
      <c r="V332" s="755"/>
      <c r="W332" s="760">
        <v>5</v>
      </c>
      <c r="X332" s="942">
        <v>7</v>
      </c>
      <c r="Y332" s="940">
        <v>1</v>
      </c>
      <c r="Z332" s="941">
        <v>0</v>
      </c>
      <c r="AA332" s="941">
        <v>1</v>
      </c>
      <c r="AB332" s="941">
        <v>0</v>
      </c>
      <c r="AC332" s="941">
        <v>0</v>
      </c>
      <c r="AD332" s="941">
        <v>7</v>
      </c>
      <c r="AE332" s="941">
        <v>0</v>
      </c>
      <c r="AF332" s="941">
        <v>0</v>
      </c>
      <c r="AG332" s="941">
        <v>1</v>
      </c>
      <c r="AH332" s="941">
        <v>0</v>
      </c>
      <c r="AI332" s="942">
        <v>2</v>
      </c>
      <c r="AJ332" s="769"/>
      <c r="AK332" s="417" t="s">
        <v>978</v>
      </c>
      <c r="AL332" s="791"/>
      <c r="AM332" s="980"/>
      <c r="AN332" s="386"/>
      <c r="AO332" s="387">
        <v>2</v>
      </c>
    </row>
    <row r="333" spans="1:41" s="383" customFormat="1" ht="21" customHeight="1" x14ac:dyDescent="0.15">
      <c r="A333" s="427" t="s">
        <v>89</v>
      </c>
      <c r="B333" s="428"/>
      <c r="C333" s="429" t="s">
        <v>1252</v>
      </c>
      <c r="D333" s="430"/>
      <c r="E333" s="431"/>
      <c r="F333" s="432"/>
      <c r="G333" s="375">
        <f>SUM(G334:G334)</f>
        <v>8</v>
      </c>
      <c r="H333" s="376">
        <f>SUM(H334:H334)</f>
        <v>6</v>
      </c>
      <c r="I333" s="377">
        <f>SUM(I334:I334)</f>
        <v>0</v>
      </c>
      <c r="J333" s="378">
        <f>SUM(J334:J334)</f>
        <v>2</v>
      </c>
      <c r="K333" s="375">
        <f>L333+M333</f>
        <v>141</v>
      </c>
      <c r="L333" s="379">
        <f t="shared" ref="L333:AI333" si="123">SUM(L334:L334)</f>
        <v>73</v>
      </c>
      <c r="M333" s="378">
        <f t="shared" si="123"/>
        <v>68</v>
      </c>
      <c r="N333" s="376">
        <f t="shared" si="123"/>
        <v>23</v>
      </c>
      <c r="O333" s="377">
        <f t="shared" si="123"/>
        <v>23</v>
      </c>
      <c r="P333" s="377">
        <f t="shared" si="123"/>
        <v>25</v>
      </c>
      <c r="Q333" s="377">
        <f t="shared" si="123"/>
        <v>23</v>
      </c>
      <c r="R333" s="377">
        <f t="shared" si="123"/>
        <v>25</v>
      </c>
      <c r="S333" s="378">
        <f t="shared" si="123"/>
        <v>22</v>
      </c>
      <c r="T333" s="407">
        <f t="shared" si="123"/>
        <v>4</v>
      </c>
      <c r="U333" s="756"/>
      <c r="V333" s="753"/>
      <c r="W333" s="982">
        <f t="shared" si="123"/>
        <v>3</v>
      </c>
      <c r="X333" s="378">
        <f t="shared" si="123"/>
        <v>10</v>
      </c>
      <c r="Y333" s="376">
        <f t="shared" si="123"/>
        <v>1</v>
      </c>
      <c r="Z333" s="377">
        <f t="shared" si="123"/>
        <v>0</v>
      </c>
      <c r="AA333" s="377">
        <f t="shared" si="123"/>
        <v>1</v>
      </c>
      <c r="AB333" s="377">
        <f t="shared" si="123"/>
        <v>0</v>
      </c>
      <c r="AC333" s="377">
        <f t="shared" si="123"/>
        <v>0</v>
      </c>
      <c r="AD333" s="377">
        <f t="shared" si="123"/>
        <v>9</v>
      </c>
      <c r="AE333" s="377">
        <f t="shared" si="123"/>
        <v>0</v>
      </c>
      <c r="AF333" s="377">
        <f t="shared" si="123"/>
        <v>1</v>
      </c>
      <c r="AG333" s="377">
        <f t="shared" si="123"/>
        <v>0</v>
      </c>
      <c r="AH333" s="377">
        <f t="shared" si="123"/>
        <v>1</v>
      </c>
      <c r="AI333" s="378">
        <f t="shared" si="123"/>
        <v>0</v>
      </c>
      <c r="AJ333" s="407"/>
      <c r="AK333" s="429" t="s">
        <v>1252</v>
      </c>
      <c r="AL333" s="796"/>
      <c r="AM333" s="981"/>
      <c r="AN333" s="382"/>
    </row>
    <row r="334" spans="1:41" s="387" customFormat="1" ht="21" customHeight="1" thickBot="1" x14ac:dyDescent="0.2">
      <c r="A334" s="393" t="s">
        <v>88</v>
      </c>
      <c r="B334" s="394"/>
      <c r="C334" s="417" t="s">
        <v>320</v>
      </c>
      <c r="D334" s="395"/>
      <c r="E334" s="396"/>
      <c r="F334" s="397"/>
      <c r="G334" s="398">
        <f t="shared" ref="G334" si="124">SUM(H334:J334)</f>
        <v>8</v>
      </c>
      <c r="H334" s="940">
        <v>6</v>
      </c>
      <c r="I334" s="941">
        <v>0</v>
      </c>
      <c r="J334" s="942">
        <v>2</v>
      </c>
      <c r="K334" s="398">
        <f t="shared" ref="K334" si="125">SUM(L334:M334)</f>
        <v>141</v>
      </c>
      <c r="L334" s="408">
        <v>73</v>
      </c>
      <c r="M334" s="942">
        <v>68</v>
      </c>
      <c r="N334" s="940">
        <v>23</v>
      </c>
      <c r="O334" s="941">
        <v>23</v>
      </c>
      <c r="P334" s="941">
        <v>25</v>
      </c>
      <c r="Q334" s="941">
        <v>23</v>
      </c>
      <c r="R334" s="941">
        <v>25</v>
      </c>
      <c r="S334" s="942">
        <v>22</v>
      </c>
      <c r="T334" s="769">
        <v>4</v>
      </c>
      <c r="U334" s="760"/>
      <c r="V334" s="755"/>
      <c r="W334" s="984">
        <v>3</v>
      </c>
      <c r="X334" s="949">
        <v>10</v>
      </c>
      <c r="Y334" s="947">
        <v>1</v>
      </c>
      <c r="Z334" s="948">
        <v>0</v>
      </c>
      <c r="AA334" s="948">
        <v>1</v>
      </c>
      <c r="AB334" s="948">
        <v>0</v>
      </c>
      <c r="AC334" s="948">
        <v>0</v>
      </c>
      <c r="AD334" s="948">
        <v>9</v>
      </c>
      <c r="AE334" s="948">
        <v>0</v>
      </c>
      <c r="AF334" s="948">
        <v>1</v>
      </c>
      <c r="AG334" s="948">
        <v>0</v>
      </c>
      <c r="AH334" s="948">
        <v>1</v>
      </c>
      <c r="AI334" s="949">
        <v>0</v>
      </c>
      <c r="AJ334" s="777"/>
      <c r="AK334" s="421" t="s">
        <v>320</v>
      </c>
      <c r="AL334" s="797"/>
      <c r="AM334" s="980"/>
      <c r="AN334" s="386"/>
      <c r="AO334" s="387">
        <v>2</v>
      </c>
    </row>
    <row r="335" spans="1:41" s="383" customFormat="1" ht="21" customHeight="1" x14ac:dyDescent="0.15">
      <c r="A335" s="427" t="s">
        <v>79</v>
      </c>
      <c r="B335" s="428"/>
      <c r="C335" s="429" t="s">
        <v>1257</v>
      </c>
      <c r="D335" s="430"/>
      <c r="E335" s="431"/>
      <c r="F335" s="432"/>
      <c r="G335" s="375">
        <f>SUM(G336:G338)</f>
        <v>33</v>
      </c>
      <c r="H335" s="376">
        <f>SUM(H336:H338)</f>
        <v>24</v>
      </c>
      <c r="I335" s="377">
        <f>SUM(I336:I338)</f>
        <v>0</v>
      </c>
      <c r="J335" s="378">
        <f>SUM(J336:J338)</f>
        <v>9</v>
      </c>
      <c r="K335" s="375">
        <f>L335+M335</f>
        <v>605</v>
      </c>
      <c r="L335" s="379">
        <f t="shared" ref="L335:AI335" si="126">SUM(L336:L338)</f>
        <v>304</v>
      </c>
      <c r="M335" s="378">
        <f t="shared" si="126"/>
        <v>301</v>
      </c>
      <c r="N335" s="376">
        <f t="shared" si="126"/>
        <v>96</v>
      </c>
      <c r="O335" s="377">
        <f t="shared" si="126"/>
        <v>91</v>
      </c>
      <c r="P335" s="377">
        <f t="shared" si="126"/>
        <v>103</v>
      </c>
      <c r="Q335" s="377">
        <f t="shared" si="126"/>
        <v>104</v>
      </c>
      <c r="R335" s="377">
        <f t="shared" si="126"/>
        <v>98</v>
      </c>
      <c r="S335" s="378">
        <f t="shared" si="126"/>
        <v>113</v>
      </c>
      <c r="T335" s="754">
        <f t="shared" si="126"/>
        <v>45</v>
      </c>
      <c r="U335" s="756"/>
      <c r="V335" s="753"/>
      <c r="W335" s="756">
        <f t="shared" si="126"/>
        <v>21</v>
      </c>
      <c r="X335" s="390">
        <f t="shared" si="126"/>
        <v>31</v>
      </c>
      <c r="Y335" s="391">
        <f t="shared" si="126"/>
        <v>3</v>
      </c>
      <c r="Z335" s="392">
        <f t="shared" si="126"/>
        <v>0</v>
      </c>
      <c r="AA335" s="392">
        <f t="shared" si="126"/>
        <v>4</v>
      </c>
      <c r="AB335" s="392">
        <f t="shared" si="126"/>
        <v>0</v>
      </c>
      <c r="AC335" s="392">
        <f t="shared" si="126"/>
        <v>0</v>
      </c>
      <c r="AD335" s="392">
        <f t="shared" si="126"/>
        <v>31</v>
      </c>
      <c r="AE335" s="392">
        <f t="shared" si="126"/>
        <v>0</v>
      </c>
      <c r="AF335" s="392">
        <f t="shared" si="126"/>
        <v>3</v>
      </c>
      <c r="AG335" s="392">
        <f t="shared" si="126"/>
        <v>0</v>
      </c>
      <c r="AH335" s="392">
        <f t="shared" si="126"/>
        <v>1</v>
      </c>
      <c r="AI335" s="390">
        <f t="shared" si="126"/>
        <v>10</v>
      </c>
      <c r="AJ335" s="380"/>
      <c r="AK335" s="416" t="s">
        <v>1257</v>
      </c>
      <c r="AL335" s="793"/>
      <c r="AM335" s="981"/>
      <c r="AN335" s="382"/>
    </row>
    <row r="336" spans="1:41" s="387" customFormat="1" ht="21" customHeight="1" x14ac:dyDescent="0.15">
      <c r="A336" s="393" t="s">
        <v>1253</v>
      </c>
      <c r="B336" s="394"/>
      <c r="C336" s="417" t="s">
        <v>1256</v>
      </c>
      <c r="D336" s="395"/>
      <c r="E336" s="396"/>
      <c r="F336" s="397"/>
      <c r="G336" s="398">
        <f t="shared" ref="G336:G338" si="127">SUM(H336:J336)</f>
        <v>13</v>
      </c>
      <c r="H336" s="940">
        <v>10</v>
      </c>
      <c r="I336" s="941">
        <v>0</v>
      </c>
      <c r="J336" s="942">
        <v>3</v>
      </c>
      <c r="K336" s="398">
        <f t="shared" ref="K336:K338" si="128">SUM(L336:M336)</f>
        <v>243</v>
      </c>
      <c r="L336" s="408">
        <v>122</v>
      </c>
      <c r="M336" s="942">
        <v>121</v>
      </c>
      <c r="N336" s="940">
        <v>41</v>
      </c>
      <c r="O336" s="941">
        <v>32</v>
      </c>
      <c r="P336" s="941">
        <v>38</v>
      </c>
      <c r="Q336" s="941">
        <v>45</v>
      </c>
      <c r="R336" s="941">
        <v>42</v>
      </c>
      <c r="S336" s="942">
        <v>45</v>
      </c>
      <c r="T336" s="769">
        <v>13</v>
      </c>
      <c r="U336" s="760"/>
      <c r="V336" s="755"/>
      <c r="W336" s="760">
        <v>7</v>
      </c>
      <c r="X336" s="942">
        <v>14</v>
      </c>
      <c r="Y336" s="940">
        <v>1</v>
      </c>
      <c r="Z336" s="941">
        <v>0</v>
      </c>
      <c r="AA336" s="941">
        <v>1</v>
      </c>
      <c r="AB336" s="941">
        <v>0</v>
      </c>
      <c r="AC336" s="941">
        <v>0</v>
      </c>
      <c r="AD336" s="941">
        <v>13</v>
      </c>
      <c r="AE336" s="941">
        <v>0</v>
      </c>
      <c r="AF336" s="941">
        <v>1</v>
      </c>
      <c r="AG336" s="941">
        <v>0</v>
      </c>
      <c r="AH336" s="941">
        <v>1</v>
      </c>
      <c r="AI336" s="942">
        <v>4</v>
      </c>
      <c r="AJ336" s="769"/>
      <c r="AK336" s="417" t="s">
        <v>1256</v>
      </c>
      <c r="AL336" s="791"/>
      <c r="AM336" s="980"/>
      <c r="AN336" s="386"/>
      <c r="AO336" s="387">
        <v>2</v>
      </c>
    </row>
    <row r="337" spans="1:41" s="387" customFormat="1" ht="21" customHeight="1" x14ac:dyDescent="0.15">
      <c r="A337" s="393" t="s">
        <v>1254</v>
      </c>
      <c r="B337" s="394"/>
      <c r="C337" s="417" t="s">
        <v>225</v>
      </c>
      <c r="D337" s="395"/>
      <c r="E337" s="396"/>
      <c r="F337" s="397"/>
      <c r="G337" s="398">
        <f t="shared" si="127"/>
        <v>8</v>
      </c>
      <c r="H337" s="940">
        <v>6</v>
      </c>
      <c r="I337" s="941">
        <v>0</v>
      </c>
      <c r="J337" s="942">
        <v>2</v>
      </c>
      <c r="K337" s="398">
        <f t="shared" si="128"/>
        <v>132</v>
      </c>
      <c r="L337" s="408">
        <v>67</v>
      </c>
      <c r="M337" s="942">
        <v>65</v>
      </c>
      <c r="N337" s="940">
        <v>21</v>
      </c>
      <c r="O337" s="941">
        <v>22</v>
      </c>
      <c r="P337" s="941">
        <v>26</v>
      </c>
      <c r="Q337" s="941">
        <v>23</v>
      </c>
      <c r="R337" s="941">
        <v>19</v>
      </c>
      <c r="S337" s="942">
        <v>21</v>
      </c>
      <c r="T337" s="769">
        <v>10</v>
      </c>
      <c r="U337" s="760"/>
      <c r="V337" s="755"/>
      <c r="W337" s="760">
        <v>7</v>
      </c>
      <c r="X337" s="942">
        <v>8</v>
      </c>
      <c r="Y337" s="940">
        <v>1</v>
      </c>
      <c r="Z337" s="941">
        <v>0</v>
      </c>
      <c r="AA337" s="941">
        <v>2</v>
      </c>
      <c r="AB337" s="941">
        <v>0</v>
      </c>
      <c r="AC337" s="941">
        <v>0</v>
      </c>
      <c r="AD337" s="941">
        <v>7</v>
      </c>
      <c r="AE337" s="941">
        <v>0</v>
      </c>
      <c r="AF337" s="941">
        <v>1</v>
      </c>
      <c r="AG337" s="941">
        <v>0</v>
      </c>
      <c r="AH337" s="941">
        <v>0</v>
      </c>
      <c r="AI337" s="942">
        <v>4</v>
      </c>
      <c r="AJ337" s="769"/>
      <c r="AK337" s="417" t="s">
        <v>225</v>
      </c>
      <c r="AL337" s="791"/>
      <c r="AM337" s="980"/>
      <c r="AN337" s="386"/>
      <c r="AO337" s="387">
        <v>2</v>
      </c>
    </row>
    <row r="338" spans="1:41" s="387" customFormat="1" ht="21" customHeight="1" x14ac:dyDescent="0.15">
      <c r="A338" s="409" t="s">
        <v>1255</v>
      </c>
      <c r="B338" s="410"/>
      <c r="C338" s="360" t="s">
        <v>340</v>
      </c>
      <c r="D338" s="411"/>
      <c r="E338" s="412"/>
      <c r="F338" s="413"/>
      <c r="G338" s="414">
        <f t="shared" si="127"/>
        <v>12</v>
      </c>
      <c r="H338" s="943">
        <v>8</v>
      </c>
      <c r="I338" s="944">
        <v>0</v>
      </c>
      <c r="J338" s="945">
        <v>4</v>
      </c>
      <c r="K338" s="414">
        <f t="shared" si="128"/>
        <v>230</v>
      </c>
      <c r="L338" s="415">
        <v>115</v>
      </c>
      <c r="M338" s="945">
        <v>115</v>
      </c>
      <c r="N338" s="943">
        <v>34</v>
      </c>
      <c r="O338" s="944">
        <v>37</v>
      </c>
      <c r="P338" s="944">
        <v>39</v>
      </c>
      <c r="Q338" s="944">
        <v>36</v>
      </c>
      <c r="R338" s="944">
        <v>37</v>
      </c>
      <c r="S338" s="945">
        <v>47</v>
      </c>
      <c r="T338" s="769">
        <v>22</v>
      </c>
      <c r="U338" s="760"/>
      <c r="V338" s="755"/>
      <c r="W338" s="760">
        <v>7</v>
      </c>
      <c r="X338" s="942">
        <v>9</v>
      </c>
      <c r="Y338" s="940">
        <v>1</v>
      </c>
      <c r="Z338" s="941">
        <v>0</v>
      </c>
      <c r="AA338" s="941">
        <v>1</v>
      </c>
      <c r="AB338" s="941">
        <v>0</v>
      </c>
      <c r="AC338" s="941">
        <v>0</v>
      </c>
      <c r="AD338" s="941">
        <v>11</v>
      </c>
      <c r="AE338" s="941">
        <v>0</v>
      </c>
      <c r="AF338" s="941">
        <v>1</v>
      </c>
      <c r="AG338" s="941">
        <v>0</v>
      </c>
      <c r="AH338" s="941">
        <v>0</v>
      </c>
      <c r="AI338" s="942">
        <v>2</v>
      </c>
      <c r="AJ338" s="415"/>
      <c r="AK338" s="360" t="s">
        <v>340</v>
      </c>
      <c r="AL338" s="792"/>
      <c r="AM338" s="980"/>
      <c r="AN338" s="386"/>
      <c r="AO338" s="387">
        <v>4</v>
      </c>
    </row>
    <row r="339" spans="1:41" s="383" customFormat="1" ht="21" customHeight="1" x14ac:dyDescent="0.15">
      <c r="A339" s="370" t="s">
        <v>167</v>
      </c>
      <c r="B339" s="371"/>
      <c r="C339" s="416" t="s">
        <v>1224</v>
      </c>
      <c r="D339" s="372"/>
      <c r="E339" s="373"/>
      <c r="F339" s="374"/>
      <c r="G339" s="388">
        <f>SUM(G340:G343)</f>
        <v>35</v>
      </c>
      <c r="H339" s="391">
        <f>SUM(H340:H343)</f>
        <v>22</v>
      </c>
      <c r="I339" s="392">
        <f>SUM(I340:I343)</f>
        <v>2</v>
      </c>
      <c r="J339" s="390">
        <f>SUM(J340:J343)</f>
        <v>11</v>
      </c>
      <c r="K339" s="388">
        <f>L339+M339</f>
        <v>533</v>
      </c>
      <c r="L339" s="389">
        <f t="shared" ref="L339:AI339" si="129">SUM(L340:L343)</f>
        <v>261</v>
      </c>
      <c r="M339" s="390">
        <f t="shared" si="129"/>
        <v>272</v>
      </c>
      <c r="N339" s="391">
        <f t="shared" si="129"/>
        <v>99</v>
      </c>
      <c r="O339" s="392">
        <f t="shared" si="129"/>
        <v>75</v>
      </c>
      <c r="P339" s="392">
        <f t="shared" si="129"/>
        <v>93</v>
      </c>
      <c r="Q339" s="392">
        <f t="shared" si="129"/>
        <v>84</v>
      </c>
      <c r="R339" s="392">
        <f t="shared" si="129"/>
        <v>90</v>
      </c>
      <c r="S339" s="390">
        <f t="shared" si="129"/>
        <v>92</v>
      </c>
      <c r="T339" s="407">
        <f t="shared" si="129"/>
        <v>56</v>
      </c>
      <c r="U339" s="756"/>
      <c r="V339" s="753"/>
      <c r="W339" s="982">
        <f t="shared" si="129"/>
        <v>21</v>
      </c>
      <c r="X339" s="378">
        <f t="shared" si="129"/>
        <v>34</v>
      </c>
      <c r="Y339" s="376">
        <f t="shared" si="129"/>
        <v>4</v>
      </c>
      <c r="Z339" s="377">
        <f t="shared" si="129"/>
        <v>0</v>
      </c>
      <c r="AA339" s="377">
        <f t="shared" si="129"/>
        <v>4</v>
      </c>
      <c r="AB339" s="377">
        <f t="shared" si="129"/>
        <v>0</v>
      </c>
      <c r="AC339" s="377">
        <f t="shared" si="129"/>
        <v>0</v>
      </c>
      <c r="AD339" s="377">
        <f t="shared" si="129"/>
        <v>32</v>
      </c>
      <c r="AE339" s="377">
        <f t="shared" si="129"/>
        <v>0</v>
      </c>
      <c r="AF339" s="377">
        <f t="shared" si="129"/>
        <v>3</v>
      </c>
      <c r="AG339" s="377">
        <f t="shared" si="129"/>
        <v>2</v>
      </c>
      <c r="AH339" s="377">
        <f t="shared" si="129"/>
        <v>1</v>
      </c>
      <c r="AI339" s="378">
        <f t="shared" si="129"/>
        <v>9</v>
      </c>
      <c r="AJ339" s="380"/>
      <c r="AK339" s="416" t="s">
        <v>1224</v>
      </c>
      <c r="AL339" s="793"/>
      <c r="AM339" s="981"/>
      <c r="AN339" s="382"/>
    </row>
    <row r="340" spans="1:41" s="387" customFormat="1" ht="21" customHeight="1" x14ac:dyDescent="0.15">
      <c r="A340" s="393" t="s">
        <v>342</v>
      </c>
      <c r="B340" s="394"/>
      <c r="C340" s="417" t="s">
        <v>344</v>
      </c>
      <c r="D340" s="395"/>
      <c r="E340" s="396"/>
      <c r="F340" s="397"/>
      <c r="G340" s="398">
        <f t="shared" ref="G340:G343" si="130">SUM(H340:J340)</f>
        <v>13</v>
      </c>
      <c r="H340" s="940">
        <v>9</v>
      </c>
      <c r="I340" s="941">
        <v>0</v>
      </c>
      <c r="J340" s="942">
        <v>4</v>
      </c>
      <c r="K340" s="398">
        <f t="shared" ref="K340:K343" si="131">SUM(L340:M340)</f>
        <v>236</v>
      </c>
      <c r="L340" s="408">
        <v>121</v>
      </c>
      <c r="M340" s="942">
        <v>115</v>
      </c>
      <c r="N340" s="940">
        <v>48</v>
      </c>
      <c r="O340" s="941">
        <v>34</v>
      </c>
      <c r="P340" s="941">
        <v>42</v>
      </c>
      <c r="Q340" s="941">
        <v>44</v>
      </c>
      <c r="R340" s="941">
        <v>34</v>
      </c>
      <c r="S340" s="942">
        <v>34</v>
      </c>
      <c r="T340" s="769">
        <v>22</v>
      </c>
      <c r="U340" s="760"/>
      <c r="V340" s="755"/>
      <c r="W340" s="760">
        <v>8</v>
      </c>
      <c r="X340" s="942">
        <v>13</v>
      </c>
      <c r="Y340" s="940">
        <v>1</v>
      </c>
      <c r="Z340" s="941">
        <v>0</v>
      </c>
      <c r="AA340" s="941">
        <v>1</v>
      </c>
      <c r="AB340" s="941">
        <v>0</v>
      </c>
      <c r="AC340" s="941">
        <v>0</v>
      </c>
      <c r="AD340" s="941">
        <v>12</v>
      </c>
      <c r="AE340" s="941">
        <v>0</v>
      </c>
      <c r="AF340" s="941">
        <v>1</v>
      </c>
      <c r="AG340" s="941">
        <v>1</v>
      </c>
      <c r="AH340" s="941">
        <v>1</v>
      </c>
      <c r="AI340" s="942">
        <v>4</v>
      </c>
      <c r="AJ340" s="769"/>
      <c r="AK340" s="417" t="s">
        <v>344</v>
      </c>
      <c r="AL340" s="791"/>
      <c r="AM340" s="980"/>
      <c r="AN340" s="386"/>
      <c r="AO340" s="387">
        <v>3</v>
      </c>
    </row>
    <row r="341" spans="1:41" s="387" customFormat="1" ht="21" customHeight="1" x14ac:dyDescent="0.15">
      <c r="A341" s="393" t="s">
        <v>346</v>
      </c>
      <c r="B341" s="394"/>
      <c r="C341" s="417" t="s">
        <v>349</v>
      </c>
      <c r="D341" s="395"/>
      <c r="E341" s="396"/>
      <c r="F341" s="397"/>
      <c r="G341" s="398">
        <f t="shared" si="130"/>
        <v>8</v>
      </c>
      <c r="H341" s="940">
        <v>6</v>
      </c>
      <c r="I341" s="941">
        <v>0</v>
      </c>
      <c r="J341" s="942">
        <v>2</v>
      </c>
      <c r="K341" s="398">
        <f t="shared" si="131"/>
        <v>96</v>
      </c>
      <c r="L341" s="408">
        <v>38</v>
      </c>
      <c r="M341" s="942">
        <v>58</v>
      </c>
      <c r="N341" s="940">
        <v>16</v>
      </c>
      <c r="O341" s="941">
        <v>15</v>
      </c>
      <c r="P341" s="941">
        <v>16</v>
      </c>
      <c r="Q341" s="941">
        <v>9</v>
      </c>
      <c r="R341" s="941">
        <v>19</v>
      </c>
      <c r="S341" s="942">
        <v>21</v>
      </c>
      <c r="T341" s="769">
        <v>6</v>
      </c>
      <c r="U341" s="760"/>
      <c r="V341" s="755"/>
      <c r="W341" s="760">
        <v>4</v>
      </c>
      <c r="X341" s="942">
        <v>8</v>
      </c>
      <c r="Y341" s="940">
        <v>1</v>
      </c>
      <c r="Z341" s="941">
        <v>0</v>
      </c>
      <c r="AA341" s="941">
        <v>1</v>
      </c>
      <c r="AB341" s="941">
        <v>0</v>
      </c>
      <c r="AC341" s="941">
        <v>0</v>
      </c>
      <c r="AD341" s="941">
        <v>7</v>
      </c>
      <c r="AE341" s="941">
        <v>0</v>
      </c>
      <c r="AF341" s="941">
        <v>1</v>
      </c>
      <c r="AG341" s="941">
        <v>0</v>
      </c>
      <c r="AH341" s="941">
        <v>0</v>
      </c>
      <c r="AI341" s="942">
        <v>2</v>
      </c>
      <c r="AJ341" s="769"/>
      <c r="AK341" s="417" t="s">
        <v>349</v>
      </c>
      <c r="AL341" s="791"/>
      <c r="AM341" s="980"/>
      <c r="AN341" s="386"/>
      <c r="AO341" s="387">
        <v>2</v>
      </c>
    </row>
    <row r="342" spans="1:41" s="387" customFormat="1" ht="21" customHeight="1" x14ac:dyDescent="0.15">
      <c r="A342" s="393" t="s">
        <v>95</v>
      </c>
      <c r="B342" s="394"/>
      <c r="C342" s="417" t="s">
        <v>157</v>
      </c>
      <c r="D342" s="395"/>
      <c r="E342" s="396"/>
      <c r="F342" s="397"/>
      <c r="G342" s="398">
        <f t="shared" si="130"/>
        <v>4</v>
      </c>
      <c r="H342" s="940">
        <v>1</v>
      </c>
      <c r="I342" s="941">
        <v>2</v>
      </c>
      <c r="J342" s="942">
        <v>1</v>
      </c>
      <c r="K342" s="398">
        <f t="shared" si="131"/>
        <v>8</v>
      </c>
      <c r="L342" s="408">
        <v>7</v>
      </c>
      <c r="M342" s="942">
        <v>1</v>
      </c>
      <c r="N342" s="940">
        <v>1</v>
      </c>
      <c r="O342" s="941">
        <v>0</v>
      </c>
      <c r="P342" s="941">
        <v>1</v>
      </c>
      <c r="Q342" s="941">
        <v>1</v>
      </c>
      <c r="R342" s="941">
        <v>4</v>
      </c>
      <c r="S342" s="942">
        <v>1</v>
      </c>
      <c r="T342" s="769">
        <v>1</v>
      </c>
      <c r="U342" s="760"/>
      <c r="V342" s="755"/>
      <c r="W342" s="760">
        <v>3</v>
      </c>
      <c r="X342" s="942">
        <v>4</v>
      </c>
      <c r="Y342" s="940">
        <v>1</v>
      </c>
      <c r="Z342" s="941">
        <v>0</v>
      </c>
      <c r="AA342" s="941">
        <v>1</v>
      </c>
      <c r="AB342" s="941">
        <v>0</v>
      </c>
      <c r="AC342" s="941">
        <v>0</v>
      </c>
      <c r="AD342" s="941">
        <v>2</v>
      </c>
      <c r="AE342" s="941">
        <v>0</v>
      </c>
      <c r="AF342" s="941">
        <v>0</v>
      </c>
      <c r="AG342" s="941">
        <v>1</v>
      </c>
      <c r="AH342" s="941">
        <v>0</v>
      </c>
      <c r="AI342" s="942">
        <v>2</v>
      </c>
      <c r="AJ342" s="769"/>
      <c r="AK342" s="417" t="s">
        <v>157</v>
      </c>
      <c r="AL342" s="791"/>
      <c r="AM342" s="980"/>
      <c r="AN342" s="386"/>
      <c r="AO342" s="387">
        <v>1</v>
      </c>
    </row>
    <row r="343" spans="1:41" s="387" customFormat="1" ht="21" customHeight="1" x14ac:dyDescent="0.15">
      <c r="A343" s="393" t="s">
        <v>354</v>
      </c>
      <c r="B343" s="394"/>
      <c r="C343" s="417" t="s">
        <v>199</v>
      </c>
      <c r="D343" s="395"/>
      <c r="E343" s="396"/>
      <c r="F343" s="397"/>
      <c r="G343" s="398">
        <f t="shared" si="130"/>
        <v>10</v>
      </c>
      <c r="H343" s="940">
        <v>6</v>
      </c>
      <c r="I343" s="941">
        <v>0</v>
      </c>
      <c r="J343" s="942">
        <v>4</v>
      </c>
      <c r="K343" s="398">
        <f t="shared" si="131"/>
        <v>193</v>
      </c>
      <c r="L343" s="408">
        <v>95</v>
      </c>
      <c r="M343" s="942">
        <v>98</v>
      </c>
      <c r="N343" s="940">
        <v>34</v>
      </c>
      <c r="O343" s="941">
        <v>26</v>
      </c>
      <c r="P343" s="941">
        <v>34</v>
      </c>
      <c r="Q343" s="941">
        <v>30</v>
      </c>
      <c r="R343" s="941">
        <v>33</v>
      </c>
      <c r="S343" s="942">
        <v>36</v>
      </c>
      <c r="T343" s="769">
        <v>27</v>
      </c>
      <c r="U343" s="760"/>
      <c r="V343" s="755"/>
      <c r="W343" s="760">
        <v>6</v>
      </c>
      <c r="X343" s="942">
        <v>9</v>
      </c>
      <c r="Y343" s="940">
        <v>1</v>
      </c>
      <c r="Z343" s="941">
        <v>0</v>
      </c>
      <c r="AA343" s="941">
        <v>1</v>
      </c>
      <c r="AB343" s="941">
        <v>0</v>
      </c>
      <c r="AC343" s="941">
        <v>0</v>
      </c>
      <c r="AD343" s="941">
        <v>11</v>
      </c>
      <c r="AE343" s="941">
        <v>0</v>
      </c>
      <c r="AF343" s="941">
        <v>1</v>
      </c>
      <c r="AG343" s="941">
        <v>0</v>
      </c>
      <c r="AH343" s="941">
        <v>0</v>
      </c>
      <c r="AI343" s="942">
        <v>1</v>
      </c>
      <c r="AJ343" s="769"/>
      <c r="AK343" s="417" t="s">
        <v>199</v>
      </c>
      <c r="AL343" s="791"/>
      <c r="AM343" s="980"/>
      <c r="AN343" s="386"/>
      <c r="AO343" s="387">
        <v>4</v>
      </c>
    </row>
    <row r="344" spans="1:41" s="383" customFormat="1" ht="21" customHeight="1" x14ac:dyDescent="0.15">
      <c r="A344" s="427" t="s">
        <v>43</v>
      </c>
      <c r="B344" s="428"/>
      <c r="C344" s="429" t="s">
        <v>1221</v>
      </c>
      <c r="D344" s="430"/>
      <c r="E344" s="431"/>
      <c r="F344" s="432"/>
      <c r="G344" s="375">
        <f>SUM(G345:G345)</f>
        <v>7</v>
      </c>
      <c r="H344" s="376">
        <f>SUM(H345:H345)</f>
        <v>4</v>
      </c>
      <c r="I344" s="377">
        <f>SUM(I345:I345)</f>
        <v>1</v>
      </c>
      <c r="J344" s="378">
        <f>SUM(J345:J345)</f>
        <v>2</v>
      </c>
      <c r="K344" s="375">
        <f>L344+M344</f>
        <v>57</v>
      </c>
      <c r="L344" s="379">
        <f t="shared" ref="L344:AI344" si="132">SUM(L345:L345)</f>
        <v>26</v>
      </c>
      <c r="M344" s="378">
        <f t="shared" si="132"/>
        <v>31</v>
      </c>
      <c r="N344" s="376">
        <f t="shared" si="132"/>
        <v>6</v>
      </c>
      <c r="O344" s="377">
        <f t="shared" si="132"/>
        <v>11</v>
      </c>
      <c r="P344" s="377">
        <f t="shared" si="132"/>
        <v>6</v>
      </c>
      <c r="Q344" s="377">
        <f t="shared" si="132"/>
        <v>13</v>
      </c>
      <c r="R344" s="377">
        <f t="shared" si="132"/>
        <v>10</v>
      </c>
      <c r="S344" s="378">
        <f t="shared" si="132"/>
        <v>11</v>
      </c>
      <c r="T344" s="407">
        <f t="shared" si="132"/>
        <v>3</v>
      </c>
      <c r="U344" s="756"/>
      <c r="V344" s="753"/>
      <c r="W344" s="982">
        <f t="shared" si="132"/>
        <v>7</v>
      </c>
      <c r="X344" s="378">
        <f t="shared" si="132"/>
        <v>5</v>
      </c>
      <c r="Y344" s="376">
        <f t="shared" si="132"/>
        <v>1</v>
      </c>
      <c r="Z344" s="377">
        <f t="shared" si="132"/>
        <v>0</v>
      </c>
      <c r="AA344" s="377">
        <f t="shared" si="132"/>
        <v>1</v>
      </c>
      <c r="AB344" s="377">
        <f t="shared" si="132"/>
        <v>0</v>
      </c>
      <c r="AC344" s="377">
        <f t="shared" si="132"/>
        <v>0</v>
      </c>
      <c r="AD344" s="377">
        <f t="shared" si="132"/>
        <v>7</v>
      </c>
      <c r="AE344" s="377">
        <f t="shared" si="132"/>
        <v>0</v>
      </c>
      <c r="AF344" s="377">
        <f t="shared" si="132"/>
        <v>1</v>
      </c>
      <c r="AG344" s="377">
        <f t="shared" si="132"/>
        <v>0</v>
      </c>
      <c r="AH344" s="377">
        <f t="shared" si="132"/>
        <v>1</v>
      </c>
      <c r="AI344" s="378">
        <f t="shared" si="132"/>
        <v>1</v>
      </c>
      <c r="AJ344" s="407"/>
      <c r="AK344" s="429" t="s">
        <v>1221</v>
      </c>
      <c r="AL344" s="796"/>
      <c r="AM344" s="981"/>
      <c r="AN344" s="382"/>
    </row>
    <row r="345" spans="1:41" s="387" customFormat="1" ht="21" customHeight="1" thickBot="1" x14ac:dyDescent="0.2">
      <c r="A345" s="419" t="s">
        <v>345</v>
      </c>
      <c r="B345" s="420"/>
      <c r="C345" s="421" t="s">
        <v>1214</v>
      </c>
      <c r="D345" s="422"/>
      <c r="E345" s="423"/>
      <c r="F345" s="424"/>
      <c r="G345" s="425">
        <f t="shared" ref="G345" si="133">SUM(H345:J345)</f>
        <v>7</v>
      </c>
      <c r="H345" s="947">
        <v>4</v>
      </c>
      <c r="I345" s="948">
        <v>1</v>
      </c>
      <c r="J345" s="949">
        <v>2</v>
      </c>
      <c r="K345" s="425">
        <f t="shared" ref="K345" si="134">SUM(L345:M345)</f>
        <v>57</v>
      </c>
      <c r="L345" s="785">
        <v>26</v>
      </c>
      <c r="M345" s="949">
        <v>31</v>
      </c>
      <c r="N345" s="947">
        <v>6</v>
      </c>
      <c r="O345" s="948">
        <v>11</v>
      </c>
      <c r="P345" s="948">
        <v>6</v>
      </c>
      <c r="Q345" s="948">
        <v>13</v>
      </c>
      <c r="R345" s="948">
        <v>10</v>
      </c>
      <c r="S345" s="949">
        <v>11</v>
      </c>
      <c r="T345" s="777">
        <v>3</v>
      </c>
      <c r="U345" s="760"/>
      <c r="V345" s="755"/>
      <c r="W345" s="984">
        <v>7</v>
      </c>
      <c r="X345" s="949">
        <v>5</v>
      </c>
      <c r="Y345" s="947">
        <v>1</v>
      </c>
      <c r="Z345" s="948">
        <v>0</v>
      </c>
      <c r="AA345" s="948">
        <v>1</v>
      </c>
      <c r="AB345" s="948">
        <v>0</v>
      </c>
      <c r="AC345" s="948">
        <v>0</v>
      </c>
      <c r="AD345" s="948">
        <v>7</v>
      </c>
      <c r="AE345" s="948">
        <v>0</v>
      </c>
      <c r="AF345" s="948">
        <v>1</v>
      </c>
      <c r="AG345" s="948">
        <v>0</v>
      </c>
      <c r="AH345" s="948">
        <v>1</v>
      </c>
      <c r="AI345" s="949">
        <v>1</v>
      </c>
      <c r="AJ345" s="777"/>
      <c r="AK345" s="421" t="s">
        <v>1214</v>
      </c>
      <c r="AL345" s="797"/>
      <c r="AM345" s="980"/>
      <c r="AN345" s="386"/>
      <c r="AO345" s="387">
        <v>6</v>
      </c>
    </row>
  </sheetData>
  <mergeCells count="228">
    <mergeCell ref="AM253:AM256"/>
    <mergeCell ref="K254:M255"/>
    <mergeCell ref="W254:X255"/>
    <mergeCell ref="G255:G256"/>
    <mergeCell ref="H255:H256"/>
    <mergeCell ref="I255:I256"/>
    <mergeCell ref="J255:J256"/>
    <mergeCell ref="N255:N256"/>
    <mergeCell ref="O255:O256"/>
    <mergeCell ref="P255:P256"/>
    <mergeCell ref="Q255:Q256"/>
    <mergeCell ref="R255:R256"/>
    <mergeCell ref="S255:S256"/>
    <mergeCell ref="Y255:Y256"/>
    <mergeCell ref="Z255:Z256"/>
    <mergeCell ref="AA255:AA256"/>
    <mergeCell ref="AB255:AB256"/>
    <mergeCell ref="AC255:AC256"/>
    <mergeCell ref="AD255:AD256"/>
    <mergeCell ref="AE255:AE256"/>
    <mergeCell ref="AF255:AF256"/>
    <mergeCell ref="AG255:AG256"/>
    <mergeCell ref="AH255:AH256"/>
    <mergeCell ref="AI255:AI256"/>
    <mergeCell ref="A253:A256"/>
    <mergeCell ref="C253:C256"/>
    <mergeCell ref="E253:E256"/>
    <mergeCell ref="F253:F256"/>
    <mergeCell ref="AK253:AK256"/>
    <mergeCell ref="K256:K257"/>
    <mergeCell ref="L256:L257"/>
    <mergeCell ref="M256:M257"/>
    <mergeCell ref="W256:W257"/>
    <mergeCell ref="X256:X257"/>
    <mergeCell ref="AM64:AM67"/>
    <mergeCell ref="K65:M66"/>
    <mergeCell ref="W65:X66"/>
    <mergeCell ref="G66:G67"/>
    <mergeCell ref="H66:H67"/>
    <mergeCell ref="I66:I67"/>
    <mergeCell ref="J66:J67"/>
    <mergeCell ref="N66:N67"/>
    <mergeCell ref="O66:O67"/>
    <mergeCell ref="P66:P67"/>
    <mergeCell ref="Q66:Q67"/>
    <mergeCell ref="R66:R67"/>
    <mergeCell ref="S66:S67"/>
    <mergeCell ref="Y66:Y67"/>
    <mergeCell ref="Z66:Z67"/>
    <mergeCell ref="AA66:AA67"/>
    <mergeCell ref="AB66:AB67"/>
    <mergeCell ref="AC66:AC67"/>
    <mergeCell ref="AD66:AD67"/>
    <mergeCell ref="AE66:AE67"/>
    <mergeCell ref="AF66:AF67"/>
    <mergeCell ref="AG66:AG67"/>
    <mergeCell ref="AH66:AH67"/>
    <mergeCell ref="AI66:AI67"/>
    <mergeCell ref="A64:A67"/>
    <mergeCell ref="C64:C67"/>
    <mergeCell ref="E64:E67"/>
    <mergeCell ref="F64:F67"/>
    <mergeCell ref="AK64:AK67"/>
    <mergeCell ref="K67:K68"/>
    <mergeCell ref="L67:L68"/>
    <mergeCell ref="M67:M68"/>
    <mergeCell ref="W67:W68"/>
    <mergeCell ref="X67:X68"/>
    <mergeCell ref="W311:W312"/>
    <mergeCell ref="X311:X312"/>
    <mergeCell ref="Z310:Z311"/>
    <mergeCell ref="AA310:AA311"/>
    <mergeCell ref="AB310:AB311"/>
    <mergeCell ref="AG310:AG311"/>
    <mergeCell ref="AH310:AH311"/>
    <mergeCell ref="G63:J64"/>
    <mergeCell ref="K63:S64"/>
    <mergeCell ref="T63:T68"/>
    <mergeCell ref="W63:AI64"/>
    <mergeCell ref="G252:J253"/>
    <mergeCell ref="K252:S253"/>
    <mergeCell ref="T252:T257"/>
    <mergeCell ref="W252:AI253"/>
    <mergeCell ref="AA194:AA195"/>
    <mergeCell ref="S132:S133"/>
    <mergeCell ref="L133:L134"/>
    <mergeCell ref="M133:M134"/>
    <mergeCell ref="W133:W134"/>
    <mergeCell ref="X133:X134"/>
    <mergeCell ref="Z132:Z133"/>
    <mergeCell ref="AA132:AA133"/>
    <mergeCell ref="O132:O133"/>
    <mergeCell ref="C308:C311"/>
    <mergeCell ref="E308:E311"/>
    <mergeCell ref="P310:P311"/>
    <mergeCell ref="Q310:Q311"/>
    <mergeCell ref="R310:R311"/>
    <mergeCell ref="S310:S311"/>
    <mergeCell ref="Y310:Y311"/>
    <mergeCell ref="AM308:AM311"/>
    <mergeCell ref="K309:M310"/>
    <mergeCell ref="W309:X310"/>
    <mergeCell ref="AF310:AF311"/>
    <mergeCell ref="G310:G311"/>
    <mergeCell ref="H310:H311"/>
    <mergeCell ref="I310:I311"/>
    <mergeCell ref="J310:J311"/>
    <mergeCell ref="N310:N311"/>
    <mergeCell ref="G307:J308"/>
    <mergeCell ref="K307:S308"/>
    <mergeCell ref="T307:T312"/>
    <mergeCell ref="W307:AI308"/>
    <mergeCell ref="AI310:AI311"/>
    <mergeCell ref="K311:K312"/>
    <mergeCell ref="L311:L312"/>
    <mergeCell ref="M311:M312"/>
    <mergeCell ref="AK308:AK311"/>
    <mergeCell ref="A192:A195"/>
    <mergeCell ref="C192:C195"/>
    <mergeCell ref="E192:E195"/>
    <mergeCell ref="F192:F195"/>
    <mergeCell ref="AB194:AB195"/>
    <mergeCell ref="O194:O195"/>
    <mergeCell ref="P194:P195"/>
    <mergeCell ref="Q194:Q195"/>
    <mergeCell ref="R194:R195"/>
    <mergeCell ref="S194:S195"/>
    <mergeCell ref="Y194:Y195"/>
    <mergeCell ref="G194:G195"/>
    <mergeCell ref="H194:H195"/>
    <mergeCell ref="I194:I195"/>
    <mergeCell ref="J194:J195"/>
    <mergeCell ref="G191:J192"/>
    <mergeCell ref="AK192:AK195"/>
    <mergeCell ref="AC310:AC311"/>
    <mergeCell ref="AD310:AD311"/>
    <mergeCell ref="AE310:AE311"/>
    <mergeCell ref="O310:O311"/>
    <mergeCell ref="F308:F311"/>
    <mergeCell ref="A308:A311"/>
    <mergeCell ref="AM192:AM195"/>
    <mergeCell ref="K193:M194"/>
    <mergeCell ref="W193:X194"/>
    <mergeCell ref="AM130:AM133"/>
    <mergeCell ref="K131:M132"/>
    <mergeCell ref="W131:X132"/>
    <mergeCell ref="AF194:AF195"/>
    <mergeCell ref="AG194:AG195"/>
    <mergeCell ref="AH194:AH195"/>
    <mergeCell ref="AC194:AC195"/>
    <mergeCell ref="AD194:AD195"/>
    <mergeCell ref="AE194:AE195"/>
    <mergeCell ref="N194:N195"/>
    <mergeCell ref="K191:S192"/>
    <mergeCell ref="T191:T196"/>
    <mergeCell ref="W191:AI192"/>
    <mergeCell ref="AI194:AI195"/>
    <mergeCell ref="K195:K196"/>
    <mergeCell ref="L195:L196"/>
    <mergeCell ref="M195:M196"/>
    <mergeCell ref="W195:W196"/>
    <mergeCell ref="X195:X196"/>
    <mergeCell ref="Z194:Z195"/>
    <mergeCell ref="AK130:AK133"/>
    <mergeCell ref="P132:P133"/>
    <mergeCell ref="Y132:Y133"/>
    <mergeCell ref="G132:G133"/>
    <mergeCell ref="H132:H133"/>
    <mergeCell ref="I132:I133"/>
    <mergeCell ref="J132:J133"/>
    <mergeCell ref="N132:N133"/>
    <mergeCell ref="G129:J130"/>
    <mergeCell ref="K129:S130"/>
    <mergeCell ref="T129:T134"/>
    <mergeCell ref="W129:AI130"/>
    <mergeCell ref="AF132:AF133"/>
    <mergeCell ref="AG132:AG133"/>
    <mergeCell ref="AH132:AH133"/>
    <mergeCell ref="AI132:AI133"/>
    <mergeCell ref="K133:K134"/>
    <mergeCell ref="AM4:AM7"/>
    <mergeCell ref="K5:M6"/>
    <mergeCell ref="W5:X6"/>
    <mergeCell ref="G6:G7"/>
    <mergeCell ref="H6:H7"/>
    <mergeCell ref="I6:I7"/>
    <mergeCell ref="J6:J7"/>
    <mergeCell ref="N6:N7"/>
    <mergeCell ref="G3:J4"/>
    <mergeCell ref="K3:S4"/>
    <mergeCell ref="T3:T8"/>
    <mergeCell ref="W3:AI4"/>
    <mergeCell ref="AF6:AF7"/>
    <mergeCell ref="AG6:AG7"/>
    <mergeCell ref="AH6:AH7"/>
    <mergeCell ref="AI6:AI7"/>
    <mergeCell ref="X7:X8"/>
    <mergeCell ref="Z6:Z7"/>
    <mergeCell ref="AA6:AA7"/>
    <mergeCell ref="AB6:AB7"/>
    <mergeCell ref="AC6:AC7"/>
    <mergeCell ref="AD6:AD7"/>
    <mergeCell ref="AE6:AE7"/>
    <mergeCell ref="O6:O7"/>
    <mergeCell ref="K7:K8"/>
    <mergeCell ref="L7:L8"/>
    <mergeCell ref="M7:M8"/>
    <mergeCell ref="AB132:AB133"/>
    <mergeCell ref="Q132:Q133"/>
    <mergeCell ref="R132:R133"/>
    <mergeCell ref="AK4:AK7"/>
    <mergeCell ref="A4:A7"/>
    <mergeCell ref="C4:C7"/>
    <mergeCell ref="E4:E7"/>
    <mergeCell ref="F4:F7"/>
    <mergeCell ref="P6:P7"/>
    <mergeCell ref="Q6:Q7"/>
    <mergeCell ref="R6:R7"/>
    <mergeCell ref="S6:S7"/>
    <mergeCell ref="Y6:Y7"/>
    <mergeCell ref="W7:W8"/>
    <mergeCell ref="A130:A133"/>
    <mergeCell ref="C130:C133"/>
    <mergeCell ref="E130:E133"/>
    <mergeCell ref="F130:F133"/>
    <mergeCell ref="AC132:AC133"/>
    <mergeCell ref="AD132:AD133"/>
    <mergeCell ref="AE132:AE133"/>
  </mergeCells>
  <phoneticPr fontId="2"/>
  <printOptions horizontalCentered="1"/>
  <pageMargins left="0.59055118110236227" right="0.59055118110236227" top="0.47244094488188981" bottom="0.39370078740157483" header="0.39370078740157483" footer="0.19685039370078741"/>
  <pageSetup paperSize="9" scale="63" firstPageNumber="10" fitToWidth="2" fitToHeight="0" pageOrder="overThenDown" orientation="portrait" blackAndWhite="1" useFirstPageNumber="1" r:id="rId1"/>
  <headerFooter scaleWithDoc="0">
    <oddHeader>&amp;R&amp;9－小学校－</oddHeader>
    <oddFooter>&amp;C&amp;P</oddFooter>
    <evenHeader>&amp;R&amp;12－小学校－</evenHeader>
  </headerFooter>
  <rowBreaks count="5" manualBreakCount="5">
    <brk id="61" max="37" man="1"/>
    <brk id="127" max="37" man="1"/>
    <brk id="189" max="37" man="1"/>
    <brk id="250" max="37" man="1"/>
    <brk id="305" max="37" man="1"/>
  </rowBreaks>
  <colBreaks count="2" manualBreakCount="2">
    <brk id="21" max="360" man="1"/>
    <brk id="38" max="38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50"/>
  </sheetPr>
  <dimension ref="A1:AL240"/>
  <sheetViews>
    <sheetView showGridLines="0" view="pageBreakPreview" zoomScale="70" zoomScaleNormal="75" zoomScaleSheetLayoutView="70" workbookViewId="0">
      <selection activeCell="K240" sqref="K240"/>
    </sheetView>
  </sheetViews>
  <sheetFormatPr defaultColWidth="9" defaultRowHeight="20.25" customHeight="1" x14ac:dyDescent="0.15"/>
  <cols>
    <col min="1" max="1" width="5.125" style="206" customWidth="1"/>
    <col min="2" max="2" width="0.75" style="207" customWidth="1"/>
    <col min="3" max="3" width="18.25" style="452" customWidth="1"/>
    <col min="4" max="4" width="0.875" style="453" customWidth="1"/>
    <col min="5" max="6" width="3.625" style="453" customWidth="1"/>
    <col min="7" max="7" width="0.625" style="453" hidden="1" customWidth="1"/>
    <col min="8" max="8" width="10" style="453" customWidth="1"/>
    <col min="9" max="11" width="9.375" style="453" customWidth="1"/>
    <col min="12" max="18" width="11.875" style="453" customWidth="1"/>
    <col min="19" max="19" width="3.125" style="453" customWidth="1"/>
    <col min="20" max="20" width="5.625" style="453" customWidth="1"/>
    <col min="21" max="22" width="10.75" style="453" customWidth="1"/>
    <col min="23" max="33" width="9.375" style="453" customWidth="1"/>
    <col min="34" max="34" width="0.75" style="207" customWidth="1"/>
    <col min="35" max="35" width="18" style="452" customWidth="1"/>
    <col min="36" max="36" width="1" style="453" customWidth="1"/>
    <col min="37" max="37" width="0.875" style="454" customWidth="1"/>
    <col min="38" max="38" width="9" style="453" customWidth="1"/>
    <col min="39" max="16384" width="9" style="207"/>
  </cols>
  <sheetData>
    <row r="1" spans="1:38" ht="15.75" customHeight="1" x14ac:dyDescent="0.15">
      <c r="AK1" s="455"/>
    </row>
    <row r="2" spans="1:38" ht="18" customHeight="1" thickBot="1" x14ac:dyDescent="0.2">
      <c r="A2" s="180" t="s">
        <v>1353</v>
      </c>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row>
    <row r="3" spans="1:38" ht="4.5" customHeight="1" x14ac:dyDescent="0.15">
      <c r="A3" s="209"/>
      <c r="B3" s="210"/>
      <c r="C3" s="985"/>
      <c r="D3" s="210"/>
      <c r="E3" s="986"/>
      <c r="F3" s="986"/>
      <c r="G3" s="210"/>
      <c r="H3" s="1795" t="s">
        <v>967</v>
      </c>
      <c r="I3" s="1796"/>
      <c r="J3" s="1796"/>
      <c r="K3" s="1797"/>
      <c r="L3" s="1795" t="s">
        <v>910</v>
      </c>
      <c r="M3" s="1796"/>
      <c r="N3" s="1796"/>
      <c r="O3" s="1796"/>
      <c r="P3" s="1796"/>
      <c r="Q3" s="1797"/>
      <c r="R3" s="1816" t="s">
        <v>974</v>
      </c>
      <c r="S3" s="813"/>
      <c r="T3" s="813"/>
      <c r="U3" s="1804" t="s">
        <v>1069</v>
      </c>
      <c r="V3" s="1796"/>
      <c r="W3" s="1796"/>
      <c r="X3" s="1796"/>
      <c r="Y3" s="1796"/>
      <c r="Z3" s="1796"/>
      <c r="AA3" s="1796"/>
      <c r="AB3" s="1796"/>
      <c r="AC3" s="1796"/>
      <c r="AD3" s="1796"/>
      <c r="AE3" s="1796"/>
      <c r="AF3" s="1796"/>
      <c r="AG3" s="1797"/>
      <c r="AH3" s="210"/>
      <c r="AI3" s="985"/>
      <c r="AJ3" s="210"/>
      <c r="AK3" s="1087"/>
    </row>
    <row r="4" spans="1:38" s="181" customFormat="1" ht="23.25" customHeight="1" x14ac:dyDescent="0.15">
      <c r="A4" s="1806" t="s">
        <v>515</v>
      </c>
      <c r="C4" s="1807" t="s">
        <v>890</v>
      </c>
      <c r="E4" s="1815" t="s">
        <v>437</v>
      </c>
      <c r="F4" s="1815" t="s">
        <v>1070</v>
      </c>
      <c r="H4" s="1798"/>
      <c r="I4" s="1799"/>
      <c r="J4" s="1799"/>
      <c r="K4" s="1800"/>
      <c r="L4" s="1798"/>
      <c r="M4" s="1799"/>
      <c r="N4" s="1799"/>
      <c r="O4" s="1799"/>
      <c r="P4" s="1799"/>
      <c r="Q4" s="1800"/>
      <c r="R4" s="1817"/>
      <c r="S4" s="812"/>
      <c r="T4" s="812"/>
      <c r="U4" s="1805"/>
      <c r="V4" s="1799"/>
      <c r="W4" s="1799"/>
      <c r="X4" s="1799"/>
      <c r="Y4" s="1799"/>
      <c r="Z4" s="1799"/>
      <c r="AA4" s="1799"/>
      <c r="AB4" s="1799"/>
      <c r="AC4" s="1799"/>
      <c r="AD4" s="1799"/>
      <c r="AE4" s="1799"/>
      <c r="AF4" s="1799"/>
      <c r="AG4" s="1800"/>
      <c r="AI4" s="1807" t="s">
        <v>890</v>
      </c>
      <c r="AK4" s="1779"/>
      <c r="AL4" s="460"/>
    </row>
    <row r="5" spans="1:38" s="181" customFormat="1" ht="4.5" customHeight="1" x14ac:dyDescent="0.15">
      <c r="A5" s="1806"/>
      <c r="C5" s="1807"/>
      <c r="E5" s="1815"/>
      <c r="F5" s="1815"/>
      <c r="H5" s="987"/>
      <c r="I5" s="988"/>
      <c r="J5" s="989"/>
      <c r="K5" s="990"/>
      <c r="L5" s="69"/>
      <c r="M5" s="249"/>
      <c r="N5" s="250"/>
      <c r="O5" s="69"/>
      <c r="P5" s="989"/>
      <c r="Q5" s="1"/>
      <c r="R5" s="1817"/>
      <c r="S5" s="812"/>
      <c r="T5" s="812"/>
      <c r="U5" s="1780" t="s">
        <v>539</v>
      </c>
      <c r="V5" s="1637"/>
      <c r="W5" s="988"/>
      <c r="X5" s="989"/>
      <c r="Y5" s="989"/>
      <c r="Z5" s="989"/>
      <c r="AA5" s="989"/>
      <c r="AB5" s="989"/>
      <c r="AC5" s="989"/>
      <c r="AD5" s="989"/>
      <c r="AE5" s="989"/>
      <c r="AF5" s="989"/>
      <c r="AG5" s="990"/>
      <c r="AI5" s="1807"/>
      <c r="AK5" s="1779"/>
      <c r="AL5" s="460"/>
    </row>
    <row r="6" spans="1:38" s="181" customFormat="1" ht="35.25" customHeight="1" x14ac:dyDescent="0.15">
      <c r="A6" s="1806"/>
      <c r="C6" s="1807"/>
      <c r="E6" s="1815"/>
      <c r="F6" s="1815"/>
      <c r="H6" s="1782" t="s">
        <v>411</v>
      </c>
      <c r="I6" s="1783" t="s">
        <v>1071</v>
      </c>
      <c r="J6" s="1784" t="s">
        <v>1072</v>
      </c>
      <c r="K6" s="1785" t="s">
        <v>867</v>
      </c>
      <c r="L6" s="1638" t="s">
        <v>539</v>
      </c>
      <c r="M6" s="1639"/>
      <c r="N6" s="1640"/>
      <c r="O6" s="1786" t="s">
        <v>1073</v>
      </c>
      <c r="P6" s="1787" t="s">
        <v>595</v>
      </c>
      <c r="Q6" s="1788" t="s">
        <v>971</v>
      </c>
      <c r="R6" s="1817"/>
      <c r="S6" s="812"/>
      <c r="T6" s="812"/>
      <c r="U6" s="1781"/>
      <c r="V6" s="1640"/>
      <c r="W6" s="1783" t="s">
        <v>163</v>
      </c>
      <c r="X6" s="1784" t="s">
        <v>390</v>
      </c>
      <c r="Y6" s="1784" t="s">
        <v>80</v>
      </c>
      <c r="Z6" s="1784" t="s">
        <v>300</v>
      </c>
      <c r="AA6" s="1784" t="s">
        <v>389</v>
      </c>
      <c r="AB6" s="1784" t="s">
        <v>939</v>
      </c>
      <c r="AC6" s="1784" t="s">
        <v>864</v>
      </c>
      <c r="AD6" s="1784" t="s">
        <v>388</v>
      </c>
      <c r="AE6" s="1784" t="s">
        <v>940</v>
      </c>
      <c r="AF6" s="1784" t="s">
        <v>561</v>
      </c>
      <c r="AG6" s="1785" t="s">
        <v>941</v>
      </c>
      <c r="AI6" s="1807"/>
      <c r="AK6" s="1779"/>
      <c r="AL6" s="460"/>
    </row>
    <row r="7" spans="1:38" s="181" customFormat="1" ht="36" customHeight="1" x14ac:dyDescent="0.15">
      <c r="A7" s="1806"/>
      <c r="C7" s="1807"/>
      <c r="E7" s="1815"/>
      <c r="F7" s="1815"/>
      <c r="H7" s="1782"/>
      <c r="I7" s="1783"/>
      <c r="J7" s="1784"/>
      <c r="K7" s="1785"/>
      <c r="L7" s="1789" t="s">
        <v>411</v>
      </c>
      <c r="M7" s="1791" t="s">
        <v>931</v>
      </c>
      <c r="N7" s="1793" t="s">
        <v>932</v>
      </c>
      <c r="O7" s="1786"/>
      <c r="P7" s="1787"/>
      <c r="Q7" s="1788"/>
      <c r="R7" s="1817"/>
      <c r="S7" s="812"/>
      <c r="T7" s="812"/>
      <c r="U7" s="1808" t="s">
        <v>931</v>
      </c>
      <c r="V7" s="1810" t="s">
        <v>932</v>
      </c>
      <c r="W7" s="1783"/>
      <c r="X7" s="1784"/>
      <c r="Y7" s="1784"/>
      <c r="Z7" s="1784"/>
      <c r="AA7" s="1784"/>
      <c r="AB7" s="1784"/>
      <c r="AC7" s="1784"/>
      <c r="AD7" s="1784"/>
      <c r="AE7" s="1784"/>
      <c r="AF7" s="1784"/>
      <c r="AG7" s="1785"/>
      <c r="AI7" s="1807"/>
      <c r="AK7" s="1779"/>
      <c r="AL7" s="460"/>
    </row>
    <row r="8" spans="1:38" s="75" customFormat="1" ht="4.5" customHeight="1" x14ac:dyDescent="0.15">
      <c r="A8" s="211"/>
      <c r="B8" s="212"/>
      <c r="C8" s="257"/>
      <c r="D8" s="212"/>
      <c r="E8" s="991"/>
      <c r="F8" s="991"/>
      <c r="G8" s="212"/>
      <c r="H8" s="991"/>
      <c r="I8" s="992"/>
      <c r="J8" s="993"/>
      <c r="K8" s="994"/>
      <c r="L8" s="1790"/>
      <c r="M8" s="1792"/>
      <c r="N8" s="1794"/>
      <c r="O8" s="203"/>
      <c r="P8" s="993"/>
      <c r="Q8" s="204"/>
      <c r="R8" s="1818"/>
      <c r="S8" s="812"/>
      <c r="T8" s="812"/>
      <c r="U8" s="1809"/>
      <c r="V8" s="1811"/>
      <c r="W8" s="992"/>
      <c r="X8" s="993"/>
      <c r="Y8" s="993"/>
      <c r="Z8" s="993"/>
      <c r="AA8" s="993"/>
      <c r="AB8" s="993"/>
      <c r="AC8" s="993"/>
      <c r="AD8" s="993"/>
      <c r="AE8" s="993"/>
      <c r="AF8" s="993"/>
      <c r="AG8" s="994"/>
      <c r="AH8" s="212"/>
      <c r="AI8" s="257"/>
      <c r="AJ8" s="212"/>
      <c r="AK8" s="856"/>
      <c r="AL8" s="477"/>
    </row>
    <row r="9" spans="1:38" s="213" customFormat="1" ht="20.25" customHeight="1" x14ac:dyDescent="0.15">
      <c r="A9" s="314"/>
      <c r="B9" s="315"/>
      <c r="C9" s="995" t="s">
        <v>1424</v>
      </c>
      <c r="D9" s="315"/>
      <c r="E9" s="996"/>
      <c r="F9" s="996"/>
      <c r="G9" s="315"/>
      <c r="H9" s="268">
        <f>H10</f>
        <v>1311</v>
      </c>
      <c r="I9" s="997">
        <f>I10</f>
        <v>989</v>
      </c>
      <c r="J9" s="998">
        <f>J10</f>
        <v>6</v>
      </c>
      <c r="K9" s="999">
        <f>K10</f>
        <v>316</v>
      </c>
      <c r="L9" s="268">
        <f>M9+N9</f>
        <v>27113</v>
      </c>
      <c r="M9" s="997">
        <f t="shared" ref="M9:AG9" si="0">M10</f>
        <v>13819</v>
      </c>
      <c r="N9" s="1000">
        <f t="shared" si="0"/>
        <v>13294</v>
      </c>
      <c r="O9" s="1001">
        <f t="shared" si="0"/>
        <v>8711</v>
      </c>
      <c r="P9" s="998">
        <f t="shared" si="0"/>
        <v>9080</v>
      </c>
      <c r="Q9" s="1000">
        <f t="shared" si="0"/>
        <v>9322</v>
      </c>
      <c r="R9" s="1002">
        <f t="shared" si="0"/>
        <v>1230</v>
      </c>
      <c r="S9" s="806"/>
      <c r="T9" s="806"/>
      <c r="U9" s="1075">
        <f t="shared" si="0"/>
        <v>1503</v>
      </c>
      <c r="V9" s="999">
        <f t="shared" si="0"/>
        <v>1343</v>
      </c>
      <c r="W9" s="1029">
        <f t="shared" si="0"/>
        <v>131</v>
      </c>
      <c r="X9" s="998">
        <f t="shared" si="0"/>
        <v>3</v>
      </c>
      <c r="Y9" s="998">
        <f t="shared" si="0"/>
        <v>152</v>
      </c>
      <c r="Z9" s="998">
        <f t="shared" si="0"/>
        <v>2</v>
      </c>
      <c r="AA9" s="998">
        <f t="shared" si="0"/>
        <v>1</v>
      </c>
      <c r="AB9" s="998">
        <f t="shared" si="0"/>
        <v>2142</v>
      </c>
      <c r="AC9" s="998">
        <f t="shared" si="0"/>
        <v>2</v>
      </c>
      <c r="AD9" s="998">
        <f t="shared" si="0"/>
        <v>131</v>
      </c>
      <c r="AE9" s="998">
        <f t="shared" si="0"/>
        <v>22</v>
      </c>
      <c r="AF9" s="998">
        <f t="shared" si="0"/>
        <v>17</v>
      </c>
      <c r="AG9" s="999">
        <f t="shared" si="0"/>
        <v>243</v>
      </c>
      <c r="AH9" s="315"/>
      <c r="AI9" s="995" t="s">
        <v>1424</v>
      </c>
      <c r="AJ9" s="315"/>
      <c r="AK9" s="1088"/>
      <c r="AL9" s="488"/>
    </row>
    <row r="10" spans="1:38" s="75" customFormat="1" ht="20.25" customHeight="1" x14ac:dyDescent="0.15">
      <c r="A10" s="316"/>
      <c r="B10" s="236"/>
      <c r="C10" s="324" t="s">
        <v>1425</v>
      </c>
      <c r="D10" s="236"/>
      <c r="E10" s="1003"/>
      <c r="F10" s="1003"/>
      <c r="G10" s="236"/>
      <c r="H10" s="3">
        <f>H11+H13+H20</f>
        <v>1311</v>
      </c>
      <c r="I10" s="2">
        <f>I11+I13+I20</f>
        <v>989</v>
      </c>
      <c r="J10" s="1004">
        <f>J11+J13+J20</f>
        <v>6</v>
      </c>
      <c r="K10" s="1005">
        <f>K11+K13+K20</f>
        <v>316</v>
      </c>
      <c r="L10" s="3">
        <f>M10+N10</f>
        <v>27113</v>
      </c>
      <c r="M10" s="2">
        <f t="shared" ref="M10:AG10" si="1">M11+M13+M20</f>
        <v>13819</v>
      </c>
      <c r="N10" s="1006">
        <f t="shared" si="1"/>
        <v>13294</v>
      </c>
      <c r="O10" s="3">
        <f t="shared" si="1"/>
        <v>8711</v>
      </c>
      <c r="P10" s="1004">
        <f t="shared" si="1"/>
        <v>9080</v>
      </c>
      <c r="Q10" s="1006">
        <f t="shared" si="1"/>
        <v>9322</v>
      </c>
      <c r="R10" s="1007">
        <f t="shared" si="1"/>
        <v>1230</v>
      </c>
      <c r="S10" s="814"/>
      <c r="T10" s="814"/>
      <c r="U10" s="1076">
        <f t="shared" si="1"/>
        <v>1503</v>
      </c>
      <c r="V10" s="1005">
        <f t="shared" si="1"/>
        <v>1343</v>
      </c>
      <c r="W10" s="2">
        <f t="shared" si="1"/>
        <v>131</v>
      </c>
      <c r="X10" s="1004">
        <f t="shared" si="1"/>
        <v>3</v>
      </c>
      <c r="Y10" s="1004">
        <f t="shared" si="1"/>
        <v>152</v>
      </c>
      <c r="Z10" s="1004">
        <f t="shared" si="1"/>
        <v>2</v>
      </c>
      <c r="AA10" s="1004">
        <f t="shared" si="1"/>
        <v>1</v>
      </c>
      <c r="AB10" s="1004">
        <f t="shared" si="1"/>
        <v>2142</v>
      </c>
      <c r="AC10" s="1004">
        <f t="shared" si="1"/>
        <v>2</v>
      </c>
      <c r="AD10" s="1004">
        <f t="shared" si="1"/>
        <v>131</v>
      </c>
      <c r="AE10" s="1004">
        <f t="shared" si="1"/>
        <v>22</v>
      </c>
      <c r="AF10" s="1004">
        <f t="shared" si="1"/>
        <v>17</v>
      </c>
      <c r="AG10" s="1005">
        <f t="shared" si="1"/>
        <v>243</v>
      </c>
      <c r="AH10" s="236"/>
      <c r="AI10" s="324" t="s">
        <v>1425</v>
      </c>
      <c r="AJ10" s="236"/>
      <c r="AK10" s="856"/>
      <c r="AL10" s="477"/>
    </row>
    <row r="11" spans="1:38" s="213" customFormat="1" ht="20.25" customHeight="1" x14ac:dyDescent="0.15">
      <c r="A11" s="317"/>
      <c r="C11" s="1008" t="s">
        <v>993</v>
      </c>
      <c r="E11" s="1009"/>
      <c r="F11" s="1009"/>
      <c r="H11" s="1001">
        <f>H12</f>
        <v>12</v>
      </c>
      <c r="I11" s="1010">
        <f>I12</f>
        <v>12</v>
      </c>
      <c r="J11" s="1011">
        <f>J12</f>
        <v>0</v>
      </c>
      <c r="K11" s="1012">
        <f>K12</f>
        <v>0</v>
      </c>
      <c r="L11" s="1013">
        <f>M11+N11</f>
        <v>382</v>
      </c>
      <c r="M11" s="1010">
        <f t="shared" ref="M11:AG11" si="2">M12</f>
        <v>178</v>
      </c>
      <c r="N11" s="196">
        <f t="shared" si="2"/>
        <v>204</v>
      </c>
      <c r="O11" s="1013">
        <f t="shared" si="2"/>
        <v>127</v>
      </c>
      <c r="P11" s="1011">
        <f t="shared" si="2"/>
        <v>127</v>
      </c>
      <c r="Q11" s="196">
        <f t="shared" si="2"/>
        <v>128</v>
      </c>
      <c r="R11" s="1014">
        <f t="shared" si="2"/>
        <v>0</v>
      </c>
      <c r="S11" s="806"/>
      <c r="T11" s="806"/>
      <c r="U11" s="1077">
        <f t="shared" si="2"/>
        <v>17</v>
      </c>
      <c r="V11" s="1012">
        <f t="shared" si="2"/>
        <v>12</v>
      </c>
      <c r="W11" s="1010">
        <f t="shared" si="2"/>
        <v>0</v>
      </c>
      <c r="X11" s="1011">
        <f t="shared" si="2"/>
        <v>0</v>
      </c>
      <c r="Y11" s="1011">
        <f t="shared" si="2"/>
        <v>1</v>
      </c>
      <c r="Z11" s="1011">
        <f t="shared" si="2"/>
        <v>1</v>
      </c>
      <c r="AA11" s="1011">
        <f t="shared" si="2"/>
        <v>0</v>
      </c>
      <c r="AB11" s="1011">
        <f t="shared" si="2"/>
        <v>26</v>
      </c>
      <c r="AC11" s="1011">
        <f t="shared" si="2"/>
        <v>0</v>
      </c>
      <c r="AD11" s="1011">
        <f t="shared" si="2"/>
        <v>1</v>
      </c>
      <c r="AE11" s="1011">
        <f t="shared" si="2"/>
        <v>0</v>
      </c>
      <c r="AF11" s="1011">
        <f t="shared" si="2"/>
        <v>0</v>
      </c>
      <c r="AG11" s="1012">
        <f t="shared" si="2"/>
        <v>0</v>
      </c>
      <c r="AI11" s="1008" t="s">
        <v>993</v>
      </c>
      <c r="AK11" s="1088"/>
      <c r="AL11" s="488"/>
    </row>
    <row r="12" spans="1:38" s="75" customFormat="1" ht="22.5" customHeight="1" x14ac:dyDescent="0.15">
      <c r="A12" s="211">
        <v>3501</v>
      </c>
      <c r="B12" s="212"/>
      <c r="C12" s="1015" t="s">
        <v>1363</v>
      </c>
      <c r="D12" s="212"/>
      <c r="E12" s="991"/>
      <c r="F12" s="991"/>
      <c r="G12" s="212"/>
      <c r="H12" s="1016">
        <f>SUM(I12:K12)</f>
        <v>12</v>
      </c>
      <c r="I12" s="197">
        <v>12</v>
      </c>
      <c r="J12" s="1017">
        <v>0</v>
      </c>
      <c r="K12" s="1018">
        <v>0</v>
      </c>
      <c r="L12" s="1019">
        <f>SUM(M12:N12)</f>
        <v>382</v>
      </c>
      <c r="M12" s="197">
        <v>178</v>
      </c>
      <c r="N12" s="190">
        <v>204</v>
      </c>
      <c r="O12" s="1020">
        <v>127</v>
      </c>
      <c r="P12" s="1017">
        <v>127</v>
      </c>
      <c r="Q12" s="190">
        <v>128</v>
      </c>
      <c r="R12" s="1021">
        <v>0</v>
      </c>
      <c r="S12" s="814"/>
      <c r="T12" s="814"/>
      <c r="U12" s="1078">
        <v>17</v>
      </c>
      <c r="V12" s="1018">
        <v>12</v>
      </c>
      <c r="W12" s="151">
        <v>0</v>
      </c>
      <c r="X12" s="1017">
        <v>0</v>
      </c>
      <c r="Y12" s="1017">
        <v>1</v>
      </c>
      <c r="Z12" s="1017">
        <v>1</v>
      </c>
      <c r="AA12" s="1017">
        <v>0</v>
      </c>
      <c r="AB12" s="1017">
        <v>26</v>
      </c>
      <c r="AC12" s="1017">
        <v>0</v>
      </c>
      <c r="AD12" s="1017">
        <v>1</v>
      </c>
      <c r="AE12" s="1017">
        <v>0</v>
      </c>
      <c r="AF12" s="1017">
        <v>0</v>
      </c>
      <c r="AG12" s="1018">
        <v>0</v>
      </c>
      <c r="AH12" s="212"/>
      <c r="AI12" s="1015" t="s">
        <v>1363</v>
      </c>
      <c r="AJ12" s="212"/>
      <c r="AK12" s="856"/>
      <c r="AL12" s="477"/>
    </row>
    <row r="13" spans="1:38" s="213" customFormat="1" ht="20.25" customHeight="1" x14ac:dyDescent="0.15">
      <c r="A13" s="317"/>
      <c r="C13" s="1008" t="s">
        <v>1230</v>
      </c>
      <c r="E13" s="1009"/>
      <c r="F13" s="1009"/>
      <c r="H13" s="1022">
        <f>SUM(H14:H19)</f>
        <v>25</v>
      </c>
      <c r="I13" s="1010">
        <f>SUM(I14:I19)</f>
        <v>25</v>
      </c>
      <c r="J13" s="1011">
        <f>SUM(J14:J19)</f>
        <v>0</v>
      </c>
      <c r="K13" s="1012">
        <f>SUM(K14:K19)</f>
        <v>0</v>
      </c>
      <c r="L13" s="1013">
        <f>M13+N13</f>
        <v>555</v>
      </c>
      <c r="M13" s="1010">
        <f t="shared" ref="M13:AG13" si="3">SUM(M14:M19)</f>
        <v>309</v>
      </c>
      <c r="N13" s="196">
        <f t="shared" si="3"/>
        <v>246</v>
      </c>
      <c r="O13" s="1001">
        <f t="shared" si="3"/>
        <v>193</v>
      </c>
      <c r="P13" s="1011">
        <f t="shared" si="3"/>
        <v>184</v>
      </c>
      <c r="Q13" s="196">
        <f t="shared" si="3"/>
        <v>178</v>
      </c>
      <c r="R13" s="1014">
        <f t="shared" si="3"/>
        <v>0</v>
      </c>
      <c r="S13" s="806"/>
      <c r="T13" s="806"/>
      <c r="U13" s="1077">
        <f t="shared" si="3"/>
        <v>35</v>
      </c>
      <c r="V13" s="1012">
        <f t="shared" si="3"/>
        <v>19</v>
      </c>
      <c r="W13" s="1029">
        <f t="shared" si="3"/>
        <v>0</v>
      </c>
      <c r="X13" s="1011">
        <f t="shared" si="3"/>
        <v>3</v>
      </c>
      <c r="Y13" s="1011">
        <f t="shared" si="3"/>
        <v>3</v>
      </c>
      <c r="Z13" s="1011">
        <f t="shared" si="3"/>
        <v>1</v>
      </c>
      <c r="AA13" s="1011">
        <f t="shared" si="3"/>
        <v>1</v>
      </c>
      <c r="AB13" s="1011">
        <f t="shared" si="3"/>
        <v>40</v>
      </c>
      <c r="AC13" s="1011">
        <f t="shared" si="3"/>
        <v>2</v>
      </c>
      <c r="AD13" s="1011">
        <f t="shared" si="3"/>
        <v>1</v>
      </c>
      <c r="AE13" s="1011">
        <f t="shared" si="3"/>
        <v>0</v>
      </c>
      <c r="AF13" s="1011">
        <f t="shared" si="3"/>
        <v>0</v>
      </c>
      <c r="AG13" s="1012">
        <f t="shared" si="3"/>
        <v>3</v>
      </c>
      <c r="AI13" s="1008" t="s">
        <v>1230</v>
      </c>
      <c r="AK13" s="1088"/>
      <c r="AL13" s="488"/>
    </row>
    <row r="14" spans="1:38" s="75" customFormat="1" ht="20.25" customHeight="1" x14ac:dyDescent="0.15">
      <c r="A14" s="55">
        <v>3581</v>
      </c>
      <c r="C14" s="238" t="s">
        <v>33</v>
      </c>
      <c r="E14" s="1023"/>
      <c r="F14" s="1023"/>
      <c r="H14" s="273">
        <f t="shared" ref="H14:H19" si="4">SUM(I14:K14)</f>
        <v>3</v>
      </c>
      <c r="I14" s="151">
        <v>3</v>
      </c>
      <c r="J14" s="1024">
        <v>0</v>
      </c>
      <c r="K14" s="1025">
        <v>0</v>
      </c>
      <c r="L14" s="1020">
        <f t="shared" ref="L14:L19" si="5">SUM(M14:N14)</f>
        <v>55</v>
      </c>
      <c r="M14" s="151">
        <v>22</v>
      </c>
      <c r="N14" s="152">
        <v>33</v>
      </c>
      <c r="O14" s="1020">
        <v>18</v>
      </c>
      <c r="P14" s="1024">
        <v>15</v>
      </c>
      <c r="Q14" s="152">
        <v>22</v>
      </c>
      <c r="R14" s="1026">
        <v>0</v>
      </c>
      <c r="S14" s="814"/>
      <c r="T14" s="814"/>
      <c r="U14" s="1079">
        <v>1</v>
      </c>
      <c r="V14" s="1025">
        <v>3</v>
      </c>
      <c r="W14" s="151">
        <v>0</v>
      </c>
      <c r="X14" s="1024">
        <v>0</v>
      </c>
      <c r="Y14" s="1024">
        <v>0</v>
      </c>
      <c r="Z14" s="1024">
        <v>0</v>
      </c>
      <c r="AA14" s="1024">
        <v>0</v>
      </c>
      <c r="AB14" s="1024">
        <v>4</v>
      </c>
      <c r="AC14" s="1024">
        <v>0</v>
      </c>
      <c r="AD14" s="1024">
        <v>0</v>
      </c>
      <c r="AE14" s="1024">
        <v>0</v>
      </c>
      <c r="AF14" s="1024">
        <v>0</v>
      </c>
      <c r="AG14" s="1025">
        <v>0</v>
      </c>
      <c r="AI14" s="238" t="s">
        <v>33</v>
      </c>
      <c r="AK14" s="856"/>
      <c r="AL14" s="477"/>
    </row>
    <row r="15" spans="1:38" s="75" customFormat="1" ht="20.25" customHeight="1" x14ac:dyDescent="0.15">
      <c r="A15" s="55">
        <v>3580</v>
      </c>
      <c r="C15" s="238" t="s">
        <v>1075</v>
      </c>
      <c r="E15" s="1023"/>
      <c r="F15" s="1023"/>
      <c r="H15" s="273">
        <f t="shared" si="4"/>
        <v>8</v>
      </c>
      <c r="I15" s="151">
        <v>8</v>
      </c>
      <c r="J15" s="1024">
        <v>0</v>
      </c>
      <c r="K15" s="1025">
        <v>0</v>
      </c>
      <c r="L15" s="1020">
        <f t="shared" si="5"/>
        <v>215</v>
      </c>
      <c r="M15" s="151">
        <v>166</v>
      </c>
      <c r="N15" s="152">
        <v>49</v>
      </c>
      <c r="O15" s="1020">
        <v>70</v>
      </c>
      <c r="P15" s="1024">
        <v>77</v>
      </c>
      <c r="Q15" s="152">
        <v>68</v>
      </c>
      <c r="R15" s="1026">
        <v>0</v>
      </c>
      <c r="S15" s="814"/>
      <c r="T15" s="814"/>
      <c r="U15" s="1079">
        <v>12</v>
      </c>
      <c r="V15" s="1025">
        <v>6</v>
      </c>
      <c r="W15" s="151">
        <v>0</v>
      </c>
      <c r="X15" s="1024">
        <v>1</v>
      </c>
      <c r="Y15" s="1024">
        <v>1</v>
      </c>
      <c r="Z15" s="1024">
        <v>0</v>
      </c>
      <c r="AA15" s="1024">
        <v>1</v>
      </c>
      <c r="AB15" s="1024">
        <v>12</v>
      </c>
      <c r="AC15" s="1024">
        <v>2</v>
      </c>
      <c r="AD15" s="1024">
        <v>1</v>
      </c>
      <c r="AE15" s="1024">
        <v>0</v>
      </c>
      <c r="AF15" s="1024">
        <v>0</v>
      </c>
      <c r="AG15" s="1025">
        <v>0</v>
      </c>
      <c r="AI15" s="238" t="s">
        <v>1075</v>
      </c>
      <c r="AK15" s="856"/>
      <c r="AL15" s="477"/>
    </row>
    <row r="16" spans="1:38" s="75" customFormat="1" ht="20.25" customHeight="1" x14ac:dyDescent="0.15">
      <c r="A16" s="55">
        <v>3640</v>
      </c>
      <c r="C16" s="238" t="s">
        <v>1044</v>
      </c>
      <c r="E16" s="1023"/>
      <c r="F16" s="1023"/>
      <c r="H16" s="273">
        <f t="shared" si="4"/>
        <v>3</v>
      </c>
      <c r="I16" s="151">
        <v>3</v>
      </c>
      <c r="J16" s="1024">
        <v>0</v>
      </c>
      <c r="K16" s="1025">
        <v>0</v>
      </c>
      <c r="L16" s="1020">
        <f t="shared" si="5"/>
        <v>71</v>
      </c>
      <c r="M16" s="151">
        <v>39</v>
      </c>
      <c r="N16" s="152">
        <v>32</v>
      </c>
      <c r="O16" s="1020">
        <v>30</v>
      </c>
      <c r="P16" s="1024">
        <v>22</v>
      </c>
      <c r="Q16" s="152">
        <v>19</v>
      </c>
      <c r="R16" s="1026">
        <v>0</v>
      </c>
      <c r="S16" s="814"/>
      <c r="T16" s="814"/>
      <c r="U16" s="1079">
        <v>6</v>
      </c>
      <c r="V16" s="1025">
        <v>2</v>
      </c>
      <c r="W16" s="151">
        <v>0</v>
      </c>
      <c r="X16" s="1024">
        <v>1</v>
      </c>
      <c r="Y16" s="1024">
        <v>0</v>
      </c>
      <c r="Z16" s="1024">
        <v>0</v>
      </c>
      <c r="AA16" s="1024">
        <v>0</v>
      </c>
      <c r="AB16" s="1024">
        <v>5</v>
      </c>
      <c r="AC16" s="1024">
        <v>0</v>
      </c>
      <c r="AD16" s="1024">
        <v>0</v>
      </c>
      <c r="AE16" s="1024">
        <v>0</v>
      </c>
      <c r="AF16" s="1024">
        <v>0</v>
      </c>
      <c r="AG16" s="1025">
        <v>2</v>
      </c>
      <c r="AI16" s="238" t="s">
        <v>1044</v>
      </c>
      <c r="AK16" s="856"/>
      <c r="AL16" s="477"/>
    </row>
    <row r="17" spans="1:38" s="75" customFormat="1" ht="20.25" customHeight="1" x14ac:dyDescent="0.15">
      <c r="A17" s="55" t="s">
        <v>1231</v>
      </c>
      <c r="C17" s="238" t="s">
        <v>493</v>
      </c>
      <c r="E17" s="1023"/>
      <c r="F17" s="1023"/>
      <c r="H17" s="273">
        <f t="shared" si="4"/>
        <v>4</v>
      </c>
      <c r="I17" s="151">
        <v>4</v>
      </c>
      <c r="J17" s="1024">
        <v>0</v>
      </c>
      <c r="K17" s="1025">
        <v>0</v>
      </c>
      <c r="L17" s="1020">
        <f t="shared" si="5"/>
        <v>78</v>
      </c>
      <c r="M17" s="151">
        <v>32</v>
      </c>
      <c r="N17" s="152">
        <v>46</v>
      </c>
      <c r="O17" s="1020">
        <v>25</v>
      </c>
      <c r="P17" s="1024">
        <v>21</v>
      </c>
      <c r="Q17" s="152">
        <v>32</v>
      </c>
      <c r="R17" s="1026">
        <v>0</v>
      </c>
      <c r="S17" s="814"/>
      <c r="T17" s="814"/>
      <c r="U17" s="1079">
        <v>6</v>
      </c>
      <c r="V17" s="1025">
        <v>4</v>
      </c>
      <c r="W17" s="151">
        <v>0</v>
      </c>
      <c r="X17" s="1024">
        <v>0</v>
      </c>
      <c r="Y17" s="1024">
        <v>1</v>
      </c>
      <c r="Z17" s="1024">
        <v>0</v>
      </c>
      <c r="AA17" s="1024">
        <v>0</v>
      </c>
      <c r="AB17" s="1024">
        <v>8</v>
      </c>
      <c r="AC17" s="1024">
        <v>0</v>
      </c>
      <c r="AD17" s="1024">
        <v>0</v>
      </c>
      <c r="AE17" s="1024">
        <v>0</v>
      </c>
      <c r="AF17" s="1024">
        <v>0</v>
      </c>
      <c r="AG17" s="1025">
        <v>1</v>
      </c>
      <c r="AI17" s="238" t="s">
        <v>493</v>
      </c>
      <c r="AK17" s="856"/>
      <c r="AL17" s="477"/>
    </row>
    <row r="18" spans="1:38" s="75" customFormat="1" ht="20.25" customHeight="1" x14ac:dyDescent="0.15">
      <c r="A18" s="55">
        <v>3690</v>
      </c>
      <c r="C18" s="1027" t="s">
        <v>1076</v>
      </c>
      <c r="E18" s="1023"/>
      <c r="F18" s="1023"/>
      <c r="H18" s="273">
        <f t="shared" si="4"/>
        <v>4</v>
      </c>
      <c r="I18" s="151">
        <v>4</v>
      </c>
      <c r="J18" s="1024">
        <v>0</v>
      </c>
      <c r="K18" s="1025">
        <v>0</v>
      </c>
      <c r="L18" s="1020">
        <f t="shared" si="5"/>
        <v>83</v>
      </c>
      <c r="M18" s="151">
        <v>24</v>
      </c>
      <c r="N18" s="152">
        <v>59</v>
      </c>
      <c r="O18" s="1020">
        <v>25</v>
      </c>
      <c r="P18" s="1024">
        <v>36</v>
      </c>
      <c r="Q18" s="152">
        <v>22</v>
      </c>
      <c r="R18" s="1026">
        <v>0</v>
      </c>
      <c r="S18" s="814"/>
      <c r="T18" s="814"/>
      <c r="U18" s="1079">
        <v>4</v>
      </c>
      <c r="V18" s="1025">
        <v>3</v>
      </c>
      <c r="W18" s="151">
        <v>0</v>
      </c>
      <c r="X18" s="1024">
        <v>0</v>
      </c>
      <c r="Y18" s="1024">
        <v>0</v>
      </c>
      <c r="Z18" s="1024">
        <v>1</v>
      </c>
      <c r="AA18" s="1024">
        <v>0</v>
      </c>
      <c r="AB18" s="1024">
        <v>6</v>
      </c>
      <c r="AC18" s="1024">
        <v>0</v>
      </c>
      <c r="AD18" s="1024">
        <v>0</v>
      </c>
      <c r="AE18" s="1024">
        <v>0</v>
      </c>
      <c r="AF18" s="1024">
        <v>0</v>
      </c>
      <c r="AG18" s="1025">
        <v>0</v>
      </c>
      <c r="AI18" s="1027" t="s">
        <v>1076</v>
      </c>
      <c r="AK18" s="856"/>
      <c r="AL18" s="477"/>
    </row>
    <row r="19" spans="1:38" s="75" customFormat="1" ht="20.25" customHeight="1" x14ac:dyDescent="0.15">
      <c r="A19" s="211">
        <v>3691</v>
      </c>
      <c r="B19" s="212"/>
      <c r="C19" s="1028" t="s">
        <v>1002</v>
      </c>
      <c r="D19" s="212"/>
      <c r="E19" s="991"/>
      <c r="F19" s="991"/>
      <c r="G19" s="212"/>
      <c r="H19" s="1016">
        <f t="shared" si="4"/>
        <v>3</v>
      </c>
      <c r="I19" s="151">
        <v>3</v>
      </c>
      <c r="J19" s="1024">
        <v>0</v>
      </c>
      <c r="K19" s="1025">
        <v>0</v>
      </c>
      <c r="L19" s="1020">
        <f t="shared" si="5"/>
        <v>53</v>
      </c>
      <c r="M19" s="151">
        <v>26</v>
      </c>
      <c r="N19" s="152">
        <v>27</v>
      </c>
      <c r="O19" s="1019">
        <v>25</v>
      </c>
      <c r="P19" s="1017">
        <v>13</v>
      </c>
      <c r="Q19" s="152">
        <v>15</v>
      </c>
      <c r="R19" s="1026">
        <v>0</v>
      </c>
      <c r="S19" s="814"/>
      <c r="T19" s="814"/>
      <c r="U19" s="1079">
        <v>6</v>
      </c>
      <c r="V19" s="1025">
        <v>1</v>
      </c>
      <c r="W19" s="197">
        <v>0</v>
      </c>
      <c r="X19" s="1017">
        <v>1</v>
      </c>
      <c r="Y19" s="1017">
        <v>1</v>
      </c>
      <c r="Z19" s="1017">
        <v>0</v>
      </c>
      <c r="AA19" s="1017">
        <v>0</v>
      </c>
      <c r="AB19" s="1017">
        <v>5</v>
      </c>
      <c r="AC19" s="1017">
        <v>0</v>
      </c>
      <c r="AD19" s="1017">
        <v>0</v>
      </c>
      <c r="AE19" s="1017">
        <v>0</v>
      </c>
      <c r="AF19" s="1017">
        <v>0</v>
      </c>
      <c r="AG19" s="1025">
        <v>0</v>
      </c>
      <c r="AH19" s="212"/>
      <c r="AI19" s="1028" t="s">
        <v>1002</v>
      </c>
      <c r="AJ19" s="212"/>
      <c r="AK19" s="856"/>
      <c r="AL19" s="477"/>
    </row>
    <row r="20" spans="1:38" s="213" customFormat="1" ht="20.25" customHeight="1" x14ac:dyDescent="0.15">
      <c r="A20" s="314"/>
      <c r="B20" s="315"/>
      <c r="C20" s="995" t="s">
        <v>1426</v>
      </c>
      <c r="D20" s="315"/>
      <c r="E20" s="996"/>
      <c r="F20" s="996"/>
      <c r="G20" s="315"/>
      <c r="H20" s="268">
        <f>H21+H23</f>
        <v>1274</v>
      </c>
      <c r="I20" s="997">
        <f>I21+I23</f>
        <v>952</v>
      </c>
      <c r="J20" s="998">
        <f>J21+J23</f>
        <v>6</v>
      </c>
      <c r="K20" s="999">
        <f>K21+K23</f>
        <v>316</v>
      </c>
      <c r="L20" s="268">
        <f>M20+N20</f>
        <v>26176</v>
      </c>
      <c r="M20" s="997">
        <f t="shared" ref="M20:AG20" si="6">M21+M23</f>
        <v>13332</v>
      </c>
      <c r="N20" s="1000">
        <f t="shared" si="6"/>
        <v>12844</v>
      </c>
      <c r="O20" s="1013">
        <f t="shared" si="6"/>
        <v>8391</v>
      </c>
      <c r="P20" s="998">
        <f t="shared" si="6"/>
        <v>8769</v>
      </c>
      <c r="Q20" s="1000">
        <f t="shared" si="6"/>
        <v>9016</v>
      </c>
      <c r="R20" s="1002">
        <f t="shared" si="6"/>
        <v>1230</v>
      </c>
      <c r="S20" s="806"/>
      <c r="T20" s="806"/>
      <c r="U20" s="1075">
        <f t="shared" si="6"/>
        <v>1451</v>
      </c>
      <c r="V20" s="999">
        <f t="shared" si="6"/>
        <v>1312</v>
      </c>
      <c r="W20" s="1010">
        <f t="shared" si="6"/>
        <v>131</v>
      </c>
      <c r="X20" s="998">
        <f t="shared" si="6"/>
        <v>0</v>
      </c>
      <c r="Y20" s="998">
        <f t="shared" si="6"/>
        <v>148</v>
      </c>
      <c r="Z20" s="998">
        <f t="shared" si="6"/>
        <v>0</v>
      </c>
      <c r="AA20" s="998">
        <f t="shared" si="6"/>
        <v>0</v>
      </c>
      <c r="AB20" s="998">
        <f t="shared" si="6"/>
        <v>2076</v>
      </c>
      <c r="AC20" s="998">
        <f t="shared" si="6"/>
        <v>0</v>
      </c>
      <c r="AD20" s="998">
        <f t="shared" si="6"/>
        <v>129</v>
      </c>
      <c r="AE20" s="998">
        <f t="shared" si="6"/>
        <v>22</v>
      </c>
      <c r="AF20" s="998">
        <f t="shared" si="6"/>
        <v>17</v>
      </c>
      <c r="AG20" s="999">
        <f t="shared" si="6"/>
        <v>240</v>
      </c>
      <c r="AH20" s="315"/>
      <c r="AI20" s="995" t="s">
        <v>1426</v>
      </c>
      <c r="AJ20" s="315"/>
      <c r="AK20" s="1088"/>
      <c r="AL20" s="488"/>
    </row>
    <row r="21" spans="1:38" s="213" customFormat="1" ht="21" customHeight="1" x14ac:dyDescent="0.15">
      <c r="A21" s="317"/>
      <c r="C21" s="1008" t="s">
        <v>960</v>
      </c>
      <c r="E21" s="1009"/>
      <c r="F21" s="1009"/>
      <c r="H21" s="1001">
        <f>H22</f>
        <v>6</v>
      </c>
      <c r="I21" s="1010">
        <f>I22</f>
        <v>6</v>
      </c>
      <c r="J21" s="1011">
        <f>J22</f>
        <v>0</v>
      </c>
      <c r="K21" s="1012">
        <f>K22</f>
        <v>0</v>
      </c>
      <c r="L21" s="1013">
        <f>M21+N21</f>
        <v>206</v>
      </c>
      <c r="M21" s="1010">
        <f t="shared" ref="M21:AG21" si="7">M22</f>
        <v>98</v>
      </c>
      <c r="N21" s="196">
        <f t="shared" si="7"/>
        <v>108</v>
      </c>
      <c r="O21" s="1001">
        <f t="shared" si="7"/>
        <v>65</v>
      </c>
      <c r="P21" s="1011">
        <f t="shared" si="7"/>
        <v>65</v>
      </c>
      <c r="Q21" s="196">
        <f t="shared" si="7"/>
        <v>76</v>
      </c>
      <c r="R21" s="1014">
        <f t="shared" si="7"/>
        <v>0</v>
      </c>
      <c r="S21" s="806"/>
      <c r="T21" s="806"/>
      <c r="U21" s="1077">
        <f t="shared" si="7"/>
        <v>6</v>
      </c>
      <c r="V21" s="1012">
        <f t="shared" si="7"/>
        <v>8</v>
      </c>
      <c r="W21" s="1029">
        <f t="shared" si="7"/>
        <v>0</v>
      </c>
      <c r="X21" s="1011">
        <f t="shared" si="7"/>
        <v>0</v>
      </c>
      <c r="Y21" s="1011">
        <f t="shared" si="7"/>
        <v>1</v>
      </c>
      <c r="Z21" s="1011">
        <f t="shared" si="7"/>
        <v>0</v>
      </c>
      <c r="AA21" s="1011">
        <f t="shared" si="7"/>
        <v>0</v>
      </c>
      <c r="AB21" s="1011">
        <f t="shared" si="7"/>
        <v>12</v>
      </c>
      <c r="AC21" s="1011">
        <f t="shared" si="7"/>
        <v>0</v>
      </c>
      <c r="AD21" s="1011">
        <f t="shared" si="7"/>
        <v>0</v>
      </c>
      <c r="AE21" s="1011">
        <f t="shared" si="7"/>
        <v>1</v>
      </c>
      <c r="AF21" s="1011">
        <f t="shared" si="7"/>
        <v>0</v>
      </c>
      <c r="AG21" s="1012">
        <f t="shared" si="7"/>
        <v>0</v>
      </c>
      <c r="AI21" s="1008" t="s">
        <v>960</v>
      </c>
      <c r="AK21" s="1088"/>
      <c r="AL21" s="488"/>
    </row>
    <row r="22" spans="1:38" s="75" customFormat="1" ht="20.25" customHeight="1" x14ac:dyDescent="0.15">
      <c r="A22" s="211">
        <v>3775</v>
      </c>
      <c r="B22" s="212"/>
      <c r="C22" s="1028" t="s">
        <v>1077</v>
      </c>
      <c r="D22" s="212"/>
      <c r="E22" s="991"/>
      <c r="F22" s="991"/>
      <c r="G22" s="212"/>
      <c r="H22" s="1016">
        <f t="shared" ref="H22" si="8">SUM(I22:K22)</f>
        <v>6</v>
      </c>
      <c r="I22" s="197">
        <v>6</v>
      </c>
      <c r="J22" s="1017">
        <v>0</v>
      </c>
      <c r="K22" s="1018">
        <v>0</v>
      </c>
      <c r="L22" s="1019">
        <f t="shared" ref="L22" si="9">SUM(M22:N22)</f>
        <v>206</v>
      </c>
      <c r="M22" s="197">
        <v>98</v>
      </c>
      <c r="N22" s="190">
        <v>108</v>
      </c>
      <c r="O22" s="1019">
        <v>65</v>
      </c>
      <c r="P22" s="1017">
        <v>65</v>
      </c>
      <c r="Q22" s="190">
        <v>76</v>
      </c>
      <c r="R22" s="1021">
        <v>0</v>
      </c>
      <c r="S22" s="814"/>
      <c r="T22" s="814"/>
      <c r="U22" s="1078">
        <v>6</v>
      </c>
      <c r="V22" s="1018">
        <v>8</v>
      </c>
      <c r="W22" s="197">
        <v>0</v>
      </c>
      <c r="X22" s="1017">
        <v>0</v>
      </c>
      <c r="Y22" s="1017">
        <v>1</v>
      </c>
      <c r="Z22" s="1017">
        <v>0</v>
      </c>
      <c r="AA22" s="1017">
        <v>0</v>
      </c>
      <c r="AB22" s="1017">
        <v>12</v>
      </c>
      <c r="AC22" s="1017">
        <v>0</v>
      </c>
      <c r="AD22" s="1017">
        <v>0</v>
      </c>
      <c r="AE22" s="1017">
        <v>1</v>
      </c>
      <c r="AF22" s="1017">
        <v>0</v>
      </c>
      <c r="AG22" s="1018">
        <v>0</v>
      </c>
      <c r="AH22" s="212"/>
      <c r="AI22" s="1028" t="s">
        <v>1077</v>
      </c>
      <c r="AJ22" s="212"/>
      <c r="AK22" s="856"/>
      <c r="AL22" s="477"/>
    </row>
    <row r="23" spans="1:38" s="213" customFormat="1" ht="20.25" customHeight="1" x14ac:dyDescent="0.15">
      <c r="A23" s="317"/>
      <c r="C23" s="1008" t="s">
        <v>1427</v>
      </c>
      <c r="E23" s="1009"/>
      <c r="F23" s="1009"/>
      <c r="H23" s="1013">
        <f>H24</f>
        <v>1268</v>
      </c>
      <c r="I23" s="1010">
        <f>I24</f>
        <v>946</v>
      </c>
      <c r="J23" s="1011">
        <f>J24</f>
        <v>6</v>
      </c>
      <c r="K23" s="1012">
        <f>K24</f>
        <v>316</v>
      </c>
      <c r="L23" s="1013">
        <f t="shared" ref="L23:L27" si="10">M23+N23</f>
        <v>25970</v>
      </c>
      <c r="M23" s="1010">
        <f t="shared" ref="M23:AG23" si="11">M24</f>
        <v>13234</v>
      </c>
      <c r="N23" s="196">
        <f t="shared" si="11"/>
        <v>12736</v>
      </c>
      <c r="O23" s="1013">
        <f t="shared" si="11"/>
        <v>8326</v>
      </c>
      <c r="P23" s="1011">
        <f t="shared" si="11"/>
        <v>8704</v>
      </c>
      <c r="Q23" s="196">
        <f t="shared" si="11"/>
        <v>8940</v>
      </c>
      <c r="R23" s="1014">
        <f t="shared" si="11"/>
        <v>1230</v>
      </c>
      <c r="S23" s="806"/>
      <c r="T23" s="806"/>
      <c r="U23" s="1077">
        <f t="shared" si="11"/>
        <v>1445</v>
      </c>
      <c r="V23" s="1012">
        <f t="shared" si="11"/>
        <v>1304</v>
      </c>
      <c r="W23" s="1010">
        <f t="shared" si="11"/>
        <v>131</v>
      </c>
      <c r="X23" s="1011">
        <f t="shared" si="11"/>
        <v>0</v>
      </c>
      <c r="Y23" s="1011">
        <f t="shared" si="11"/>
        <v>147</v>
      </c>
      <c r="Z23" s="1011">
        <f t="shared" si="11"/>
        <v>0</v>
      </c>
      <c r="AA23" s="1011">
        <f t="shared" si="11"/>
        <v>0</v>
      </c>
      <c r="AB23" s="1011">
        <f t="shared" si="11"/>
        <v>2064</v>
      </c>
      <c r="AC23" s="1011">
        <f t="shared" si="11"/>
        <v>0</v>
      </c>
      <c r="AD23" s="1011">
        <f t="shared" si="11"/>
        <v>129</v>
      </c>
      <c r="AE23" s="1011">
        <f t="shared" si="11"/>
        <v>21</v>
      </c>
      <c r="AF23" s="1011">
        <f t="shared" si="11"/>
        <v>17</v>
      </c>
      <c r="AG23" s="1012">
        <f t="shared" si="11"/>
        <v>240</v>
      </c>
      <c r="AI23" s="1008" t="s">
        <v>1427</v>
      </c>
      <c r="AK23" s="1088"/>
      <c r="AL23" s="488"/>
    </row>
    <row r="24" spans="1:38" s="75" customFormat="1" ht="20.25" customHeight="1" x14ac:dyDescent="0.15">
      <c r="A24" s="55"/>
      <c r="C24" s="238" t="s">
        <v>1428</v>
      </c>
      <c r="E24" s="1023"/>
      <c r="F24" s="1023"/>
      <c r="H24" s="1020">
        <f>H25+H26</f>
        <v>1268</v>
      </c>
      <c r="I24" s="151">
        <f>I25+I26</f>
        <v>946</v>
      </c>
      <c r="J24" s="1024">
        <f>J25+J26</f>
        <v>6</v>
      </c>
      <c r="K24" s="1025">
        <f>K25+K26</f>
        <v>316</v>
      </c>
      <c r="L24" s="1020">
        <f t="shared" si="10"/>
        <v>25970</v>
      </c>
      <c r="M24" s="151">
        <f t="shared" ref="M24:AG24" si="12">M25+M26</f>
        <v>13234</v>
      </c>
      <c r="N24" s="152">
        <f t="shared" si="12"/>
        <v>12736</v>
      </c>
      <c r="O24" s="1020">
        <f t="shared" si="12"/>
        <v>8326</v>
      </c>
      <c r="P24" s="1024">
        <f t="shared" si="12"/>
        <v>8704</v>
      </c>
      <c r="Q24" s="152">
        <f t="shared" si="12"/>
        <v>8940</v>
      </c>
      <c r="R24" s="1026">
        <f t="shared" si="12"/>
        <v>1230</v>
      </c>
      <c r="S24" s="814"/>
      <c r="T24" s="814"/>
      <c r="U24" s="1079">
        <f t="shared" si="12"/>
        <v>1445</v>
      </c>
      <c r="V24" s="1025">
        <f t="shared" si="12"/>
        <v>1304</v>
      </c>
      <c r="W24" s="151">
        <f t="shared" si="12"/>
        <v>131</v>
      </c>
      <c r="X24" s="1024">
        <f t="shared" si="12"/>
        <v>0</v>
      </c>
      <c r="Y24" s="1024">
        <f t="shared" si="12"/>
        <v>147</v>
      </c>
      <c r="Z24" s="1024">
        <f t="shared" si="12"/>
        <v>0</v>
      </c>
      <c r="AA24" s="1024">
        <f t="shared" si="12"/>
        <v>0</v>
      </c>
      <c r="AB24" s="1024">
        <f t="shared" si="12"/>
        <v>2064</v>
      </c>
      <c r="AC24" s="1024">
        <f t="shared" si="12"/>
        <v>0</v>
      </c>
      <c r="AD24" s="1024">
        <f t="shared" si="12"/>
        <v>129</v>
      </c>
      <c r="AE24" s="1024">
        <f t="shared" si="12"/>
        <v>21</v>
      </c>
      <c r="AF24" s="1024">
        <f t="shared" si="12"/>
        <v>17</v>
      </c>
      <c r="AG24" s="1025">
        <f t="shared" si="12"/>
        <v>240</v>
      </c>
      <c r="AI24" s="238" t="s">
        <v>1428</v>
      </c>
      <c r="AK24" s="856"/>
      <c r="AL24" s="477"/>
    </row>
    <row r="25" spans="1:38" s="75" customFormat="1" ht="20.25" customHeight="1" x14ac:dyDescent="0.15">
      <c r="A25" s="55"/>
      <c r="C25" s="238" t="s">
        <v>1186</v>
      </c>
      <c r="E25" s="1023"/>
      <c r="F25" s="1023"/>
      <c r="H25" s="151">
        <f>H27+H47+H72+H97+H100+H107+H117+H123+H141+H147</f>
        <v>975</v>
      </c>
      <c r="I25" s="151">
        <f>I27+I47+I72+I97+I100+I107+I117+I123+I141+I147</f>
        <v>738</v>
      </c>
      <c r="J25" s="1024">
        <f>J27+J47+J72+J97+J100+J107+J117+J123+J141+J147</f>
        <v>6</v>
      </c>
      <c r="K25" s="1025">
        <f>K27+K47+K72+K97+K100+K107+K117+K123+K141+K147</f>
        <v>231</v>
      </c>
      <c r="L25" s="1020">
        <f>M25+N25</f>
        <v>20805</v>
      </c>
      <c r="M25" s="151">
        <f t="shared" ref="M25:R25" si="13">M27+M47+M72+M97+M100+M107+M117+M123+M141+M147</f>
        <v>10637</v>
      </c>
      <c r="N25" s="152">
        <f t="shared" si="13"/>
        <v>10168</v>
      </c>
      <c r="O25" s="1020">
        <f t="shared" si="13"/>
        <v>6694</v>
      </c>
      <c r="P25" s="1024">
        <f t="shared" si="13"/>
        <v>6965</v>
      </c>
      <c r="Q25" s="152">
        <f t="shared" si="13"/>
        <v>7146</v>
      </c>
      <c r="R25" s="1026">
        <f t="shared" si="13"/>
        <v>946</v>
      </c>
      <c r="S25" s="814"/>
      <c r="T25" s="814"/>
      <c r="U25" s="1079">
        <f t="shared" ref="U25:AG25" si="14">U27+U47+U72+U97+U100+U107+U117+U123+U141+U147</f>
        <v>1048</v>
      </c>
      <c r="V25" s="1025">
        <f t="shared" si="14"/>
        <v>1012</v>
      </c>
      <c r="W25" s="151">
        <f t="shared" si="14"/>
        <v>92</v>
      </c>
      <c r="X25" s="1024">
        <f t="shared" si="14"/>
        <v>0</v>
      </c>
      <c r="Y25" s="1024">
        <f t="shared" si="14"/>
        <v>103</v>
      </c>
      <c r="Z25" s="1024">
        <f t="shared" si="14"/>
        <v>0</v>
      </c>
      <c r="AA25" s="1024">
        <f t="shared" si="14"/>
        <v>0</v>
      </c>
      <c r="AB25" s="1024">
        <f t="shared" si="14"/>
        <v>1572</v>
      </c>
      <c r="AC25" s="1024">
        <f t="shared" si="14"/>
        <v>0</v>
      </c>
      <c r="AD25" s="1024">
        <f t="shared" si="14"/>
        <v>93</v>
      </c>
      <c r="AE25" s="1024">
        <f t="shared" si="14"/>
        <v>12</v>
      </c>
      <c r="AF25" s="1024">
        <f t="shared" si="14"/>
        <v>8</v>
      </c>
      <c r="AG25" s="1025">
        <f t="shared" si="14"/>
        <v>180</v>
      </c>
      <c r="AI25" s="238" t="s">
        <v>1186</v>
      </c>
      <c r="AK25" s="856"/>
      <c r="AL25" s="477"/>
    </row>
    <row r="26" spans="1:38" s="75" customFormat="1" ht="20.25" customHeight="1" x14ac:dyDescent="0.15">
      <c r="A26" s="211"/>
      <c r="B26" s="212"/>
      <c r="C26" s="239" t="s">
        <v>1447</v>
      </c>
      <c r="D26" s="212"/>
      <c r="E26" s="991"/>
      <c r="F26" s="991"/>
      <c r="G26" s="212"/>
      <c r="H26" s="1019">
        <f>H152+H162+H168+H176+H184+H211+H221</f>
        <v>293</v>
      </c>
      <c r="I26" s="197">
        <f>I152+I162+I168+I176+I184+I211+I221</f>
        <v>208</v>
      </c>
      <c r="J26" s="1017">
        <f>J152+J162+J168+J176+J184+J211+J221</f>
        <v>0</v>
      </c>
      <c r="K26" s="1018">
        <f>K152+K162+K168+K176+K184+K211+K221</f>
        <v>85</v>
      </c>
      <c r="L26" s="1020">
        <f>M26+N26</f>
        <v>5165</v>
      </c>
      <c r="M26" s="151">
        <f t="shared" ref="M26:R26" si="15">M152+M162+M168+M176+M184+M211+M221</f>
        <v>2597</v>
      </c>
      <c r="N26" s="152">
        <f t="shared" si="15"/>
        <v>2568</v>
      </c>
      <c r="O26" s="1020">
        <f t="shared" si="15"/>
        <v>1632</v>
      </c>
      <c r="P26" s="1024">
        <f t="shared" si="15"/>
        <v>1739</v>
      </c>
      <c r="Q26" s="152">
        <f t="shared" si="15"/>
        <v>1794</v>
      </c>
      <c r="R26" s="1026">
        <f t="shared" si="15"/>
        <v>284</v>
      </c>
      <c r="S26" s="814"/>
      <c r="T26" s="814"/>
      <c r="U26" s="1079">
        <f t="shared" ref="U26:AG26" si="16">U152+U162+U168+U176+U184+U211+U221</f>
        <v>397</v>
      </c>
      <c r="V26" s="1025">
        <f t="shared" si="16"/>
        <v>292</v>
      </c>
      <c r="W26" s="151">
        <f t="shared" si="16"/>
        <v>39</v>
      </c>
      <c r="X26" s="1024">
        <f t="shared" si="16"/>
        <v>0</v>
      </c>
      <c r="Y26" s="1024">
        <f t="shared" si="16"/>
        <v>44</v>
      </c>
      <c r="Z26" s="1024">
        <f t="shared" si="16"/>
        <v>0</v>
      </c>
      <c r="AA26" s="1024">
        <f t="shared" si="16"/>
        <v>0</v>
      </c>
      <c r="AB26" s="1024">
        <f t="shared" si="16"/>
        <v>492</v>
      </c>
      <c r="AC26" s="1024">
        <f t="shared" si="16"/>
        <v>0</v>
      </c>
      <c r="AD26" s="1024">
        <f t="shared" si="16"/>
        <v>36</v>
      </c>
      <c r="AE26" s="1024">
        <f t="shared" si="16"/>
        <v>9</v>
      </c>
      <c r="AF26" s="1024">
        <f t="shared" si="16"/>
        <v>9</v>
      </c>
      <c r="AG26" s="1025">
        <f t="shared" si="16"/>
        <v>60</v>
      </c>
      <c r="AH26" s="212"/>
      <c r="AI26" s="239" t="s">
        <v>1448</v>
      </c>
      <c r="AJ26" s="212"/>
      <c r="AK26" s="856"/>
      <c r="AL26" s="477"/>
    </row>
    <row r="27" spans="1:38" s="213" customFormat="1" ht="20.25" customHeight="1" x14ac:dyDescent="0.15">
      <c r="A27" s="317">
        <v>201</v>
      </c>
      <c r="C27" s="1008" t="s">
        <v>1078</v>
      </c>
      <c r="E27" s="1009"/>
      <c r="F27" s="1009"/>
      <c r="H27" s="1013">
        <f>SUM(H28:H46)</f>
        <v>254</v>
      </c>
      <c r="I27" s="1010">
        <f>SUM(I28:I46)</f>
        <v>202</v>
      </c>
      <c r="J27" s="1011">
        <f>SUM(J28:J46)</f>
        <v>1</v>
      </c>
      <c r="K27" s="1012">
        <f>SUM(K28:K46)</f>
        <v>51</v>
      </c>
      <c r="L27" s="1022">
        <f t="shared" si="10"/>
        <v>6035</v>
      </c>
      <c r="M27" s="1029">
        <f>SUM(M28:M46)</f>
        <v>3044</v>
      </c>
      <c r="N27" s="1030">
        <f>SUM(N28:N46)</f>
        <v>2991</v>
      </c>
      <c r="O27" s="1001">
        <f t="shared" ref="O27:AG27" si="17">SUM(O28:O46)</f>
        <v>1916</v>
      </c>
      <c r="P27" s="1031">
        <f t="shared" si="17"/>
        <v>2012</v>
      </c>
      <c r="Q27" s="1030">
        <f t="shared" si="17"/>
        <v>2107</v>
      </c>
      <c r="R27" s="1032">
        <f t="shared" si="17"/>
        <v>234</v>
      </c>
      <c r="S27" s="806"/>
      <c r="T27" s="806"/>
      <c r="U27" s="1080">
        <f t="shared" si="17"/>
        <v>263</v>
      </c>
      <c r="V27" s="1046">
        <f t="shared" si="17"/>
        <v>256</v>
      </c>
      <c r="W27" s="1029">
        <f t="shared" si="17"/>
        <v>19</v>
      </c>
      <c r="X27" s="1031">
        <f t="shared" si="17"/>
        <v>0</v>
      </c>
      <c r="Y27" s="1031">
        <f t="shared" si="17"/>
        <v>22</v>
      </c>
      <c r="Z27" s="1031">
        <f t="shared" si="17"/>
        <v>0</v>
      </c>
      <c r="AA27" s="1031">
        <f t="shared" si="17"/>
        <v>0</v>
      </c>
      <c r="AB27" s="1031">
        <f t="shared" si="17"/>
        <v>404</v>
      </c>
      <c r="AC27" s="1031">
        <f t="shared" si="17"/>
        <v>0</v>
      </c>
      <c r="AD27" s="1031">
        <f t="shared" si="17"/>
        <v>21</v>
      </c>
      <c r="AE27" s="1031">
        <f t="shared" si="17"/>
        <v>2</v>
      </c>
      <c r="AF27" s="1031">
        <f t="shared" si="17"/>
        <v>1</v>
      </c>
      <c r="AG27" s="1046">
        <f t="shared" si="17"/>
        <v>50</v>
      </c>
      <c r="AI27" s="1008" t="s">
        <v>1078</v>
      </c>
      <c r="AK27" s="1088"/>
      <c r="AL27" s="488"/>
    </row>
    <row r="28" spans="1:38" s="75" customFormat="1" ht="20.25" customHeight="1" x14ac:dyDescent="0.15">
      <c r="A28" s="55">
        <v>3511</v>
      </c>
      <c r="C28" s="238" t="s">
        <v>921</v>
      </c>
      <c r="E28" s="1023"/>
      <c r="F28" s="1023"/>
      <c r="H28" s="1020">
        <f t="shared" ref="H28:H37" si="18">SUM(I28:K28)</f>
        <v>18</v>
      </c>
      <c r="I28" s="151">
        <v>16</v>
      </c>
      <c r="J28" s="1024">
        <v>0</v>
      </c>
      <c r="K28" s="1025">
        <v>2</v>
      </c>
      <c r="L28" s="1020">
        <f t="shared" ref="L28:L37" si="19">SUM(M28:N28)</f>
        <v>469</v>
      </c>
      <c r="M28" s="151">
        <v>257</v>
      </c>
      <c r="N28" s="152">
        <v>212</v>
      </c>
      <c r="O28" s="1020">
        <v>144</v>
      </c>
      <c r="P28" s="1024">
        <v>146</v>
      </c>
      <c r="Q28" s="152">
        <v>179</v>
      </c>
      <c r="R28" s="1026">
        <v>11</v>
      </c>
      <c r="S28" s="814"/>
      <c r="T28" s="814"/>
      <c r="U28" s="1079">
        <v>14</v>
      </c>
      <c r="V28" s="1025">
        <v>18</v>
      </c>
      <c r="W28" s="151">
        <v>1</v>
      </c>
      <c r="X28" s="1024">
        <v>0</v>
      </c>
      <c r="Y28" s="1024">
        <v>1</v>
      </c>
      <c r="Z28" s="1024">
        <v>0</v>
      </c>
      <c r="AA28" s="1024">
        <v>0</v>
      </c>
      <c r="AB28" s="1024">
        <v>27</v>
      </c>
      <c r="AC28" s="1024">
        <v>0</v>
      </c>
      <c r="AD28" s="1024">
        <v>1</v>
      </c>
      <c r="AE28" s="1024">
        <v>0</v>
      </c>
      <c r="AF28" s="1024">
        <v>0</v>
      </c>
      <c r="AG28" s="1025">
        <v>2</v>
      </c>
      <c r="AI28" s="238" t="s">
        <v>921</v>
      </c>
      <c r="AK28" s="856"/>
      <c r="AL28" s="477"/>
    </row>
    <row r="29" spans="1:38" s="75" customFormat="1" ht="20.25" customHeight="1" x14ac:dyDescent="0.15">
      <c r="A29" s="55">
        <v>3512</v>
      </c>
      <c r="C29" s="238" t="s">
        <v>115</v>
      </c>
      <c r="E29" s="1023"/>
      <c r="F29" s="1023"/>
      <c r="H29" s="1020">
        <f t="shared" si="18"/>
        <v>11</v>
      </c>
      <c r="I29" s="151">
        <v>8</v>
      </c>
      <c r="J29" s="1024">
        <v>0</v>
      </c>
      <c r="K29" s="1025">
        <v>3</v>
      </c>
      <c r="L29" s="1020">
        <f t="shared" si="19"/>
        <v>222</v>
      </c>
      <c r="M29" s="151">
        <v>104</v>
      </c>
      <c r="N29" s="152">
        <v>118</v>
      </c>
      <c r="O29" s="1020">
        <v>72</v>
      </c>
      <c r="P29" s="1024">
        <v>78</v>
      </c>
      <c r="Q29" s="152">
        <v>72</v>
      </c>
      <c r="R29" s="1026">
        <v>19</v>
      </c>
      <c r="S29" s="814"/>
      <c r="T29" s="814"/>
      <c r="U29" s="1079">
        <v>8</v>
      </c>
      <c r="V29" s="1025">
        <v>17</v>
      </c>
      <c r="W29" s="151">
        <v>1</v>
      </c>
      <c r="X29" s="1024">
        <v>0</v>
      </c>
      <c r="Y29" s="1024">
        <v>1</v>
      </c>
      <c r="Z29" s="1024">
        <v>0</v>
      </c>
      <c r="AA29" s="1024">
        <v>0</v>
      </c>
      <c r="AB29" s="1024">
        <v>18</v>
      </c>
      <c r="AC29" s="1024">
        <v>0</v>
      </c>
      <c r="AD29" s="1024">
        <v>1</v>
      </c>
      <c r="AE29" s="1024">
        <v>0</v>
      </c>
      <c r="AF29" s="1024">
        <v>0</v>
      </c>
      <c r="AG29" s="1025">
        <v>4</v>
      </c>
      <c r="AI29" s="238" t="s">
        <v>115</v>
      </c>
      <c r="AK29" s="856"/>
      <c r="AL29" s="477"/>
    </row>
    <row r="30" spans="1:38" s="75" customFormat="1" ht="20.25" customHeight="1" x14ac:dyDescent="0.15">
      <c r="A30" s="55">
        <v>3513</v>
      </c>
      <c r="C30" s="238" t="s">
        <v>338</v>
      </c>
      <c r="E30" s="1023"/>
      <c r="F30" s="1023"/>
      <c r="H30" s="1020">
        <f t="shared" si="18"/>
        <v>17</v>
      </c>
      <c r="I30" s="151">
        <v>13</v>
      </c>
      <c r="J30" s="1024">
        <v>0</v>
      </c>
      <c r="K30" s="1025">
        <v>4</v>
      </c>
      <c r="L30" s="1020">
        <f t="shared" si="19"/>
        <v>415</v>
      </c>
      <c r="M30" s="151">
        <v>209</v>
      </c>
      <c r="N30" s="152">
        <v>206</v>
      </c>
      <c r="O30" s="1020">
        <v>132</v>
      </c>
      <c r="P30" s="1024">
        <v>129</v>
      </c>
      <c r="Q30" s="152">
        <v>154</v>
      </c>
      <c r="R30" s="1026">
        <v>21</v>
      </c>
      <c r="S30" s="814"/>
      <c r="T30" s="814"/>
      <c r="U30" s="1079">
        <v>16</v>
      </c>
      <c r="V30" s="1025">
        <v>16</v>
      </c>
      <c r="W30" s="151">
        <v>1</v>
      </c>
      <c r="X30" s="1024">
        <v>0</v>
      </c>
      <c r="Y30" s="1024">
        <v>1</v>
      </c>
      <c r="Z30" s="1024">
        <v>0</v>
      </c>
      <c r="AA30" s="1024">
        <v>0</v>
      </c>
      <c r="AB30" s="1024">
        <v>25</v>
      </c>
      <c r="AC30" s="1024">
        <v>0</v>
      </c>
      <c r="AD30" s="1024">
        <v>1</v>
      </c>
      <c r="AE30" s="1024">
        <v>0</v>
      </c>
      <c r="AF30" s="1024">
        <v>0</v>
      </c>
      <c r="AG30" s="1025">
        <v>4</v>
      </c>
      <c r="AI30" s="238" t="s">
        <v>338</v>
      </c>
      <c r="AK30" s="856"/>
      <c r="AL30" s="477"/>
    </row>
    <row r="31" spans="1:38" s="75" customFormat="1" ht="20.25" customHeight="1" x14ac:dyDescent="0.15">
      <c r="A31" s="55">
        <v>3516</v>
      </c>
      <c r="C31" s="238" t="s">
        <v>1079</v>
      </c>
      <c r="E31" s="1023"/>
      <c r="F31" s="1023"/>
      <c r="H31" s="1020">
        <f t="shared" si="18"/>
        <v>17</v>
      </c>
      <c r="I31" s="151">
        <v>14</v>
      </c>
      <c r="J31" s="1024">
        <v>0</v>
      </c>
      <c r="K31" s="1025">
        <v>3</v>
      </c>
      <c r="L31" s="1020">
        <f t="shared" si="19"/>
        <v>420</v>
      </c>
      <c r="M31" s="151">
        <v>229</v>
      </c>
      <c r="N31" s="152">
        <v>191</v>
      </c>
      <c r="O31" s="1020">
        <v>114</v>
      </c>
      <c r="P31" s="1024">
        <v>147</v>
      </c>
      <c r="Q31" s="152">
        <v>159</v>
      </c>
      <c r="R31" s="1026">
        <v>16</v>
      </c>
      <c r="S31" s="814"/>
      <c r="T31" s="814"/>
      <c r="U31" s="1079">
        <v>17</v>
      </c>
      <c r="V31" s="1025">
        <v>18</v>
      </c>
      <c r="W31" s="151">
        <v>1</v>
      </c>
      <c r="X31" s="1024">
        <v>0</v>
      </c>
      <c r="Y31" s="1024">
        <v>1</v>
      </c>
      <c r="Z31" s="1024">
        <v>0</v>
      </c>
      <c r="AA31" s="1024">
        <v>0</v>
      </c>
      <c r="AB31" s="1024">
        <v>29</v>
      </c>
      <c r="AC31" s="1024">
        <v>0</v>
      </c>
      <c r="AD31" s="1024">
        <v>1</v>
      </c>
      <c r="AE31" s="1024">
        <v>0</v>
      </c>
      <c r="AF31" s="1024">
        <v>0</v>
      </c>
      <c r="AG31" s="1025">
        <v>3</v>
      </c>
      <c r="AI31" s="238" t="s">
        <v>1079</v>
      </c>
      <c r="AK31" s="856"/>
      <c r="AL31" s="477"/>
    </row>
    <row r="32" spans="1:38" s="75" customFormat="1" ht="20.25" customHeight="1" x14ac:dyDescent="0.15">
      <c r="A32" s="55">
        <v>3517</v>
      </c>
      <c r="C32" s="238" t="s">
        <v>1080</v>
      </c>
      <c r="E32" s="1023"/>
      <c r="F32" s="1023"/>
      <c r="H32" s="1020">
        <f t="shared" si="18"/>
        <v>10</v>
      </c>
      <c r="I32" s="151">
        <v>8</v>
      </c>
      <c r="J32" s="1024">
        <v>0</v>
      </c>
      <c r="K32" s="1025">
        <v>2</v>
      </c>
      <c r="L32" s="1020">
        <f t="shared" si="19"/>
        <v>225</v>
      </c>
      <c r="M32" s="151">
        <v>110</v>
      </c>
      <c r="N32" s="152">
        <v>115</v>
      </c>
      <c r="O32" s="1020">
        <v>54</v>
      </c>
      <c r="P32" s="1024">
        <v>84</v>
      </c>
      <c r="Q32" s="152">
        <v>87</v>
      </c>
      <c r="R32" s="1026">
        <v>7</v>
      </c>
      <c r="S32" s="814"/>
      <c r="T32" s="814"/>
      <c r="U32" s="1079">
        <v>9</v>
      </c>
      <c r="V32" s="1025">
        <v>15</v>
      </c>
      <c r="W32" s="151">
        <v>1</v>
      </c>
      <c r="X32" s="1024">
        <v>0</v>
      </c>
      <c r="Y32" s="1024">
        <v>1</v>
      </c>
      <c r="Z32" s="1024">
        <v>0</v>
      </c>
      <c r="AA32" s="1024">
        <v>0</v>
      </c>
      <c r="AB32" s="1024">
        <v>21</v>
      </c>
      <c r="AC32" s="1024">
        <v>0</v>
      </c>
      <c r="AD32" s="1024">
        <v>1</v>
      </c>
      <c r="AE32" s="1024">
        <v>0</v>
      </c>
      <c r="AF32" s="1024">
        <v>0</v>
      </c>
      <c r="AG32" s="1025">
        <v>0</v>
      </c>
      <c r="AI32" s="238" t="s">
        <v>1080</v>
      </c>
      <c r="AK32" s="856"/>
      <c r="AL32" s="477"/>
    </row>
    <row r="33" spans="1:38" s="75" customFormat="1" ht="20.25" customHeight="1" x14ac:dyDescent="0.15">
      <c r="A33" s="55">
        <v>3518</v>
      </c>
      <c r="C33" s="238" t="s">
        <v>1081</v>
      </c>
      <c r="E33" s="1023"/>
      <c r="F33" s="1023"/>
      <c r="H33" s="1020">
        <f t="shared" si="18"/>
        <v>15</v>
      </c>
      <c r="I33" s="151">
        <v>11</v>
      </c>
      <c r="J33" s="1024">
        <v>0</v>
      </c>
      <c r="K33" s="1025">
        <v>4</v>
      </c>
      <c r="L33" s="1020">
        <f t="shared" si="19"/>
        <v>328</v>
      </c>
      <c r="M33" s="151">
        <v>163</v>
      </c>
      <c r="N33" s="152">
        <v>165</v>
      </c>
      <c r="O33" s="1020">
        <v>105</v>
      </c>
      <c r="P33" s="1024">
        <v>108</v>
      </c>
      <c r="Q33" s="152">
        <v>115</v>
      </c>
      <c r="R33" s="1026">
        <v>16</v>
      </c>
      <c r="S33" s="814"/>
      <c r="T33" s="814"/>
      <c r="U33" s="1079">
        <v>12</v>
      </c>
      <c r="V33" s="1025">
        <v>16</v>
      </c>
      <c r="W33" s="151">
        <v>1</v>
      </c>
      <c r="X33" s="1024">
        <v>0</v>
      </c>
      <c r="Y33" s="1024">
        <v>1</v>
      </c>
      <c r="Z33" s="1024">
        <v>0</v>
      </c>
      <c r="AA33" s="1024">
        <v>0</v>
      </c>
      <c r="AB33" s="1024">
        <v>24</v>
      </c>
      <c r="AC33" s="1024">
        <v>0</v>
      </c>
      <c r="AD33" s="1024">
        <v>1</v>
      </c>
      <c r="AE33" s="1024">
        <v>0</v>
      </c>
      <c r="AF33" s="1024">
        <v>0</v>
      </c>
      <c r="AG33" s="1025">
        <v>1</v>
      </c>
      <c r="AI33" s="238" t="s">
        <v>1081</v>
      </c>
      <c r="AK33" s="856"/>
      <c r="AL33" s="477"/>
    </row>
    <row r="34" spans="1:38" s="75" customFormat="1" ht="20.25" customHeight="1" x14ac:dyDescent="0.15">
      <c r="A34" s="55">
        <v>3519</v>
      </c>
      <c r="C34" s="238" t="s">
        <v>1011</v>
      </c>
      <c r="E34" s="1023"/>
      <c r="F34" s="1023"/>
      <c r="H34" s="1020">
        <f t="shared" si="18"/>
        <v>16</v>
      </c>
      <c r="I34" s="151">
        <v>14</v>
      </c>
      <c r="J34" s="1024">
        <v>0</v>
      </c>
      <c r="K34" s="1025">
        <v>2</v>
      </c>
      <c r="L34" s="1020">
        <f t="shared" si="19"/>
        <v>421</v>
      </c>
      <c r="M34" s="151">
        <v>206</v>
      </c>
      <c r="N34" s="152">
        <v>215</v>
      </c>
      <c r="O34" s="1020">
        <v>147</v>
      </c>
      <c r="P34" s="1024">
        <v>147</v>
      </c>
      <c r="Q34" s="152">
        <v>127</v>
      </c>
      <c r="R34" s="1026">
        <v>15</v>
      </c>
      <c r="S34" s="814"/>
      <c r="T34" s="814"/>
      <c r="U34" s="1079">
        <v>18</v>
      </c>
      <c r="V34" s="1025">
        <v>13</v>
      </c>
      <c r="W34" s="151">
        <v>1</v>
      </c>
      <c r="X34" s="1024">
        <v>0</v>
      </c>
      <c r="Y34" s="1024">
        <v>1</v>
      </c>
      <c r="Z34" s="1024">
        <v>0</v>
      </c>
      <c r="AA34" s="1024">
        <v>0</v>
      </c>
      <c r="AB34" s="1024">
        <v>25</v>
      </c>
      <c r="AC34" s="1024">
        <v>0</v>
      </c>
      <c r="AD34" s="1024">
        <v>1</v>
      </c>
      <c r="AE34" s="1024">
        <v>0</v>
      </c>
      <c r="AF34" s="1024">
        <v>0</v>
      </c>
      <c r="AG34" s="1025">
        <v>3</v>
      </c>
      <c r="AI34" s="238" t="s">
        <v>1011</v>
      </c>
      <c r="AK34" s="856"/>
      <c r="AL34" s="477"/>
    </row>
    <row r="35" spans="1:38" s="75" customFormat="1" ht="20.25" customHeight="1" x14ac:dyDescent="0.15">
      <c r="A35" s="55">
        <v>3520</v>
      </c>
      <c r="C35" s="238" t="s">
        <v>1082</v>
      </c>
      <c r="E35" s="1023"/>
      <c r="F35" s="1023"/>
      <c r="H35" s="1020">
        <f t="shared" si="18"/>
        <v>11</v>
      </c>
      <c r="I35" s="151">
        <v>9</v>
      </c>
      <c r="J35" s="1024">
        <v>0</v>
      </c>
      <c r="K35" s="1025">
        <v>2</v>
      </c>
      <c r="L35" s="1020">
        <f t="shared" si="19"/>
        <v>234</v>
      </c>
      <c r="M35" s="151">
        <v>114</v>
      </c>
      <c r="N35" s="152">
        <v>120</v>
      </c>
      <c r="O35" s="1020">
        <v>82</v>
      </c>
      <c r="P35" s="1024">
        <v>73</v>
      </c>
      <c r="Q35" s="152">
        <v>79</v>
      </c>
      <c r="R35" s="1026">
        <v>8</v>
      </c>
      <c r="S35" s="814"/>
      <c r="T35" s="814"/>
      <c r="U35" s="1079">
        <v>13</v>
      </c>
      <c r="V35" s="1025">
        <v>12</v>
      </c>
      <c r="W35" s="151">
        <v>1</v>
      </c>
      <c r="X35" s="1024">
        <v>0</v>
      </c>
      <c r="Y35" s="1024">
        <v>1</v>
      </c>
      <c r="Z35" s="1024">
        <v>0</v>
      </c>
      <c r="AA35" s="1024">
        <v>0</v>
      </c>
      <c r="AB35" s="1024">
        <v>21</v>
      </c>
      <c r="AC35" s="1024">
        <v>0</v>
      </c>
      <c r="AD35" s="1024">
        <v>1</v>
      </c>
      <c r="AE35" s="1024">
        <v>0</v>
      </c>
      <c r="AF35" s="1024">
        <v>0</v>
      </c>
      <c r="AG35" s="1025">
        <v>1</v>
      </c>
      <c r="AI35" s="238" t="s">
        <v>1082</v>
      </c>
      <c r="AK35" s="856"/>
      <c r="AL35" s="477"/>
    </row>
    <row r="36" spans="1:38" s="75" customFormat="1" ht="20.25" customHeight="1" x14ac:dyDescent="0.15">
      <c r="A36" s="55">
        <v>3523</v>
      </c>
      <c r="C36" s="238" t="s">
        <v>307</v>
      </c>
      <c r="E36" s="1023"/>
      <c r="F36" s="1023"/>
      <c r="H36" s="1020">
        <f t="shared" si="18"/>
        <v>6</v>
      </c>
      <c r="I36" s="151">
        <v>3</v>
      </c>
      <c r="J36" s="1024">
        <v>0</v>
      </c>
      <c r="K36" s="1025">
        <v>3</v>
      </c>
      <c r="L36" s="1020">
        <f t="shared" si="19"/>
        <v>93</v>
      </c>
      <c r="M36" s="151">
        <v>47</v>
      </c>
      <c r="N36" s="152">
        <v>46</v>
      </c>
      <c r="O36" s="1020">
        <v>29</v>
      </c>
      <c r="P36" s="1024">
        <v>33</v>
      </c>
      <c r="Q36" s="152">
        <v>31</v>
      </c>
      <c r="R36" s="1026">
        <v>13</v>
      </c>
      <c r="S36" s="814"/>
      <c r="T36" s="814"/>
      <c r="U36" s="1079">
        <v>11</v>
      </c>
      <c r="V36" s="1025">
        <v>7</v>
      </c>
      <c r="W36" s="151">
        <v>1</v>
      </c>
      <c r="X36" s="1024">
        <v>0</v>
      </c>
      <c r="Y36" s="1024">
        <v>2</v>
      </c>
      <c r="Z36" s="1024">
        <v>0</v>
      </c>
      <c r="AA36" s="1024">
        <v>0</v>
      </c>
      <c r="AB36" s="1024">
        <v>9</v>
      </c>
      <c r="AC36" s="1024">
        <v>0</v>
      </c>
      <c r="AD36" s="1024">
        <v>1</v>
      </c>
      <c r="AE36" s="1024">
        <v>1</v>
      </c>
      <c r="AF36" s="1024">
        <v>0</v>
      </c>
      <c r="AG36" s="1025">
        <v>4</v>
      </c>
      <c r="AI36" s="238" t="s">
        <v>307</v>
      </c>
      <c r="AK36" s="856"/>
      <c r="AL36" s="477"/>
    </row>
    <row r="37" spans="1:38" s="75" customFormat="1" ht="20.25" customHeight="1" x14ac:dyDescent="0.15">
      <c r="A37" s="55">
        <v>3527</v>
      </c>
      <c r="C37" s="238" t="s">
        <v>852</v>
      </c>
      <c r="E37" s="1023"/>
      <c r="F37" s="1023"/>
      <c r="H37" s="1020">
        <f t="shared" si="18"/>
        <v>17</v>
      </c>
      <c r="I37" s="151">
        <v>14</v>
      </c>
      <c r="J37" s="1024">
        <v>0</v>
      </c>
      <c r="K37" s="1025">
        <v>3</v>
      </c>
      <c r="L37" s="273">
        <f t="shared" si="19"/>
        <v>456</v>
      </c>
      <c r="M37" s="151">
        <v>240</v>
      </c>
      <c r="N37" s="152">
        <v>216</v>
      </c>
      <c r="O37" s="1020">
        <v>164</v>
      </c>
      <c r="P37" s="1024">
        <v>132</v>
      </c>
      <c r="Q37" s="152">
        <v>160</v>
      </c>
      <c r="R37" s="1026">
        <v>14</v>
      </c>
      <c r="S37" s="814"/>
      <c r="T37" s="814"/>
      <c r="U37" s="1079">
        <v>17</v>
      </c>
      <c r="V37" s="1025">
        <v>16</v>
      </c>
      <c r="W37" s="151">
        <v>1</v>
      </c>
      <c r="X37" s="1024">
        <v>0</v>
      </c>
      <c r="Y37" s="1024">
        <v>2</v>
      </c>
      <c r="Z37" s="1024">
        <v>0</v>
      </c>
      <c r="AA37" s="1024">
        <v>0</v>
      </c>
      <c r="AB37" s="1024">
        <v>27</v>
      </c>
      <c r="AC37" s="1024">
        <v>0</v>
      </c>
      <c r="AD37" s="1024">
        <v>2</v>
      </c>
      <c r="AE37" s="1024">
        <v>0</v>
      </c>
      <c r="AF37" s="1024">
        <v>0</v>
      </c>
      <c r="AG37" s="1025">
        <v>1</v>
      </c>
      <c r="AI37" s="238" t="s">
        <v>852</v>
      </c>
      <c r="AK37" s="856"/>
      <c r="AL37" s="477"/>
    </row>
    <row r="38" spans="1:38" s="75" customFormat="1" ht="20.25" customHeight="1" x14ac:dyDescent="0.15">
      <c r="A38" s="55">
        <v>3528</v>
      </c>
      <c r="C38" s="238" t="s">
        <v>879</v>
      </c>
      <c r="E38" s="1033"/>
      <c r="F38" s="1033"/>
      <c r="H38" s="1020">
        <f>SUM(I38:K38)</f>
        <v>11</v>
      </c>
      <c r="I38" s="151">
        <v>7</v>
      </c>
      <c r="J38" s="1024">
        <v>1</v>
      </c>
      <c r="K38" s="1025">
        <v>3</v>
      </c>
      <c r="L38" s="1020">
        <f>SUM(M38:N38)</f>
        <v>183</v>
      </c>
      <c r="M38" s="151">
        <v>91</v>
      </c>
      <c r="N38" s="152">
        <v>92</v>
      </c>
      <c r="O38" s="1020">
        <v>55</v>
      </c>
      <c r="P38" s="1024">
        <v>64</v>
      </c>
      <c r="Q38" s="152">
        <v>64</v>
      </c>
      <c r="R38" s="1026">
        <v>11</v>
      </c>
      <c r="S38" s="814"/>
      <c r="T38" s="814"/>
      <c r="U38" s="1079">
        <v>14</v>
      </c>
      <c r="V38" s="1025">
        <v>11</v>
      </c>
      <c r="W38" s="151">
        <v>1</v>
      </c>
      <c r="X38" s="1024">
        <v>0</v>
      </c>
      <c r="Y38" s="1024">
        <v>2</v>
      </c>
      <c r="Z38" s="1024">
        <v>0</v>
      </c>
      <c r="AA38" s="1024">
        <v>0</v>
      </c>
      <c r="AB38" s="1024">
        <v>14</v>
      </c>
      <c r="AC38" s="1024">
        <v>0</v>
      </c>
      <c r="AD38" s="1024">
        <v>1</v>
      </c>
      <c r="AE38" s="1024">
        <v>0</v>
      </c>
      <c r="AF38" s="1024">
        <v>0</v>
      </c>
      <c r="AG38" s="1025">
        <v>7</v>
      </c>
      <c r="AI38" s="238" t="s">
        <v>879</v>
      </c>
      <c r="AK38" s="856"/>
      <c r="AL38" s="477"/>
    </row>
    <row r="39" spans="1:38" s="75" customFormat="1" ht="20.25" customHeight="1" x14ac:dyDescent="0.15">
      <c r="A39" s="55">
        <v>3529</v>
      </c>
      <c r="C39" s="238" t="s">
        <v>240</v>
      </c>
      <c r="E39" s="1033"/>
      <c r="F39" s="1033"/>
      <c r="H39" s="1020">
        <f>SUM(I39:K39)</f>
        <v>15</v>
      </c>
      <c r="I39" s="151">
        <v>12</v>
      </c>
      <c r="J39" s="1024">
        <v>0</v>
      </c>
      <c r="K39" s="1025">
        <v>3</v>
      </c>
      <c r="L39" s="1020">
        <f>SUM(M39:N39)</f>
        <v>381</v>
      </c>
      <c r="M39" s="151">
        <v>177</v>
      </c>
      <c r="N39" s="152">
        <v>204</v>
      </c>
      <c r="O39" s="1020">
        <v>121</v>
      </c>
      <c r="P39" s="1024">
        <v>128</v>
      </c>
      <c r="Q39" s="152">
        <v>132</v>
      </c>
      <c r="R39" s="1026">
        <v>9</v>
      </c>
      <c r="S39" s="814"/>
      <c r="T39" s="814"/>
      <c r="U39" s="1079">
        <v>16</v>
      </c>
      <c r="V39" s="1025">
        <v>14</v>
      </c>
      <c r="W39" s="151">
        <v>1</v>
      </c>
      <c r="X39" s="1024">
        <v>0</v>
      </c>
      <c r="Y39" s="1024">
        <v>1</v>
      </c>
      <c r="Z39" s="1024">
        <v>0</v>
      </c>
      <c r="AA39" s="1024">
        <v>0</v>
      </c>
      <c r="AB39" s="1024">
        <v>22</v>
      </c>
      <c r="AC39" s="1024">
        <v>0</v>
      </c>
      <c r="AD39" s="1024">
        <v>2</v>
      </c>
      <c r="AE39" s="1024">
        <v>0</v>
      </c>
      <c r="AF39" s="1024">
        <v>0</v>
      </c>
      <c r="AG39" s="1025">
        <v>4</v>
      </c>
      <c r="AI39" s="238" t="s">
        <v>240</v>
      </c>
      <c r="AK39" s="856"/>
      <c r="AL39" s="477"/>
    </row>
    <row r="40" spans="1:38" s="75" customFormat="1" ht="20.25" customHeight="1" x14ac:dyDescent="0.15">
      <c r="A40" s="55">
        <v>3534</v>
      </c>
      <c r="C40" s="238" t="s">
        <v>1083</v>
      </c>
      <c r="E40" s="1033"/>
      <c r="F40" s="1033"/>
      <c r="H40" s="1020">
        <f>SUM(I40:K40)</f>
        <v>20</v>
      </c>
      <c r="I40" s="151">
        <v>17</v>
      </c>
      <c r="J40" s="1024">
        <v>0</v>
      </c>
      <c r="K40" s="1025">
        <v>3</v>
      </c>
      <c r="L40" s="1020">
        <f>SUM(M40:N40)</f>
        <v>514</v>
      </c>
      <c r="M40" s="151">
        <v>259</v>
      </c>
      <c r="N40" s="152">
        <v>255</v>
      </c>
      <c r="O40" s="1020">
        <v>177</v>
      </c>
      <c r="P40" s="1024">
        <v>173</v>
      </c>
      <c r="Q40" s="152">
        <v>164</v>
      </c>
      <c r="R40" s="1026">
        <v>12</v>
      </c>
      <c r="S40" s="814"/>
      <c r="T40" s="814"/>
      <c r="U40" s="1079">
        <v>21</v>
      </c>
      <c r="V40" s="1025">
        <v>15</v>
      </c>
      <c r="W40" s="151">
        <v>1</v>
      </c>
      <c r="X40" s="1024">
        <v>0</v>
      </c>
      <c r="Y40" s="1024">
        <v>1</v>
      </c>
      <c r="Z40" s="1024">
        <v>0</v>
      </c>
      <c r="AA40" s="1024">
        <v>0</v>
      </c>
      <c r="AB40" s="1024">
        <v>32</v>
      </c>
      <c r="AC40" s="1024">
        <v>0</v>
      </c>
      <c r="AD40" s="1024">
        <v>1</v>
      </c>
      <c r="AE40" s="1024">
        <v>0</v>
      </c>
      <c r="AF40" s="1024">
        <v>0</v>
      </c>
      <c r="AG40" s="1025">
        <v>1</v>
      </c>
      <c r="AI40" s="238" t="s">
        <v>1083</v>
      </c>
      <c r="AK40" s="856"/>
      <c r="AL40" s="477"/>
    </row>
    <row r="41" spans="1:38" s="75" customFormat="1" ht="20.25" customHeight="1" x14ac:dyDescent="0.15">
      <c r="A41" s="55">
        <v>3535</v>
      </c>
      <c r="C41" s="238" t="s">
        <v>937</v>
      </c>
      <c r="E41" s="1033"/>
      <c r="F41" s="1033"/>
      <c r="H41" s="1020">
        <f>SUM(I41:K41)</f>
        <v>21</v>
      </c>
      <c r="I41" s="151">
        <v>18</v>
      </c>
      <c r="J41" s="1024">
        <v>0</v>
      </c>
      <c r="K41" s="1025">
        <v>3</v>
      </c>
      <c r="L41" s="1020">
        <f>SUM(M41:N41)</f>
        <v>574</v>
      </c>
      <c r="M41" s="151">
        <v>284</v>
      </c>
      <c r="N41" s="152">
        <v>290</v>
      </c>
      <c r="O41" s="1020">
        <v>187</v>
      </c>
      <c r="P41" s="1024">
        <v>199</v>
      </c>
      <c r="Q41" s="152">
        <v>188</v>
      </c>
      <c r="R41" s="1026">
        <v>19</v>
      </c>
      <c r="S41" s="814"/>
      <c r="T41" s="814"/>
      <c r="U41" s="1079">
        <v>18</v>
      </c>
      <c r="V41" s="1025">
        <v>24</v>
      </c>
      <c r="W41" s="151">
        <v>1</v>
      </c>
      <c r="X41" s="1024">
        <v>0</v>
      </c>
      <c r="Y41" s="1024">
        <v>1</v>
      </c>
      <c r="Z41" s="1024">
        <v>0</v>
      </c>
      <c r="AA41" s="1024">
        <v>0</v>
      </c>
      <c r="AB41" s="1024">
        <v>31</v>
      </c>
      <c r="AC41" s="1024">
        <v>0</v>
      </c>
      <c r="AD41" s="1024">
        <v>1</v>
      </c>
      <c r="AE41" s="1024">
        <v>0</v>
      </c>
      <c r="AF41" s="1024">
        <v>0</v>
      </c>
      <c r="AG41" s="1025">
        <v>8</v>
      </c>
      <c r="AI41" s="238" t="s">
        <v>937</v>
      </c>
      <c r="AK41" s="856"/>
      <c r="AL41" s="477"/>
    </row>
    <row r="42" spans="1:38" s="75" customFormat="1" ht="20.25" customHeight="1" x14ac:dyDescent="0.15">
      <c r="A42" s="55">
        <v>3536</v>
      </c>
      <c r="C42" s="238" t="s">
        <v>1084</v>
      </c>
      <c r="E42" s="1033"/>
      <c r="F42" s="1033"/>
      <c r="H42" s="1020">
        <f t="shared" ref="H42:H46" si="20">SUM(I42:K42)</f>
        <v>10</v>
      </c>
      <c r="I42" s="151">
        <v>8</v>
      </c>
      <c r="J42" s="1024">
        <v>0</v>
      </c>
      <c r="K42" s="1025">
        <v>2</v>
      </c>
      <c r="L42" s="1020">
        <f t="shared" ref="L42:L46" si="21">SUM(M42:N42)</f>
        <v>240</v>
      </c>
      <c r="M42" s="151">
        <v>117</v>
      </c>
      <c r="N42" s="152">
        <v>123</v>
      </c>
      <c r="O42" s="1020">
        <v>72</v>
      </c>
      <c r="P42" s="1024">
        <v>85</v>
      </c>
      <c r="Q42" s="152">
        <v>83</v>
      </c>
      <c r="R42" s="1026">
        <v>11</v>
      </c>
      <c r="S42" s="814"/>
      <c r="T42" s="814"/>
      <c r="U42" s="1079">
        <v>14</v>
      </c>
      <c r="V42" s="1025">
        <v>7</v>
      </c>
      <c r="W42" s="151">
        <v>1</v>
      </c>
      <c r="X42" s="1024">
        <v>0</v>
      </c>
      <c r="Y42" s="1024">
        <v>1</v>
      </c>
      <c r="Z42" s="1024">
        <v>0</v>
      </c>
      <c r="AA42" s="1024">
        <v>0</v>
      </c>
      <c r="AB42" s="1024">
        <v>17</v>
      </c>
      <c r="AC42" s="1024">
        <v>0</v>
      </c>
      <c r="AD42" s="1024">
        <v>1</v>
      </c>
      <c r="AE42" s="1024">
        <v>0</v>
      </c>
      <c r="AF42" s="1024">
        <v>0</v>
      </c>
      <c r="AG42" s="1025">
        <v>1</v>
      </c>
      <c r="AI42" s="238" t="s">
        <v>1084</v>
      </c>
      <c r="AK42" s="856"/>
      <c r="AL42" s="477"/>
    </row>
    <row r="43" spans="1:38" s="75" customFormat="1" ht="20.25" customHeight="1" x14ac:dyDescent="0.15">
      <c r="A43" s="55">
        <v>3551</v>
      </c>
      <c r="C43" s="238" t="s">
        <v>1085</v>
      </c>
      <c r="E43" s="1033"/>
      <c r="F43" s="1033"/>
      <c r="H43" s="1020">
        <f t="shared" si="20"/>
        <v>6</v>
      </c>
      <c r="I43" s="151">
        <v>4</v>
      </c>
      <c r="J43" s="1024">
        <v>0</v>
      </c>
      <c r="K43" s="1025">
        <v>2</v>
      </c>
      <c r="L43" s="1020">
        <f t="shared" si="21"/>
        <v>116</v>
      </c>
      <c r="M43" s="151">
        <v>59</v>
      </c>
      <c r="N43" s="152">
        <v>57</v>
      </c>
      <c r="O43" s="1020">
        <v>35</v>
      </c>
      <c r="P43" s="1024">
        <v>43</v>
      </c>
      <c r="Q43" s="152">
        <v>38</v>
      </c>
      <c r="R43" s="1026">
        <v>3</v>
      </c>
      <c r="S43" s="814"/>
      <c r="T43" s="814"/>
      <c r="U43" s="1079">
        <v>8</v>
      </c>
      <c r="V43" s="1025">
        <v>5</v>
      </c>
      <c r="W43" s="151">
        <v>1</v>
      </c>
      <c r="X43" s="1024">
        <v>0</v>
      </c>
      <c r="Y43" s="1024">
        <v>1</v>
      </c>
      <c r="Z43" s="1024">
        <v>0</v>
      </c>
      <c r="AA43" s="1024">
        <v>0</v>
      </c>
      <c r="AB43" s="1024">
        <v>9</v>
      </c>
      <c r="AC43" s="1024">
        <v>0</v>
      </c>
      <c r="AD43" s="1024">
        <v>1</v>
      </c>
      <c r="AE43" s="1024">
        <v>0</v>
      </c>
      <c r="AF43" s="1024">
        <v>0</v>
      </c>
      <c r="AG43" s="1025">
        <v>1</v>
      </c>
      <c r="AI43" s="238" t="s">
        <v>1085</v>
      </c>
      <c r="AK43" s="856"/>
      <c r="AL43" s="477"/>
    </row>
    <row r="44" spans="1:38" s="75" customFormat="1" ht="20.25" customHeight="1" x14ac:dyDescent="0.15">
      <c r="A44" s="55">
        <v>3552</v>
      </c>
      <c r="C44" s="238" t="s">
        <v>1035</v>
      </c>
      <c r="E44" s="1033"/>
      <c r="F44" s="1033"/>
      <c r="H44" s="1020">
        <f t="shared" si="20"/>
        <v>15</v>
      </c>
      <c r="I44" s="151">
        <v>12</v>
      </c>
      <c r="J44" s="1024">
        <v>0</v>
      </c>
      <c r="K44" s="1025">
        <v>3</v>
      </c>
      <c r="L44" s="1020">
        <f t="shared" si="21"/>
        <v>341</v>
      </c>
      <c r="M44" s="151">
        <v>170</v>
      </c>
      <c r="N44" s="152">
        <v>171</v>
      </c>
      <c r="O44" s="1020">
        <v>113</v>
      </c>
      <c r="P44" s="1024">
        <v>106</v>
      </c>
      <c r="Q44" s="152">
        <v>122</v>
      </c>
      <c r="R44" s="1026">
        <v>13</v>
      </c>
      <c r="S44" s="814"/>
      <c r="T44" s="814"/>
      <c r="U44" s="1079">
        <v>18</v>
      </c>
      <c r="V44" s="1025">
        <v>11</v>
      </c>
      <c r="W44" s="151">
        <v>1</v>
      </c>
      <c r="X44" s="1024">
        <v>0</v>
      </c>
      <c r="Y44" s="1024">
        <v>1</v>
      </c>
      <c r="Z44" s="1024">
        <v>0</v>
      </c>
      <c r="AA44" s="1024">
        <v>0</v>
      </c>
      <c r="AB44" s="1024">
        <v>22</v>
      </c>
      <c r="AC44" s="1024">
        <v>0</v>
      </c>
      <c r="AD44" s="1024">
        <v>1</v>
      </c>
      <c r="AE44" s="1024">
        <v>0</v>
      </c>
      <c r="AF44" s="1024">
        <v>1</v>
      </c>
      <c r="AG44" s="1025">
        <v>3</v>
      </c>
      <c r="AI44" s="238" t="s">
        <v>1035</v>
      </c>
      <c r="AK44" s="856"/>
      <c r="AL44" s="477"/>
    </row>
    <row r="45" spans="1:38" s="75" customFormat="1" ht="20.25" customHeight="1" x14ac:dyDescent="0.15">
      <c r="A45" s="55">
        <v>3553</v>
      </c>
      <c r="C45" s="238" t="s">
        <v>762</v>
      </c>
      <c r="E45" s="1033"/>
      <c r="F45" s="1033"/>
      <c r="H45" s="1020">
        <f t="shared" si="20"/>
        <v>5</v>
      </c>
      <c r="I45" s="151">
        <v>3</v>
      </c>
      <c r="J45" s="1024">
        <v>0</v>
      </c>
      <c r="K45" s="1025">
        <v>2</v>
      </c>
      <c r="L45" s="1020">
        <f t="shared" si="21"/>
        <v>47</v>
      </c>
      <c r="M45" s="151">
        <v>23</v>
      </c>
      <c r="N45" s="152">
        <v>24</v>
      </c>
      <c r="O45" s="1020">
        <v>14</v>
      </c>
      <c r="P45" s="1024">
        <v>17</v>
      </c>
      <c r="Q45" s="152">
        <v>16</v>
      </c>
      <c r="R45" s="1026">
        <v>2</v>
      </c>
      <c r="S45" s="814"/>
      <c r="T45" s="814"/>
      <c r="U45" s="1079">
        <v>6</v>
      </c>
      <c r="V45" s="1025">
        <v>5</v>
      </c>
      <c r="W45" s="151">
        <v>1</v>
      </c>
      <c r="X45" s="1024">
        <v>0</v>
      </c>
      <c r="Y45" s="1024">
        <v>1</v>
      </c>
      <c r="Z45" s="1024">
        <v>0</v>
      </c>
      <c r="AA45" s="1024">
        <v>0</v>
      </c>
      <c r="AB45" s="1024">
        <v>8</v>
      </c>
      <c r="AC45" s="1024">
        <v>0</v>
      </c>
      <c r="AD45" s="1024">
        <v>1</v>
      </c>
      <c r="AE45" s="1024">
        <v>0</v>
      </c>
      <c r="AF45" s="1024">
        <v>0</v>
      </c>
      <c r="AG45" s="1025">
        <v>0</v>
      </c>
      <c r="AI45" s="238" t="s">
        <v>762</v>
      </c>
      <c r="AK45" s="856"/>
      <c r="AL45" s="477"/>
    </row>
    <row r="46" spans="1:38" s="75" customFormat="1" ht="20.25" customHeight="1" x14ac:dyDescent="0.15">
      <c r="A46" s="211">
        <v>4130</v>
      </c>
      <c r="B46" s="212"/>
      <c r="C46" s="239" t="s">
        <v>355</v>
      </c>
      <c r="D46" s="212"/>
      <c r="E46" s="1034"/>
      <c r="F46" s="1034"/>
      <c r="G46" s="212"/>
      <c r="H46" s="1019">
        <f t="shared" si="20"/>
        <v>13</v>
      </c>
      <c r="I46" s="197">
        <v>11</v>
      </c>
      <c r="J46" s="1017">
        <v>0</v>
      </c>
      <c r="K46" s="1018">
        <v>2</v>
      </c>
      <c r="L46" s="1016">
        <f t="shared" si="21"/>
        <v>356</v>
      </c>
      <c r="M46" s="197">
        <v>185</v>
      </c>
      <c r="N46" s="190">
        <v>171</v>
      </c>
      <c r="O46" s="1019">
        <v>99</v>
      </c>
      <c r="P46" s="1017">
        <v>120</v>
      </c>
      <c r="Q46" s="190">
        <v>137</v>
      </c>
      <c r="R46" s="1021">
        <v>14</v>
      </c>
      <c r="S46" s="814"/>
      <c r="T46" s="814"/>
      <c r="U46" s="1078">
        <v>13</v>
      </c>
      <c r="V46" s="1018">
        <v>16</v>
      </c>
      <c r="W46" s="197">
        <v>1</v>
      </c>
      <c r="X46" s="1017">
        <v>0</v>
      </c>
      <c r="Y46" s="1017">
        <v>1</v>
      </c>
      <c r="Z46" s="1017">
        <v>0</v>
      </c>
      <c r="AA46" s="1017">
        <v>0</v>
      </c>
      <c r="AB46" s="1017">
        <v>23</v>
      </c>
      <c r="AC46" s="1017">
        <v>0</v>
      </c>
      <c r="AD46" s="1017">
        <v>1</v>
      </c>
      <c r="AE46" s="1017">
        <v>1</v>
      </c>
      <c r="AF46" s="1017">
        <v>0</v>
      </c>
      <c r="AG46" s="1018">
        <v>2</v>
      </c>
      <c r="AH46" s="212"/>
      <c r="AI46" s="239" t="s">
        <v>355</v>
      </c>
      <c r="AJ46" s="212"/>
      <c r="AK46" s="856"/>
      <c r="AL46" s="477"/>
    </row>
    <row r="47" spans="1:38" s="213" customFormat="1" ht="20.25" customHeight="1" x14ac:dyDescent="0.15">
      <c r="A47" s="317">
        <v>202</v>
      </c>
      <c r="C47" s="1008" t="s">
        <v>1086</v>
      </c>
      <c r="E47" s="1035"/>
      <c r="F47" s="1035"/>
      <c r="H47" s="1013">
        <f>SUM(H48:H63)</f>
        <v>156</v>
      </c>
      <c r="I47" s="1010">
        <f>SUM(I48:I63)</f>
        <v>110</v>
      </c>
      <c r="J47" s="1011">
        <f>SUM(J48:J63)</f>
        <v>1</v>
      </c>
      <c r="K47" s="1012">
        <f>SUM(K48:K63)</f>
        <v>45</v>
      </c>
      <c r="L47" s="1022">
        <f>M47+N47</f>
        <v>3135</v>
      </c>
      <c r="M47" s="1029">
        <f t="shared" ref="M47:AG47" si="22">SUM(M48:M63)</f>
        <v>1631</v>
      </c>
      <c r="N47" s="1030">
        <f t="shared" si="22"/>
        <v>1504</v>
      </c>
      <c r="O47" s="1001">
        <f t="shared" si="22"/>
        <v>989</v>
      </c>
      <c r="P47" s="1031">
        <f t="shared" si="22"/>
        <v>1059</v>
      </c>
      <c r="Q47" s="1030">
        <f t="shared" si="22"/>
        <v>1087</v>
      </c>
      <c r="R47" s="1032">
        <f t="shared" si="22"/>
        <v>181</v>
      </c>
      <c r="S47" s="806"/>
      <c r="T47" s="806"/>
      <c r="U47" s="1080">
        <f t="shared" si="22"/>
        <v>178</v>
      </c>
      <c r="V47" s="1046">
        <f t="shared" si="22"/>
        <v>160</v>
      </c>
      <c r="W47" s="1029">
        <f t="shared" si="22"/>
        <v>15</v>
      </c>
      <c r="X47" s="1031">
        <f t="shared" si="22"/>
        <v>0</v>
      </c>
      <c r="Y47" s="1031">
        <f t="shared" si="22"/>
        <v>16</v>
      </c>
      <c r="Z47" s="1031">
        <f t="shared" si="22"/>
        <v>0</v>
      </c>
      <c r="AA47" s="1031">
        <f t="shared" si="22"/>
        <v>0</v>
      </c>
      <c r="AB47" s="1031">
        <f t="shared" si="22"/>
        <v>257</v>
      </c>
      <c r="AC47" s="1031">
        <f t="shared" si="22"/>
        <v>0</v>
      </c>
      <c r="AD47" s="1031">
        <f t="shared" si="22"/>
        <v>16</v>
      </c>
      <c r="AE47" s="1031">
        <f t="shared" si="22"/>
        <v>2</v>
      </c>
      <c r="AF47" s="1031">
        <f t="shared" si="22"/>
        <v>1</v>
      </c>
      <c r="AG47" s="1046">
        <f t="shared" si="22"/>
        <v>31</v>
      </c>
      <c r="AI47" s="1008" t="s">
        <v>1086</v>
      </c>
      <c r="AK47" s="1088"/>
      <c r="AL47" s="488"/>
    </row>
    <row r="48" spans="1:38" s="75" customFormat="1" ht="20.25" customHeight="1" x14ac:dyDescent="0.15">
      <c r="A48" s="55">
        <v>3591</v>
      </c>
      <c r="C48" s="238" t="s">
        <v>1087</v>
      </c>
      <c r="E48" s="1033"/>
      <c r="F48" s="1033"/>
      <c r="H48" s="1020">
        <f t="shared" ref="H48:H63" si="23">SUM(I48:K48)</f>
        <v>5</v>
      </c>
      <c r="I48" s="151">
        <v>3</v>
      </c>
      <c r="J48" s="1024">
        <v>0</v>
      </c>
      <c r="K48" s="1025">
        <v>2</v>
      </c>
      <c r="L48" s="1020">
        <f t="shared" ref="L48:L63" si="24">SUM(M48:N48)</f>
        <v>69</v>
      </c>
      <c r="M48" s="151">
        <v>41</v>
      </c>
      <c r="N48" s="152">
        <v>28</v>
      </c>
      <c r="O48" s="1020">
        <v>21</v>
      </c>
      <c r="P48" s="1024">
        <v>18</v>
      </c>
      <c r="Q48" s="152">
        <v>30</v>
      </c>
      <c r="R48" s="1026">
        <v>6</v>
      </c>
      <c r="S48" s="814"/>
      <c r="T48" s="814"/>
      <c r="U48" s="1079">
        <v>7</v>
      </c>
      <c r="V48" s="1025">
        <v>7</v>
      </c>
      <c r="W48" s="151">
        <v>1</v>
      </c>
      <c r="X48" s="1024">
        <v>0</v>
      </c>
      <c r="Y48" s="1024">
        <v>1</v>
      </c>
      <c r="Z48" s="1024">
        <v>0</v>
      </c>
      <c r="AA48" s="1024">
        <v>0</v>
      </c>
      <c r="AB48" s="1024">
        <v>9</v>
      </c>
      <c r="AC48" s="1024">
        <v>0</v>
      </c>
      <c r="AD48" s="1024">
        <v>1</v>
      </c>
      <c r="AE48" s="1024">
        <v>0</v>
      </c>
      <c r="AF48" s="1024">
        <v>0</v>
      </c>
      <c r="AG48" s="1025">
        <v>2</v>
      </c>
      <c r="AI48" s="238" t="s">
        <v>1087</v>
      </c>
      <c r="AK48" s="856"/>
      <c r="AL48" s="477"/>
    </row>
    <row r="49" spans="1:38" s="75" customFormat="1" ht="20.25" customHeight="1" x14ac:dyDescent="0.15">
      <c r="A49" s="55">
        <v>3593</v>
      </c>
      <c r="C49" s="238" t="s">
        <v>866</v>
      </c>
      <c r="E49" s="1033"/>
      <c r="F49" s="1033"/>
      <c r="H49" s="1020">
        <f t="shared" si="23"/>
        <v>3</v>
      </c>
      <c r="I49" s="151">
        <v>3</v>
      </c>
      <c r="J49" s="1024">
        <v>0</v>
      </c>
      <c r="K49" s="1025">
        <v>0</v>
      </c>
      <c r="L49" s="1020">
        <f t="shared" si="24"/>
        <v>37</v>
      </c>
      <c r="M49" s="151">
        <v>18</v>
      </c>
      <c r="N49" s="152">
        <v>19</v>
      </c>
      <c r="O49" s="1020">
        <v>15</v>
      </c>
      <c r="P49" s="1024">
        <v>7</v>
      </c>
      <c r="Q49" s="152">
        <v>15</v>
      </c>
      <c r="R49" s="1026">
        <v>0</v>
      </c>
      <c r="S49" s="814"/>
      <c r="T49" s="814"/>
      <c r="U49" s="1079">
        <v>5</v>
      </c>
      <c r="V49" s="1025">
        <v>5</v>
      </c>
      <c r="W49" s="151">
        <v>1</v>
      </c>
      <c r="X49" s="1024">
        <v>0</v>
      </c>
      <c r="Y49" s="1024">
        <v>1</v>
      </c>
      <c r="Z49" s="1024">
        <v>0</v>
      </c>
      <c r="AA49" s="1024">
        <v>0</v>
      </c>
      <c r="AB49" s="1024">
        <v>7</v>
      </c>
      <c r="AC49" s="1024">
        <v>0</v>
      </c>
      <c r="AD49" s="1024">
        <v>1</v>
      </c>
      <c r="AE49" s="1024">
        <v>0</v>
      </c>
      <c r="AF49" s="1024">
        <v>0</v>
      </c>
      <c r="AG49" s="1025">
        <v>0</v>
      </c>
      <c r="AI49" s="238" t="s">
        <v>866</v>
      </c>
      <c r="AK49" s="856"/>
      <c r="AL49" s="477"/>
    </row>
    <row r="50" spans="1:38" s="75" customFormat="1" ht="20.25" customHeight="1" x14ac:dyDescent="0.15">
      <c r="A50" s="55">
        <v>3594</v>
      </c>
      <c r="C50" s="238" t="s">
        <v>1088</v>
      </c>
      <c r="E50" s="1033"/>
      <c r="F50" s="1033"/>
      <c r="H50" s="1020">
        <f t="shared" si="23"/>
        <v>5</v>
      </c>
      <c r="I50" s="151">
        <v>3</v>
      </c>
      <c r="J50" s="1024">
        <v>0</v>
      </c>
      <c r="K50" s="1025">
        <v>2</v>
      </c>
      <c r="L50" s="1020">
        <f t="shared" si="24"/>
        <v>62</v>
      </c>
      <c r="M50" s="151">
        <v>27</v>
      </c>
      <c r="N50" s="152">
        <v>35</v>
      </c>
      <c r="O50" s="1020">
        <v>19</v>
      </c>
      <c r="P50" s="1024">
        <v>19</v>
      </c>
      <c r="Q50" s="152">
        <v>24</v>
      </c>
      <c r="R50" s="1026">
        <v>5</v>
      </c>
      <c r="S50" s="814"/>
      <c r="T50" s="814"/>
      <c r="U50" s="1079">
        <v>7</v>
      </c>
      <c r="V50" s="1025">
        <v>7</v>
      </c>
      <c r="W50" s="151">
        <v>1</v>
      </c>
      <c r="X50" s="1024">
        <v>0</v>
      </c>
      <c r="Y50" s="1024">
        <v>1</v>
      </c>
      <c r="Z50" s="1024">
        <v>0</v>
      </c>
      <c r="AA50" s="1024">
        <v>0</v>
      </c>
      <c r="AB50" s="1024">
        <v>10</v>
      </c>
      <c r="AC50" s="1024">
        <v>0</v>
      </c>
      <c r="AD50" s="1024">
        <v>1</v>
      </c>
      <c r="AE50" s="1024">
        <v>0</v>
      </c>
      <c r="AF50" s="1024">
        <v>0</v>
      </c>
      <c r="AG50" s="1025">
        <v>1</v>
      </c>
      <c r="AI50" s="238" t="s">
        <v>1088</v>
      </c>
      <c r="AK50" s="856"/>
      <c r="AL50" s="477"/>
    </row>
    <row r="51" spans="1:38" s="75" customFormat="1" ht="20.25" customHeight="1" x14ac:dyDescent="0.15">
      <c r="A51" s="55">
        <v>3595</v>
      </c>
      <c r="C51" s="238" t="s">
        <v>695</v>
      </c>
      <c r="E51" s="1033"/>
      <c r="F51" s="1033"/>
      <c r="H51" s="1020">
        <f t="shared" si="23"/>
        <v>20</v>
      </c>
      <c r="I51" s="151">
        <v>17</v>
      </c>
      <c r="J51" s="1024">
        <v>0</v>
      </c>
      <c r="K51" s="1025">
        <v>3</v>
      </c>
      <c r="L51" s="1020">
        <f t="shared" si="24"/>
        <v>540</v>
      </c>
      <c r="M51" s="151">
        <v>278</v>
      </c>
      <c r="N51" s="152">
        <v>262</v>
      </c>
      <c r="O51" s="1020">
        <v>167</v>
      </c>
      <c r="P51" s="1024">
        <v>187</v>
      </c>
      <c r="Q51" s="152">
        <v>186</v>
      </c>
      <c r="R51" s="1026">
        <v>19</v>
      </c>
      <c r="S51" s="814"/>
      <c r="T51" s="814"/>
      <c r="U51" s="1079">
        <v>21</v>
      </c>
      <c r="V51" s="1025">
        <v>21</v>
      </c>
      <c r="W51" s="151">
        <v>1</v>
      </c>
      <c r="X51" s="1024">
        <v>0</v>
      </c>
      <c r="Y51" s="1024">
        <v>1</v>
      </c>
      <c r="Z51" s="1024">
        <v>0</v>
      </c>
      <c r="AA51" s="1024">
        <v>0</v>
      </c>
      <c r="AB51" s="1024">
        <v>32</v>
      </c>
      <c r="AC51" s="1024">
        <v>0</v>
      </c>
      <c r="AD51" s="1024">
        <v>2</v>
      </c>
      <c r="AE51" s="1024">
        <v>1</v>
      </c>
      <c r="AF51" s="1024">
        <v>0</v>
      </c>
      <c r="AG51" s="1025">
        <v>5</v>
      </c>
      <c r="AI51" s="238" t="s">
        <v>695</v>
      </c>
      <c r="AK51" s="856"/>
      <c r="AL51" s="477"/>
    </row>
    <row r="52" spans="1:38" s="75" customFormat="1" ht="20.25" customHeight="1" x14ac:dyDescent="0.15">
      <c r="A52" s="55">
        <v>3596</v>
      </c>
      <c r="C52" s="238" t="s">
        <v>1089</v>
      </c>
      <c r="E52" s="1033"/>
      <c r="F52" s="1033"/>
      <c r="H52" s="1020">
        <f t="shared" si="23"/>
        <v>16</v>
      </c>
      <c r="I52" s="151">
        <v>11</v>
      </c>
      <c r="J52" s="1024">
        <v>0</v>
      </c>
      <c r="K52" s="1025">
        <v>5</v>
      </c>
      <c r="L52" s="1020">
        <f t="shared" si="24"/>
        <v>344</v>
      </c>
      <c r="M52" s="151">
        <v>184</v>
      </c>
      <c r="N52" s="152">
        <v>160</v>
      </c>
      <c r="O52" s="1020">
        <v>98</v>
      </c>
      <c r="P52" s="1024">
        <v>126</v>
      </c>
      <c r="Q52" s="152">
        <v>120</v>
      </c>
      <c r="R52" s="1026">
        <v>26</v>
      </c>
      <c r="S52" s="814"/>
      <c r="T52" s="814"/>
      <c r="U52" s="1079">
        <v>15</v>
      </c>
      <c r="V52" s="1025">
        <v>16</v>
      </c>
      <c r="W52" s="151">
        <v>1</v>
      </c>
      <c r="X52" s="1024">
        <v>0</v>
      </c>
      <c r="Y52" s="1024">
        <v>1</v>
      </c>
      <c r="Z52" s="1024">
        <v>0</v>
      </c>
      <c r="AA52" s="1024">
        <v>0</v>
      </c>
      <c r="AB52" s="1024">
        <v>25</v>
      </c>
      <c r="AC52" s="1024">
        <v>0</v>
      </c>
      <c r="AD52" s="1024">
        <v>0</v>
      </c>
      <c r="AE52" s="1024">
        <v>1</v>
      </c>
      <c r="AF52" s="1024">
        <v>0</v>
      </c>
      <c r="AG52" s="1025">
        <v>3</v>
      </c>
      <c r="AI52" s="238" t="s">
        <v>1089</v>
      </c>
      <c r="AK52" s="856"/>
      <c r="AL52" s="477"/>
    </row>
    <row r="53" spans="1:38" s="75" customFormat="1" ht="20.25" customHeight="1" x14ac:dyDescent="0.15">
      <c r="A53" s="55">
        <v>3597</v>
      </c>
      <c r="C53" s="238" t="s">
        <v>1090</v>
      </c>
      <c r="E53" s="1033"/>
      <c r="F53" s="1033"/>
      <c r="H53" s="1020">
        <f t="shared" si="23"/>
        <v>19</v>
      </c>
      <c r="I53" s="151">
        <v>11</v>
      </c>
      <c r="J53" s="1024">
        <v>0</v>
      </c>
      <c r="K53" s="1025">
        <v>8</v>
      </c>
      <c r="L53" s="1020">
        <f t="shared" si="24"/>
        <v>348</v>
      </c>
      <c r="M53" s="151">
        <v>182</v>
      </c>
      <c r="N53" s="152">
        <v>166</v>
      </c>
      <c r="O53" s="1020">
        <v>115</v>
      </c>
      <c r="P53" s="1024">
        <v>118</v>
      </c>
      <c r="Q53" s="152">
        <v>115</v>
      </c>
      <c r="R53" s="1026">
        <v>33</v>
      </c>
      <c r="S53" s="814"/>
      <c r="T53" s="814"/>
      <c r="U53" s="1079">
        <v>25</v>
      </c>
      <c r="V53" s="1025">
        <v>14</v>
      </c>
      <c r="W53" s="151">
        <v>1</v>
      </c>
      <c r="X53" s="1024">
        <v>0</v>
      </c>
      <c r="Y53" s="1024">
        <v>1</v>
      </c>
      <c r="Z53" s="1024">
        <v>0</v>
      </c>
      <c r="AA53" s="1024">
        <v>0</v>
      </c>
      <c r="AB53" s="1024">
        <v>33</v>
      </c>
      <c r="AC53" s="1024">
        <v>0</v>
      </c>
      <c r="AD53" s="1024">
        <v>2</v>
      </c>
      <c r="AE53" s="1024">
        <v>0</v>
      </c>
      <c r="AF53" s="1024">
        <v>0</v>
      </c>
      <c r="AG53" s="1025">
        <v>2</v>
      </c>
      <c r="AI53" s="238" t="s">
        <v>1090</v>
      </c>
      <c r="AK53" s="856"/>
      <c r="AL53" s="477"/>
    </row>
    <row r="54" spans="1:38" s="75" customFormat="1" ht="20.25" customHeight="1" x14ac:dyDescent="0.15">
      <c r="A54" s="55">
        <v>3598</v>
      </c>
      <c r="C54" s="238" t="s">
        <v>953</v>
      </c>
      <c r="E54" s="1033"/>
      <c r="F54" s="1033"/>
      <c r="H54" s="1020">
        <f t="shared" si="23"/>
        <v>17</v>
      </c>
      <c r="I54" s="151">
        <v>12</v>
      </c>
      <c r="J54" s="1024">
        <v>0</v>
      </c>
      <c r="K54" s="1025">
        <v>5</v>
      </c>
      <c r="L54" s="1020">
        <f t="shared" si="24"/>
        <v>343</v>
      </c>
      <c r="M54" s="151">
        <v>173</v>
      </c>
      <c r="N54" s="152">
        <v>170</v>
      </c>
      <c r="O54" s="1020">
        <v>118</v>
      </c>
      <c r="P54" s="1024">
        <v>118</v>
      </c>
      <c r="Q54" s="152">
        <v>107</v>
      </c>
      <c r="R54" s="1026">
        <v>19</v>
      </c>
      <c r="S54" s="814"/>
      <c r="T54" s="814"/>
      <c r="U54" s="1079">
        <v>17</v>
      </c>
      <c r="V54" s="1025">
        <v>16</v>
      </c>
      <c r="W54" s="151">
        <v>1</v>
      </c>
      <c r="X54" s="1024">
        <v>0</v>
      </c>
      <c r="Y54" s="1024">
        <v>1</v>
      </c>
      <c r="Z54" s="1024">
        <v>0</v>
      </c>
      <c r="AA54" s="1024">
        <v>0</v>
      </c>
      <c r="AB54" s="1024">
        <v>26</v>
      </c>
      <c r="AC54" s="1024">
        <v>0</v>
      </c>
      <c r="AD54" s="1024">
        <v>1</v>
      </c>
      <c r="AE54" s="1024">
        <v>0</v>
      </c>
      <c r="AF54" s="1024">
        <v>0</v>
      </c>
      <c r="AG54" s="1025">
        <v>4</v>
      </c>
      <c r="AI54" s="238" t="s">
        <v>953</v>
      </c>
      <c r="AK54" s="856"/>
      <c r="AL54" s="477"/>
    </row>
    <row r="55" spans="1:38" s="75" customFormat="1" ht="20.25" customHeight="1" x14ac:dyDescent="0.15">
      <c r="A55" s="55">
        <v>3599</v>
      </c>
      <c r="C55" s="238" t="s">
        <v>1091</v>
      </c>
      <c r="E55" s="1033"/>
      <c r="F55" s="1033"/>
      <c r="H55" s="1020">
        <f t="shared" si="23"/>
        <v>13</v>
      </c>
      <c r="I55" s="151">
        <v>10</v>
      </c>
      <c r="J55" s="1024">
        <v>0</v>
      </c>
      <c r="K55" s="1025">
        <v>3</v>
      </c>
      <c r="L55" s="1020">
        <f t="shared" si="24"/>
        <v>290</v>
      </c>
      <c r="M55" s="151">
        <v>164</v>
      </c>
      <c r="N55" s="152">
        <v>126</v>
      </c>
      <c r="O55" s="1020">
        <v>85</v>
      </c>
      <c r="P55" s="1024">
        <v>112</v>
      </c>
      <c r="Q55" s="152">
        <v>93</v>
      </c>
      <c r="R55" s="1026">
        <v>13</v>
      </c>
      <c r="S55" s="814"/>
      <c r="T55" s="814"/>
      <c r="U55" s="1079">
        <v>12</v>
      </c>
      <c r="V55" s="1025">
        <v>14</v>
      </c>
      <c r="W55" s="151">
        <v>1</v>
      </c>
      <c r="X55" s="1024">
        <v>0</v>
      </c>
      <c r="Y55" s="1024">
        <v>1</v>
      </c>
      <c r="Z55" s="1024">
        <v>0</v>
      </c>
      <c r="AA55" s="1024">
        <v>0</v>
      </c>
      <c r="AB55" s="1024">
        <v>19</v>
      </c>
      <c r="AC55" s="1024">
        <v>0</v>
      </c>
      <c r="AD55" s="1024">
        <v>1</v>
      </c>
      <c r="AE55" s="1024">
        <v>0</v>
      </c>
      <c r="AF55" s="1024">
        <v>0</v>
      </c>
      <c r="AG55" s="1025">
        <v>4</v>
      </c>
      <c r="AI55" s="238" t="s">
        <v>1091</v>
      </c>
      <c r="AK55" s="856"/>
      <c r="AL55" s="477"/>
    </row>
    <row r="56" spans="1:38" s="75" customFormat="1" ht="20.25" customHeight="1" x14ac:dyDescent="0.15">
      <c r="A56" s="55">
        <v>3600</v>
      </c>
      <c r="C56" s="238" t="s">
        <v>591</v>
      </c>
      <c r="E56" s="1033"/>
      <c r="F56" s="1033"/>
      <c r="H56" s="1020">
        <f t="shared" si="23"/>
        <v>5</v>
      </c>
      <c r="I56" s="151">
        <v>3</v>
      </c>
      <c r="J56" s="1024">
        <v>0</v>
      </c>
      <c r="K56" s="1025">
        <v>2</v>
      </c>
      <c r="L56" s="1020">
        <f t="shared" si="24"/>
        <v>83</v>
      </c>
      <c r="M56" s="151">
        <v>36</v>
      </c>
      <c r="N56" s="152">
        <v>47</v>
      </c>
      <c r="O56" s="1020">
        <v>25</v>
      </c>
      <c r="P56" s="1024">
        <v>27</v>
      </c>
      <c r="Q56" s="152">
        <v>31</v>
      </c>
      <c r="R56" s="1026">
        <v>9</v>
      </c>
      <c r="S56" s="814"/>
      <c r="T56" s="814"/>
      <c r="U56" s="1079">
        <v>8</v>
      </c>
      <c r="V56" s="1025">
        <v>5</v>
      </c>
      <c r="W56" s="151">
        <v>1</v>
      </c>
      <c r="X56" s="1024">
        <v>0</v>
      </c>
      <c r="Y56" s="1024">
        <v>1</v>
      </c>
      <c r="Z56" s="1024">
        <v>0</v>
      </c>
      <c r="AA56" s="1024">
        <v>0</v>
      </c>
      <c r="AB56" s="1024">
        <v>9</v>
      </c>
      <c r="AC56" s="1024">
        <v>0</v>
      </c>
      <c r="AD56" s="1024">
        <v>1</v>
      </c>
      <c r="AE56" s="1024">
        <v>0</v>
      </c>
      <c r="AF56" s="1024">
        <v>0</v>
      </c>
      <c r="AG56" s="1025">
        <v>1</v>
      </c>
      <c r="AI56" s="238" t="s">
        <v>591</v>
      </c>
      <c r="AK56" s="856"/>
      <c r="AL56" s="477"/>
    </row>
    <row r="57" spans="1:38" s="75" customFormat="1" ht="20.25" customHeight="1" x14ac:dyDescent="0.15">
      <c r="A57" s="55">
        <v>3601</v>
      </c>
      <c r="C57" s="238" t="s">
        <v>1092</v>
      </c>
      <c r="E57" s="1033"/>
      <c r="F57" s="1033"/>
      <c r="H57" s="1020">
        <f t="shared" si="23"/>
        <v>5</v>
      </c>
      <c r="I57" s="151">
        <v>3</v>
      </c>
      <c r="J57" s="1024">
        <v>0</v>
      </c>
      <c r="K57" s="1025">
        <v>2</v>
      </c>
      <c r="L57" s="1020">
        <f t="shared" si="24"/>
        <v>101</v>
      </c>
      <c r="M57" s="151">
        <v>47</v>
      </c>
      <c r="N57" s="152">
        <v>54</v>
      </c>
      <c r="O57" s="1020">
        <v>33</v>
      </c>
      <c r="P57" s="1024">
        <v>30</v>
      </c>
      <c r="Q57" s="152">
        <v>38</v>
      </c>
      <c r="R57" s="1026">
        <v>4</v>
      </c>
      <c r="S57" s="814"/>
      <c r="T57" s="814"/>
      <c r="U57" s="1079">
        <v>7</v>
      </c>
      <c r="V57" s="1025">
        <v>6</v>
      </c>
      <c r="W57" s="151">
        <v>1</v>
      </c>
      <c r="X57" s="1024">
        <v>0</v>
      </c>
      <c r="Y57" s="1024">
        <v>1</v>
      </c>
      <c r="Z57" s="1024">
        <v>0</v>
      </c>
      <c r="AA57" s="1024">
        <v>0</v>
      </c>
      <c r="AB57" s="1024">
        <v>9</v>
      </c>
      <c r="AC57" s="1024">
        <v>0</v>
      </c>
      <c r="AD57" s="1024">
        <v>1</v>
      </c>
      <c r="AE57" s="1024">
        <v>0</v>
      </c>
      <c r="AF57" s="1024">
        <v>0</v>
      </c>
      <c r="AG57" s="1025">
        <v>1</v>
      </c>
      <c r="AI57" s="238" t="s">
        <v>1092</v>
      </c>
      <c r="AK57" s="856"/>
      <c r="AL57" s="477"/>
    </row>
    <row r="58" spans="1:38" s="75" customFormat="1" ht="20.25" customHeight="1" x14ac:dyDescent="0.15">
      <c r="A58" s="55">
        <v>3622</v>
      </c>
      <c r="C58" s="238" t="s">
        <v>1093</v>
      </c>
      <c r="E58" s="1033"/>
      <c r="F58" s="1033" t="s">
        <v>528</v>
      </c>
      <c r="H58" s="1020">
        <f t="shared" si="23"/>
        <v>4</v>
      </c>
      <c r="I58" s="151">
        <v>3</v>
      </c>
      <c r="J58" s="1024">
        <v>0</v>
      </c>
      <c r="K58" s="1025">
        <v>1</v>
      </c>
      <c r="L58" s="1020">
        <f t="shared" si="24"/>
        <v>33</v>
      </c>
      <c r="M58" s="151">
        <v>22</v>
      </c>
      <c r="N58" s="152">
        <v>11</v>
      </c>
      <c r="O58" s="1020">
        <v>9</v>
      </c>
      <c r="P58" s="1024">
        <v>12</v>
      </c>
      <c r="Q58" s="152">
        <v>12</v>
      </c>
      <c r="R58" s="1026">
        <v>1</v>
      </c>
      <c r="S58" s="814"/>
      <c r="T58" s="814"/>
      <c r="U58" s="1079">
        <v>5</v>
      </c>
      <c r="V58" s="1025">
        <v>5</v>
      </c>
      <c r="W58" s="151">
        <v>1</v>
      </c>
      <c r="X58" s="1024">
        <v>0</v>
      </c>
      <c r="Y58" s="1024">
        <v>1</v>
      </c>
      <c r="Z58" s="1024">
        <v>0</v>
      </c>
      <c r="AA58" s="1024">
        <v>0</v>
      </c>
      <c r="AB58" s="1024">
        <v>7</v>
      </c>
      <c r="AC58" s="1024">
        <v>0</v>
      </c>
      <c r="AD58" s="1024">
        <v>1</v>
      </c>
      <c r="AE58" s="1024">
        <v>0</v>
      </c>
      <c r="AF58" s="1024">
        <v>0</v>
      </c>
      <c r="AG58" s="1025">
        <v>0</v>
      </c>
      <c r="AI58" s="238" t="s">
        <v>1093</v>
      </c>
      <c r="AK58" s="856"/>
      <c r="AL58" s="477"/>
    </row>
    <row r="59" spans="1:38" s="75" customFormat="1" ht="20.25" customHeight="1" x14ac:dyDescent="0.15">
      <c r="A59" s="55">
        <v>3623</v>
      </c>
      <c r="C59" s="238" t="s">
        <v>937</v>
      </c>
      <c r="E59" s="1033"/>
      <c r="F59" s="1033"/>
      <c r="H59" s="1020">
        <f t="shared" si="23"/>
        <v>12</v>
      </c>
      <c r="I59" s="151">
        <v>9</v>
      </c>
      <c r="J59" s="1024">
        <v>0</v>
      </c>
      <c r="K59" s="1025">
        <v>3</v>
      </c>
      <c r="L59" s="1020">
        <f t="shared" si="24"/>
        <v>280</v>
      </c>
      <c r="M59" s="151">
        <v>157</v>
      </c>
      <c r="N59" s="152">
        <v>123</v>
      </c>
      <c r="O59" s="1020">
        <v>90</v>
      </c>
      <c r="P59" s="1024">
        <v>91</v>
      </c>
      <c r="Q59" s="152">
        <v>99</v>
      </c>
      <c r="R59" s="1026">
        <v>17</v>
      </c>
      <c r="S59" s="814"/>
      <c r="T59" s="814"/>
      <c r="U59" s="1079">
        <v>11</v>
      </c>
      <c r="V59" s="1025">
        <v>12</v>
      </c>
      <c r="W59" s="151">
        <v>1</v>
      </c>
      <c r="X59" s="1024">
        <v>0</v>
      </c>
      <c r="Y59" s="1024">
        <v>1</v>
      </c>
      <c r="Z59" s="1024">
        <v>0</v>
      </c>
      <c r="AA59" s="1024">
        <v>0</v>
      </c>
      <c r="AB59" s="1024">
        <v>18</v>
      </c>
      <c r="AC59" s="1024">
        <v>0</v>
      </c>
      <c r="AD59" s="1024">
        <v>1</v>
      </c>
      <c r="AE59" s="1024">
        <v>0</v>
      </c>
      <c r="AF59" s="1024">
        <v>0</v>
      </c>
      <c r="AG59" s="1025">
        <v>2</v>
      </c>
      <c r="AI59" s="238" t="s">
        <v>937</v>
      </c>
      <c r="AK59" s="856"/>
      <c r="AL59" s="477"/>
    </row>
    <row r="60" spans="1:38" s="75" customFormat="1" ht="20.25" customHeight="1" x14ac:dyDescent="0.15">
      <c r="A60" s="55">
        <v>3624</v>
      </c>
      <c r="C60" s="238" t="s">
        <v>1084</v>
      </c>
      <c r="E60" s="1033"/>
      <c r="F60" s="1033"/>
      <c r="H60" s="1020">
        <f t="shared" si="23"/>
        <v>13</v>
      </c>
      <c r="I60" s="151">
        <v>10</v>
      </c>
      <c r="J60" s="1024">
        <v>0</v>
      </c>
      <c r="K60" s="1025">
        <v>3</v>
      </c>
      <c r="L60" s="1020">
        <f t="shared" si="24"/>
        <v>322</v>
      </c>
      <c r="M60" s="151">
        <v>155</v>
      </c>
      <c r="N60" s="152">
        <v>167</v>
      </c>
      <c r="O60" s="1020">
        <v>95</v>
      </c>
      <c r="P60" s="1024">
        <v>101</v>
      </c>
      <c r="Q60" s="152">
        <v>126</v>
      </c>
      <c r="R60" s="1026">
        <v>13</v>
      </c>
      <c r="S60" s="814"/>
      <c r="T60" s="814"/>
      <c r="U60" s="1079">
        <v>13</v>
      </c>
      <c r="V60" s="1025">
        <v>15</v>
      </c>
      <c r="W60" s="151">
        <v>1</v>
      </c>
      <c r="X60" s="1024">
        <v>0</v>
      </c>
      <c r="Y60" s="1024">
        <v>1</v>
      </c>
      <c r="Z60" s="1024">
        <v>0</v>
      </c>
      <c r="AA60" s="1024">
        <v>0</v>
      </c>
      <c r="AB60" s="1024">
        <v>23</v>
      </c>
      <c r="AC60" s="1024">
        <v>0</v>
      </c>
      <c r="AD60" s="1024">
        <v>1</v>
      </c>
      <c r="AE60" s="1024">
        <v>0</v>
      </c>
      <c r="AF60" s="1024">
        <v>1</v>
      </c>
      <c r="AG60" s="1025">
        <v>1</v>
      </c>
      <c r="AI60" s="238" t="s">
        <v>1084</v>
      </c>
      <c r="AK60" s="856"/>
      <c r="AL60" s="477"/>
    </row>
    <row r="61" spans="1:38" s="75" customFormat="1" ht="20.25" customHeight="1" x14ac:dyDescent="0.15">
      <c r="A61" s="55">
        <v>4050</v>
      </c>
      <c r="C61" s="238" t="s">
        <v>440</v>
      </c>
      <c r="E61" s="1033"/>
      <c r="F61" s="1033"/>
      <c r="H61" s="1020">
        <f t="shared" si="23"/>
        <v>12</v>
      </c>
      <c r="I61" s="151">
        <v>8</v>
      </c>
      <c r="J61" s="1024">
        <v>0</v>
      </c>
      <c r="K61" s="1025">
        <v>4</v>
      </c>
      <c r="L61" s="1020">
        <f t="shared" si="24"/>
        <v>232</v>
      </c>
      <c r="M61" s="151">
        <v>119</v>
      </c>
      <c r="N61" s="152">
        <v>113</v>
      </c>
      <c r="O61" s="1020">
        <v>86</v>
      </c>
      <c r="P61" s="1024">
        <v>66</v>
      </c>
      <c r="Q61" s="152">
        <v>80</v>
      </c>
      <c r="R61" s="1026">
        <v>14</v>
      </c>
      <c r="S61" s="814"/>
      <c r="T61" s="814"/>
      <c r="U61" s="1079">
        <v>14</v>
      </c>
      <c r="V61" s="1025">
        <v>10</v>
      </c>
      <c r="W61" s="151">
        <v>1</v>
      </c>
      <c r="X61" s="1024">
        <v>0</v>
      </c>
      <c r="Y61" s="1024">
        <v>1</v>
      </c>
      <c r="Z61" s="1024">
        <v>0</v>
      </c>
      <c r="AA61" s="1024">
        <v>0</v>
      </c>
      <c r="AB61" s="1024">
        <v>18</v>
      </c>
      <c r="AC61" s="1024">
        <v>0</v>
      </c>
      <c r="AD61" s="1024">
        <v>1</v>
      </c>
      <c r="AE61" s="1024">
        <v>0</v>
      </c>
      <c r="AF61" s="1024">
        <v>0</v>
      </c>
      <c r="AG61" s="1025">
        <v>3</v>
      </c>
      <c r="AI61" s="238" t="s">
        <v>440</v>
      </c>
      <c r="AK61" s="856"/>
      <c r="AL61" s="477"/>
    </row>
    <row r="62" spans="1:38" s="75" customFormat="1" ht="20.25" customHeight="1" x14ac:dyDescent="0.15">
      <c r="A62" s="55">
        <v>4060</v>
      </c>
      <c r="C62" s="238" t="s">
        <v>1094</v>
      </c>
      <c r="E62" s="1033" t="s">
        <v>791</v>
      </c>
      <c r="F62" s="1033">
        <v>1</v>
      </c>
      <c r="H62" s="1020">
        <f t="shared" si="23"/>
        <v>2</v>
      </c>
      <c r="I62" s="151">
        <v>1</v>
      </c>
      <c r="J62" s="1024">
        <v>1</v>
      </c>
      <c r="K62" s="1025">
        <v>0</v>
      </c>
      <c r="L62" s="1020">
        <f t="shared" si="24"/>
        <v>11</v>
      </c>
      <c r="M62" s="151">
        <v>8</v>
      </c>
      <c r="N62" s="152">
        <v>3</v>
      </c>
      <c r="O62" s="1020">
        <v>4</v>
      </c>
      <c r="P62" s="1024">
        <v>5</v>
      </c>
      <c r="Q62" s="152">
        <v>2</v>
      </c>
      <c r="R62" s="1026">
        <v>0</v>
      </c>
      <c r="S62" s="814"/>
      <c r="T62" s="814"/>
      <c r="U62" s="1079">
        <v>3</v>
      </c>
      <c r="V62" s="1025">
        <v>2</v>
      </c>
      <c r="W62" s="151">
        <v>0</v>
      </c>
      <c r="X62" s="1024">
        <v>0</v>
      </c>
      <c r="Y62" s="1024">
        <v>1</v>
      </c>
      <c r="Z62" s="1024">
        <v>0</v>
      </c>
      <c r="AA62" s="1024">
        <v>0</v>
      </c>
      <c r="AB62" s="1024">
        <v>3</v>
      </c>
      <c r="AC62" s="1024">
        <v>0</v>
      </c>
      <c r="AD62" s="1024">
        <v>0</v>
      </c>
      <c r="AE62" s="1024">
        <v>0</v>
      </c>
      <c r="AF62" s="1024">
        <v>0</v>
      </c>
      <c r="AG62" s="1025">
        <v>1</v>
      </c>
      <c r="AI62" s="238" t="s">
        <v>1094</v>
      </c>
      <c r="AK62" s="856"/>
      <c r="AL62" s="477"/>
    </row>
    <row r="63" spans="1:38" s="75" customFormat="1" ht="20.25" customHeight="1" thickBot="1" x14ac:dyDescent="0.2">
      <c r="A63" s="214">
        <v>4070</v>
      </c>
      <c r="B63" s="215"/>
      <c r="C63" s="252" t="s">
        <v>1095</v>
      </c>
      <c r="D63" s="215"/>
      <c r="E63" s="1036"/>
      <c r="F63" s="1036"/>
      <c r="G63" s="215"/>
      <c r="H63" s="198">
        <f t="shared" si="23"/>
        <v>5</v>
      </c>
      <c r="I63" s="199">
        <v>3</v>
      </c>
      <c r="J63" s="1037">
        <v>0</v>
      </c>
      <c r="K63" s="1038">
        <v>2</v>
      </c>
      <c r="L63" s="198">
        <f t="shared" si="24"/>
        <v>40</v>
      </c>
      <c r="M63" s="199">
        <v>20</v>
      </c>
      <c r="N63" s="1039">
        <v>20</v>
      </c>
      <c r="O63" s="198">
        <v>9</v>
      </c>
      <c r="P63" s="1037">
        <v>22</v>
      </c>
      <c r="Q63" s="1039">
        <v>9</v>
      </c>
      <c r="R63" s="1040">
        <v>2</v>
      </c>
      <c r="S63" s="814"/>
      <c r="T63" s="814"/>
      <c r="U63" s="1081">
        <v>8</v>
      </c>
      <c r="V63" s="1038">
        <v>5</v>
      </c>
      <c r="W63" s="199">
        <v>1</v>
      </c>
      <c r="X63" s="1037">
        <v>0</v>
      </c>
      <c r="Y63" s="1037">
        <v>1</v>
      </c>
      <c r="Z63" s="1037">
        <v>0</v>
      </c>
      <c r="AA63" s="1037">
        <v>0</v>
      </c>
      <c r="AB63" s="1037">
        <v>9</v>
      </c>
      <c r="AC63" s="1037">
        <v>0</v>
      </c>
      <c r="AD63" s="1037">
        <v>1</v>
      </c>
      <c r="AE63" s="1037">
        <v>0</v>
      </c>
      <c r="AF63" s="1037">
        <v>0</v>
      </c>
      <c r="AG63" s="1038">
        <v>1</v>
      </c>
      <c r="AH63" s="215"/>
      <c r="AI63" s="252" t="s">
        <v>1095</v>
      </c>
      <c r="AJ63" s="215"/>
      <c r="AK63" s="856"/>
      <c r="AL63" s="477"/>
    </row>
    <row r="64" spans="1:38" ht="15.75" customHeight="1" x14ac:dyDescent="0.15">
      <c r="C64" s="205"/>
      <c r="D64" s="207"/>
      <c r="E64" s="207"/>
      <c r="F64" s="207"/>
      <c r="G64" s="207"/>
      <c r="H64" s="207"/>
      <c r="I64" s="207"/>
      <c r="J64" s="207"/>
      <c r="K64" s="207"/>
      <c r="L64" s="207"/>
      <c r="M64" s="207"/>
      <c r="N64" s="207"/>
      <c r="O64" s="207"/>
      <c r="P64" s="207"/>
      <c r="Q64" s="207"/>
      <c r="R64" s="207"/>
      <c r="U64" s="207"/>
      <c r="V64" s="207"/>
      <c r="W64" s="207"/>
      <c r="X64" s="207"/>
      <c r="Y64" s="207"/>
      <c r="Z64" s="207"/>
      <c r="AA64" s="207"/>
      <c r="AB64" s="207"/>
      <c r="AC64" s="207"/>
      <c r="AD64" s="207"/>
      <c r="AE64" s="207"/>
      <c r="AF64" s="207"/>
      <c r="AG64" s="207"/>
      <c r="AI64" s="205"/>
      <c r="AJ64" s="210"/>
      <c r="AK64" s="455"/>
    </row>
    <row r="65" spans="1:38" ht="18" customHeight="1" thickBot="1" x14ac:dyDescent="0.2">
      <c r="A65" s="180"/>
      <c r="C65" s="205"/>
      <c r="D65" s="207"/>
      <c r="E65" s="207"/>
      <c r="F65" s="207"/>
      <c r="G65" s="207"/>
      <c r="H65" s="208"/>
      <c r="I65" s="208"/>
      <c r="J65" s="208"/>
      <c r="K65" s="208"/>
      <c r="L65" s="208"/>
      <c r="M65" s="208"/>
      <c r="N65" s="208"/>
      <c r="O65" s="208"/>
      <c r="P65" s="208"/>
      <c r="Q65" s="208"/>
      <c r="R65" s="208"/>
      <c r="S65" s="456"/>
      <c r="T65" s="456"/>
      <c r="U65" s="208"/>
      <c r="V65" s="208"/>
      <c r="W65" s="208"/>
      <c r="X65" s="208"/>
      <c r="Y65" s="208"/>
      <c r="Z65" s="208"/>
      <c r="AA65" s="208"/>
      <c r="AB65" s="208"/>
      <c r="AC65" s="208"/>
      <c r="AD65" s="208"/>
      <c r="AE65" s="208"/>
      <c r="AF65" s="208"/>
      <c r="AG65" s="208"/>
      <c r="AI65" s="205"/>
      <c r="AJ65" s="1089"/>
    </row>
    <row r="66" spans="1:38" ht="4.5" customHeight="1" x14ac:dyDescent="0.15">
      <c r="A66" s="209"/>
      <c r="B66" s="210"/>
      <c r="C66" s="1041"/>
      <c r="D66" s="210"/>
      <c r="E66" s="986"/>
      <c r="F66" s="986"/>
      <c r="G66" s="210"/>
      <c r="H66" s="1795" t="s">
        <v>967</v>
      </c>
      <c r="I66" s="1796"/>
      <c r="J66" s="1796"/>
      <c r="K66" s="1797"/>
      <c r="L66" s="1795" t="s">
        <v>910</v>
      </c>
      <c r="M66" s="1796"/>
      <c r="N66" s="1796"/>
      <c r="O66" s="1796"/>
      <c r="P66" s="1796"/>
      <c r="Q66" s="1797"/>
      <c r="R66" s="1812" t="s">
        <v>974</v>
      </c>
      <c r="S66" s="815"/>
      <c r="T66" s="578"/>
      <c r="U66" s="1804" t="s">
        <v>1069</v>
      </c>
      <c r="V66" s="1796"/>
      <c r="W66" s="1796"/>
      <c r="X66" s="1796"/>
      <c r="Y66" s="1796"/>
      <c r="Z66" s="1796"/>
      <c r="AA66" s="1796"/>
      <c r="AB66" s="1796"/>
      <c r="AC66" s="1796"/>
      <c r="AD66" s="1796"/>
      <c r="AE66" s="1796"/>
      <c r="AF66" s="1796"/>
      <c r="AG66" s="1797"/>
      <c r="AH66" s="210"/>
      <c r="AI66" s="1041"/>
      <c r="AJ66" s="210"/>
      <c r="AK66" s="1087"/>
    </row>
    <row r="67" spans="1:38" s="181" customFormat="1" ht="23.25" customHeight="1" x14ac:dyDescent="0.15">
      <c r="A67" s="1806" t="s">
        <v>515</v>
      </c>
      <c r="C67" s="1807" t="s">
        <v>890</v>
      </c>
      <c r="E67" s="1815" t="s">
        <v>437</v>
      </c>
      <c r="F67" s="1815" t="s">
        <v>1070</v>
      </c>
      <c r="H67" s="1798"/>
      <c r="I67" s="1799"/>
      <c r="J67" s="1799"/>
      <c r="K67" s="1800"/>
      <c r="L67" s="1798"/>
      <c r="M67" s="1799"/>
      <c r="N67" s="1799"/>
      <c r="O67" s="1799"/>
      <c r="P67" s="1799"/>
      <c r="Q67" s="1800"/>
      <c r="R67" s="1813"/>
      <c r="S67" s="816"/>
      <c r="T67" s="579"/>
      <c r="U67" s="1805"/>
      <c r="V67" s="1799"/>
      <c r="W67" s="1799"/>
      <c r="X67" s="1799"/>
      <c r="Y67" s="1799"/>
      <c r="Z67" s="1799"/>
      <c r="AA67" s="1799"/>
      <c r="AB67" s="1799"/>
      <c r="AC67" s="1799"/>
      <c r="AD67" s="1799"/>
      <c r="AE67" s="1799"/>
      <c r="AF67" s="1799"/>
      <c r="AG67" s="1800"/>
      <c r="AI67" s="1807" t="s">
        <v>890</v>
      </c>
      <c r="AK67" s="1779"/>
      <c r="AL67" s="460"/>
    </row>
    <row r="68" spans="1:38" s="181" customFormat="1" ht="3.75" customHeight="1" x14ac:dyDescent="0.15">
      <c r="A68" s="1806"/>
      <c r="C68" s="1807"/>
      <c r="E68" s="1815"/>
      <c r="F68" s="1815"/>
      <c r="H68" s="987"/>
      <c r="I68" s="988"/>
      <c r="J68" s="989"/>
      <c r="K68" s="990"/>
      <c r="L68" s="69"/>
      <c r="M68" s="249"/>
      <c r="N68" s="250"/>
      <c r="O68" s="69"/>
      <c r="P68" s="989"/>
      <c r="Q68" s="1"/>
      <c r="R68" s="1813"/>
      <c r="S68" s="816"/>
      <c r="T68" s="579"/>
      <c r="U68" s="1780" t="s">
        <v>539</v>
      </c>
      <c r="V68" s="1637"/>
      <c r="W68" s="988"/>
      <c r="X68" s="989"/>
      <c r="Y68" s="989"/>
      <c r="Z68" s="989"/>
      <c r="AA68" s="989"/>
      <c r="AB68" s="989"/>
      <c r="AC68" s="989"/>
      <c r="AD68" s="989"/>
      <c r="AE68" s="989"/>
      <c r="AF68" s="989"/>
      <c r="AG68" s="990"/>
      <c r="AI68" s="1807"/>
      <c r="AK68" s="1779"/>
      <c r="AL68" s="460"/>
    </row>
    <row r="69" spans="1:38" s="181" customFormat="1" ht="35.25" customHeight="1" x14ac:dyDescent="0.15">
      <c r="A69" s="1806"/>
      <c r="C69" s="1807"/>
      <c r="E69" s="1815"/>
      <c r="F69" s="1815"/>
      <c r="H69" s="1782" t="s">
        <v>411</v>
      </c>
      <c r="I69" s="1783" t="s">
        <v>1071</v>
      </c>
      <c r="J69" s="1784" t="s">
        <v>1072</v>
      </c>
      <c r="K69" s="1785" t="s">
        <v>867</v>
      </c>
      <c r="L69" s="1638" t="s">
        <v>539</v>
      </c>
      <c r="M69" s="1639"/>
      <c r="N69" s="1640"/>
      <c r="O69" s="1786" t="s">
        <v>1073</v>
      </c>
      <c r="P69" s="1787" t="s">
        <v>595</v>
      </c>
      <c r="Q69" s="1788" t="s">
        <v>971</v>
      </c>
      <c r="R69" s="1813"/>
      <c r="S69" s="816"/>
      <c r="T69" s="579"/>
      <c r="U69" s="1781"/>
      <c r="V69" s="1640"/>
      <c r="W69" s="1783" t="s">
        <v>163</v>
      </c>
      <c r="X69" s="1784" t="s">
        <v>390</v>
      </c>
      <c r="Y69" s="1784" t="s">
        <v>80</v>
      </c>
      <c r="Z69" s="1784" t="s">
        <v>300</v>
      </c>
      <c r="AA69" s="1784" t="s">
        <v>389</v>
      </c>
      <c r="AB69" s="1784" t="s">
        <v>939</v>
      </c>
      <c r="AC69" s="1784" t="s">
        <v>864</v>
      </c>
      <c r="AD69" s="1784" t="s">
        <v>388</v>
      </c>
      <c r="AE69" s="1784" t="s">
        <v>940</v>
      </c>
      <c r="AF69" s="1784" t="s">
        <v>561</v>
      </c>
      <c r="AG69" s="1785" t="s">
        <v>941</v>
      </c>
      <c r="AI69" s="1807"/>
      <c r="AK69" s="1779"/>
      <c r="AL69" s="460"/>
    </row>
    <row r="70" spans="1:38" s="181" customFormat="1" ht="37.5" customHeight="1" x14ac:dyDescent="0.15">
      <c r="A70" s="1806"/>
      <c r="C70" s="1807"/>
      <c r="E70" s="1815"/>
      <c r="F70" s="1815"/>
      <c r="H70" s="1782"/>
      <c r="I70" s="1783"/>
      <c r="J70" s="1784"/>
      <c r="K70" s="1785"/>
      <c r="L70" s="1789" t="s">
        <v>411</v>
      </c>
      <c r="M70" s="1791" t="s">
        <v>931</v>
      </c>
      <c r="N70" s="1793" t="s">
        <v>932</v>
      </c>
      <c r="O70" s="1786"/>
      <c r="P70" s="1787"/>
      <c r="Q70" s="1788"/>
      <c r="R70" s="1813"/>
      <c r="S70" s="816"/>
      <c r="T70" s="579"/>
      <c r="U70" s="1808" t="s">
        <v>931</v>
      </c>
      <c r="V70" s="1810" t="s">
        <v>932</v>
      </c>
      <c r="W70" s="1783"/>
      <c r="X70" s="1784"/>
      <c r="Y70" s="1784"/>
      <c r="Z70" s="1784"/>
      <c r="AA70" s="1784"/>
      <c r="AB70" s="1784"/>
      <c r="AC70" s="1784"/>
      <c r="AD70" s="1784"/>
      <c r="AE70" s="1784"/>
      <c r="AF70" s="1784"/>
      <c r="AG70" s="1785"/>
      <c r="AI70" s="1807"/>
      <c r="AK70" s="1779"/>
      <c r="AL70" s="460"/>
    </row>
    <row r="71" spans="1:38" s="75" customFormat="1" ht="4.5" customHeight="1" x14ac:dyDescent="0.15">
      <c r="A71" s="211"/>
      <c r="B71" s="212"/>
      <c r="C71" s="239"/>
      <c r="D71" s="212"/>
      <c r="E71" s="991"/>
      <c r="F71" s="991"/>
      <c r="G71" s="212"/>
      <c r="H71" s="991"/>
      <c r="I71" s="992"/>
      <c r="J71" s="993"/>
      <c r="K71" s="994"/>
      <c r="L71" s="1790"/>
      <c r="M71" s="1792"/>
      <c r="N71" s="1794"/>
      <c r="O71" s="203"/>
      <c r="P71" s="993"/>
      <c r="Q71" s="204"/>
      <c r="R71" s="1814"/>
      <c r="S71" s="816"/>
      <c r="T71" s="579"/>
      <c r="U71" s="1809"/>
      <c r="V71" s="1811"/>
      <c r="W71" s="992"/>
      <c r="X71" s="993"/>
      <c r="Y71" s="993"/>
      <c r="Z71" s="993"/>
      <c r="AA71" s="993"/>
      <c r="AB71" s="993"/>
      <c r="AC71" s="993"/>
      <c r="AD71" s="993"/>
      <c r="AE71" s="993"/>
      <c r="AF71" s="993"/>
      <c r="AG71" s="994"/>
      <c r="AH71" s="212"/>
      <c r="AI71" s="239"/>
      <c r="AJ71" s="212"/>
      <c r="AK71" s="856"/>
      <c r="AL71" s="477"/>
    </row>
    <row r="72" spans="1:38" s="213" customFormat="1" ht="20.25" customHeight="1" x14ac:dyDescent="0.15">
      <c r="A72" s="1042">
        <v>203</v>
      </c>
      <c r="B72" s="1043"/>
      <c r="C72" s="1044" t="s">
        <v>1096</v>
      </c>
      <c r="D72" s="1043"/>
      <c r="E72" s="1045"/>
      <c r="F72" s="1045"/>
      <c r="G72" s="1043"/>
      <c r="H72" s="1001">
        <f>SUM(H73:H96)</f>
        <v>239</v>
      </c>
      <c r="I72" s="1029">
        <f>SUM(I73:I96)</f>
        <v>189</v>
      </c>
      <c r="J72" s="1031">
        <f>SUM(J73:J96)</f>
        <v>0</v>
      </c>
      <c r="K72" s="1046">
        <f>SUM(K73:K96)</f>
        <v>50</v>
      </c>
      <c r="L72" s="1022">
        <f>M72+N72</f>
        <v>5273</v>
      </c>
      <c r="M72" s="1029">
        <f t="shared" ref="M72:R72" si="25">SUM(M73:M96)</f>
        <v>2749</v>
      </c>
      <c r="N72" s="1030">
        <f t="shared" si="25"/>
        <v>2524</v>
      </c>
      <c r="O72" s="1001">
        <f t="shared" si="25"/>
        <v>1666</v>
      </c>
      <c r="P72" s="1031">
        <f t="shared" si="25"/>
        <v>1835</v>
      </c>
      <c r="Q72" s="1030">
        <f t="shared" si="25"/>
        <v>1772</v>
      </c>
      <c r="R72" s="1032">
        <f t="shared" si="25"/>
        <v>202</v>
      </c>
      <c r="S72" s="806"/>
      <c r="T72" s="580"/>
      <c r="U72" s="1080">
        <f t="shared" ref="U72:AG72" si="26">SUM(U73:U96)</f>
        <v>234</v>
      </c>
      <c r="V72" s="1046">
        <f t="shared" si="26"/>
        <v>250</v>
      </c>
      <c r="W72" s="1029">
        <f t="shared" si="26"/>
        <v>24</v>
      </c>
      <c r="X72" s="1031">
        <f t="shared" si="26"/>
        <v>0</v>
      </c>
      <c r="Y72" s="1031">
        <f t="shared" si="26"/>
        <v>24</v>
      </c>
      <c r="Z72" s="1031">
        <f t="shared" si="26"/>
        <v>0</v>
      </c>
      <c r="AA72" s="1031">
        <f t="shared" si="26"/>
        <v>0</v>
      </c>
      <c r="AB72" s="1031">
        <f t="shared" si="26"/>
        <v>362</v>
      </c>
      <c r="AC72" s="1031">
        <f t="shared" si="26"/>
        <v>0</v>
      </c>
      <c r="AD72" s="1031">
        <f t="shared" si="26"/>
        <v>23</v>
      </c>
      <c r="AE72" s="1031">
        <f t="shared" si="26"/>
        <v>2</v>
      </c>
      <c r="AF72" s="1031">
        <f t="shared" si="26"/>
        <v>0</v>
      </c>
      <c r="AG72" s="1046">
        <f t="shared" si="26"/>
        <v>49</v>
      </c>
      <c r="AH72" s="1043"/>
      <c r="AI72" s="1044" t="s">
        <v>1096</v>
      </c>
      <c r="AJ72" s="1043"/>
      <c r="AK72" s="1088"/>
      <c r="AL72" s="488"/>
    </row>
    <row r="73" spans="1:38" s="75" customFormat="1" ht="20.25" customHeight="1" x14ac:dyDescent="0.15">
      <c r="A73" s="55">
        <v>3650</v>
      </c>
      <c r="C73" s="238" t="s">
        <v>695</v>
      </c>
      <c r="E73" s="1033"/>
      <c r="F73" s="1033"/>
      <c r="H73" s="1020">
        <f t="shared" ref="H73:H86" si="27">SUM(I73:K73)</f>
        <v>17</v>
      </c>
      <c r="I73" s="151">
        <v>14</v>
      </c>
      <c r="J73" s="1024">
        <v>0</v>
      </c>
      <c r="K73" s="1025">
        <v>3</v>
      </c>
      <c r="L73" s="1020">
        <f t="shared" ref="L73:L86" si="28">SUM(M73:N73)</f>
        <v>426</v>
      </c>
      <c r="M73" s="151">
        <v>221</v>
      </c>
      <c r="N73" s="152">
        <v>205</v>
      </c>
      <c r="O73" s="1020">
        <v>141</v>
      </c>
      <c r="P73" s="1024">
        <v>154</v>
      </c>
      <c r="Q73" s="152">
        <v>131</v>
      </c>
      <c r="R73" s="1026">
        <v>17</v>
      </c>
      <c r="S73" s="814"/>
      <c r="T73" s="581"/>
      <c r="U73" s="1079">
        <v>15</v>
      </c>
      <c r="V73" s="1025">
        <v>16</v>
      </c>
      <c r="W73" s="151">
        <v>1</v>
      </c>
      <c r="X73" s="1024">
        <v>0</v>
      </c>
      <c r="Y73" s="1024">
        <v>1</v>
      </c>
      <c r="Z73" s="1024">
        <v>0</v>
      </c>
      <c r="AA73" s="1024">
        <v>0</v>
      </c>
      <c r="AB73" s="1024">
        <v>21</v>
      </c>
      <c r="AC73" s="1024">
        <v>0</v>
      </c>
      <c r="AD73" s="1024">
        <v>1</v>
      </c>
      <c r="AE73" s="1024">
        <v>0</v>
      </c>
      <c r="AF73" s="1024">
        <v>0</v>
      </c>
      <c r="AG73" s="1025">
        <v>7</v>
      </c>
      <c r="AI73" s="238" t="s">
        <v>695</v>
      </c>
      <c r="AK73" s="856"/>
      <c r="AL73" s="477"/>
    </row>
    <row r="74" spans="1:38" s="75" customFormat="1" ht="20.25" customHeight="1" x14ac:dyDescent="0.15">
      <c r="A74" s="55">
        <v>3651</v>
      </c>
      <c r="C74" s="238" t="s">
        <v>1089</v>
      </c>
      <c r="E74" s="1033"/>
      <c r="F74" s="1033"/>
      <c r="H74" s="1020">
        <f t="shared" si="27"/>
        <v>14</v>
      </c>
      <c r="I74" s="151">
        <v>11</v>
      </c>
      <c r="J74" s="1024">
        <v>0</v>
      </c>
      <c r="K74" s="1025">
        <v>3</v>
      </c>
      <c r="L74" s="1020">
        <f t="shared" si="28"/>
        <v>307</v>
      </c>
      <c r="M74" s="151">
        <v>175</v>
      </c>
      <c r="N74" s="152">
        <v>132</v>
      </c>
      <c r="O74" s="1020">
        <v>88</v>
      </c>
      <c r="P74" s="1024">
        <v>104</v>
      </c>
      <c r="Q74" s="152">
        <v>115</v>
      </c>
      <c r="R74" s="1026">
        <v>8</v>
      </c>
      <c r="S74" s="814"/>
      <c r="T74" s="581"/>
      <c r="U74" s="1079">
        <v>12</v>
      </c>
      <c r="V74" s="1025">
        <v>16</v>
      </c>
      <c r="W74" s="151">
        <v>1</v>
      </c>
      <c r="X74" s="1024">
        <v>0</v>
      </c>
      <c r="Y74" s="1024">
        <v>1</v>
      </c>
      <c r="Z74" s="1024">
        <v>0</v>
      </c>
      <c r="AA74" s="1024">
        <v>0</v>
      </c>
      <c r="AB74" s="1024">
        <v>20</v>
      </c>
      <c r="AC74" s="1024">
        <v>0</v>
      </c>
      <c r="AD74" s="1024">
        <v>1</v>
      </c>
      <c r="AE74" s="1024">
        <v>0</v>
      </c>
      <c r="AF74" s="1024">
        <v>0</v>
      </c>
      <c r="AG74" s="1025">
        <v>5</v>
      </c>
      <c r="AI74" s="238" t="s">
        <v>1089</v>
      </c>
      <c r="AK74" s="856"/>
      <c r="AL74" s="477"/>
    </row>
    <row r="75" spans="1:38" s="75" customFormat="1" ht="20.25" customHeight="1" x14ac:dyDescent="0.15">
      <c r="A75" s="55">
        <v>3652</v>
      </c>
      <c r="C75" s="238" t="s">
        <v>1090</v>
      </c>
      <c r="E75" s="1033"/>
      <c r="F75" s="1033"/>
      <c r="H75" s="1020">
        <f t="shared" si="27"/>
        <v>12</v>
      </c>
      <c r="I75" s="151">
        <v>9</v>
      </c>
      <c r="J75" s="1024">
        <v>0</v>
      </c>
      <c r="K75" s="1025">
        <v>3</v>
      </c>
      <c r="L75" s="1020">
        <f t="shared" si="28"/>
        <v>274</v>
      </c>
      <c r="M75" s="151">
        <v>147</v>
      </c>
      <c r="N75" s="152">
        <v>127</v>
      </c>
      <c r="O75" s="1020">
        <v>87</v>
      </c>
      <c r="P75" s="1024">
        <v>98</v>
      </c>
      <c r="Q75" s="152">
        <v>89</v>
      </c>
      <c r="R75" s="1026">
        <v>11</v>
      </c>
      <c r="S75" s="814"/>
      <c r="T75" s="581"/>
      <c r="U75" s="1079">
        <v>9</v>
      </c>
      <c r="V75" s="1025">
        <v>15</v>
      </c>
      <c r="W75" s="151">
        <v>1</v>
      </c>
      <c r="X75" s="1024">
        <v>0</v>
      </c>
      <c r="Y75" s="1024">
        <v>1</v>
      </c>
      <c r="Z75" s="1024">
        <v>0</v>
      </c>
      <c r="AA75" s="1024">
        <v>0</v>
      </c>
      <c r="AB75" s="1024">
        <v>19</v>
      </c>
      <c r="AC75" s="1024">
        <v>0</v>
      </c>
      <c r="AD75" s="1024">
        <v>1</v>
      </c>
      <c r="AE75" s="1024">
        <v>0</v>
      </c>
      <c r="AF75" s="1024">
        <v>0</v>
      </c>
      <c r="AG75" s="1025">
        <v>2</v>
      </c>
      <c r="AI75" s="238" t="s">
        <v>1090</v>
      </c>
      <c r="AK75" s="856"/>
      <c r="AL75" s="477"/>
    </row>
    <row r="76" spans="1:38" s="75" customFormat="1" ht="20.25" customHeight="1" x14ac:dyDescent="0.15">
      <c r="A76" s="55">
        <v>3653</v>
      </c>
      <c r="C76" s="238" t="s">
        <v>678</v>
      </c>
      <c r="E76" s="1033"/>
      <c r="F76" s="1033"/>
      <c r="H76" s="1020">
        <f t="shared" si="27"/>
        <v>12</v>
      </c>
      <c r="I76" s="151">
        <v>9</v>
      </c>
      <c r="J76" s="1024">
        <v>0</v>
      </c>
      <c r="K76" s="1025">
        <v>3</v>
      </c>
      <c r="L76" s="1020">
        <f t="shared" si="28"/>
        <v>245</v>
      </c>
      <c r="M76" s="151">
        <v>142</v>
      </c>
      <c r="N76" s="152">
        <v>103</v>
      </c>
      <c r="O76" s="1020">
        <v>86</v>
      </c>
      <c r="P76" s="1024">
        <v>73</v>
      </c>
      <c r="Q76" s="152">
        <v>86</v>
      </c>
      <c r="R76" s="1026">
        <v>15</v>
      </c>
      <c r="S76" s="814"/>
      <c r="T76" s="581"/>
      <c r="U76" s="1079">
        <v>8</v>
      </c>
      <c r="V76" s="1025">
        <v>14</v>
      </c>
      <c r="W76" s="151">
        <v>1</v>
      </c>
      <c r="X76" s="1024">
        <v>0</v>
      </c>
      <c r="Y76" s="1024">
        <v>1</v>
      </c>
      <c r="Z76" s="1024">
        <v>0</v>
      </c>
      <c r="AA76" s="1024">
        <v>0</v>
      </c>
      <c r="AB76" s="1024">
        <v>18</v>
      </c>
      <c r="AC76" s="1024">
        <v>0</v>
      </c>
      <c r="AD76" s="1024">
        <v>1</v>
      </c>
      <c r="AE76" s="1024">
        <v>0</v>
      </c>
      <c r="AF76" s="1024">
        <v>0</v>
      </c>
      <c r="AG76" s="1025">
        <v>1</v>
      </c>
      <c r="AI76" s="238" t="s">
        <v>678</v>
      </c>
      <c r="AK76" s="856"/>
      <c r="AL76" s="477"/>
    </row>
    <row r="77" spans="1:38" s="75" customFormat="1" ht="20.25" customHeight="1" x14ac:dyDescent="0.15">
      <c r="A77" s="55">
        <v>3654</v>
      </c>
      <c r="C77" s="238" t="s">
        <v>909</v>
      </c>
      <c r="E77" s="1033"/>
      <c r="F77" s="1033"/>
      <c r="H77" s="1020">
        <f t="shared" si="27"/>
        <v>8</v>
      </c>
      <c r="I77" s="151">
        <v>5</v>
      </c>
      <c r="J77" s="1024">
        <v>0</v>
      </c>
      <c r="K77" s="1025">
        <v>3</v>
      </c>
      <c r="L77" s="1020">
        <f t="shared" si="28"/>
        <v>144</v>
      </c>
      <c r="M77" s="151">
        <v>80</v>
      </c>
      <c r="N77" s="152">
        <v>64</v>
      </c>
      <c r="O77" s="1020">
        <v>44</v>
      </c>
      <c r="P77" s="1024">
        <v>52</v>
      </c>
      <c r="Q77" s="152">
        <v>48</v>
      </c>
      <c r="R77" s="1026">
        <v>15</v>
      </c>
      <c r="S77" s="814"/>
      <c r="T77" s="581"/>
      <c r="U77" s="1079">
        <v>8</v>
      </c>
      <c r="V77" s="1025">
        <v>7</v>
      </c>
      <c r="W77" s="151">
        <v>1</v>
      </c>
      <c r="X77" s="1024">
        <v>0</v>
      </c>
      <c r="Y77" s="1024">
        <v>1</v>
      </c>
      <c r="Z77" s="1024">
        <v>0</v>
      </c>
      <c r="AA77" s="1024">
        <v>0</v>
      </c>
      <c r="AB77" s="1024">
        <v>11</v>
      </c>
      <c r="AC77" s="1024">
        <v>0</v>
      </c>
      <c r="AD77" s="1024">
        <v>1</v>
      </c>
      <c r="AE77" s="1024">
        <v>0</v>
      </c>
      <c r="AF77" s="1024">
        <v>0</v>
      </c>
      <c r="AG77" s="1025">
        <v>1</v>
      </c>
      <c r="AI77" s="238" t="s">
        <v>909</v>
      </c>
      <c r="AK77" s="856"/>
      <c r="AL77" s="477"/>
    </row>
    <row r="78" spans="1:38" s="75" customFormat="1" ht="20.25" customHeight="1" x14ac:dyDescent="0.15">
      <c r="A78" s="55">
        <v>3655</v>
      </c>
      <c r="C78" s="238" t="s">
        <v>1097</v>
      </c>
      <c r="E78" s="1033"/>
      <c r="F78" s="1033"/>
      <c r="H78" s="1020">
        <f t="shared" si="27"/>
        <v>12</v>
      </c>
      <c r="I78" s="151">
        <v>9</v>
      </c>
      <c r="J78" s="1024">
        <v>0</v>
      </c>
      <c r="K78" s="1025">
        <v>3</v>
      </c>
      <c r="L78" s="1020">
        <f t="shared" si="28"/>
        <v>242</v>
      </c>
      <c r="M78" s="151">
        <v>117</v>
      </c>
      <c r="N78" s="152">
        <v>125</v>
      </c>
      <c r="O78" s="1020">
        <v>71</v>
      </c>
      <c r="P78" s="1024">
        <v>91</v>
      </c>
      <c r="Q78" s="152">
        <v>80</v>
      </c>
      <c r="R78" s="1026">
        <v>10</v>
      </c>
      <c r="S78" s="814"/>
      <c r="T78" s="581"/>
      <c r="U78" s="1079">
        <v>13</v>
      </c>
      <c r="V78" s="1025">
        <v>10</v>
      </c>
      <c r="W78" s="151">
        <v>1</v>
      </c>
      <c r="X78" s="1024">
        <v>0</v>
      </c>
      <c r="Y78" s="1024">
        <v>1</v>
      </c>
      <c r="Z78" s="1024">
        <v>0</v>
      </c>
      <c r="AA78" s="1024">
        <v>0</v>
      </c>
      <c r="AB78" s="1024">
        <v>16</v>
      </c>
      <c r="AC78" s="1024">
        <v>0</v>
      </c>
      <c r="AD78" s="1024">
        <v>1</v>
      </c>
      <c r="AE78" s="1024">
        <v>0</v>
      </c>
      <c r="AF78" s="1024">
        <v>0</v>
      </c>
      <c r="AG78" s="1025">
        <v>4</v>
      </c>
      <c r="AI78" s="238" t="s">
        <v>1097</v>
      </c>
      <c r="AK78" s="856"/>
      <c r="AL78" s="477"/>
    </row>
    <row r="79" spans="1:38" s="75" customFormat="1" ht="20.25" customHeight="1" x14ac:dyDescent="0.15">
      <c r="A79" s="55">
        <v>3656</v>
      </c>
      <c r="C79" s="238" t="s">
        <v>744</v>
      </c>
      <c r="E79" s="1033"/>
      <c r="F79" s="1033"/>
      <c r="H79" s="1020">
        <f t="shared" si="27"/>
        <v>10</v>
      </c>
      <c r="I79" s="151">
        <v>8</v>
      </c>
      <c r="J79" s="1024">
        <v>0</v>
      </c>
      <c r="K79" s="1025">
        <v>2</v>
      </c>
      <c r="L79" s="1020">
        <f t="shared" si="28"/>
        <v>214</v>
      </c>
      <c r="M79" s="151">
        <v>107</v>
      </c>
      <c r="N79" s="152">
        <v>107</v>
      </c>
      <c r="O79" s="1020">
        <v>70</v>
      </c>
      <c r="P79" s="1024">
        <v>79</v>
      </c>
      <c r="Q79" s="152">
        <v>65</v>
      </c>
      <c r="R79" s="1026">
        <v>6</v>
      </c>
      <c r="S79" s="814"/>
      <c r="T79" s="581"/>
      <c r="U79" s="1079">
        <v>10</v>
      </c>
      <c r="V79" s="1025">
        <v>12</v>
      </c>
      <c r="W79" s="151">
        <v>1</v>
      </c>
      <c r="X79" s="1024">
        <v>0</v>
      </c>
      <c r="Y79" s="1024">
        <v>1</v>
      </c>
      <c r="Z79" s="1024">
        <v>0</v>
      </c>
      <c r="AA79" s="1024">
        <v>0</v>
      </c>
      <c r="AB79" s="1024">
        <v>16</v>
      </c>
      <c r="AC79" s="1024">
        <v>0</v>
      </c>
      <c r="AD79" s="1024">
        <v>1</v>
      </c>
      <c r="AE79" s="1024">
        <v>0</v>
      </c>
      <c r="AF79" s="1024">
        <v>0</v>
      </c>
      <c r="AG79" s="1025">
        <v>3</v>
      </c>
      <c r="AI79" s="238" t="s">
        <v>744</v>
      </c>
      <c r="AK79" s="856"/>
      <c r="AL79" s="477"/>
    </row>
    <row r="80" spans="1:38" s="75" customFormat="1" ht="20.25" customHeight="1" x14ac:dyDescent="0.15">
      <c r="A80" s="55">
        <v>3657</v>
      </c>
      <c r="C80" s="238" t="s">
        <v>1098</v>
      </c>
      <c r="E80" s="1033"/>
      <c r="F80" s="1033"/>
      <c r="H80" s="1020">
        <f t="shared" si="27"/>
        <v>5</v>
      </c>
      <c r="I80" s="151">
        <v>4</v>
      </c>
      <c r="J80" s="1024">
        <v>0</v>
      </c>
      <c r="K80" s="1025">
        <v>1</v>
      </c>
      <c r="L80" s="1020">
        <f t="shared" si="28"/>
        <v>116</v>
      </c>
      <c r="M80" s="151">
        <v>58</v>
      </c>
      <c r="N80" s="152">
        <v>58</v>
      </c>
      <c r="O80" s="1020">
        <v>33</v>
      </c>
      <c r="P80" s="1024">
        <v>43</v>
      </c>
      <c r="Q80" s="152">
        <v>40</v>
      </c>
      <c r="R80" s="1026">
        <v>1</v>
      </c>
      <c r="S80" s="814"/>
      <c r="T80" s="581"/>
      <c r="U80" s="1079">
        <v>6</v>
      </c>
      <c r="V80" s="1025">
        <v>7</v>
      </c>
      <c r="W80" s="151">
        <v>1</v>
      </c>
      <c r="X80" s="1024">
        <v>0</v>
      </c>
      <c r="Y80" s="1024">
        <v>1</v>
      </c>
      <c r="Z80" s="1024">
        <v>0</v>
      </c>
      <c r="AA80" s="1024">
        <v>0</v>
      </c>
      <c r="AB80" s="1024">
        <v>9</v>
      </c>
      <c r="AC80" s="1024">
        <v>0</v>
      </c>
      <c r="AD80" s="1024">
        <v>1</v>
      </c>
      <c r="AE80" s="1024">
        <v>0</v>
      </c>
      <c r="AF80" s="1024">
        <v>0</v>
      </c>
      <c r="AG80" s="1025">
        <v>1</v>
      </c>
      <c r="AI80" s="238" t="s">
        <v>1098</v>
      </c>
      <c r="AK80" s="856"/>
      <c r="AL80" s="477"/>
    </row>
    <row r="81" spans="1:38" s="75" customFormat="1" ht="20.25" customHeight="1" x14ac:dyDescent="0.15">
      <c r="A81" s="55">
        <v>3658</v>
      </c>
      <c r="C81" s="238" t="s">
        <v>983</v>
      </c>
      <c r="E81" s="1033"/>
      <c r="F81" s="1033"/>
      <c r="H81" s="1020">
        <f t="shared" si="27"/>
        <v>3</v>
      </c>
      <c r="I81" s="151">
        <v>3</v>
      </c>
      <c r="J81" s="1024">
        <v>0</v>
      </c>
      <c r="K81" s="1025">
        <v>0</v>
      </c>
      <c r="L81" s="1020">
        <f t="shared" si="28"/>
        <v>25</v>
      </c>
      <c r="M81" s="151">
        <v>15</v>
      </c>
      <c r="N81" s="152">
        <v>10</v>
      </c>
      <c r="O81" s="1020">
        <v>13</v>
      </c>
      <c r="P81" s="1024">
        <v>4</v>
      </c>
      <c r="Q81" s="152">
        <v>8</v>
      </c>
      <c r="R81" s="1026">
        <v>0</v>
      </c>
      <c r="S81" s="814"/>
      <c r="T81" s="581"/>
      <c r="U81" s="1079">
        <v>5</v>
      </c>
      <c r="V81" s="1025">
        <v>4</v>
      </c>
      <c r="W81" s="151">
        <v>1</v>
      </c>
      <c r="X81" s="1024">
        <v>0</v>
      </c>
      <c r="Y81" s="1024">
        <v>1</v>
      </c>
      <c r="Z81" s="1024">
        <v>0</v>
      </c>
      <c r="AA81" s="1024">
        <v>0</v>
      </c>
      <c r="AB81" s="1024">
        <v>6</v>
      </c>
      <c r="AC81" s="1024">
        <v>0</v>
      </c>
      <c r="AD81" s="1024">
        <v>0</v>
      </c>
      <c r="AE81" s="1024">
        <v>1</v>
      </c>
      <c r="AF81" s="1024">
        <v>0</v>
      </c>
      <c r="AG81" s="1025">
        <v>0</v>
      </c>
      <c r="AI81" s="238" t="s">
        <v>983</v>
      </c>
      <c r="AK81" s="856"/>
      <c r="AL81" s="477"/>
    </row>
    <row r="82" spans="1:38" s="75" customFormat="1" ht="20.25" customHeight="1" x14ac:dyDescent="0.15">
      <c r="A82" s="55">
        <v>3659</v>
      </c>
      <c r="C82" s="238" t="s">
        <v>1099</v>
      </c>
      <c r="E82" s="1033"/>
      <c r="F82" s="1033"/>
      <c r="H82" s="1020">
        <f t="shared" si="27"/>
        <v>16</v>
      </c>
      <c r="I82" s="151">
        <v>13</v>
      </c>
      <c r="J82" s="1024">
        <v>0</v>
      </c>
      <c r="K82" s="1025">
        <v>3</v>
      </c>
      <c r="L82" s="1020">
        <f t="shared" si="28"/>
        <v>394</v>
      </c>
      <c r="M82" s="151">
        <v>196</v>
      </c>
      <c r="N82" s="152">
        <v>198</v>
      </c>
      <c r="O82" s="1020">
        <v>107</v>
      </c>
      <c r="P82" s="1024">
        <v>145</v>
      </c>
      <c r="Q82" s="152">
        <v>142</v>
      </c>
      <c r="R82" s="1026">
        <v>17</v>
      </c>
      <c r="S82" s="814"/>
      <c r="T82" s="581"/>
      <c r="U82" s="1079">
        <v>14</v>
      </c>
      <c r="V82" s="1025">
        <v>16</v>
      </c>
      <c r="W82" s="151">
        <v>1</v>
      </c>
      <c r="X82" s="1024">
        <v>0</v>
      </c>
      <c r="Y82" s="1024">
        <v>1</v>
      </c>
      <c r="Z82" s="1024">
        <v>0</v>
      </c>
      <c r="AA82" s="1024">
        <v>0</v>
      </c>
      <c r="AB82" s="1024">
        <v>21</v>
      </c>
      <c r="AC82" s="1024">
        <v>0</v>
      </c>
      <c r="AD82" s="1024">
        <v>1</v>
      </c>
      <c r="AE82" s="1024">
        <v>0</v>
      </c>
      <c r="AF82" s="1024">
        <v>0</v>
      </c>
      <c r="AG82" s="1025">
        <v>6</v>
      </c>
      <c r="AI82" s="238" t="s">
        <v>1099</v>
      </c>
      <c r="AK82" s="856"/>
      <c r="AL82" s="477"/>
    </row>
    <row r="83" spans="1:38" s="75" customFormat="1" ht="20.25" customHeight="1" x14ac:dyDescent="0.15">
      <c r="A83" s="55">
        <v>3660</v>
      </c>
      <c r="C83" s="238" t="s">
        <v>947</v>
      </c>
      <c r="E83" s="1033"/>
      <c r="F83" s="1033"/>
      <c r="H83" s="1020">
        <f t="shared" si="27"/>
        <v>17</v>
      </c>
      <c r="I83" s="151">
        <v>14</v>
      </c>
      <c r="J83" s="1024">
        <v>0</v>
      </c>
      <c r="K83" s="1025">
        <v>3</v>
      </c>
      <c r="L83" s="1020">
        <f t="shared" si="28"/>
        <v>428</v>
      </c>
      <c r="M83" s="151">
        <v>215</v>
      </c>
      <c r="N83" s="152">
        <v>213</v>
      </c>
      <c r="O83" s="1020">
        <v>132</v>
      </c>
      <c r="P83" s="1024">
        <v>145</v>
      </c>
      <c r="Q83" s="152">
        <v>151</v>
      </c>
      <c r="R83" s="1026">
        <v>16</v>
      </c>
      <c r="S83" s="814"/>
      <c r="T83" s="581"/>
      <c r="U83" s="1079">
        <v>14</v>
      </c>
      <c r="V83" s="1025">
        <v>17</v>
      </c>
      <c r="W83" s="151">
        <v>1</v>
      </c>
      <c r="X83" s="1024">
        <v>0</v>
      </c>
      <c r="Y83" s="1024">
        <v>1</v>
      </c>
      <c r="Z83" s="1024">
        <v>0</v>
      </c>
      <c r="AA83" s="1024">
        <v>0</v>
      </c>
      <c r="AB83" s="1024">
        <v>24</v>
      </c>
      <c r="AC83" s="1024">
        <v>0</v>
      </c>
      <c r="AD83" s="1024">
        <v>1</v>
      </c>
      <c r="AE83" s="1024">
        <v>0</v>
      </c>
      <c r="AF83" s="1024">
        <v>0</v>
      </c>
      <c r="AG83" s="1025">
        <v>4</v>
      </c>
      <c r="AI83" s="238" t="s">
        <v>947</v>
      </c>
      <c r="AK83" s="856"/>
      <c r="AL83" s="477"/>
    </row>
    <row r="84" spans="1:38" s="75" customFormat="1" ht="20.25" customHeight="1" x14ac:dyDescent="0.15">
      <c r="A84" s="55">
        <v>3662</v>
      </c>
      <c r="C84" s="238" t="s">
        <v>1100</v>
      </c>
      <c r="E84" s="1033"/>
      <c r="F84" s="1033"/>
      <c r="H84" s="1020">
        <f t="shared" si="27"/>
        <v>5</v>
      </c>
      <c r="I84" s="151">
        <v>3</v>
      </c>
      <c r="J84" s="1024">
        <v>0</v>
      </c>
      <c r="K84" s="1025">
        <v>2</v>
      </c>
      <c r="L84" s="1020">
        <f t="shared" si="28"/>
        <v>56</v>
      </c>
      <c r="M84" s="151">
        <v>37</v>
      </c>
      <c r="N84" s="152">
        <v>19</v>
      </c>
      <c r="O84" s="1020">
        <v>14</v>
      </c>
      <c r="P84" s="1024">
        <v>20</v>
      </c>
      <c r="Q84" s="152">
        <v>22</v>
      </c>
      <c r="R84" s="1026">
        <v>2</v>
      </c>
      <c r="S84" s="814"/>
      <c r="T84" s="581"/>
      <c r="U84" s="1079">
        <v>6</v>
      </c>
      <c r="V84" s="1025">
        <v>6</v>
      </c>
      <c r="W84" s="151">
        <v>1</v>
      </c>
      <c r="X84" s="1024">
        <v>0</v>
      </c>
      <c r="Y84" s="1024">
        <v>1</v>
      </c>
      <c r="Z84" s="1024">
        <v>0</v>
      </c>
      <c r="AA84" s="1024">
        <v>0</v>
      </c>
      <c r="AB84" s="1024">
        <v>9</v>
      </c>
      <c r="AC84" s="1024">
        <v>0</v>
      </c>
      <c r="AD84" s="1024">
        <v>1</v>
      </c>
      <c r="AE84" s="1024">
        <v>0</v>
      </c>
      <c r="AF84" s="1024">
        <v>0</v>
      </c>
      <c r="AG84" s="1025">
        <v>0</v>
      </c>
      <c r="AI84" s="238" t="s">
        <v>1100</v>
      </c>
      <c r="AK84" s="856"/>
      <c r="AL84" s="477"/>
    </row>
    <row r="85" spans="1:38" s="75" customFormat="1" ht="20.25" customHeight="1" x14ac:dyDescent="0.15">
      <c r="A85" s="55">
        <v>3663</v>
      </c>
      <c r="C85" s="238" t="s">
        <v>1101</v>
      </c>
      <c r="E85" s="1033"/>
      <c r="F85" s="1033"/>
      <c r="H85" s="1020">
        <f t="shared" si="27"/>
        <v>12</v>
      </c>
      <c r="I85" s="151">
        <v>9</v>
      </c>
      <c r="J85" s="1024">
        <v>0</v>
      </c>
      <c r="K85" s="1025">
        <v>3</v>
      </c>
      <c r="L85" s="1020">
        <f t="shared" si="28"/>
        <v>267</v>
      </c>
      <c r="M85" s="151">
        <v>119</v>
      </c>
      <c r="N85" s="152">
        <v>148</v>
      </c>
      <c r="O85" s="1020">
        <v>100</v>
      </c>
      <c r="P85" s="1024">
        <v>82</v>
      </c>
      <c r="Q85" s="152">
        <v>85</v>
      </c>
      <c r="R85" s="1026">
        <v>6</v>
      </c>
      <c r="S85" s="814"/>
      <c r="T85" s="581"/>
      <c r="U85" s="1079">
        <v>12</v>
      </c>
      <c r="V85" s="1025">
        <v>10</v>
      </c>
      <c r="W85" s="151">
        <v>1</v>
      </c>
      <c r="X85" s="1024">
        <v>0</v>
      </c>
      <c r="Y85" s="1024">
        <v>1</v>
      </c>
      <c r="Z85" s="1024">
        <v>0</v>
      </c>
      <c r="AA85" s="1024">
        <v>0</v>
      </c>
      <c r="AB85" s="1024">
        <v>17</v>
      </c>
      <c r="AC85" s="1024">
        <v>0</v>
      </c>
      <c r="AD85" s="1024">
        <v>1</v>
      </c>
      <c r="AE85" s="1024">
        <v>0</v>
      </c>
      <c r="AF85" s="1024">
        <v>0</v>
      </c>
      <c r="AG85" s="1025">
        <v>2</v>
      </c>
      <c r="AI85" s="238" t="s">
        <v>1101</v>
      </c>
      <c r="AK85" s="856"/>
      <c r="AL85" s="477"/>
    </row>
    <row r="86" spans="1:38" s="75" customFormat="1" ht="20.25" customHeight="1" x14ac:dyDescent="0.15">
      <c r="A86" s="55">
        <v>3664</v>
      </c>
      <c r="C86" s="238" t="s">
        <v>312</v>
      </c>
      <c r="E86" s="1033"/>
      <c r="F86" s="1033"/>
      <c r="H86" s="1020">
        <f t="shared" si="27"/>
        <v>4</v>
      </c>
      <c r="I86" s="151">
        <v>3</v>
      </c>
      <c r="J86" s="1024">
        <v>0</v>
      </c>
      <c r="K86" s="1025">
        <v>1</v>
      </c>
      <c r="L86" s="1020">
        <f t="shared" si="28"/>
        <v>53</v>
      </c>
      <c r="M86" s="151">
        <v>25</v>
      </c>
      <c r="N86" s="152">
        <v>28</v>
      </c>
      <c r="O86" s="1020">
        <v>10</v>
      </c>
      <c r="P86" s="1024">
        <v>22</v>
      </c>
      <c r="Q86" s="152">
        <v>21</v>
      </c>
      <c r="R86" s="1026">
        <v>2</v>
      </c>
      <c r="S86" s="814"/>
      <c r="T86" s="581"/>
      <c r="U86" s="1079">
        <v>4</v>
      </c>
      <c r="V86" s="1025">
        <v>8</v>
      </c>
      <c r="W86" s="151">
        <v>1</v>
      </c>
      <c r="X86" s="1024">
        <v>0</v>
      </c>
      <c r="Y86" s="1024">
        <v>1</v>
      </c>
      <c r="Z86" s="1024">
        <v>0</v>
      </c>
      <c r="AA86" s="1024">
        <v>0</v>
      </c>
      <c r="AB86" s="1024">
        <v>8</v>
      </c>
      <c r="AC86" s="1024">
        <v>0</v>
      </c>
      <c r="AD86" s="1024">
        <v>1</v>
      </c>
      <c r="AE86" s="1024">
        <v>1</v>
      </c>
      <c r="AF86" s="1024">
        <v>0</v>
      </c>
      <c r="AG86" s="1025">
        <v>0</v>
      </c>
      <c r="AI86" s="238" t="s">
        <v>312</v>
      </c>
      <c r="AK86" s="856"/>
      <c r="AL86" s="477"/>
    </row>
    <row r="87" spans="1:38" s="75" customFormat="1" ht="20.25" customHeight="1" x14ac:dyDescent="0.15">
      <c r="A87" s="55">
        <v>3665</v>
      </c>
      <c r="C87" s="238" t="s">
        <v>1102</v>
      </c>
      <c r="E87" s="1033"/>
      <c r="F87" s="1033"/>
      <c r="H87" s="1020">
        <f t="shared" ref="H87:H96" si="29">SUM(I87:K87)</f>
        <v>11</v>
      </c>
      <c r="I87" s="151">
        <v>9</v>
      </c>
      <c r="J87" s="1024">
        <v>0</v>
      </c>
      <c r="K87" s="1025">
        <v>2</v>
      </c>
      <c r="L87" s="1020">
        <f t="shared" ref="L87:L96" si="30">SUM(M87:N87)</f>
        <v>292</v>
      </c>
      <c r="M87" s="151">
        <v>162</v>
      </c>
      <c r="N87" s="152">
        <v>130</v>
      </c>
      <c r="O87" s="1020">
        <v>99</v>
      </c>
      <c r="P87" s="1024">
        <v>103</v>
      </c>
      <c r="Q87" s="152">
        <v>90</v>
      </c>
      <c r="R87" s="1047">
        <v>10</v>
      </c>
      <c r="S87" s="810"/>
      <c r="T87" s="581"/>
      <c r="U87" s="1079">
        <v>9</v>
      </c>
      <c r="V87" s="1025">
        <v>13</v>
      </c>
      <c r="W87" s="151">
        <v>1</v>
      </c>
      <c r="X87" s="1024">
        <v>0</v>
      </c>
      <c r="Y87" s="1024">
        <v>1</v>
      </c>
      <c r="Z87" s="1024">
        <v>0</v>
      </c>
      <c r="AA87" s="1024">
        <v>0</v>
      </c>
      <c r="AB87" s="1024">
        <v>19</v>
      </c>
      <c r="AC87" s="1024">
        <v>0</v>
      </c>
      <c r="AD87" s="1024">
        <v>1</v>
      </c>
      <c r="AE87" s="1024">
        <v>0</v>
      </c>
      <c r="AF87" s="1024">
        <v>0</v>
      </c>
      <c r="AG87" s="1025">
        <v>0</v>
      </c>
      <c r="AI87" s="238" t="s">
        <v>1102</v>
      </c>
      <c r="AK87" s="856"/>
      <c r="AL87" s="477"/>
    </row>
    <row r="88" spans="1:38" s="75" customFormat="1" ht="20.25" customHeight="1" x14ac:dyDescent="0.15">
      <c r="A88" s="55">
        <v>3666</v>
      </c>
      <c r="C88" s="238" t="s">
        <v>1004</v>
      </c>
      <c r="E88" s="1033"/>
      <c r="F88" s="1033"/>
      <c r="H88" s="1020">
        <f t="shared" si="29"/>
        <v>3</v>
      </c>
      <c r="I88" s="151">
        <v>3</v>
      </c>
      <c r="J88" s="1024">
        <v>0</v>
      </c>
      <c r="K88" s="1025">
        <v>0</v>
      </c>
      <c r="L88" s="1020">
        <f t="shared" si="30"/>
        <v>24</v>
      </c>
      <c r="M88" s="151">
        <v>10</v>
      </c>
      <c r="N88" s="152">
        <v>14</v>
      </c>
      <c r="O88" s="1020">
        <v>6</v>
      </c>
      <c r="P88" s="1024">
        <v>10</v>
      </c>
      <c r="Q88" s="152">
        <v>8</v>
      </c>
      <c r="R88" s="1047">
        <v>0</v>
      </c>
      <c r="S88" s="810"/>
      <c r="T88" s="581"/>
      <c r="U88" s="1079">
        <v>6</v>
      </c>
      <c r="V88" s="1025">
        <v>3</v>
      </c>
      <c r="W88" s="151">
        <v>1</v>
      </c>
      <c r="X88" s="1024">
        <v>0</v>
      </c>
      <c r="Y88" s="1024">
        <v>1</v>
      </c>
      <c r="Z88" s="1024">
        <v>0</v>
      </c>
      <c r="AA88" s="1024">
        <v>0</v>
      </c>
      <c r="AB88" s="1024">
        <v>6</v>
      </c>
      <c r="AC88" s="1024">
        <v>0</v>
      </c>
      <c r="AD88" s="1024">
        <v>1</v>
      </c>
      <c r="AE88" s="1024">
        <v>0</v>
      </c>
      <c r="AF88" s="1024">
        <v>0</v>
      </c>
      <c r="AG88" s="1025">
        <v>0</v>
      </c>
      <c r="AI88" s="238" t="s">
        <v>1004</v>
      </c>
      <c r="AK88" s="856"/>
      <c r="AL88" s="477"/>
    </row>
    <row r="89" spans="1:38" s="75" customFormat="1" ht="20.25" customHeight="1" x14ac:dyDescent="0.15">
      <c r="A89" s="55">
        <v>3667</v>
      </c>
      <c r="C89" s="238" t="s">
        <v>966</v>
      </c>
      <c r="E89" s="1033"/>
      <c r="F89" s="1033"/>
      <c r="H89" s="1020">
        <f t="shared" si="29"/>
        <v>12</v>
      </c>
      <c r="I89" s="151">
        <v>10</v>
      </c>
      <c r="J89" s="1024">
        <v>0</v>
      </c>
      <c r="K89" s="1025">
        <v>2</v>
      </c>
      <c r="L89" s="1020">
        <f t="shared" si="30"/>
        <v>294</v>
      </c>
      <c r="M89" s="151">
        <v>162</v>
      </c>
      <c r="N89" s="152">
        <v>132</v>
      </c>
      <c r="O89" s="1020">
        <v>85</v>
      </c>
      <c r="P89" s="1024">
        <v>100</v>
      </c>
      <c r="Q89" s="152">
        <v>109</v>
      </c>
      <c r="R89" s="1047">
        <v>10</v>
      </c>
      <c r="S89" s="810"/>
      <c r="T89" s="581"/>
      <c r="U89" s="1079">
        <v>12</v>
      </c>
      <c r="V89" s="1025">
        <v>11</v>
      </c>
      <c r="W89" s="151">
        <v>1</v>
      </c>
      <c r="X89" s="1024">
        <v>0</v>
      </c>
      <c r="Y89" s="1024">
        <v>1</v>
      </c>
      <c r="Z89" s="1024">
        <v>0</v>
      </c>
      <c r="AA89" s="1024">
        <v>0</v>
      </c>
      <c r="AB89" s="1024">
        <v>19</v>
      </c>
      <c r="AC89" s="1024">
        <v>0</v>
      </c>
      <c r="AD89" s="1024">
        <v>1</v>
      </c>
      <c r="AE89" s="1024">
        <v>0</v>
      </c>
      <c r="AF89" s="1024">
        <v>0</v>
      </c>
      <c r="AG89" s="1025">
        <v>1</v>
      </c>
      <c r="AI89" s="238" t="s">
        <v>966</v>
      </c>
      <c r="AK89" s="856"/>
      <c r="AL89" s="477"/>
    </row>
    <row r="90" spans="1:38" s="75" customFormat="1" ht="20.25" customHeight="1" x14ac:dyDescent="0.15">
      <c r="A90" s="55">
        <v>3668</v>
      </c>
      <c r="C90" s="238" t="s">
        <v>1016</v>
      </c>
      <c r="E90" s="1033"/>
      <c r="F90" s="1033"/>
      <c r="H90" s="1020">
        <f t="shared" si="29"/>
        <v>4</v>
      </c>
      <c r="I90" s="151">
        <v>3</v>
      </c>
      <c r="J90" s="1024">
        <v>0</v>
      </c>
      <c r="K90" s="1025">
        <v>1</v>
      </c>
      <c r="L90" s="1020">
        <f t="shared" si="30"/>
        <v>109</v>
      </c>
      <c r="M90" s="151">
        <v>61</v>
      </c>
      <c r="N90" s="152">
        <v>48</v>
      </c>
      <c r="O90" s="1020">
        <v>35</v>
      </c>
      <c r="P90" s="1024">
        <v>36</v>
      </c>
      <c r="Q90" s="152">
        <v>38</v>
      </c>
      <c r="R90" s="1047">
        <v>7</v>
      </c>
      <c r="S90" s="810"/>
      <c r="T90" s="581"/>
      <c r="U90" s="1079">
        <v>9</v>
      </c>
      <c r="V90" s="1025">
        <v>5</v>
      </c>
      <c r="W90" s="151">
        <v>1</v>
      </c>
      <c r="X90" s="1024">
        <v>0</v>
      </c>
      <c r="Y90" s="1024">
        <v>1</v>
      </c>
      <c r="Z90" s="1024">
        <v>0</v>
      </c>
      <c r="AA90" s="1024">
        <v>0</v>
      </c>
      <c r="AB90" s="1024">
        <v>11</v>
      </c>
      <c r="AC90" s="1024">
        <v>0</v>
      </c>
      <c r="AD90" s="1024">
        <v>1</v>
      </c>
      <c r="AE90" s="1024">
        <v>0</v>
      </c>
      <c r="AF90" s="1024">
        <v>0</v>
      </c>
      <c r="AG90" s="1025">
        <v>0</v>
      </c>
      <c r="AI90" s="238" t="s">
        <v>1016</v>
      </c>
      <c r="AK90" s="856"/>
      <c r="AL90" s="477"/>
    </row>
    <row r="91" spans="1:38" s="75" customFormat="1" ht="20.25" customHeight="1" x14ac:dyDescent="0.15">
      <c r="A91" s="55">
        <v>3669</v>
      </c>
      <c r="C91" s="238" t="s">
        <v>1103</v>
      </c>
      <c r="E91" s="1033"/>
      <c r="F91" s="1033"/>
      <c r="H91" s="1020">
        <f t="shared" si="29"/>
        <v>8</v>
      </c>
      <c r="I91" s="151">
        <v>6</v>
      </c>
      <c r="J91" s="1024">
        <v>0</v>
      </c>
      <c r="K91" s="1025">
        <v>2</v>
      </c>
      <c r="L91" s="1020">
        <f t="shared" si="30"/>
        <v>179</v>
      </c>
      <c r="M91" s="151">
        <v>104</v>
      </c>
      <c r="N91" s="152">
        <v>75</v>
      </c>
      <c r="O91" s="1020">
        <v>46</v>
      </c>
      <c r="P91" s="1024">
        <v>65</v>
      </c>
      <c r="Q91" s="152">
        <v>68</v>
      </c>
      <c r="R91" s="1047">
        <v>10</v>
      </c>
      <c r="S91" s="810"/>
      <c r="T91" s="581"/>
      <c r="U91" s="1079">
        <v>8</v>
      </c>
      <c r="V91" s="1025">
        <v>9</v>
      </c>
      <c r="W91" s="151">
        <v>1</v>
      </c>
      <c r="X91" s="1024">
        <v>0</v>
      </c>
      <c r="Y91" s="1024">
        <v>1</v>
      </c>
      <c r="Z91" s="1024">
        <v>0</v>
      </c>
      <c r="AA91" s="1024">
        <v>0</v>
      </c>
      <c r="AB91" s="1024">
        <v>13</v>
      </c>
      <c r="AC91" s="1024">
        <v>0</v>
      </c>
      <c r="AD91" s="1024">
        <v>1</v>
      </c>
      <c r="AE91" s="1024">
        <v>0</v>
      </c>
      <c r="AF91" s="1024">
        <v>0</v>
      </c>
      <c r="AG91" s="1025">
        <v>1</v>
      </c>
      <c r="AI91" s="238" t="s">
        <v>1103</v>
      </c>
      <c r="AK91" s="856"/>
      <c r="AL91" s="477"/>
    </row>
    <row r="92" spans="1:38" s="75" customFormat="1" ht="20.25" customHeight="1" x14ac:dyDescent="0.15">
      <c r="A92" s="55">
        <v>3670</v>
      </c>
      <c r="C92" s="238" t="s">
        <v>1084</v>
      </c>
      <c r="E92" s="1033"/>
      <c r="F92" s="1033"/>
      <c r="H92" s="1020">
        <f t="shared" si="29"/>
        <v>17</v>
      </c>
      <c r="I92" s="151">
        <v>14</v>
      </c>
      <c r="J92" s="1024">
        <v>0</v>
      </c>
      <c r="K92" s="1025">
        <v>3</v>
      </c>
      <c r="L92" s="1020">
        <f t="shared" si="30"/>
        <v>393</v>
      </c>
      <c r="M92" s="151">
        <v>200</v>
      </c>
      <c r="N92" s="152">
        <v>193</v>
      </c>
      <c r="O92" s="1020">
        <v>136</v>
      </c>
      <c r="P92" s="1024">
        <v>137</v>
      </c>
      <c r="Q92" s="152">
        <v>120</v>
      </c>
      <c r="R92" s="1047">
        <v>14</v>
      </c>
      <c r="S92" s="810"/>
      <c r="T92" s="581"/>
      <c r="U92" s="1079">
        <v>14</v>
      </c>
      <c r="V92" s="1025">
        <v>16</v>
      </c>
      <c r="W92" s="151">
        <v>1</v>
      </c>
      <c r="X92" s="1024">
        <v>0</v>
      </c>
      <c r="Y92" s="1024">
        <v>1</v>
      </c>
      <c r="Z92" s="1024">
        <v>0</v>
      </c>
      <c r="AA92" s="1024">
        <v>0</v>
      </c>
      <c r="AB92" s="1024">
        <v>22</v>
      </c>
      <c r="AC92" s="1024">
        <v>0</v>
      </c>
      <c r="AD92" s="1024">
        <v>1</v>
      </c>
      <c r="AE92" s="1024">
        <v>0</v>
      </c>
      <c r="AF92" s="1024">
        <v>0</v>
      </c>
      <c r="AG92" s="1025">
        <v>5</v>
      </c>
      <c r="AI92" s="238" t="s">
        <v>1084</v>
      </c>
      <c r="AK92" s="856"/>
      <c r="AL92" s="477"/>
    </row>
    <row r="93" spans="1:38" s="75" customFormat="1" ht="20.25" customHeight="1" x14ac:dyDescent="0.15">
      <c r="A93" s="55">
        <v>3671</v>
      </c>
      <c r="C93" s="238" t="s">
        <v>1104</v>
      </c>
      <c r="E93" s="1033"/>
      <c r="F93" s="1033"/>
      <c r="H93" s="1020">
        <f t="shared" si="29"/>
        <v>11</v>
      </c>
      <c r="I93" s="151">
        <v>8</v>
      </c>
      <c r="J93" s="1024">
        <v>0</v>
      </c>
      <c r="K93" s="1025">
        <v>3</v>
      </c>
      <c r="L93" s="1020">
        <f t="shared" si="30"/>
        <v>228</v>
      </c>
      <c r="M93" s="151">
        <v>119</v>
      </c>
      <c r="N93" s="152">
        <v>109</v>
      </c>
      <c r="O93" s="1020">
        <v>71</v>
      </c>
      <c r="P93" s="1024">
        <v>92</v>
      </c>
      <c r="Q93" s="152">
        <v>65</v>
      </c>
      <c r="R93" s="1047">
        <v>11</v>
      </c>
      <c r="S93" s="810"/>
      <c r="T93" s="581"/>
      <c r="U93" s="1079">
        <v>12</v>
      </c>
      <c r="V93" s="1025">
        <v>9</v>
      </c>
      <c r="W93" s="151">
        <v>1</v>
      </c>
      <c r="X93" s="1024">
        <v>0</v>
      </c>
      <c r="Y93" s="1024">
        <v>1</v>
      </c>
      <c r="Z93" s="1024">
        <v>0</v>
      </c>
      <c r="AA93" s="1024">
        <v>0</v>
      </c>
      <c r="AB93" s="1024">
        <v>17</v>
      </c>
      <c r="AC93" s="1024">
        <v>0</v>
      </c>
      <c r="AD93" s="1024">
        <v>1</v>
      </c>
      <c r="AE93" s="1024">
        <v>0</v>
      </c>
      <c r="AF93" s="1024">
        <v>0</v>
      </c>
      <c r="AG93" s="1025">
        <v>1</v>
      </c>
      <c r="AI93" s="238" t="s">
        <v>1104</v>
      </c>
      <c r="AK93" s="856"/>
      <c r="AL93" s="477"/>
    </row>
    <row r="94" spans="1:38" s="75" customFormat="1" ht="20.25" customHeight="1" x14ac:dyDescent="0.15">
      <c r="A94" s="55">
        <v>3672</v>
      </c>
      <c r="C94" s="238" t="s">
        <v>1105</v>
      </c>
      <c r="E94" s="1033"/>
      <c r="F94" s="1033"/>
      <c r="H94" s="1020">
        <f t="shared" si="29"/>
        <v>19</v>
      </c>
      <c r="I94" s="151">
        <v>16</v>
      </c>
      <c r="J94" s="1024">
        <v>0</v>
      </c>
      <c r="K94" s="1025">
        <v>3</v>
      </c>
      <c r="L94" s="1020">
        <f t="shared" si="30"/>
        <v>484</v>
      </c>
      <c r="M94" s="151">
        <v>237</v>
      </c>
      <c r="N94" s="152">
        <v>247</v>
      </c>
      <c r="O94" s="1020">
        <v>170</v>
      </c>
      <c r="P94" s="1024">
        <v>144</v>
      </c>
      <c r="Q94" s="152">
        <v>170</v>
      </c>
      <c r="R94" s="1047">
        <v>11</v>
      </c>
      <c r="S94" s="810"/>
      <c r="T94" s="581"/>
      <c r="U94" s="1079">
        <v>19</v>
      </c>
      <c r="V94" s="1025">
        <v>15</v>
      </c>
      <c r="W94" s="151">
        <v>1</v>
      </c>
      <c r="X94" s="1024">
        <v>0</v>
      </c>
      <c r="Y94" s="1024">
        <v>1</v>
      </c>
      <c r="Z94" s="1024">
        <v>0</v>
      </c>
      <c r="AA94" s="1024">
        <v>0</v>
      </c>
      <c r="AB94" s="1024">
        <v>26</v>
      </c>
      <c r="AC94" s="1024">
        <v>0</v>
      </c>
      <c r="AD94" s="1024">
        <v>1</v>
      </c>
      <c r="AE94" s="1024">
        <v>0</v>
      </c>
      <c r="AF94" s="1024">
        <v>0</v>
      </c>
      <c r="AG94" s="1025">
        <v>5</v>
      </c>
      <c r="AI94" s="238" t="s">
        <v>1105</v>
      </c>
      <c r="AK94" s="856"/>
      <c r="AL94" s="477"/>
    </row>
    <row r="95" spans="1:38" s="75" customFormat="1" ht="20.25" customHeight="1" x14ac:dyDescent="0.15">
      <c r="A95" s="55">
        <v>4710</v>
      </c>
      <c r="C95" s="238" t="s">
        <v>725</v>
      </c>
      <c r="E95" s="1033"/>
      <c r="F95" s="1033"/>
      <c r="H95" s="1020">
        <f t="shared" si="29"/>
        <v>4</v>
      </c>
      <c r="I95" s="151">
        <v>3</v>
      </c>
      <c r="J95" s="1024">
        <v>0</v>
      </c>
      <c r="K95" s="1025">
        <v>1</v>
      </c>
      <c r="L95" s="1020">
        <f t="shared" si="30"/>
        <v>61</v>
      </c>
      <c r="M95" s="151">
        <v>34</v>
      </c>
      <c r="N95" s="152">
        <v>27</v>
      </c>
      <c r="O95" s="1020">
        <v>15</v>
      </c>
      <c r="P95" s="1024">
        <v>29</v>
      </c>
      <c r="Q95" s="152">
        <v>17</v>
      </c>
      <c r="R95" s="1047">
        <v>3</v>
      </c>
      <c r="S95" s="810"/>
      <c r="T95" s="581"/>
      <c r="U95" s="1079">
        <v>6</v>
      </c>
      <c r="V95" s="1025">
        <v>4</v>
      </c>
      <c r="W95" s="151">
        <v>1</v>
      </c>
      <c r="X95" s="1024">
        <v>0</v>
      </c>
      <c r="Y95" s="1024">
        <v>1</v>
      </c>
      <c r="Z95" s="1024">
        <v>0</v>
      </c>
      <c r="AA95" s="1024">
        <v>0</v>
      </c>
      <c r="AB95" s="1024">
        <v>7</v>
      </c>
      <c r="AC95" s="1024">
        <v>0</v>
      </c>
      <c r="AD95" s="1024">
        <v>1</v>
      </c>
      <c r="AE95" s="1024">
        <v>0</v>
      </c>
      <c r="AF95" s="1024">
        <v>0</v>
      </c>
      <c r="AG95" s="1025">
        <v>0</v>
      </c>
      <c r="AI95" s="238" t="s">
        <v>725</v>
      </c>
      <c r="AK95" s="856"/>
      <c r="AL95" s="477"/>
    </row>
    <row r="96" spans="1:38" s="75" customFormat="1" ht="20.25" customHeight="1" x14ac:dyDescent="0.15">
      <c r="A96" s="211">
        <v>4720</v>
      </c>
      <c r="B96" s="212"/>
      <c r="C96" s="239" t="s">
        <v>885</v>
      </c>
      <c r="D96" s="212"/>
      <c r="E96" s="1034"/>
      <c r="F96" s="1034"/>
      <c r="G96" s="212"/>
      <c r="H96" s="1019">
        <f t="shared" si="29"/>
        <v>3</v>
      </c>
      <c r="I96" s="197">
        <v>3</v>
      </c>
      <c r="J96" s="1017">
        <v>0</v>
      </c>
      <c r="K96" s="1018">
        <v>0</v>
      </c>
      <c r="L96" s="1019">
        <f t="shared" si="30"/>
        <v>18</v>
      </c>
      <c r="M96" s="197">
        <v>6</v>
      </c>
      <c r="N96" s="190">
        <v>12</v>
      </c>
      <c r="O96" s="1019">
        <v>7</v>
      </c>
      <c r="P96" s="1017">
        <v>7</v>
      </c>
      <c r="Q96" s="190">
        <v>4</v>
      </c>
      <c r="R96" s="1048">
        <v>0</v>
      </c>
      <c r="S96" s="810"/>
      <c r="T96" s="581"/>
      <c r="U96" s="1078">
        <v>3</v>
      </c>
      <c r="V96" s="1018">
        <v>7</v>
      </c>
      <c r="W96" s="197">
        <v>1</v>
      </c>
      <c r="X96" s="1017">
        <v>0</v>
      </c>
      <c r="Y96" s="1017">
        <v>1</v>
      </c>
      <c r="Z96" s="1017">
        <v>0</v>
      </c>
      <c r="AA96" s="1017">
        <v>0</v>
      </c>
      <c r="AB96" s="1017">
        <v>7</v>
      </c>
      <c r="AC96" s="1017">
        <v>0</v>
      </c>
      <c r="AD96" s="1017">
        <v>1</v>
      </c>
      <c r="AE96" s="1017">
        <v>0</v>
      </c>
      <c r="AF96" s="1017">
        <v>0</v>
      </c>
      <c r="AG96" s="1018">
        <v>0</v>
      </c>
      <c r="AH96" s="212"/>
      <c r="AI96" s="239" t="s">
        <v>885</v>
      </c>
      <c r="AJ96" s="212"/>
      <c r="AK96" s="856"/>
      <c r="AL96" s="477"/>
    </row>
    <row r="97" spans="1:38" s="213" customFormat="1" ht="20.25" customHeight="1" x14ac:dyDescent="0.15">
      <c r="A97" s="317">
        <v>204</v>
      </c>
      <c r="C97" s="1008" t="s">
        <v>137</v>
      </c>
      <c r="E97" s="1035"/>
      <c r="F97" s="1035"/>
      <c r="H97" s="1013">
        <f>H99+H98</f>
        <v>27</v>
      </c>
      <c r="I97" s="1010">
        <f>I99+I98</f>
        <v>21</v>
      </c>
      <c r="J97" s="1011">
        <f>J99+J98</f>
        <v>0</v>
      </c>
      <c r="K97" s="1012">
        <f>K99+K98</f>
        <v>6</v>
      </c>
      <c r="L97" s="1049">
        <f>M97+N97</f>
        <v>646</v>
      </c>
      <c r="M97" s="1010">
        <f t="shared" ref="M97:AG97" si="31">M99+M98</f>
        <v>328</v>
      </c>
      <c r="N97" s="196">
        <f t="shared" si="31"/>
        <v>318</v>
      </c>
      <c r="O97" s="1013">
        <f t="shared" si="31"/>
        <v>223</v>
      </c>
      <c r="P97" s="1011">
        <f t="shared" si="31"/>
        <v>212</v>
      </c>
      <c r="Q97" s="196">
        <f t="shared" si="31"/>
        <v>211</v>
      </c>
      <c r="R97" s="1050">
        <f t="shared" si="31"/>
        <v>28</v>
      </c>
      <c r="S97" s="809"/>
      <c r="T97" s="580"/>
      <c r="U97" s="1077">
        <f t="shared" si="31"/>
        <v>31</v>
      </c>
      <c r="V97" s="1012">
        <f t="shared" si="31"/>
        <v>27</v>
      </c>
      <c r="W97" s="1010">
        <f t="shared" si="31"/>
        <v>2</v>
      </c>
      <c r="X97" s="1011">
        <f t="shared" si="31"/>
        <v>0</v>
      </c>
      <c r="Y97" s="1011">
        <f t="shared" si="31"/>
        <v>2</v>
      </c>
      <c r="Z97" s="1011">
        <f t="shared" si="31"/>
        <v>0</v>
      </c>
      <c r="AA97" s="1011">
        <f t="shared" si="31"/>
        <v>0</v>
      </c>
      <c r="AB97" s="1011">
        <f t="shared" si="31"/>
        <v>41</v>
      </c>
      <c r="AC97" s="1011">
        <f t="shared" si="31"/>
        <v>0</v>
      </c>
      <c r="AD97" s="1011">
        <f t="shared" si="31"/>
        <v>2</v>
      </c>
      <c r="AE97" s="1011">
        <f t="shared" si="31"/>
        <v>1</v>
      </c>
      <c r="AF97" s="1011">
        <f t="shared" si="31"/>
        <v>1</v>
      </c>
      <c r="AG97" s="1012">
        <f t="shared" si="31"/>
        <v>9</v>
      </c>
      <c r="AI97" s="1008" t="s">
        <v>137</v>
      </c>
      <c r="AK97" s="1088"/>
      <c r="AL97" s="488"/>
    </row>
    <row r="98" spans="1:38" s="75" customFormat="1" ht="20.25" customHeight="1" x14ac:dyDescent="0.15">
      <c r="A98" s="55">
        <v>3704</v>
      </c>
      <c r="C98" s="238" t="s">
        <v>409</v>
      </c>
      <c r="E98" s="1033"/>
      <c r="F98" s="1033"/>
      <c r="H98" s="1020">
        <f>SUM(I98:K98)</f>
        <v>16</v>
      </c>
      <c r="I98" s="151">
        <v>12</v>
      </c>
      <c r="J98" s="1024">
        <v>0</v>
      </c>
      <c r="K98" s="1025">
        <v>4</v>
      </c>
      <c r="L98" s="1020">
        <f>SUM(M98:N98)</f>
        <v>400</v>
      </c>
      <c r="M98" s="151">
        <v>199</v>
      </c>
      <c r="N98" s="152">
        <v>201</v>
      </c>
      <c r="O98" s="1020">
        <v>130</v>
      </c>
      <c r="P98" s="1024">
        <v>136</v>
      </c>
      <c r="Q98" s="152">
        <v>134</v>
      </c>
      <c r="R98" s="1047">
        <v>20</v>
      </c>
      <c r="S98" s="810"/>
      <c r="T98" s="581"/>
      <c r="U98" s="1079">
        <v>18</v>
      </c>
      <c r="V98" s="1025">
        <v>17</v>
      </c>
      <c r="W98" s="151">
        <v>1</v>
      </c>
      <c r="X98" s="1024">
        <v>0</v>
      </c>
      <c r="Y98" s="1024">
        <v>1</v>
      </c>
      <c r="Z98" s="1024">
        <v>0</v>
      </c>
      <c r="AA98" s="1024">
        <v>0</v>
      </c>
      <c r="AB98" s="1024">
        <v>25</v>
      </c>
      <c r="AC98" s="1024">
        <v>0</v>
      </c>
      <c r="AD98" s="1024">
        <v>1</v>
      </c>
      <c r="AE98" s="1024">
        <v>1</v>
      </c>
      <c r="AF98" s="1024">
        <v>1</v>
      </c>
      <c r="AG98" s="1025">
        <v>5</v>
      </c>
      <c r="AI98" s="238" t="s">
        <v>409</v>
      </c>
      <c r="AK98" s="856"/>
      <c r="AL98" s="477"/>
    </row>
    <row r="99" spans="1:38" s="75" customFormat="1" ht="20.25" customHeight="1" x14ac:dyDescent="0.15">
      <c r="A99" s="211">
        <v>3702</v>
      </c>
      <c r="B99" s="212"/>
      <c r="C99" s="239" t="s">
        <v>1106</v>
      </c>
      <c r="D99" s="212"/>
      <c r="E99" s="1034"/>
      <c r="F99" s="1034"/>
      <c r="G99" s="212"/>
      <c r="H99" s="1019">
        <f t="shared" ref="H99" si="32">SUM(I99:K99)</f>
        <v>11</v>
      </c>
      <c r="I99" s="197">
        <v>9</v>
      </c>
      <c r="J99" s="1017">
        <v>0</v>
      </c>
      <c r="K99" s="1018">
        <v>2</v>
      </c>
      <c r="L99" s="1019">
        <f t="shared" ref="L99" si="33">SUM(M99:N99)</f>
        <v>246</v>
      </c>
      <c r="M99" s="197">
        <v>129</v>
      </c>
      <c r="N99" s="190">
        <v>117</v>
      </c>
      <c r="O99" s="1019">
        <v>93</v>
      </c>
      <c r="P99" s="1017">
        <v>76</v>
      </c>
      <c r="Q99" s="190">
        <v>77</v>
      </c>
      <c r="R99" s="1048">
        <v>8</v>
      </c>
      <c r="S99" s="810"/>
      <c r="T99" s="581"/>
      <c r="U99" s="1078">
        <v>13</v>
      </c>
      <c r="V99" s="1018">
        <v>10</v>
      </c>
      <c r="W99" s="197">
        <v>1</v>
      </c>
      <c r="X99" s="1017">
        <v>0</v>
      </c>
      <c r="Y99" s="1017">
        <v>1</v>
      </c>
      <c r="Z99" s="1017">
        <v>0</v>
      </c>
      <c r="AA99" s="1017">
        <v>0</v>
      </c>
      <c r="AB99" s="1017">
        <v>16</v>
      </c>
      <c r="AC99" s="1017">
        <v>0</v>
      </c>
      <c r="AD99" s="1017">
        <v>1</v>
      </c>
      <c r="AE99" s="1017">
        <v>0</v>
      </c>
      <c r="AF99" s="1017">
        <v>0</v>
      </c>
      <c r="AG99" s="1018">
        <v>4</v>
      </c>
      <c r="AH99" s="212"/>
      <c r="AI99" s="239" t="s">
        <v>1106</v>
      </c>
      <c r="AJ99" s="212"/>
      <c r="AK99" s="856"/>
      <c r="AL99" s="477"/>
    </row>
    <row r="100" spans="1:38" s="75" customFormat="1" ht="20.25" customHeight="1" x14ac:dyDescent="0.15">
      <c r="A100" s="317">
        <v>205</v>
      </c>
      <c r="B100" s="213"/>
      <c r="C100" s="1008" t="s">
        <v>1107</v>
      </c>
      <c r="D100" s="213"/>
      <c r="E100" s="1035"/>
      <c r="F100" s="1035"/>
      <c r="G100" s="213"/>
      <c r="H100" s="1013">
        <f>SUM(H101:H106)</f>
        <v>53</v>
      </c>
      <c r="I100" s="1010">
        <f>SUM(I101:I106)</f>
        <v>40</v>
      </c>
      <c r="J100" s="1011">
        <f>SUM(J101:J106)</f>
        <v>0</v>
      </c>
      <c r="K100" s="1012">
        <f>SUM(K101:K106)</f>
        <v>13</v>
      </c>
      <c r="L100" s="1049">
        <f>M100+N100</f>
        <v>1060</v>
      </c>
      <c r="M100" s="1010">
        <f t="shared" ref="M100:AG100" si="34">SUM(M101:M106)</f>
        <v>526</v>
      </c>
      <c r="N100" s="196">
        <f t="shared" si="34"/>
        <v>534</v>
      </c>
      <c r="O100" s="1013">
        <f t="shared" si="34"/>
        <v>370</v>
      </c>
      <c r="P100" s="1011">
        <f t="shared" si="34"/>
        <v>338</v>
      </c>
      <c r="Q100" s="196">
        <f t="shared" si="34"/>
        <v>352</v>
      </c>
      <c r="R100" s="1050">
        <f t="shared" si="34"/>
        <v>42</v>
      </c>
      <c r="S100" s="809"/>
      <c r="T100" s="580"/>
      <c r="U100" s="1077">
        <f t="shared" si="34"/>
        <v>65</v>
      </c>
      <c r="V100" s="1012">
        <f t="shared" si="34"/>
        <v>50</v>
      </c>
      <c r="W100" s="1010">
        <f t="shared" si="34"/>
        <v>6</v>
      </c>
      <c r="X100" s="1011">
        <f t="shared" si="34"/>
        <v>0</v>
      </c>
      <c r="Y100" s="1011">
        <f t="shared" si="34"/>
        <v>6</v>
      </c>
      <c r="Z100" s="1011">
        <f t="shared" si="34"/>
        <v>0</v>
      </c>
      <c r="AA100" s="1011">
        <f t="shared" si="34"/>
        <v>0</v>
      </c>
      <c r="AB100" s="1011">
        <f t="shared" si="34"/>
        <v>87</v>
      </c>
      <c r="AC100" s="1011">
        <f t="shared" si="34"/>
        <v>0</v>
      </c>
      <c r="AD100" s="1011">
        <f t="shared" si="34"/>
        <v>6</v>
      </c>
      <c r="AE100" s="1011">
        <f t="shared" si="34"/>
        <v>1</v>
      </c>
      <c r="AF100" s="1011">
        <f t="shared" si="34"/>
        <v>0</v>
      </c>
      <c r="AG100" s="1012">
        <f t="shared" si="34"/>
        <v>9</v>
      </c>
      <c r="AH100" s="213"/>
      <c r="AI100" s="1008" t="s">
        <v>1107</v>
      </c>
      <c r="AJ100" s="213"/>
      <c r="AK100" s="1088"/>
      <c r="AL100" s="477"/>
    </row>
    <row r="101" spans="1:38" s="75" customFormat="1" ht="20.25" customHeight="1" x14ac:dyDescent="0.15">
      <c r="A101" s="55">
        <v>3720</v>
      </c>
      <c r="C101" s="238" t="s">
        <v>1108</v>
      </c>
      <c r="E101" s="1033"/>
      <c r="F101" s="1033"/>
      <c r="H101" s="1020">
        <f t="shared" ref="H101:H102" si="35">SUM(I101:K101)</f>
        <v>22</v>
      </c>
      <c r="I101" s="151">
        <v>17</v>
      </c>
      <c r="J101" s="1024">
        <v>0</v>
      </c>
      <c r="K101" s="1025">
        <v>5</v>
      </c>
      <c r="L101" s="1020">
        <f t="shared" ref="L101:L102" si="36">SUM(M101:N101)</f>
        <v>534</v>
      </c>
      <c r="M101" s="151">
        <v>251</v>
      </c>
      <c r="N101" s="152">
        <v>283</v>
      </c>
      <c r="O101" s="1020">
        <v>189</v>
      </c>
      <c r="P101" s="1024">
        <v>168</v>
      </c>
      <c r="Q101" s="152">
        <v>177</v>
      </c>
      <c r="R101" s="1047">
        <v>21</v>
      </c>
      <c r="S101" s="810"/>
      <c r="T101" s="581"/>
      <c r="U101" s="1079">
        <v>23</v>
      </c>
      <c r="V101" s="1025">
        <v>19</v>
      </c>
      <c r="W101" s="151">
        <v>1</v>
      </c>
      <c r="X101" s="1024">
        <v>0</v>
      </c>
      <c r="Y101" s="1024">
        <v>1</v>
      </c>
      <c r="Z101" s="1024">
        <v>0</v>
      </c>
      <c r="AA101" s="1024">
        <v>0</v>
      </c>
      <c r="AB101" s="1024">
        <v>35</v>
      </c>
      <c r="AC101" s="1024">
        <v>0</v>
      </c>
      <c r="AD101" s="1024">
        <v>2</v>
      </c>
      <c r="AE101" s="1024">
        <v>0</v>
      </c>
      <c r="AF101" s="1024">
        <v>0</v>
      </c>
      <c r="AG101" s="1025">
        <v>3</v>
      </c>
      <c r="AI101" s="238" t="s">
        <v>1108</v>
      </c>
      <c r="AK101" s="856"/>
      <c r="AL101" s="477"/>
    </row>
    <row r="102" spans="1:38" s="75" customFormat="1" ht="20.25" customHeight="1" x14ac:dyDescent="0.15">
      <c r="A102" s="55">
        <v>3727</v>
      </c>
      <c r="C102" s="238" t="s">
        <v>1109</v>
      </c>
      <c r="E102" s="1033"/>
      <c r="F102" s="1033"/>
      <c r="H102" s="1020">
        <f t="shared" si="35"/>
        <v>5</v>
      </c>
      <c r="I102" s="151">
        <v>3</v>
      </c>
      <c r="J102" s="1024">
        <v>0</v>
      </c>
      <c r="K102" s="1025">
        <v>2</v>
      </c>
      <c r="L102" s="1020">
        <f t="shared" si="36"/>
        <v>50</v>
      </c>
      <c r="M102" s="151">
        <v>33</v>
      </c>
      <c r="N102" s="152">
        <v>17</v>
      </c>
      <c r="O102" s="1020">
        <v>12</v>
      </c>
      <c r="P102" s="1024">
        <v>18</v>
      </c>
      <c r="Q102" s="152">
        <v>20</v>
      </c>
      <c r="R102" s="1047">
        <v>4</v>
      </c>
      <c r="S102" s="810"/>
      <c r="T102" s="581"/>
      <c r="U102" s="1079">
        <v>6</v>
      </c>
      <c r="V102" s="1025">
        <v>7</v>
      </c>
      <c r="W102" s="151">
        <v>1</v>
      </c>
      <c r="X102" s="1024">
        <v>0</v>
      </c>
      <c r="Y102" s="1024">
        <v>1</v>
      </c>
      <c r="Z102" s="1024">
        <v>0</v>
      </c>
      <c r="AA102" s="1024">
        <v>0</v>
      </c>
      <c r="AB102" s="1024">
        <v>9</v>
      </c>
      <c r="AC102" s="1024">
        <v>0</v>
      </c>
      <c r="AD102" s="1024">
        <v>1</v>
      </c>
      <c r="AE102" s="1024">
        <v>0</v>
      </c>
      <c r="AF102" s="1024">
        <v>0</v>
      </c>
      <c r="AG102" s="1025">
        <v>1</v>
      </c>
      <c r="AI102" s="238" t="s">
        <v>1109</v>
      </c>
      <c r="AK102" s="856"/>
      <c r="AL102" s="477"/>
    </row>
    <row r="103" spans="1:38" s="75" customFormat="1" ht="20.25" customHeight="1" x14ac:dyDescent="0.15">
      <c r="A103" s="55">
        <v>3721</v>
      </c>
      <c r="C103" s="238" t="s">
        <v>443</v>
      </c>
      <c r="E103" s="1033"/>
      <c r="F103" s="1033"/>
      <c r="H103" s="1020">
        <f>SUM(I103:K103)</f>
        <v>13</v>
      </c>
      <c r="I103" s="151">
        <v>10</v>
      </c>
      <c r="J103" s="1024">
        <v>0</v>
      </c>
      <c r="K103" s="1025">
        <v>3</v>
      </c>
      <c r="L103" s="1020">
        <f>SUM(M103:N103)</f>
        <v>286</v>
      </c>
      <c r="M103" s="151">
        <v>149</v>
      </c>
      <c r="N103" s="152">
        <v>137</v>
      </c>
      <c r="O103" s="1020">
        <v>104</v>
      </c>
      <c r="P103" s="1024">
        <v>90</v>
      </c>
      <c r="Q103" s="152">
        <v>92</v>
      </c>
      <c r="R103" s="1047">
        <v>12</v>
      </c>
      <c r="S103" s="810"/>
      <c r="T103" s="581"/>
      <c r="U103" s="1079">
        <v>14</v>
      </c>
      <c r="V103" s="1025">
        <v>11</v>
      </c>
      <c r="W103" s="151">
        <v>1</v>
      </c>
      <c r="X103" s="1024">
        <v>0</v>
      </c>
      <c r="Y103" s="1024">
        <v>1</v>
      </c>
      <c r="Z103" s="1024">
        <v>0</v>
      </c>
      <c r="AA103" s="1024">
        <v>0</v>
      </c>
      <c r="AB103" s="1024">
        <v>18</v>
      </c>
      <c r="AC103" s="1024">
        <v>0</v>
      </c>
      <c r="AD103" s="1024">
        <v>1</v>
      </c>
      <c r="AE103" s="1024">
        <v>0</v>
      </c>
      <c r="AF103" s="1024">
        <v>0</v>
      </c>
      <c r="AG103" s="1025">
        <v>4</v>
      </c>
      <c r="AI103" s="238" t="s">
        <v>443</v>
      </c>
      <c r="AK103" s="856"/>
      <c r="AL103" s="477"/>
    </row>
    <row r="104" spans="1:38" s="75" customFormat="1" ht="20.25" customHeight="1" x14ac:dyDescent="0.15">
      <c r="A104" s="55">
        <v>3728</v>
      </c>
      <c r="C104" s="238" t="s">
        <v>1050</v>
      </c>
      <c r="E104" s="1033"/>
      <c r="F104" s="1033"/>
      <c r="H104" s="1020">
        <f t="shared" ref="H104:H106" si="37">SUM(I104:K104)</f>
        <v>5</v>
      </c>
      <c r="I104" s="151">
        <v>3</v>
      </c>
      <c r="J104" s="1024">
        <v>0</v>
      </c>
      <c r="K104" s="1025">
        <v>2</v>
      </c>
      <c r="L104" s="1020">
        <f t="shared" ref="L104:L106" si="38">SUM(M104:N104)</f>
        <v>50</v>
      </c>
      <c r="M104" s="151">
        <v>25</v>
      </c>
      <c r="N104" s="152">
        <v>25</v>
      </c>
      <c r="O104" s="1020">
        <v>19</v>
      </c>
      <c r="P104" s="1024">
        <v>13</v>
      </c>
      <c r="Q104" s="152">
        <v>18</v>
      </c>
      <c r="R104" s="1047">
        <v>3</v>
      </c>
      <c r="S104" s="810"/>
      <c r="T104" s="581"/>
      <c r="U104" s="1079">
        <v>6</v>
      </c>
      <c r="V104" s="1025">
        <v>4</v>
      </c>
      <c r="W104" s="151">
        <v>1</v>
      </c>
      <c r="X104" s="1024">
        <v>0</v>
      </c>
      <c r="Y104" s="1024">
        <v>1</v>
      </c>
      <c r="Z104" s="1024">
        <v>0</v>
      </c>
      <c r="AA104" s="1024">
        <v>0</v>
      </c>
      <c r="AB104" s="1024">
        <v>7</v>
      </c>
      <c r="AC104" s="1024">
        <v>0</v>
      </c>
      <c r="AD104" s="1024">
        <v>1</v>
      </c>
      <c r="AE104" s="1024">
        <v>0</v>
      </c>
      <c r="AF104" s="1024">
        <v>0</v>
      </c>
      <c r="AG104" s="1025">
        <v>0</v>
      </c>
      <c r="AI104" s="238" t="s">
        <v>1050</v>
      </c>
      <c r="AK104" s="856"/>
      <c r="AL104" s="477"/>
    </row>
    <row r="105" spans="1:38" s="75" customFormat="1" ht="20.25" customHeight="1" x14ac:dyDescent="0.15">
      <c r="A105" s="55">
        <v>4242</v>
      </c>
      <c r="C105" s="238" t="s">
        <v>1110</v>
      </c>
      <c r="E105" s="1033"/>
      <c r="F105" s="1033"/>
      <c r="H105" s="1020">
        <f t="shared" si="37"/>
        <v>5</v>
      </c>
      <c r="I105" s="151">
        <v>4</v>
      </c>
      <c r="J105" s="1024">
        <v>0</v>
      </c>
      <c r="K105" s="1025">
        <v>1</v>
      </c>
      <c r="L105" s="1020">
        <f t="shared" si="38"/>
        <v>121</v>
      </c>
      <c r="M105" s="151">
        <v>57</v>
      </c>
      <c r="N105" s="152">
        <v>64</v>
      </c>
      <c r="O105" s="1020">
        <v>39</v>
      </c>
      <c r="P105" s="1024">
        <v>41</v>
      </c>
      <c r="Q105" s="152">
        <v>41</v>
      </c>
      <c r="R105" s="1047">
        <v>2</v>
      </c>
      <c r="S105" s="810"/>
      <c r="T105" s="581"/>
      <c r="U105" s="1079">
        <v>10</v>
      </c>
      <c r="V105" s="1025">
        <v>6</v>
      </c>
      <c r="W105" s="151">
        <v>1</v>
      </c>
      <c r="X105" s="1024">
        <v>0</v>
      </c>
      <c r="Y105" s="1024">
        <v>1</v>
      </c>
      <c r="Z105" s="1024">
        <v>0</v>
      </c>
      <c r="AA105" s="1024">
        <v>0</v>
      </c>
      <c r="AB105" s="1024">
        <v>13</v>
      </c>
      <c r="AC105" s="1024">
        <v>0</v>
      </c>
      <c r="AD105" s="1024">
        <v>1</v>
      </c>
      <c r="AE105" s="1024">
        <v>0</v>
      </c>
      <c r="AF105" s="1024">
        <v>0</v>
      </c>
      <c r="AG105" s="1025">
        <v>0</v>
      </c>
      <c r="AI105" s="238" t="s">
        <v>1110</v>
      </c>
      <c r="AK105" s="856"/>
      <c r="AL105" s="477"/>
    </row>
    <row r="106" spans="1:38" s="75" customFormat="1" ht="20.25" customHeight="1" x14ac:dyDescent="0.15">
      <c r="A106" s="211">
        <v>4283</v>
      </c>
      <c r="B106" s="212"/>
      <c r="C106" s="239" t="s">
        <v>900</v>
      </c>
      <c r="D106" s="212"/>
      <c r="E106" s="1034"/>
      <c r="F106" s="1034">
        <v>1</v>
      </c>
      <c r="G106" s="212"/>
      <c r="H106" s="1019">
        <f t="shared" si="37"/>
        <v>3</v>
      </c>
      <c r="I106" s="197">
        <v>3</v>
      </c>
      <c r="J106" s="1017">
        <v>0</v>
      </c>
      <c r="K106" s="1018">
        <v>0</v>
      </c>
      <c r="L106" s="1019">
        <f t="shared" si="38"/>
        <v>19</v>
      </c>
      <c r="M106" s="197">
        <v>11</v>
      </c>
      <c r="N106" s="190">
        <v>8</v>
      </c>
      <c r="O106" s="1019">
        <v>7</v>
      </c>
      <c r="P106" s="1017">
        <v>8</v>
      </c>
      <c r="Q106" s="190">
        <v>4</v>
      </c>
      <c r="R106" s="1048">
        <v>0</v>
      </c>
      <c r="S106" s="810"/>
      <c r="T106" s="581"/>
      <c r="U106" s="1078">
        <v>6</v>
      </c>
      <c r="V106" s="1018">
        <v>3</v>
      </c>
      <c r="W106" s="197">
        <v>1</v>
      </c>
      <c r="X106" s="1017">
        <v>0</v>
      </c>
      <c r="Y106" s="1017">
        <v>1</v>
      </c>
      <c r="Z106" s="1017">
        <v>0</v>
      </c>
      <c r="AA106" s="1017">
        <v>0</v>
      </c>
      <c r="AB106" s="1017">
        <v>5</v>
      </c>
      <c r="AC106" s="1017">
        <v>0</v>
      </c>
      <c r="AD106" s="1017">
        <v>0</v>
      </c>
      <c r="AE106" s="1017">
        <v>1</v>
      </c>
      <c r="AF106" s="1017">
        <v>0</v>
      </c>
      <c r="AG106" s="1018">
        <v>1</v>
      </c>
      <c r="AH106" s="212"/>
      <c r="AI106" s="239" t="s">
        <v>900</v>
      </c>
      <c r="AJ106" s="212"/>
      <c r="AK106" s="856"/>
      <c r="AL106" s="477"/>
    </row>
    <row r="107" spans="1:38" s="213" customFormat="1" ht="20.25" customHeight="1" x14ac:dyDescent="0.15">
      <c r="A107" s="317">
        <v>206</v>
      </c>
      <c r="C107" s="1008" t="s">
        <v>1111</v>
      </c>
      <c r="E107" s="1035"/>
      <c r="F107" s="1035"/>
      <c r="H107" s="1013">
        <f>SUM(H108:H116)</f>
        <v>70</v>
      </c>
      <c r="I107" s="1010">
        <f>SUM(I108:I116)</f>
        <v>47</v>
      </c>
      <c r="J107" s="1011">
        <f>SUM(J108:J116)</f>
        <v>2</v>
      </c>
      <c r="K107" s="1012">
        <f>SUM(K108:K116)</f>
        <v>21</v>
      </c>
      <c r="L107" s="1022">
        <f>M107+N107</f>
        <v>1218</v>
      </c>
      <c r="M107" s="1029">
        <f t="shared" ref="M107:AG107" si="39">SUM(M108:M116)</f>
        <v>595</v>
      </c>
      <c r="N107" s="1030">
        <f t="shared" si="39"/>
        <v>623</v>
      </c>
      <c r="O107" s="1001">
        <f t="shared" si="39"/>
        <v>403</v>
      </c>
      <c r="P107" s="1031">
        <f t="shared" si="39"/>
        <v>400</v>
      </c>
      <c r="Q107" s="1030">
        <f t="shared" si="39"/>
        <v>415</v>
      </c>
      <c r="R107" s="1051">
        <f t="shared" si="39"/>
        <v>93</v>
      </c>
      <c r="S107" s="809"/>
      <c r="T107" s="580"/>
      <c r="U107" s="1080">
        <f t="shared" si="39"/>
        <v>69</v>
      </c>
      <c r="V107" s="1046">
        <f t="shared" si="39"/>
        <v>73</v>
      </c>
      <c r="W107" s="1029">
        <f t="shared" si="39"/>
        <v>6</v>
      </c>
      <c r="X107" s="1031">
        <f t="shared" si="39"/>
        <v>0</v>
      </c>
      <c r="Y107" s="1031">
        <f t="shared" si="39"/>
        <v>10</v>
      </c>
      <c r="Z107" s="1031">
        <f t="shared" si="39"/>
        <v>0</v>
      </c>
      <c r="AA107" s="1031">
        <f t="shared" si="39"/>
        <v>0</v>
      </c>
      <c r="AB107" s="1031">
        <f t="shared" si="39"/>
        <v>112</v>
      </c>
      <c r="AC107" s="1031">
        <f t="shared" si="39"/>
        <v>0</v>
      </c>
      <c r="AD107" s="1031">
        <f t="shared" si="39"/>
        <v>5</v>
      </c>
      <c r="AE107" s="1031">
        <f t="shared" si="39"/>
        <v>0</v>
      </c>
      <c r="AF107" s="1031">
        <f t="shared" si="39"/>
        <v>1</v>
      </c>
      <c r="AG107" s="1046">
        <f t="shared" si="39"/>
        <v>8</v>
      </c>
      <c r="AI107" s="1008" t="s">
        <v>1111</v>
      </c>
      <c r="AK107" s="1088"/>
      <c r="AL107" s="488"/>
    </row>
    <row r="108" spans="1:38" s="75" customFormat="1" ht="20.25" customHeight="1" x14ac:dyDescent="0.15">
      <c r="A108" s="55">
        <v>3740</v>
      </c>
      <c r="C108" s="238" t="s">
        <v>570</v>
      </c>
      <c r="E108" s="1033"/>
      <c r="F108" s="1033"/>
      <c r="H108" s="1020">
        <f t="shared" ref="H108:H116" si="40">SUM(I108:K108)</f>
        <v>17</v>
      </c>
      <c r="I108" s="151">
        <v>12</v>
      </c>
      <c r="J108" s="1024">
        <v>0</v>
      </c>
      <c r="K108" s="1025">
        <v>5</v>
      </c>
      <c r="L108" s="1020">
        <f t="shared" ref="L108:L116" si="41">SUM(M108:N108)</f>
        <v>392</v>
      </c>
      <c r="M108" s="151">
        <v>186</v>
      </c>
      <c r="N108" s="152">
        <v>206</v>
      </c>
      <c r="O108" s="1020">
        <v>135</v>
      </c>
      <c r="P108" s="1024">
        <v>129</v>
      </c>
      <c r="Q108" s="152">
        <v>128</v>
      </c>
      <c r="R108" s="1047">
        <v>29</v>
      </c>
      <c r="S108" s="810"/>
      <c r="T108" s="581"/>
      <c r="U108" s="1079">
        <v>19</v>
      </c>
      <c r="V108" s="1025">
        <v>15</v>
      </c>
      <c r="W108" s="151">
        <v>1</v>
      </c>
      <c r="X108" s="1024">
        <v>0</v>
      </c>
      <c r="Y108" s="1024">
        <v>2</v>
      </c>
      <c r="Z108" s="1024">
        <v>0</v>
      </c>
      <c r="AA108" s="1024">
        <v>0</v>
      </c>
      <c r="AB108" s="1024">
        <v>29</v>
      </c>
      <c r="AC108" s="1024">
        <v>0</v>
      </c>
      <c r="AD108" s="1024">
        <v>1</v>
      </c>
      <c r="AE108" s="1024">
        <v>0</v>
      </c>
      <c r="AF108" s="1024">
        <v>0</v>
      </c>
      <c r="AG108" s="1025">
        <v>1</v>
      </c>
      <c r="AI108" s="238" t="s">
        <v>570</v>
      </c>
      <c r="AK108" s="856"/>
      <c r="AL108" s="477"/>
    </row>
    <row r="109" spans="1:38" s="75" customFormat="1" ht="20.25" customHeight="1" x14ac:dyDescent="0.15">
      <c r="A109" s="55">
        <v>3765</v>
      </c>
      <c r="C109" s="238" t="s">
        <v>1112</v>
      </c>
      <c r="E109" s="1033"/>
      <c r="F109" s="1033"/>
      <c r="H109" s="1020">
        <f t="shared" si="40"/>
        <v>11</v>
      </c>
      <c r="I109" s="151">
        <v>8</v>
      </c>
      <c r="J109" s="1024">
        <v>0</v>
      </c>
      <c r="K109" s="1025">
        <v>3</v>
      </c>
      <c r="L109" s="1020">
        <f t="shared" si="41"/>
        <v>229</v>
      </c>
      <c r="M109" s="151">
        <v>116</v>
      </c>
      <c r="N109" s="152">
        <v>113</v>
      </c>
      <c r="O109" s="1020">
        <v>64</v>
      </c>
      <c r="P109" s="1024">
        <v>83</v>
      </c>
      <c r="Q109" s="152">
        <v>82</v>
      </c>
      <c r="R109" s="1047">
        <v>15</v>
      </c>
      <c r="S109" s="810"/>
      <c r="T109" s="581"/>
      <c r="U109" s="1079">
        <v>8</v>
      </c>
      <c r="V109" s="1025">
        <v>14</v>
      </c>
      <c r="W109" s="151">
        <v>1</v>
      </c>
      <c r="X109" s="1024">
        <v>0</v>
      </c>
      <c r="Y109" s="1024">
        <v>1</v>
      </c>
      <c r="Z109" s="1024">
        <v>0</v>
      </c>
      <c r="AA109" s="1024">
        <v>0</v>
      </c>
      <c r="AB109" s="1024">
        <v>18</v>
      </c>
      <c r="AC109" s="1024">
        <v>0</v>
      </c>
      <c r="AD109" s="1024">
        <v>1</v>
      </c>
      <c r="AE109" s="1024">
        <v>0</v>
      </c>
      <c r="AF109" s="1024">
        <v>0</v>
      </c>
      <c r="AG109" s="1025">
        <v>1</v>
      </c>
      <c r="AI109" s="238" t="s">
        <v>1112</v>
      </c>
      <c r="AK109" s="856"/>
      <c r="AL109" s="477"/>
    </row>
    <row r="110" spans="1:38" s="75" customFormat="1" ht="20.25" customHeight="1" x14ac:dyDescent="0.15">
      <c r="A110" s="55">
        <v>3742</v>
      </c>
      <c r="C110" s="238" t="s">
        <v>1113</v>
      </c>
      <c r="E110" s="1033"/>
      <c r="F110" s="1033"/>
      <c r="H110" s="1020">
        <f t="shared" si="40"/>
        <v>2</v>
      </c>
      <c r="I110" s="151">
        <v>1</v>
      </c>
      <c r="J110" s="1024">
        <v>1</v>
      </c>
      <c r="K110" s="1025">
        <v>0</v>
      </c>
      <c r="L110" s="1020">
        <f t="shared" si="41"/>
        <v>17</v>
      </c>
      <c r="M110" s="151">
        <v>6</v>
      </c>
      <c r="N110" s="152">
        <v>11</v>
      </c>
      <c r="O110" s="1020">
        <v>6</v>
      </c>
      <c r="P110" s="1024">
        <v>2</v>
      </c>
      <c r="Q110" s="152">
        <v>9</v>
      </c>
      <c r="R110" s="1047">
        <v>0</v>
      </c>
      <c r="S110" s="810"/>
      <c r="T110" s="581"/>
      <c r="U110" s="1079">
        <v>4</v>
      </c>
      <c r="V110" s="1025">
        <v>2</v>
      </c>
      <c r="W110" s="151">
        <v>1</v>
      </c>
      <c r="X110" s="1024">
        <v>0</v>
      </c>
      <c r="Y110" s="1024">
        <v>1</v>
      </c>
      <c r="Z110" s="1024">
        <v>0</v>
      </c>
      <c r="AA110" s="1024">
        <v>0</v>
      </c>
      <c r="AB110" s="1024">
        <v>4</v>
      </c>
      <c r="AC110" s="1024">
        <v>0</v>
      </c>
      <c r="AD110" s="1024">
        <v>0</v>
      </c>
      <c r="AE110" s="1024">
        <v>0</v>
      </c>
      <c r="AF110" s="1024">
        <v>0</v>
      </c>
      <c r="AG110" s="1025">
        <v>0</v>
      </c>
      <c r="AI110" s="238" t="s">
        <v>1113</v>
      </c>
      <c r="AK110" s="856"/>
      <c r="AL110" s="477"/>
    </row>
    <row r="111" spans="1:38" s="75" customFormat="1" ht="20.25" customHeight="1" x14ac:dyDescent="0.15">
      <c r="A111" s="55">
        <v>3744</v>
      </c>
      <c r="C111" s="238" t="s">
        <v>1115</v>
      </c>
      <c r="E111" s="1033" t="s">
        <v>1429</v>
      </c>
      <c r="F111" s="1033"/>
      <c r="H111" s="1020">
        <f t="shared" si="40"/>
        <v>4</v>
      </c>
      <c r="I111" s="151">
        <v>3</v>
      </c>
      <c r="J111" s="1024">
        <v>0</v>
      </c>
      <c r="K111" s="1025">
        <v>1</v>
      </c>
      <c r="L111" s="1020">
        <f t="shared" si="41"/>
        <v>25</v>
      </c>
      <c r="M111" s="151">
        <v>10</v>
      </c>
      <c r="N111" s="152">
        <v>15</v>
      </c>
      <c r="O111" s="1020">
        <v>12</v>
      </c>
      <c r="P111" s="1024">
        <v>4</v>
      </c>
      <c r="Q111" s="152">
        <v>9</v>
      </c>
      <c r="R111" s="1047">
        <v>1</v>
      </c>
      <c r="S111" s="810"/>
      <c r="T111" s="581"/>
      <c r="U111" s="1079">
        <v>4</v>
      </c>
      <c r="V111" s="1025">
        <v>4</v>
      </c>
      <c r="W111" s="151">
        <v>0</v>
      </c>
      <c r="X111" s="1024">
        <v>0</v>
      </c>
      <c r="Y111" s="1024">
        <v>1</v>
      </c>
      <c r="Z111" s="1024">
        <v>0</v>
      </c>
      <c r="AA111" s="1024">
        <v>0</v>
      </c>
      <c r="AB111" s="1024">
        <v>7</v>
      </c>
      <c r="AC111" s="1024">
        <v>0</v>
      </c>
      <c r="AD111" s="1024">
        <v>0</v>
      </c>
      <c r="AE111" s="1024">
        <v>0</v>
      </c>
      <c r="AF111" s="1024">
        <v>0</v>
      </c>
      <c r="AG111" s="1025">
        <v>0</v>
      </c>
      <c r="AI111" s="238" t="s">
        <v>1115</v>
      </c>
      <c r="AK111" s="856"/>
      <c r="AL111" s="477"/>
    </row>
    <row r="112" spans="1:38" s="75" customFormat="1" ht="20.25" customHeight="1" x14ac:dyDescent="0.15">
      <c r="A112" s="55">
        <v>3748</v>
      </c>
      <c r="C112" s="238" t="s">
        <v>1116</v>
      </c>
      <c r="E112" s="1033"/>
      <c r="F112" s="1033"/>
      <c r="H112" s="1020">
        <f t="shared" si="40"/>
        <v>12</v>
      </c>
      <c r="I112" s="151">
        <v>8</v>
      </c>
      <c r="J112" s="1024">
        <v>0</v>
      </c>
      <c r="K112" s="1025">
        <v>4</v>
      </c>
      <c r="L112" s="1020">
        <f t="shared" si="41"/>
        <v>205</v>
      </c>
      <c r="M112" s="151">
        <v>109</v>
      </c>
      <c r="N112" s="152">
        <v>96</v>
      </c>
      <c r="O112" s="1020">
        <v>55</v>
      </c>
      <c r="P112" s="1024">
        <v>74</v>
      </c>
      <c r="Q112" s="152">
        <v>76</v>
      </c>
      <c r="R112" s="1047">
        <v>14</v>
      </c>
      <c r="S112" s="810"/>
      <c r="T112" s="581"/>
      <c r="U112" s="1079">
        <v>11</v>
      </c>
      <c r="V112" s="1025">
        <v>12</v>
      </c>
      <c r="W112" s="151">
        <v>1</v>
      </c>
      <c r="X112" s="1024">
        <v>0</v>
      </c>
      <c r="Y112" s="1024">
        <v>1</v>
      </c>
      <c r="Z112" s="1024">
        <v>0</v>
      </c>
      <c r="AA112" s="1024">
        <v>0</v>
      </c>
      <c r="AB112" s="1024">
        <v>19</v>
      </c>
      <c r="AC112" s="1024">
        <v>0</v>
      </c>
      <c r="AD112" s="1024">
        <v>1</v>
      </c>
      <c r="AE112" s="1024">
        <v>0</v>
      </c>
      <c r="AF112" s="1024">
        <v>0</v>
      </c>
      <c r="AG112" s="1025">
        <v>1</v>
      </c>
      <c r="AI112" s="238" t="s">
        <v>1116</v>
      </c>
      <c r="AK112" s="856"/>
      <c r="AL112" s="477"/>
    </row>
    <row r="113" spans="1:38" s="75" customFormat="1" ht="20.25" customHeight="1" x14ac:dyDescent="0.15">
      <c r="A113" s="55">
        <v>3766</v>
      </c>
      <c r="C113" s="238" t="s">
        <v>832</v>
      </c>
      <c r="E113" s="1033" t="s">
        <v>1225</v>
      </c>
      <c r="F113" s="1033" t="s">
        <v>954</v>
      </c>
      <c r="H113" s="1020">
        <f t="shared" si="40"/>
        <v>5</v>
      </c>
      <c r="I113" s="151">
        <v>3</v>
      </c>
      <c r="J113" s="1024">
        <v>0</v>
      </c>
      <c r="K113" s="1025">
        <v>2</v>
      </c>
      <c r="L113" s="1020">
        <f t="shared" si="41"/>
        <v>24</v>
      </c>
      <c r="M113" s="151">
        <v>14</v>
      </c>
      <c r="N113" s="152">
        <v>10</v>
      </c>
      <c r="O113" s="1020">
        <v>8</v>
      </c>
      <c r="P113" s="1024">
        <v>8</v>
      </c>
      <c r="Q113" s="152">
        <v>8</v>
      </c>
      <c r="R113" s="1047">
        <v>6</v>
      </c>
      <c r="S113" s="810"/>
      <c r="T113" s="581"/>
      <c r="U113" s="1079">
        <v>3</v>
      </c>
      <c r="V113" s="1025">
        <v>7</v>
      </c>
      <c r="W113" s="151">
        <v>0</v>
      </c>
      <c r="X113" s="1024">
        <v>0</v>
      </c>
      <c r="Y113" s="1024">
        <v>1</v>
      </c>
      <c r="Z113" s="1024">
        <v>0</v>
      </c>
      <c r="AA113" s="1024">
        <v>0</v>
      </c>
      <c r="AB113" s="1024">
        <v>8</v>
      </c>
      <c r="AC113" s="1024">
        <v>0</v>
      </c>
      <c r="AD113" s="1024">
        <v>0</v>
      </c>
      <c r="AE113" s="1024">
        <v>0</v>
      </c>
      <c r="AF113" s="1024">
        <v>0</v>
      </c>
      <c r="AG113" s="1025">
        <v>1</v>
      </c>
      <c r="AI113" s="238" t="s">
        <v>832</v>
      </c>
      <c r="AK113" s="856"/>
      <c r="AL113" s="477"/>
    </row>
    <row r="114" spans="1:38" s="75" customFormat="1" ht="20.25" customHeight="1" x14ac:dyDescent="0.15">
      <c r="A114" s="55">
        <v>3767</v>
      </c>
      <c r="C114" s="238" t="s">
        <v>1084</v>
      </c>
      <c r="E114" s="1033"/>
      <c r="F114" s="1033"/>
      <c r="H114" s="1020">
        <f t="shared" si="40"/>
        <v>14</v>
      </c>
      <c r="I114" s="151">
        <v>9</v>
      </c>
      <c r="J114" s="1024">
        <v>0</v>
      </c>
      <c r="K114" s="1025">
        <v>5</v>
      </c>
      <c r="L114" s="1020">
        <f t="shared" si="41"/>
        <v>280</v>
      </c>
      <c r="M114" s="151">
        <v>133</v>
      </c>
      <c r="N114" s="152">
        <v>147</v>
      </c>
      <c r="O114" s="1020">
        <v>109</v>
      </c>
      <c r="P114" s="1024">
        <v>79</v>
      </c>
      <c r="Q114" s="152">
        <v>92</v>
      </c>
      <c r="R114" s="1047">
        <v>27</v>
      </c>
      <c r="S114" s="810"/>
      <c r="T114" s="581"/>
      <c r="U114" s="1079">
        <v>13</v>
      </c>
      <c r="V114" s="1025">
        <v>14</v>
      </c>
      <c r="W114" s="151">
        <v>1</v>
      </c>
      <c r="X114" s="1024">
        <v>0</v>
      </c>
      <c r="Y114" s="1024">
        <v>1</v>
      </c>
      <c r="Z114" s="1024">
        <v>0</v>
      </c>
      <c r="AA114" s="1024">
        <v>0</v>
      </c>
      <c r="AB114" s="1024">
        <v>20</v>
      </c>
      <c r="AC114" s="1024">
        <v>0</v>
      </c>
      <c r="AD114" s="1024">
        <v>1</v>
      </c>
      <c r="AE114" s="1024">
        <v>0</v>
      </c>
      <c r="AF114" s="1024">
        <v>1</v>
      </c>
      <c r="AG114" s="1025">
        <v>3</v>
      </c>
      <c r="AI114" s="238" t="s">
        <v>1084</v>
      </c>
      <c r="AK114" s="856"/>
      <c r="AL114" s="477"/>
    </row>
    <row r="115" spans="1:38" s="75" customFormat="1" ht="20.25" customHeight="1" x14ac:dyDescent="0.15">
      <c r="A115" s="55">
        <v>4364</v>
      </c>
      <c r="C115" s="238" t="s">
        <v>695</v>
      </c>
      <c r="E115" s="1033"/>
      <c r="F115" s="1033"/>
      <c r="H115" s="1020">
        <f t="shared" si="40"/>
        <v>4</v>
      </c>
      <c r="I115" s="151">
        <v>3</v>
      </c>
      <c r="J115" s="1024">
        <v>0</v>
      </c>
      <c r="K115" s="1025">
        <v>1</v>
      </c>
      <c r="L115" s="1020">
        <f t="shared" si="41"/>
        <v>44</v>
      </c>
      <c r="M115" s="151">
        <v>20</v>
      </c>
      <c r="N115" s="152">
        <v>24</v>
      </c>
      <c r="O115" s="1020">
        <v>13</v>
      </c>
      <c r="P115" s="1024">
        <v>20</v>
      </c>
      <c r="Q115" s="152">
        <v>11</v>
      </c>
      <c r="R115" s="1047">
        <v>1</v>
      </c>
      <c r="S115" s="810"/>
      <c r="T115" s="581"/>
      <c r="U115" s="1079">
        <v>4</v>
      </c>
      <c r="V115" s="1025">
        <v>5</v>
      </c>
      <c r="W115" s="151">
        <v>1</v>
      </c>
      <c r="X115" s="1024">
        <v>0</v>
      </c>
      <c r="Y115" s="1024">
        <v>1</v>
      </c>
      <c r="Z115" s="1024">
        <v>0</v>
      </c>
      <c r="AA115" s="1024">
        <v>0</v>
      </c>
      <c r="AB115" s="1024">
        <v>5</v>
      </c>
      <c r="AC115" s="1024">
        <v>0</v>
      </c>
      <c r="AD115" s="1024">
        <v>1</v>
      </c>
      <c r="AE115" s="1024">
        <v>0</v>
      </c>
      <c r="AF115" s="1024">
        <v>0</v>
      </c>
      <c r="AG115" s="1025">
        <v>1</v>
      </c>
      <c r="AI115" s="238" t="s">
        <v>695</v>
      </c>
      <c r="AK115" s="856"/>
      <c r="AL115" s="477"/>
    </row>
    <row r="116" spans="1:38" s="75" customFormat="1" ht="20.25" customHeight="1" x14ac:dyDescent="0.15">
      <c r="A116" s="211">
        <v>4362</v>
      </c>
      <c r="B116" s="212"/>
      <c r="C116" s="239" t="s">
        <v>1270</v>
      </c>
      <c r="D116" s="212"/>
      <c r="E116" s="1034" t="s">
        <v>791</v>
      </c>
      <c r="F116" s="1034">
        <v>3</v>
      </c>
      <c r="G116" s="212"/>
      <c r="H116" s="1019">
        <f t="shared" si="40"/>
        <v>1</v>
      </c>
      <c r="I116" s="197">
        <v>0</v>
      </c>
      <c r="J116" s="1017">
        <v>1</v>
      </c>
      <c r="K116" s="1018">
        <v>0</v>
      </c>
      <c r="L116" s="1019">
        <f t="shared" si="41"/>
        <v>2</v>
      </c>
      <c r="M116" s="197">
        <v>1</v>
      </c>
      <c r="N116" s="190">
        <v>1</v>
      </c>
      <c r="O116" s="1019">
        <v>1</v>
      </c>
      <c r="P116" s="1017">
        <v>1</v>
      </c>
      <c r="Q116" s="190">
        <v>0</v>
      </c>
      <c r="R116" s="1048">
        <v>0</v>
      </c>
      <c r="S116" s="810"/>
      <c r="T116" s="581"/>
      <c r="U116" s="1078">
        <v>3</v>
      </c>
      <c r="V116" s="1018">
        <v>0</v>
      </c>
      <c r="W116" s="197">
        <v>0</v>
      </c>
      <c r="X116" s="1017">
        <v>0</v>
      </c>
      <c r="Y116" s="1017">
        <v>1</v>
      </c>
      <c r="Z116" s="1017">
        <v>0</v>
      </c>
      <c r="AA116" s="1017">
        <v>0</v>
      </c>
      <c r="AB116" s="1017">
        <v>2</v>
      </c>
      <c r="AC116" s="1017">
        <v>0</v>
      </c>
      <c r="AD116" s="1017">
        <v>0</v>
      </c>
      <c r="AE116" s="1017">
        <v>0</v>
      </c>
      <c r="AF116" s="1017">
        <v>0</v>
      </c>
      <c r="AG116" s="1018">
        <v>0</v>
      </c>
      <c r="AH116" s="212"/>
      <c r="AI116" s="239" t="s">
        <v>1270</v>
      </c>
      <c r="AJ116" s="212"/>
      <c r="AK116" s="856"/>
      <c r="AL116" s="477"/>
    </row>
    <row r="117" spans="1:38" s="213" customFormat="1" ht="20.25" customHeight="1" x14ac:dyDescent="0.15">
      <c r="A117" s="317">
        <v>207</v>
      </c>
      <c r="C117" s="1008" t="s">
        <v>1117</v>
      </c>
      <c r="E117" s="1035"/>
      <c r="F117" s="1035"/>
      <c r="H117" s="1013">
        <f>SUM(H118:H122)</f>
        <v>46</v>
      </c>
      <c r="I117" s="1010">
        <f>SUM(I118:I122)</f>
        <v>36</v>
      </c>
      <c r="J117" s="1011">
        <f>SUM(J118:J122)</f>
        <v>0</v>
      </c>
      <c r="K117" s="1012">
        <f>SUM(K118:K122)</f>
        <v>10</v>
      </c>
      <c r="L117" s="1022">
        <f>M117+N117</f>
        <v>959</v>
      </c>
      <c r="M117" s="1029">
        <f t="shared" ref="M117:AG117" si="42">SUM(M118:M122)</f>
        <v>501</v>
      </c>
      <c r="N117" s="1030">
        <f t="shared" si="42"/>
        <v>458</v>
      </c>
      <c r="O117" s="1001">
        <f t="shared" si="42"/>
        <v>310</v>
      </c>
      <c r="P117" s="1031">
        <f t="shared" si="42"/>
        <v>302</v>
      </c>
      <c r="Q117" s="1030">
        <f t="shared" si="42"/>
        <v>347</v>
      </c>
      <c r="R117" s="1051">
        <f t="shared" si="42"/>
        <v>52</v>
      </c>
      <c r="S117" s="809"/>
      <c r="T117" s="580"/>
      <c r="U117" s="1080">
        <f t="shared" si="42"/>
        <v>49</v>
      </c>
      <c r="V117" s="1046">
        <f t="shared" si="42"/>
        <v>52</v>
      </c>
      <c r="W117" s="1029">
        <f t="shared" si="42"/>
        <v>5</v>
      </c>
      <c r="X117" s="1031">
        <f t="shared" si="42"/>
        <v>0</v>
      </c>
      <c r="Y117" s="1031">
        <f t="shared" si="42"/>
        <v>5</v>
      </c>
      <c r="Z117" s="1031">
        <f t="shared" si="42"/>
        <v>0</v>
      </c>
      <c r="AA117" s="1031">
        <f t="shared" si="42"/>
        <v>0</v>
      </c>
      <c r="AB117" s="1031">
        <f t="shared" si="42"/>
        <v>79</v>
      </c>
      <c r="AC117" s="1031">
        <f t="shared" si="42"/>
        <v>0</v>
      </c>
      <c r="AD117" s="1031">
        <f t="shared" si="42"/>
        <v>5</v>
      </c>
      <c r="AE117" s="1031">
        <f t="shared" si="42"/>
        <v>0</v>
      </c>
      <c r="AF117" s="1031">
        <f t="shared" si="42"/>
        <v>2</v>
      </c>
      <c r="AG117" s="1046">
        <f t="shared" si="42"/>
        <v>5</v>
      </c>
      <c r="AI117" s="1008" t="s">
        <v>1117</v>
      </c>
      <c r="AK117" s="1088"/>
      <c r="AL117" s="488"/>
    </row>
    <row r="118" spans="1:38" s="75" customFormat="1" ht="20.25" customHeight="1" x14ac:dyDescent="0.15">
      <c r="A118" s="55">
        <v>3780</v>
      </c>
      <c r="C118" s="238" t="s">
        <v>695</v>
      </c>
      <c r="E118" s="1033"/>
      <c r="F118" s="1033"/>
      <c r="H118" s="1020">
        <f t="shared" ref="H118:H122" si="43">SUM(I118:K118)</f>
        <v>12</v>
      </c>
      <c r="I118" s="151">
        <v>9</v>
      </c>
      <c r="J118" s="1024">
        <v>0</v>
      </c>
      <c r="K118" s="1025">
        <v>3</v>
      </c>
      <c r="L118" s="1020">
        <f t="shared" ref="L118:L122" si="44">SUM(M118:N118)</f>
        <v>252</v>
      </c>
      <c r="M118" s="151">
        <v>124</v>
      </c>
      <c r="N118" s="152">
        <v>128</v>
      </c>
      <c r="O118" s="1020">
        <v>77</v>
      </c>
      <c r="P118" s="1024">
        <v>82</v>
      </c>
      <c r="Q118" s="152">
        <v>93</v>
      </c>
      <c r="R118" s="1047">
        <v>20</v>
      </c>
      <c r="S118" s="810"/>
      <c r="T118" s="581"/>
      <c r="U118" s="1079">
        <v>14</v>
      </c>
      <c r="V118" s="1025">
        <v>13</v>
      </c>
      <c r="W118" s="151">
        <v>1</v>
      </c>
      <c r="X118" s="1024">
        <v>0</v>
      </c>
      <c r="Y118" s="1024">
        <v>1</v>
      </c>
      <c r="Z118" s="1024">
        <v>0</v>
      </c>
      <c r="AA118" s="1024">
        <v>0</v>
      </c>
      <c r="AB118" s="1024">
        <v>20</v>
      </c>
      <c r="AC118" s="1024">
        <v>0</v>
      </c>
      <c r="AD118" s="1024">
        <v>1</v>
      </c>
      <c r="AE118" s="1024">
        <v>0</v>
      </c>
      <c r="AF118" s="1024">
        <v>0</v>
      </c>
      <c r="AG118" s="1025">
        <v>4</v>
      </c>
      <c r="AI118" s="238" t="s">
        <v>695</v>
      </c>
      <c r="AK118" s="856"/>
      <c r="AL118" s="477"/>
    </row>
    <row r="119" spans="1:38" s="75" customFormat="1" ht="20.25" customHeight="1" x14ac:dyDescent="0.15">
      <c r="A119" s="55">
        <v>3781</v>
      </c>
      <c r="C119" s="238" t="s">
        <v>1089</v>
      </c>
      <c r="E119" s="1033"/>
      <c r="F119" s="1033"/>
      <c r="H119" s="1020">
        <f t="shared" si="43"/>
        <v>9</v>
      </c>
      <c r="I119" s="151">
        <v>7</v>
      </c>
      <c r="J119" s="1024">
        <v>0</v>
      </c>
      <c r="K119" s="1025">
        <v>2</v>
      </c>
      <c r="L119" s="1020">
        <f t="shared" si="44"/>
        <v>194</v>
      </c>
      <c r="M119" s="151">
        <v>109</v>
      </c>
      <c r="N119" s="152">
        <v>85</v>
      </c>
      <c r="O119" s="1020">
        <v>63</v>
      </c>
      <c r="P119" s="1024">
        <v>55</v>
      </c>
      <c r="Q119" s="152">
        <v>76</v>
      </c>
      <c r="R119" s="1047">
        <v>9</v>
      </c>
      <c r="S119" s="810"/>
      <c r="T119" s="581"/>
      <c r="U119" s="1079">
        <v>10</v>
      </c>
      <c r="V119" s="1025">
        <v>12</v>
      </c>
      <c r="W119" s="151">
        <v>1</v>
      </c>
      <c r="X119" s="1024">
        <v>0</v>
      </c>
      <c r="Y119" s="1024">
        <v>1</v>
      </c>
      <c r="Z119" s="1024">
        <v>0</v>
      </c>
      <c r="AA119" s="1024">
        <v>0</v>
      </c>
      <c r="AB119" s="1024">
        <v>16</v>
      </c>
      <c r="AC119" s="1024">
        <v>0</v>
      </c>
      <c r="AD119" s="1024">
        <v>1</v>
      </c>
      <c r="AE119" s="1024">
        <v>0</v>
      </c>
      <c r="AF119" s="1024">
        <v>2</v>
      </c>
      <c r="AG119" s="1025">
        <v>1</v>
      </c>
      <c r="AI119" s="238" t="s">
        <v>1089</v>
      </c>
      <c r="AK119" s="856"/>
      <c r="AL119" s="477"/>
    </row>
    <row r="120" spans="1:38" s="75" customFormat="1" ht="20.25" customHeight="1" x14ac:dyDescent="0.15">
      <c r="A120" s="55">
        <v>3782</v>
      </c>
      <c r="C120" s="238" t="s">
        <v>1090</v>
      </c>
      <c r="E120" s="1033"/>
      <c r="F120" s="1033">
        <v>1</v>
      </c>
      <c r="H120" s="1020">
        <f t="shared" si="43"/>
        <v>4</v>
      </c>
      <c r="I120" s="151">
        <v>3</v>
      </c>
      <c r="J120" s="1024">
        <v>0</v>
      </c>
      <c r="K120" s="1025">
        <v>1</v>
      </c>
      <c r="L120" s="1020">
        <f t="shared" si="44"/>
        <v>41</v>
      </c>
      <c r="M120" s="151">
        <v>20</v>
      </c>
      <c r="N120" s="152">
        <v>21</v>
      </c>
      <c r="O120" s="1020">
        <v>15</v>
      </c>
      <c r="P120" s="1024">
        <v>13</v>
      </c>
      <c r="Q120" s="152">
        <v>13</v>
      </c>
      <c r="R120" s="1047">
        <v>2</v>
      </c>
      <c r="S120" s="810"/>
      <c r="T120" s="581"/>
      <c r="U120" s="1079">
        <v>2</v>
      </c>
      <c r="V120" s="1025">
        <v>8</v>
      </c>
      <c r="W120" s="151">
        <v>1</v>
      </c>
      <c r="X120" s="1024">
        <v>0</v>
      </c>
      <c r="Y120" s="1024">
        <v>1</v>
      </c>
      <c r="Z120" s="1024">
        <v>0</v>
      </c>
      <c r="AA120" s="1024">
        <v>0</v>
      </c>
      <c r="AB120" s="1024">
        <v>7</v>
      </c>
      <c r="AC120" s="1024">
        <v>0</v>
      </c>
      <c r="AD120" s="1024">
        <v>1</v>
      </c>
      <c r="AE120" s="1024">
        <v>0</v>
      </c>
      <c r="AF120" s="1024">
        <v>0</v>
      </c>
      <c r="AG120" s="1025">
        <v>0</v>
      </c>
      <c r="AI120" s="238" t="s">
        <v>1090</v>
      </c>
      <c r="AK120" s="856"/>
      <c r="AL120" s="477"/>
    </row>
    <row r="121" spans="1:38" s="75" customFormat="1" ht="20.25" customHeight="1" x14ac:dyDescent="0.15">
      <c r="A121" s="55">
        <v>3783</v>
      </c>
      <c r="C121" s="238" t="s">
        <v>1091</v>
      </c>
      <c r="E121" s="1033"/>
      <c r="F121" s="1033"/>
      <c r="H121" s="1020">
        <f t="shared" si="43"/>
        <v>7</v>
      </c>
      <c r="I121" s="151">
        <v>5</v>
      </c>
      <c r="J121" s="1024">
        <v>0</v>
      </c>
      <c r="K121" s="1025">
        <v>2</v>
      </c>
      <c r="L121" s="1020">
        <f t="shared" si="44"/>
        <v>129</v>
      </c>
      <c r="M121" s="151">
        <v>68</v>
      </c>
      <c r="N121" s="152">
        <v>61</v>
      </c>
      <c r="O121" s="1020">
        <v>45</v>
      </c>
      <c r="P121" s="1024">
        <v>38</v>
      </c>
      <c r="Q121" s="152">
        <v>46</v>
      </c>
      <c r="R121" s="1047">
        <v>10</v>
      </c>
      <c r="S121" s="810"/>
      <c r="T121" s="581"/>
      <c r="U121" s="1079">
        <v>7</v>
      </c>
      <c r="V121" s="1025">
        <v>7</v>
      </c>
      <c r="W121" s="151">
        <v>1</v>
      </c>
      <c r="X121" s="1024">
        <v>0</v>
      </c>
      <c r="Y121" s="1024">
        <v>1</v>
      </c>
      <c r="Z121" s="1024">
        <v>0</v>
      </c>
      <c r="AA121" s="1024">
        <v>0</v>
      </c>
      <c r="AB121" s="1024">
        <v>11</v>
      </c>
      <c r="AC121" s="1024">
        <v>0</v>
      </c>
      <c r="AD121" s="1024">
        <v>1</v>
      </c>
      <c r="AE121" s="1024">
        <v>0</v>
      </c>
      <c r="AF121" s="1024">
        <v>0</v>
      </c>
      <c r="AG121" s="1025">
        <v>0</v>
      </c>
      <c r="AI121" s="238" t="s">
        <v>1091</v>
      </c>
      <c r="AK121" s="856"/>
      <c r="AL121" s="477"/>
    </row>
    <row r="122" spans="1:38" s="75" customFormat="1" ht="20.25" customHeight="1" x14ac:dyDescent="0.15">
      <c r="A122" s="211">
        <v>3791</v>
      </c>
      <c r="B122" s="212"/>
      <c r="C122" s="239" t="s">
        <v>1118</v>
      </c>
      <c r="D122" s="212"/>
      <c r="E122" s="1034"/>
      <c r="F122" s="1034"/>
      <c r="G122" s="212"/>
      <c r="H122" s="1019">
        <f t="shared" si="43"/>
        <v>14</v>
      </c>
      <c r="I122" s="197">
        <v>12</v>
      </c>
      <c r="J122" s="1017">
        <v>0</v>
      </c>
      <c r="K122" s="1018">
        <v>2</v>
      </c>
      <c r="L122" s="1019">
        <f t="shared" si="44"/>
        <v>343</v>
      </c>
      <c r="M122" s="197">
        <v>180</v>
      </c>
      <c r="N122" s="190">
        <v>163</v>
      </c>
      <c r="O122" s="1019">
        <v>110</v>
      </c>
      <c r="P122" s="1017">
        <v>114</v>
      </c>
      <c r="Q122" s="190">
        <v>119</v>
      </c>
      <c r="R122" s="1048">
        <v>11</v>
      </c>
      <c r="S122" s="810"/>
      <c r="T122" s="581"/>
      <c r="U122" s="1078">
        <v>16</v>
      </c>
      <c r="V122" s="1018">
        <v>12</v>
      </c>
      <c r="W122" s="197">
        <v>1</v>
      </c>
      <c r="X122" s="1017">
        <v>0</v>
      </c>
      <c r="Y122" s="1017">
        <v>1</v>
      </c>
      <c r="Z122" s="1017">
        <v>0</v>
      </c>
      <c r="AA122" s="1017">
        <v>0</v>
      </c>
      <c r="AB122" s="1017">
        <v>25</v>
      </c>
      <c r="AC122" s="1017">
        <v>0</v>
      </c>
      <c r="AD122" s="1017">
        <v>1</v>
      </c>
      <c r="AE122" s="1017">
        <v>0</v>
      </c>
      <c r="AF122" s="1017">
        <v>0</v>
      </c>
      <c r="AG122" s="1018">
        <v>0</v>
      </c>
      <c r="AH122" s="212"/>
      <c r="AI122" s="239" t="s">
        <v>1118</v>
      </c>
      <c r="AJ122" s="212"/>
      <c r="AK122" s="856"/>
      <c r="AL122" s="477"/>
    </row>
    <row r="123" spans="1:38" s="213" customFormat="1" ht="20.25" customHeight="1" x14ac:dyDescent="0.15">
      <c r="A123" s="317">
        <v>208</v>
      </c>
      <c r="C123" s="1008" t="s">
        <v>913</v>
      </c>
      <c r="E123" s="1035"/>
      <c r="F123" s="1035"/>
      <c r="H123" s="1013">
        <f>SUM(H124:H132)</f>
        <v>67</v>
      </c>
      <c r="I123" s="1010">
        <f>SUM(I124:I132)</f>
        <v>46</v>
      </c>
      <c r="J123" s="1011">
        <f>SUM(J124:J132)</f>
        <v>2</v>
      </c>
      <c r="K123" s="1012">
        <f>SUM(K124:K132)</f>
        <v>19</v>
      </c>
      <c r="L123" s="1022">
        <f>M123+N123</f>
        <v>1244</v>
      </c>
      <c r="M123" s="1029">
        <f t="shared" ref="M123:AG123" si="45">SUM(M124:M132)</f>
        <v>649</v>
      </c>
      <c r="N123" s="1030">
        <f t="shared" si="45"/>
        <v>595</v>
      </c>
      <c r="O123" s="1001">
        <f t="shared" si="45"/>
        <v>406</v>
      </c>
      <c r="P123" s="1031">
        <f t="shared" si="45"/>
        <v>388</v>
      </c>
      <c r="Q123" s="1030">
        <f t="shared" si="45"/>
        <v>450</v>
      </c>
      <c r="R123" s="1051">
        <f t="shared" si="45"/>
        <v>66</v>
      </c>
      <c r="S123" s="809"/>
      <c r="T123" s="580"/>
      <c r="U123" s="1080">
        <f t="shared" si="45"/>
        <v>78</v>
      </c>
      <c r="V123" s="1046">
        <f t="shared" si="45"/>
        <v>75</v>
      </c>
      <c r="W123" s="1029">
        <f t="shared" si="45"/>
        <v>7</v>
      </c>
      <c r="X123" s="1031">
        <f t="shared" si="45"/>
        <v>0</v>
      </c>
      <c r="Y123" s="1031">
        <f t="shared" si="45"/>
        <v>9</v>
      </c>
      <c r="Z123" s="1031">
        <f t="shared" si="45"/>
        <v>0</v>
      </c>
      <c r="AA123" s="1031">
        <f t="shared" si="45"/>
        <v>0</v>
      </c>
      <c r="AB123" s="1031">
        <f t="shared" si="45"/>
        <v>113</v>
      </c>
      <c r="AC123" s="1031">
        <f t="shared" si="45"/>
        <v>0</v>
      </c>
      <c r="AD123" s="1031">
        <f t="shared" si="45"/>
        <v>7</v>
      </c>
      <c r="AE123" s="1031">
        <f t="shared" si="45"/>
        <v>2</v>
      </c>
      <c r="AF123" s="1031">
        <f t="shared" si="45"/>
        <v>2</v>
      </c>
      <c r="AG123" s="1046">
        <f t="shared" si="45"/>
        <v>13</v>
      </c>
      <c r="AI123" s="1008" t="s">
        <v>913</v>
      </c>
      <c r="AK123" s="1088"/>
      <c r="AL123" s="488"/>
    </row>
    <row r="124" spans="1:38" s="75" customFormat="1" ht="20.25" customHeight="1" x14ac:dyDescent="0.15">
      <c r="A124" s="55">
        <v>3800</v>
      </c>
      <c r="C124" s="238" t="s">
        <v>380</v>
      </c>
      <c r="E124" s="1033"/>
      <c r="F124" s="1033"/>
      <c r="H124" s="1020">
        <f t="shared" ref="H124:H132" si="46">SUM(I124:K124)</f>
        <v>25</v>
      </c>
      <c r="I124" s="151">
        <v>18</v>
      </c>
      <c r="J124" s="1024">
        <v>0</v>
      </c>
      <c r="K124" s="1025">
        <v>7</v>
      </c>
      <c r="L124" s="1020">
        <f t="shared" ref="L124:L132" si="47">SUM(M124:N124)</f>
        <v>602</v>
      </c>
      <c r="M124" s="151">
        <v>318</v>
      </c>
      <c r="N124" s="152">
        <v>284</v>
      </c>
      <c r="O124" s="1020">
        <v>211</v>
      </c>
      <c r="P124" s="1024">
        <v>185</v>
      </c>
      <c r="Q124" s="152">
        <v>206</v>
      </c>
      <c r="R124" s="1047">
        <v>36</v>
      </c>
      <c r="S124" s="810"/>
      <c r="T124" s="581"/>
      <c r="U124" s="1079">
        <v>27</v>
      </c>
      <c r="V124" s="1025">
        <v>20</v>
      </c>
      <c r="W124" s="151">
        <v>1</v>
      </c>
      <c r="X124" s="1024">
        <v>0</v>
      </c>
      <c r="Y124" s="1024">
        <v>1</v>
      </c>
      <c r="Z124" s="1024">
        <v>0</v>
      </c>
      <c r="AA124" s="1024">
        <v>0</v>
      </c>
      <c r="AB124" s="1024">
        <v>38</v>
      </c>
      <c r="AC124" s="1024">
        <v>0</v>
      </c>
      <c r="AD124" s="1024">
        <v>2</v>
      </c>
      <c r="AE124" s="1024">
        <v>0</v>
      </c>
      <c r="AF124" s="1024">
        <v>0</v>
      </c>
      <c r="AG124" s="1025">
        <v>5</v>
      </c>
      <c r="AI124" s="238" t="s">
        <v>380</v>
      </c>
      <c r="AK124" s="856"/>
      <c r="AL124" s="477"/>
    </row>
    <row r="125" spans="1:38" s="75" customFormat="1" ht="20.25" customHeight="1" x14ac:dyDescent="0.15">
      <c r="A125" s="55">
        <v>3801</v>
      </c>
      <c r="C125" s="238" t="s">
        <v>1119</v>
      </c>
      <c r="E125" s="1033"/>
      <c r="F125" s="1033"/>
      <c r="H125" s="1020">
        <f t="shared" si="46"/>
        <v>8</v>
      </c>
      <c r="I125" s="151">
        <v>6</v>
      </c>
      <c r="J125" s="1024">
        <v>0</v>
      </c>
      <c r="K125" s="1025">
        <v>2</v>
      </c>
      <c r="L125" s="1020">
        <f t="shared" si="47"/>
        <v>159</v>
      </c>
      <c r="M125" s="151">
        <v>91</v>
      </c>
      <c r="N125" s="152">
        <v>68</v>
      </c>
      <c r="O125" s="1020">
        <v>42</v>
      </c>
      <c r="P125" s="1024">
        <v>59</v>
      </c>
      <c r="Q125" s="152">
        <v>58</v>
      </c>
      <c r="R125" s="1047">
        <v>7</v>
      </c>
      <c r="S125" s="810"/>
      <c r="T125" s="581"/>
      <c r="U125" s="1079">
        <v>10</v>
      </c>
      <c r="V125" s="1025">
        <v>8</v>
      </c>
      <c r="W125" s="151">
        <v>1</v>
      </c>
      <c r="X125" s="1024">
        <v>0</v>
      </c>
      <c r="Y125" s="1024">
        <v>1</v>
      </c>
      <c r="Z125" s="1024">
        <v>0</v>
      </c>
      <c r="AA125" s="1024">
        <v>0</v>
      </c>
      <c r="AB125" s="1024">
        <v>13</v>
      </c>
      <c r="AC125" s="1024">
        <v>0</v>
      </c>
      <c r="AD125" s="1024">
        <v>1</v>
      </c>
      <c r="AE125" s="1024">
        <v>0</v>
      </c>
      <c r="AF125" s="1024">
        <v>0</v>
      </c>
      <c r="AG125" s="1025">
        <v>2</v>
      </c>
      <c r="AI125" s="238" t="s">
        <v>1119</v>
      </c>
      <c r="AK125" s="856"/>
      <c r="AL125" s="477"/>
    </row>
    <row r="126" spans="1:38" s="75" customFormat="1" ht="20.25" customHeight="1" x14ac:dyDescent="0.15">
      <c r="A126" s="55">
        <v>3802</v>
      </c>
      <c r="C126" s="238" t="s">
        <v>1120</v>
      </c>
      <c r="E126" s="1033"/>
      <c r="F126" s="1033"/>
      <c r="H126" s="1020">
        <f t="shared" si="46"/>
        <v>5</v>
      </c>
      <c r="I126" s="151">
        <v>3</v>
      </c>
      <c r="J126" s="1024">
        <v>0</v>
      </c>
      <c r="K126" s="1025">
        <v>2</v>
      </c>
      <c r="L126" s="1020">
        <f t="shared" si="47"/>
        <v>30</v>
      </c>
      <c r="M126" s="151">
        <v>15</v>
      </c>
      <c r="N126" s="152">
        <v>15</v>
      </c>
      <c r="O126" s="1020">
        <v>9</v>
      </c>
      <c r="P126" s="1024">
        <v>9</v>
      </c>
      <c r="Q126" s="152">
        <v>12</v>
      </c>
      <c r="R126" s="1047">
        <v>2</v>
      </c>
      <c r="S126" s="810"/>
      <c r="T126" s="581"/>
      <c r="U126" s="1079">
        <v>7</v>
      </c>
      <c r="V126" s="1025">
        <v>9</v>
      </c>
      <c r="W126" s="151">
        <v>1</v>
      </c>
      <c r="X126" s="1024">
        <v>0</v>
      </c>
      <c r="Y126" s="1024">
        <v>1</v>
      </c>
      <c r="Z126" s="1024">
        <v>0</v>
      </c>
      <c r="AA126" s="1024">
        <v>0</v>
      </c>
      <c r="AB126" s="1024">
        <v>9</v>
      </c>
      <c r="AC126" s="1024">
        <v>0</v>
      </c>
      <c r="AD126" s="1024">
        <v>1</v>
      </c>
      <c r="AE126" s="1024">
        <v>0</v>
      </c>
      <c r="AF126" s="1024">
        <v>2</v>
      </c>
      <c r="AG126" s="1025">
        <v>2</v>
      </c>
      <c r="AI126" s="238" t="s">
        <v>1120</v>
      </c>
      <c r="AK126" s="856"/>
      <c r="AL126" s="477"/>
    </row>
    <row r="127" spans="1:38" s="75" customFormat="1" ht="20.25" customHeight="1" x14ac:dyDescent="0.15">
      <c r="A127" s="55">
        <v>3803</v>
      </c>
      <c r="C127" s="238" t="s">
        <v>1121</v>
      </c>
      <c r="E127" s="1033"/>
      <c r="F127" s="1033">
        <v>1</v>
      </c>
      <c r="H127" s="1020">
        <f t="shared" si="46"/>
        <v>2</v>
      </c>
      <c r="I127" s="151">
        <v>0</v>
      </c>
      <c r="J127" s="1024">
        <v>1</v>
      </c>
      <c r="K127" s="1025">
        <v>1</v>
      </c>
      <c r="L127" s="1020">
        <f t="shared" si="47"/>
        <v>7</v>
      </c>
      <c r="M127" s="151">
        <v>5</v>
      </c>
      <c r="N127" s="152">
        <v>2</v>
      </c>
      <c r="O127" s="1020">
        <v>0</v>
      </c>
      <c r="P127" s="1024">
        <v>3</v>
      </c>
      <c r="Q127" s="152">
        <v>4</v>
      </c>
      <c r="R127" s="1047">
        <v>1</v>
      </c>
      <c r="S127" s="810"/>
      <c r="T127" s="581"/>
      <c r="U127" s="1079">
        <v>2</v>
      </c>
      <c r="V127" s="1025">
        <v>5</v>
      </c>
      <c r="W127" s="151">
        <v>1</v>
      </c>
      <c r="X127" s="1024">
        <v>0</v>
      </c>
      <c r="Y127" s="1024">
        <v>1</v>
      </c>
      <c r="Z127" s="1024">
        <v>0</v>
      </c>
      <c r="AA127" s="1024">
        <v>0</v>
      </c>
      <c r="AB127" s="1024">
        <v>4</v>
      </c>
      <c r="AC127" s="1024">
        <v>0</v>
      </c>
      <c r="AD127" s="1024">
        <v>0</v>
      </c>
      <c r="AE127" s="1024">
        <v>1</v>
      </c>
      <c r="AF127" s="1024">
        <v>0</v>
      </c>
      <c r="AG127" s="1025">
        <v>0</v>
      </c>
      <c r="AI127" s="238" t="s">
        <v>1121</v>
      </c>
      <c r="AK127" s="856"/>
      <c r="AL127" s="477"/>
    </row>
    <row r="128" spans="1:38" s="75" customFormat="1" ht="20.25" customHeight="1" x14ac:dyDescent="0.15">
      <c r="A128" s="55">
        <v>3804</v>
      </c>
      <c r="C128" s="238" t="s">
        <v>975</v>
      </c>
      <c r="E128" s="1033"/>
      <c r="F128" s="1033"/>
      <c r="H128" s="1020">
        <f t="shared" si="46"/>
        <v>10</v>
      </c>
      <c r="I128" s="151">
        <v>8</v>
      </c>
      <c r="J128" s="1024">
        <v>0</v>
      </c>
      <c r="K128" s="1025">
        <v>2</v>
      </c>
      <c r="L128" s="1020">
        <f t="shared" si="47"/>
        <v>220</v>
      </c>
      <c r="M128" s="151">
        <v>107</v>
      </c>
      <c r="N128" s="152">
        <v>113</v>
      </c>
      <c r="O128" s="1020">
        <v>77</v>
      </c>
      <c r="P128" s="1024">
        <v>67</v>
      </c>
      <c r="Q128" s="152">
        <v>76</v>
      </c>
      <c r="R128" s="1047">
        <v>9</v>
      </c>
      <c r="S128" s="810"/>
      <c r="T128" s="581"/>
      <c r="U128" s="1079">
        <v>11</v>
      </c>
      <c r="V128" s="1025">
        <v>10</v>
      </c>
      <c r="W128" s="151">
        <v>1</v>
      </c>
      <c r="X128" s="1024">
        <v>0</v>
      </c>
      <c r="Y128" s="1024">
        <v>1</v>
      </c>
      <c r="Z128" s="1024">
        <v>0</v>
      </c>
      <c r="AA128" s="1024">
        <v>0</v>
      </c>
      <c r="AB128" s="1024">
        <v>15</v>
      </c>
      <c r="AC128" s="1024">
        <v>0</v>
      </c>
      <c r="AD128" s="1024">
        <v>1</v>
      </c>
      <c r="AE128" s="1024">
        <v>0</v>
      </c>
      <c r="AF128" s="1024">
        <v>0</v>
      </c>
      <c r="AG128" s="1025">
        <v>3</v>
      </c>
      <c r="AI128" s="238" t="s">
        <v>975</v>
      </c>
      <c r="AK128" s="856"/>
      <c r="AL128" s="477"/>
    </row>
    <row r="129" spans="1:38" s="75" customFormat="1" ht="20.25" customHeight="1" x14ac:dyDescent="0.15">
      <c r="A129" s="55">
        <v>3805</v>
      </c>
      <c r="C129" s="238" t="s">
        <v>1122</v>
      </c>
      <c r="E129" s="1033"/>
      <c r="F129" s="1033"/>
      <c r="H129" s="1020">
        <f t="shared" si="46"/>
        <v>5</v>
      </c>
      <c r="I129" s="151">
        <v>3</v>
      </c>
      <c r="J129" s="1024">
        <v>0</v>
      </c>
      <c r="K129" s="1025">
        <v>2</v>
      </c>
      <c r="L129" s="1020">
        <f t="shared" si="47"/>
        <v>52</v>
      </c>
      <c r="M129" s="151">
        <v>22</v>
      </c>
      <c r="N129" s="152">
        <v>30</v>
      </c>
      <c r="O129" s="1020">
        <v>19</v>
      </c>
      <c r="P129" s="1024">
        <v>13</v>
      </c>
      <c r="Q129" s="152">
        <v>20</v>
      </c>
      <c r="R129" s="1047">
        <v>3</v>
      </c>
      <c r="S129" s="810"/>
      <c r="T129" s="581"/>
      <c r="U129" s="1079">
        <v>5</v>
      </c>
      <c r="V129" s="1025">
        <v>7</v>
      </c>
      <c r="W129" s="151">
        <v>1</v>
      </c>
      <c r="X129" s="1024">
        <v>0</v>
      </c>
      <c r="Y129" s="1024">
        <v>1</v>
      </c>
      <c r="Z129" s="1024">
        <v>0</v>
      </c>
      <c r="AA129" s="1024">
        <v>0</v>
      </c>
      <c r="AB129" s="1024">
        <v>8</v>
      </c>
      <c r="AC129" s="1024">
        <v>0</v>
      </c>
      <c r="AD129" s="1024">
        <v>1</v>
      </c>
      <c r="AE129" s="1024">
        <v>0</v>
      </c>
      <c r="AF129" s="1024">
        <v>0</v>
      </c>
      <c r="AG129" s="1025">
        <v>1</v>
      </c>
      <c r="AI129" s="238" t="s">
        <v>1122</v>
      </c>
      <c r="AK129" s="856"/>
      <c r="AL129" s="477"/>
    </row>
    <row r="130" spans="1:38" s="75" customFormat="1" ht="20.25" customHeight="1" x14ac:dyDescent="0.15">
      <c r="A130" s="55">
        <v>4504</v>
      </c>
      <c r="C130" s="238" t="s">
        <v>1123</v>
      </c>
      <c r="E130" s="1033" t="s">
        <v>1225</v>
      </c>
      <c r="F130" s="1033">
        <v>1</v>
      </c>
      <c r="H130" s="1020">
        <f t="shared" si="46"/>
        <v>5</v>
      </c>
      <c r="I130" s="151">
        <v>3</v>
      </c>
      <c r="J130" s="1024">
        <v>0</v>
      </c>
      <c r="K130" s="1025">
        <v>2</v>
      </c>
      <c r="L130" s="1020">
        <f t="shared" si="47"/>
        <v>52</v>
      </c>
      <c r="M130" s="151">
        <v>29</v>
      </c>
      <c r="N130" s="152">
        <v>23</v>
      </c>
      <c r="O130" s="1020">
        <v>10</v>
      </c>
      <c r="P130" s="1024">
        <v>19</v>
      </c>
      <c r="Q130" s="152">
        <v>23</v>
      </c>
      <c r="R130" s="1047">
        <v>7</v>
      </c>
      <c r="S130" s="810"/>
      <c r="T130" s="581"/>
      <c r="U130" s="1079">
        <v>6</v>
      </c>
      <c r="V130" s="1025">
        <v>6</v>
      </c>
      <c r="W130" s="151">
        <v>0</v>
      </c>
      <c r="X130" s="1024">
        <v>0</v>
      </c>
      <c r="Y130" s="1024">
        <v>1</v>
      </c>
      <c r="Z130" s="1024">
        <v>0</v>
      </c>
      <c r="AA130" s="1024">
        <v>0</v>
      </c>
      <c r="AB130" s="1024">
        <v>10</v>
      </c>
      <c r="AC130" s="1024">
        <v>0</v>
      </c>
      <c r="AD130" s="1024">
        <v>0</v>
      </c>
      <c r="AE130" s="1024">
        <v>1</v>
      </c>
      <c r="AF130" s="1024">
        <v>0</v>
      </c>
      <c r="AG130" s="1025">
        <v>0</v>
      </c>
      <c r="AI130" s="238" t="s">
        <v>1123</v>
      </c>
      <c r="AK130" s="856"/>
      <c r="AL130" s="477"/>
    </row>
    <row r="131" spans="1:38" s="75" customFormat="1" ht="20.25" customHeight="1" x14ac:dyDescent="0.15">
      <c r="A131" s="55">
        <v>4510</v>
      </c>
      <c r="C131" s="238" t="s">
        <v>1124</v>
      </c>
      <c r="E131" s="1033"/>
      <c r="F131" s="1033"/>
      <c r="H131" s="1020">
        <f t="shared" si="46"/>
        <v>5</v>
      </c>
      <c r="I131" s="151">
        <v>4</v>
      </c>
      <c r="J131" s="1024">
        <v>0</v>
      </c>
      <c r="K131" s="1025">
        <v>1</v>
      </c>
      <c r="L131" s="1020">
        <f t="shared" si="47"/>
        <v>114</v>
      </c>
      <c r="M131" s="151">
        <v>59</v>
      </c>
      <c r="N131" s="152">
        <v>55</v>
      </c>
      <c r="O131" s="1020">
        <v>36</v>
      </c>
      <c r="P131" s="1024">
        <v>31</v>
      </c>
      <c r="Q131" s="152">
        <v>47</v>
      </c>
      <c r="R131" s="1047">
        <v>1</v>
      </c>
      <c r="S131" s="810"/>
      <c r="T131" s="581"/>
      <c r="U131" s="1079">
        <v>6</v>
      </c>
      <c r="V131" s="1025">
        <v>8</v>
      </c>
      <c r="W131" s="151">
        <v>1</v>
      </c>
      <c r="X131" s="1024">
        <v>0</v>
      </c>
      <c r="Y131" s="1024">
        <v>1</v>
      </c>
      <c r="Z131" s="1024">
        <v>0</v>
      </c>
      <c r="AA131" s="1024">
        <v>0</v>
      </c>
      <c r="AB131" s="1024">
        <v>11</v>
      </c>
      <c r="AC131" s="1024">
        <v>0</v>
      </c>
      <c r="AD131" s="1024">
        <v>1</v>
      </c>
      <c r="AE131" s="1024">
        <v>0</v>
      </c>
      <c r="AF131" s="1024">
        <v>0</v>
      </c>
      <c r="AG131" s="1025">
        <v>0</v>
      </c>
      <c r="AI131" s="238" t="s">
        <v>1124</v>
      </c>
      <c r="AK131" s="856"/>
      <c r="AL131" s="477"/>
    </row>
    <row r="132" spans="1:38" s="75" customFormat="1" ht="20.25" customHeight="1" thickBot="1" x14ac:dyDescent="0.2">
      <c r="A132" s="214">
        <v>4600</v>
      </c>
      <c r="B132" s="215"/>
      <c r="C132" s="252" t="s">
        <v>1008</v>
      </c>
      <c r="D132" s="215"/>
      <c r="E132" s="1036" t="s">
        <v>1225</v>
      </c>
      <c r="F132" s="1036">
        <v>2</v>
      </c>
      <c r="G132" s="215"/>
      <c r="H132" s="198">
        <f t="shared" si="46"/>
        <v>2</v>
      </c>
      <c r="I132" s="199">
        <v>1</v>
      </c>
      <c r="J132" s="1037">
        <v>1</v>
      </c>
      <c r="K132" s="1038">
        <v>0</v>
      </c>
      <c r="L132" s="198">
        <f t="shared" si="47"/>
        <v>8</v>
      </c>
      <c r="M132" s="199">
        <v>3</v>
      </c>
      <c r="N132" s="1039">
        <v>5</v>
      </c>
      <c r="O132" s="198">
        <v>2</v>
      </c>
      <c r="P132" s="1037">
        <v>2</v>
      </c>
      <c r="Q132" s="1039">
        <v>4</v>
      </c>
      <c r="R132" s="1052">
        <v>0</v>
      </c>
      <c r="S132" s="810"/>
      <c r="T132" s="581"/>
      <c r="U132" s="1081">
        <v>4</v>
      </c>
      <c r="V132" s="1038">
        <v>2</v>
      </c>
      <c r="W132" s="199">
        <v>0</v>
      </c>
      <c r="X132" s="1037">
        <v>0</v>
      </c>
      <c r="Y132" s="1037">
        <v>1</v>
      </c>
      <c r="Z132" s="1037">
        <v>0</v>
      </c>
      <c r="AA132" s="1037">
        <v>0</v>
      </c>
      <c r="AB132" s="1037">
        <v>5</v>
      </c>
      <c r="AC132" s="1037">
        <v>0</v>
      </c>
      <c r="AD132" s="1037">
        <v>0</v>
      </c>
      <c r="AE132" s="1037">
        <v>0</v>
      </c>
      <c r="AF132" s="1037">
        <v>0</v>
      </c>
      <c r="AG132" s="1038">
        <v>0</v>
      </c>
      <c r="AH132" s="215"/>
      <c r="AI132" s="252" t="s">
        <v>1008</v>
      </c>
      <c r="AJ132" s="215"/>
      <c r="AK132" s="856"/>
      <c r="AL132" s="477"/>
    </row>
    <row r="133" spans="1:38" ht="15.75" customHeight="1" x14ac:dyDescent="0.15">
      <c r="C133" s="205"/>
      <c r="D133" s="207"/>
      <c r="E133" s="207"/>
      <c r="F133" s="207"/>
      <c r="G133" s="207"/>
      <c r="H133" s="207"/>
      <c r="I133" s="207"/>
      <c r="J133" s="207"/>
      <c r="K133" s="207"/>
      <c r="L133" s="207"/>
      <c r="M133" s="207"/>
      <c r="N133" s="207"/>
      <c r="O133" s="207"/>
      <c r="P133" s="207"/>
      <c r="Q133" s="207"/>
      <c r="R133" s="207"/>
      <c r="U133" s="207"/>
      <c r="V133" s="207"/>
      <c r="W133" s="207"/>
      <c r="X133" s="207"/>
      <c r="Y133" s="207"/>
      <c r="Z133" s="207"/>
      <c r="AA133" s="207"/>
      <c r="AB133" s="207"/>
      <c r="AC133" s="207"/>
      <c r="AD133" s="207"/>
      <c r="AE133" s="207"/>
      <c r="AF133" s="207"/>
      <c r="AG133" s="207"/>
      <c r="AI133" s="205"/>
      <c r="AJ133" s="458"/>
      <c r="AK133" s="455"/>
    </row>
    <row r="134" spans="1:38" ht="18" customHeight="1" thickBot="1" x14ac:dyDescent="0.2">
      <c r="A134" s="180"/>
      <c r="C134" s="205"/>
      <c r="D134" s="207"/>
      <c r="E134" s="207"/>
      <c r="F134" s="207"/>
      <c r="G134" s="207"/>
      <c r="H134" s="208"/>
      <c r="I134" s="208"/>
      <c r="J134" s="208"/>
      <c r="K134" s="208"/>
      <c r="L134" s="208"/>
      <c r="M134" s="208"/>
      <c r="N134" s="208"/>
      <c r="O134" s="208"/>
      <c r="P134" s="208"/>
      <c r="Q134" s="208"/>
      <c r="R134" s="208"/>
      <c r="S134" s="456"/>
      <c r="T134" s="456"/>
      <c r="U134" s="208"/>
      <c r="V134" s="208"/>
      <c r="W134" s="208"/>
      <c r="X134" s="208"/>
      <c r="Y134" s="208"/>
      <c r="Z134" s="208"/>
      <c r="AA134" s="208"/>
      <c r="AB134" s="208"/>
      <c r="AC134" s="208"/>
      <c r="AD134" s="208"/>
      <c r="AE134" s="208"/>
      <c r="AF134" s="208"/>
      <c r="AG134" s="208"/>
      <c r="AI134" s="205"/>
      <c r="AJ134" s="1089"/>
    </row>
    <row r="135" spans="1:38" ht="4.5" customHeight="1" x14ac:dyDescent="0.15">
      <c r="A135" s="209"/>
      <c r="B135" s="210"/>
      <c r="C135" s="1041"/>
      <c r="D135" s="210"/>
      <c r="E135" s="986"/>
      <c r="F135" s="986"/>
      <c r="G135" s="210"/>
      <c r="H135" s="1795" t="s">
        <v>967</v>
      </c>
      <c r="I135" s="1796"/>
      <c r="J135" s="1796"/>
      <c r="K135" s="1797"/>
      <c r="L135" s="1795" t="s">
        <v>910</v>
      </c>
      <c r="M135" s="1796"/>
      <c r="N135" s="1796"/>
      <c r="O135" s="1796"/>
      <c r="P135" s="1796"/>
      <c r="Q135" s="1797"/>
      <c r="R135" s="1801" t="s">
        <v>974</v>
      </c>
      <c r="S135" s="817"/>
      <c r="T135" s="855"/>
      <c r="U135" s="1804" t="s">
        <v>1069</v>
      </c>
      <c r="V135" s="1796"/>
      <c r="W135" s="1796"/>
      <c r="X135" s="1796"/>
      <c r="Y135" s="1796"/>
      <c r="Z135" s="1796"/>
      <c r="AA135" s="1796"/>
      <c r="AB135" s="1796"/>
      <c r="AC135" s="1796"/>
      <c r="AD135" s="1796"/>
      <c r="AE135" s="1796"/>
      <c r="AF135" s="1796"/>
      <c r="AG135" s="1797"/>
      <c r="AH135" s="210"/>
      <c r="AI135" s="1041"/>
      <c r="AJ135" s="1294"/>
      <c r="AK135" s="1087"/>
    </row>
    <row r="136" spans="1:38" s="181" customFormat="1" ht="24.75" customHeight="1" x14ac:dyDescent="0.15">
      <c r="A136" s="1806" t="s">
        <v>515</v>
      </c>
      <c r="C136" s="1807" t="s">
        <v>890</v>
      </c>
      <c r="E136" s="1670" t="s">
        <v>437</v>
      </c>
      <c r="F136" s="1670" t="s">
        <v>1070</v>
      </c>
      <c r="H136" s="1798"/>
      <c r="I136" s="1799"/>
      <c r="J136" s="1799"/>
      <c r="K136" s="1800"/>
      <c r="L136" s="1798"/>
      <c r="M136" s="1799"/>
      <c r="N136" s="1799"/>
      <c r="O136" s="1799"/>
      <c r="P136" s="1799"/>
      <c r="Q136" s="1800"/>
      <c r="R136" s="1802"/>
      <c r="S136" s="818"/>
      <c r="T136" s="819"/>
      <c r="U136" s="1805"/>
      <c r="V136" s="1799"/>
      <c r="W136" s="1799"/>
      <c r="X136" s="1799"/>
      <c r="Y136" s="1799"/>
      <c r="Z136" s="1799"/>
      <c r="AA136" s="1799"/>
      <c r="AB136" s="1799"/>
      <c r="AC136" s="1799"/>
      <c r="AD136" s="1799"/>
      <c r="AE136" s="1799"/>
      <c r="AF136" s="1799"/>
      <c r="AG136" s="1800"/>
      <c r="AI136" s="1807" t="s">
        <v>890</v>
      </c>
      <c r="AJ136" s="63"/>
      <c r="AK136" s="1779"/>
      <c r="AL136" s="460"/>
    </row>
    <row r="137" spans="1:38" s="181" customFormat="1" ht="4.5" customHeight="1" x14ac:dyDescent="0.15">
      <c r="A137" s="1806"/>
      <c r="C137" s="1807"/>
      <c r="E137" s="1670"/>
      <c r="F137" s="1670"/>
      <c r="H137" s="987"/>
      <c r="I137" s="988"/>
      <c r="J137" s="989"/>
      <c r="K137" s="990"/>
      <c r="L137" s="69"/>
      <c r="M137" s="249"/>
      <c r="N137" s="250"/>
      <c r="O137" s="69"/>
      <c r="P137" s="989"/>
      <c r="Q137" s="1"/>
      <c r="R137" s="1802"/>
      <c r="S137" s="818"/>
      <c r="T137" s="819"/>
      <c r="U137" s="1780" t="s">
        <v>539</v>
      </c>
      <c r="V137" s="1637"/>
      <c r="W137" s="988"/>
      <c r="X137" s="989"/>
      <c r="Y137" s="989"/>
      <c r="Z137" s="989"/>
      <c r="AA137" s="989"/>
      <c r="AB137" s="989"/>
      <c r="AC137" s="989"/>
      <c r="AD137" s="989"/>
      <c r="AE137" s="989"/>
      <c r="AF137" s="989"/>
      <c r="AG137" s="990"/>
      <c r="AI137" s="1807"/>
      <c r="AJ137" s="63"/>
      <c r="AK137" s="1779"/>
      <c r="AL137" s="460"/>
    </row>
    <row r="138" spans="1:38" s="181" customFormat="1" ht="39.75" customHeight="1" x14ac:dyDescent="0.15">
      <c r="A138" s="1806"/>
      <c r="C138" s="1807"/>
      <c r="E138" s="1670"/>
      <c r="F138" s="1670"/>
      <c r="H138" s="1782" t="s">
        <v>411</v>
      </c>
      <c r="I138" s="1783" t="s">
        <v>1071</v>
      </c>
      <c r="J138" s="1784" t="s">
        <v>1072</v>
      </c>
      <c r="K138" s="1785" t="s">
        <v>867</v>
      </c>
      <c r="L138" s="1638" t="s">
        <v>539</v>
      </c>
      <c r="M138" s="1639"/>
      <c r="N138" s="1640"/>
      <c r="O138" s="1786" t="s">
        <v>1073</v>
      </c>
      <c r="P138" s="1787" t="s">
        <v>595</v>
      </c>
      <c r="Q138" s="1788" t="s">
        <v>971</v>
      </c>
      <c r="R138" s="1802"/>
      <c r="S138" s="818"/>
      <c r="T138" s="819"/>
      <c r="U138" s="1781"/>
      <c r="V138" s="1640"/>
      <c r="W138" s="1783" t="s">
        <v>163</v>
      </c>
      <c r="X138" s="1784" t="s">
        <v>390</v>
      </c>
      <c r="Y138" s="1784" t="s">
        <v>80</v>
      </c>
      <c r="Z138" s="1784" t="s">
        <v>300</v>
      </c>
      <c r="AA138" s="1784" t="s">
        <v>389</v>
      </c>
      <c r="AB138" s="1784" t="s">
        <v>939</v>
      </c>
      <c r="AC138" s="1784" t="s">
        <v>864</v>
      </c>
      <c r="AD138" s="1784" t="s">
        <v>388</v>
      </c>
      <c r="AE138" s="1784" t="s">
        <v>940</v>
      </c>
      <c r="AF138" s="1784" t="s">
        <v>561</v>
      </c>
      <c r="AG138" s="1785" t="s">
        <v>941</v>
      </c>
      <c r="AI138" s="1807"/>
      <c r="AJ138" s="63"/>
      <c r="AK138" s="1779"/>
      <c r="AL138" s="460"/>
    </row>
    <row r="139" spans="1:38" s="181" customFormat="1" ht="39.75" customHeight="1" x14ac:dyDescent="0.15">
      <c r="A139" s="1806"/>
      <c r="C139" s="1807"/>
      <c r="E139" s="1670"/>
      <c r="F139" s="1670"/>
      <c r="H139" s="1782"/>
      <c r="I139" s="1783"/>
      <c r="J139" s="1784"/>
      <c r="K139" s="1785"/>
      <c r="L139" s="1789" t="s">
        <v>411</v>
      </c>
      <c r="M139" s="1791" t="s">
        <v>931</v>
      </c>
      <c r="N139" s="1793" t="s">
        <v>932</v>
      </c>
      <c r="O139" s="1786"/>
      <c r="P139" s="1787"/>
      <c r="Q139" s="1788"/>
      <c r="R139" s="1802"/>
      <c r="S139" s="818"/>
      <c r="T139" s="819"/>
      <c r="U139" s="1808" t="s">
        <v>931</v>
      </c>
      <c r="V139" s="1810" t="s">
        <v>932</v>
      </c>
      <c r="W139" s="1783"/>
      <c r="X139" s="1784"/>
      <c r="Y139" s="1784"/>
      <c r="Z139" s="1784"/>
      <c r="AA139" s="1784"/>
      <c r="AB139" s="1784"/>
      <c r="AC139" s="1784"/>
      <c r="AD139" s="1784"/>
      <c r="AE139" s="1784"/>
      <c r="AF139" s="1784"/>
      <c r="AG139" s="1785"/>
      <c r="AI139" s="1807"/>
      <c r="AJ139" s="63"/>
      <c r="AK139" s="1779"/>
      <c r="AL139" s="460"/>
    </row>
    <row r="140" spans="1:38" s="75" customFormat="1" ht="4.5" customHeight="1" x14ac:dyDescent="0.15">
      <c r="A140" s="211"/>
      <c r="B140" s="212"/>
      <c r="C140" s="239"/>
      <c r="D140" s="212"/>
      <c r="E140" s="991"/>
      <c r="F140" s="991"/>
      <c r="G140" s="212"/>
      <c r="H140" s="991"/>
      <c r="I140" s="992"/>
      <c r="J140" s="993"/>
      <c r="K140" s="994"/>
      <c r="L140" s="1790"/>
      <c r="M140" s="1792"/>
      <c r="N140" s="1794"/>
      <c r="O140" s="203"/>
      <c r="P140" s="993"/>
      <c r="Q140" s="204"/>
      <c r="R140" s="1803"/>
      <c r="S140" s="818"/>
      <c r="T140" s="819"/>
      <c r="U140" s="1809"/>
      <c r="V140" s="1811"/>
      <c r="W140" s="992"/>
      <c r="X140" s="993"/>
      <c r="Y140" s="993"/>
      <c r="Z140" s="993"/>
      <c r="AA140" s="993"/>
      <c r="AB140" s="993"/>
      <c r="AC140" s="993"/>
      <c r="AD140" s="993"/>
      <c r="AE140" s="993"/>
      <c r="AF140" s="993"/>
      <c r="AG140" s="994"/>
      <c r="AH140" s="212"/>
      <c r="AI140" s="239"/>
      <c r="AJ140" s="1295"/>
      <c r="AK140" s="856"/>
      <c r="AL140" s="477"/>
    </row>
    <row r="141" spans="1:38" s="213" customFormat="1" ht="20.25" customHeight="1" x14ac:dyDescent="0.15">
      <c r="A141" s="317">
        <v>209</v>
      </c>
      <c r="C141" s="1008" t="s">
        <v>1125</v>
      </c>
      <c r="E141" s="1035"/>
      <c r="F141" s="1035"/>
      <c r="H141" s="1013">
        <f>SUM(H142:H146)</f>
        <v>32</v>
      </c>
      <c r="I141" s="1010">
        <f>SUM(I142:I146)</f>
        <v>23</v>
      </c>
      <c r="J141" s="1011">
        <f>SUM(J142:J146)</f>
        <v>0</v>
      </c>
      <c r="K141" s="1012">
        <f>SUM(K142:K146)</f>
        <v>9</v>
      </c>
      <c r="L141" s="1022">
        <f>M141+N141</f>
        <v>574</v>
      </c>
      <c r="M141" s="1029">
        <f t="shared" ref="M141:AG141" si="48">SUM(M142:M146)</f>
        <v>292</v>
      </c>
      <c r="N141" s="1030">
        <f t="shared" si="48"/>
        <v>282</v>
      </c>
      <c r="O141" s="1001">
        <f t="shared" si="48"/>
        <v>197</v>
      </c>
      <c r="P141" s="1031">
        <f t="shared" si="48"/>
        <v>180</v>
      </c>
      <c r="Q141" s="1030">
        <f t="shared" si="48"/>
        <v>197</v>
      </c>
      <c r="R141" s="1051">
        <f t="shared" si="48"/>
        <v>23</v>
      </c>
      <c r="S141" s="809"/>
      <c r="T141" s="580"/>
      <c r="U141" s="1080">
        <f t="shared" si="48"/>
        <v>43</v>
      </c>
      <c r="V141" s="1046">
        <f t="shared" si="48"/>
        <v>38</v>
      </c>
      <c r="W141" s="1029">
        <f t="shared" si="48"/>
        <v>5</v>
      </c>
      <c r="X141" s="1031">
        <f t="shared" si="48"/>
        <v>0</v>
      </c>
      <c r="Y141" s="1031">
        <f t="shared" si="48"/>
        <v>5</v>
      </c>
      <c r="Z141" s="1031">
        <f t="shared" si="48"/>
        <v>0</v>
      </c>
      <c r="AA141" s="1031">
        <f t="shared" si="48"/>
        <v>0</v>
      </c>
      <c r="AB141" s="1031">
        <f t="shared" si="48"/>
        <v>63</v>
      </c>
      <c r="AC141" s="1031">
        <f t="shared" si="48"/>
        <v>0</v>
      </c>
      <c r="AD141" s="1031">
        <f t="shared" si="48"/>
        <v>5</v>
      </c>
      <c r="AE141" s="1031">
        <f t="shared" si="48"/>
        <v>1</v>
      </c>
      <c r="AF141" s="1031">
        <f t="shared" si="48"/>
        <v>0</v>
      </c>
      <c r="AG141" s="1046">
        <f t="shared" si="48"/>
        <v>2</v>
      </c>
      <c r="AI141" s="1008" t="s">
        <v>1125</v>
      </c>
      <c r="AJ141" s="1296"/>
      <c r="AK141" s="1088"/>
      <c r="AL141" s="488"/>
    </row>
    <row r="142" spans="1:38" s="75" customFormat="1" ht="20.25" customHeight="1" x14ac:dyDescent="0.15">
      <c r="A142" s="55">
        <v>3950</v>
      </c>
      <c r="C142" s="238" t="s">
        <v>1126</v>
      </c>
      <c r="E142" s="1033"/>
      <c r="F142" s="1033"/>
      <c r="H142" s="1020">
        <f t="shared" ref="H142:H146" si="49">SUM(I142:K142)</f>
        <v>12</v>
      </c>
      <c r="I142" s="151">
        <v>10</v>
      </c>
      <c r="J142" s="1024">
        <v>0</v>
      </c>
      <c r="K142" s="1025">
        <v>2</v>
      </c>
      <c r="L142" s="1020">
        <f t="shared" ref="L142:L146" si="50">SUM(M142:N142)</f>
        <v>273</v>
      </c>
      <c r="M142" s="151">
        <v>141</v>
      </c>
      <c r="N142" s="152">
        <v>132</v>
      </c>
      <c r="O142" s="1020">
        <v>93</v>
      </c>
      <c r="P142" s="1024">
        <v>75</v>
      </c>
      <c r="Q142" s="152">
        <v>105</v>
      </c>
      <c r="R142" s="1047">
        <v>13</v>
      </c>
      <c r="S142" s="810"/>
      <c r="T142" s="581"/>
      <c r="U142" s="1079">
        <v>13</v>
      </c>
      <c r="V142" s="1025">
        <v>13</v>
      </c>
      <c r="W142" s="151">
        <v>1</v>
      </c>
      <c r="X142" s="1024">
        <v>0</v>
      </c>
      <c r="Y142" s="1024">
        <v>1</v>
      </c>
      <c r="Z142" s="1024">
        <v>0</v>
      </c>
      <c r="AA142" s="1024">
        <v>0</v>
      </c>
      <c r="AB142" s="1024">
        <v>21</v>
      </c>
      <c r="AC142" s="1024">
        <v>0</v>
      </c>
      <c r="AD142" s="1024">
        <v>2</v>
      </c>
      <c r="AE142" s="1024">
        <v>0</v>
      </c>
      <c r="AF142" s="1024">
        <v>0</v>
      </c>
      <c r="AG142" s="1025">
        <v>1</v>
      </c>
      <c r="AI142" s="238" t="s">
        <v>1126</v>
      </c>
      <c r="AJ142" s="1297"/>
      <c r="AK142" s="856"/>
      <c r="AL142" s="477"/>
    </row>
    <row r="143" spans="1:38" s="75" customFormat="1" ht="20.25" customHeight="1" x14ac:dyDescent="0.15">
      <c r="A143" s="55">
        <v>4000</v>
      </c>
      <c r="C143" s="238" t="s">
        <v>1127</v>
      </c>
      <c r="E143" s="1033"/>
      <c r="F143" s="1033"/>
      <c r="H143" s="1020">
        <f t="shared" si="49"/>
        <v>5</v>
      </c>
      <c r="I143" s="151">
        <v>3</v>
      </c>
      <c r="J143" s="1024">
        <v>0</v>
      </c>
      <c r="K143" s="1025">
        <v>2</v>
      </c>
      <c r="L143" s="1020">
        <f t="shared" si="50"/>
        <v>54</v>
      </c>
      <c r="M143" s="151">
        <v>28</v>
      </c>
      <c r="N143" s="152">
        <v>26</v>
      </c>
      <c r="O143" s="1020">
        <v>21</v>
      </c>
      <c r="P143" s="1024">
        <v>12</v>
      </c>
      <c r="Q143" s="152">
        <v>21</v>
      </c>
      <c r="R143" s="1047">
        <v>2</v>
      </c>
      <c r="S143" s="810"/>
      <c r="T143" s="581"/>
      <c r="U143" s="1079">
        <v>7</v>
      </c>
      <c r="V143" s="1025">
        <v>6</v>
      </c>
      <c r="W143" s="151">
        <v>1</v>
      </c>
      <c r="X143" s="1024">
        <v>0</v>
      </c>
      <c r="Y143" s="1024">
        <v>1</v>
      </c>
      <c r="Z143" s="1024">
        <v>0</v>
      </c>
      <c r="AA143" s="1024">
        <v>0</v>
      </c>
      <c r="AB143" s="1024">
        <v>10</v>
      </c>
      <c r="AC143" s="1024">
        <v>0</v>
      </c>
      <c r="AD143" s="1024">
        <v>0</v>
      </c>
      <c r="AE143" s="1024">
        <v>1</v>
      </c>
      <c r="AF143" s="1024">
        <v>0</v>
      </c>
      <c r="AG143" s="1025">
        <v>0</v>
      </c>
      <c r="AI143" s="238" t="s">
        <v>1127</v>
      </c>
      <c r="AJ143" s="1297"/>
      <c r="AK143" s="856"/>
      <c r="AL143" s="477"/>
    </row>
    <row r="144" spans="1:38" s="75" customFormat="1" ht="20.25" customHeight="1" x14ac:dyDescent="0.15">
      <c r="A144" s="55">
        <v>4010</v>
      </c>
      <c r="C144" s="238" t="s">
        <v>1128</v>
      </c>
      <c r="E144" s="1033"/>
      <c r="F144" s="1033"/>
      <c r="H144" s="1020">
        <f t="shared" si="49"/>
        <v>6</v>
      </c>
      <c r="I144" s="151">
        <v>4</v>
      </c>
      <c r="J144" s="1024">
        <v>0</v>
      </c>
      <c r="K144" s="1025">
        <v>2</v>
      </c>
      <c r="L144" s="1020">
        <f t="shared" si="50"/>
        <v>119</v>
      </c>
      <c r="M144" s="151">
        <v>63</v>
      </c>
      <c r="N144" s="152">
        <v>56</v>
      </c>
      <c r="O144" s="1020">
        <v>38</v>
      </c>
      <c r="P144" s="1024">
        <v>50</v>
      </c>
      <c r="Q144" s="152">
        <v>31</v>
      </c>
      <c r="R144" s="1047">
        <v>3</v>
      </c>
      <c r="S144" s="810"/>
      <c r="T144" s="581"/>
      <c r="U144" s="1079">
        <v>11</v>
      </c>
      <c r="V144" s="1025">
        <v>7</v>
      </c>
      <c r="W144" s="151">
        <v>1</v>
      </c>
      <c r="X144" s="1024">
        <v>0</v>
      </c>
      <c r="Y144" s="1024">
        <v>1</v>
      </c>
      <c r="Z144" s="1024">
        <v>0</v>
      </c>
      <c r="AA144" s="1024">
        <v>0</v>
      </c>
      <c r="AB144" s="1024">
        <v>15</v>
      </c>
      <c r="AC144" s="1024">
        <v>0</v>
      </c>
      <c r="AD144" s="1024">
        <v>1</v>
      </c>
      <c r="AE144" s="1024">
        <v>0</v>
      </c>
      <c r="AF144" s="1024">
        <v>0</v>
      </c>
      <c r="AG144" s="1025">
        <v>0</v>
      </c>
      <c r="AI144" s="238" t="s">
        <v>1128</v>
      </c>
      <c r="AJ144" s="1297"/>
      <c r="AK144" s="856"/>
      <c r="AL144" s="477"/>
    </row>
    <row r="145" spans="1:38" s="75" customFormat="1" ht="20.25" customHeight="1" x14ac:dyDescent="0.15">
      <c r="A145" s="55">
        <v>4020</v>
      </c>
      <c r="C145" s="238" t="s">
        <v>1129</v>
      </c>
      <c r="E145" s="1033"/>
      <c r="F145" s="1033"/>
      <c r="H145" s="1020">
        <f t="shared" si="49"/>
        <v>5</v>
      </c>
      <c r="I145" s="151">
        <v>3</v>
      </c>
      <c r="J145" s="1024">
        <v>0</v>
      </c>
      <c r="K145" s="1025">
        <v>2</v>
      </c>
      <c r="L145" s="1020">
        <f t="shared" si="50"/>
        <v>56</v>
      </c>
      <c r="M145" s="151">
        <v>25</v>
      </c>
      <c r="N145" s="152">
        <v>31</v>
      </c>
      <c r="O145" s="1020">
        <v>20</v>
      </c>
      <c r="P145" s="1024">
        <v>17</v>
      </c>
      <c r="Q145" s="152">
        <v>19</v>
      </c>
      <c r="R145" s="1047">
        <v>4</v>
      </c>
      <c r="S145" s="810"/>
      <c r="T145" s="581"/>
      <c r="U145" s="1079">
        <v>6</v>
      </c>
      <c r="V145" s="1025">
        <v>7</v>
      </c>
      <c r="W145" s="151">
        <v>1</v>
      </c>
      <c r="X145" s="1024">
        <v>0</v>
      </c>
      <c r="Y145" s="1024">
        <v>1</v>
      </c>
      <c r="Z145" s="1024">
        <v>0</v>
      </c>
      <c r="AA145" s="1024">
        <v>0</v>
      </c>
      <c r="AB145" s="1024">
        <v>10</v>
      </c>
      <c r="AC145" s="1024">
        <v>0</v>
      </c>
      <c r="AD145" s="1024">
        <v>1</v>
      </c>
      <c r="AE145" s="1024">
        <v>0</v>
      </c>
      <c r="AF145" s="1024">
        <v>0</v>
      </c>
      <c r="AG145" s="1025">
        <v>0</v>
      </c>
      <c r="AI145" s="238" t="s">
        <v>1129</v>
      </c>
      <c r="AJ145" s="1297"/>
      <c r="AK145" s="856"/>
      <c r="AL145" s="477"/>
    </row>
    <row r="146" spans="1:38" s="75" customFormat="1" ht="20.25" customHeight="1" x14ac:dyDescent="0.15">
      <c r="A146" s="211">
        <v>4030</v>
      </c>
      <c r="B146" s="212"/>
      <c r="C146" s="239" t="s">
        <v>998</v>
      </c>
      <c r="D146" s="212"/>
      <c r="E146" s="1034"/>
      <c r="F146" s="1034">
        <v>1</v>
      </c>
      <c r="G146" s="212"/>
      <c r="H146" s="1019">
        <f t="shared" si="49"/>
        <v>4</v>
      </c>
      <c r="I146" s="197">
        <v>3</v>
      </c>
      <c r="J146" s="1017">
        <v>0</v>
      </c>
      <c r="K146" s="1018">
        <v>1</v>
      </c>
      <c r="L146" s="1019">
        <f t="shared" si="50"/>
        <v>72</v>
      </c>
      <c r="M146" s="197">
        <v>35</v>
      </c>
      <c r="N146" s="190">
        <v>37</v>
      </c>
      <c r="O146" s="1019">
        <v>25</v>
      </c>
      <c r="P146" s="1017">
        <v>26</v>
      </c>
      <c r="Q146" s="190">
        <v>21</v>
      </c>
      <c r="R146" s="1048">
        <v>1</v>
      </c>
      <c r="S146" s="810"/>
      <c r="T146" s="581"/>
      <c r="U146" s="1078">
        <v>6</v>
      </c>
      <c r="V146" s="1018">
        <v>5</v>
      </c>
      <c r="W146" s="197">
        <v>1</v>
      </c>
      <c r="X146" s="1017">
        <v>0</v>
      </c>
      <c r="Y146" s="1017">
        <v>1</v>
      </c>
      <c r="Z146" s="1017">
        <v>0</v>
      </c>
      <c r="AA146" s="1017">
        <v>0</v>
      </c>
      <c r="AB146" s="1017">
        <v>7</v>
      </c>
      <c r="AC146" s="1017">
        <v>0</v>
      </c>
      <c r="AD146" s="1017">
        <v>1</v>
      </c>
      <c r="AE146" s="1017">
        <v>0</v>
      </c>
      <c r="AF146" s="1017">
        <v>0</v>
      </c>
      <c r="AG146" s="1018">
        <v>1</v>
      </c>
      <c r="AH146" s="212"/>
      <c r="AI146" s="239" t="s">
        <v>998</v>
      </c>
      <c r="AJ146" s="1295"/>
      <c r="AK146" s="856"/>
      <c r="AL146" s="477"/>
    </row>
    <row r="147" spans="1:38" s="213" customFormat="1" ht="20.25" customHeight="1" x14ac:dyDescent="0.15">
      <c r="A147" s="317">
        <v>210</v>
      </c>
      <c r="C147" s="1008" t="s">
        <v>1130</v>
      </c>
      <c r="E147" s="1035"/>
      <c r="F147" s="1035"/>
      <c r="H147" s="1013">
        <f>SUM(H148:H151)</f>
        <v>31</v>
      </c>
      <c r="I147" s="1010">
        <f>SUM(I148:I151)</f>
        <v>24</v>
      </c>
      <c r="J147" s="1011">
        <f>SUM(J148:J151)</f>
        <v>0</v>
      </c>
      <c r="K147" s="1012">
        <f>SUM(K148:K151)</f>
        <v>7</v>
      </c>
      <c r="L147" s="1022">
        <f>M147+N147</f>
        <v>661</v>
      </c>
      <c r="M147" s="1029">
        <f t="shared" ref="M147:AG147" si="51">SUM(M148:M151)</f>
        <v>322</v>
      </c>
      <c r="N147" s="1030">
        <f t="shared" si="51"/>
        <v>339</v>
      </c>
      <c r="O147" s="1001">
        <f t="shared" si="51"/>
        <v>214</v>
      </c>
      <c r="P147" s="1031">
        <f t="shared" si="51"/>
        <v>239</v>
      </c>
      <c r="Q147" s="1030">
        <f t="shared" si="51"/>
        <v>208</v>
      </c>
      <c r="R147" s="1051">
        <f t="shared" si="51"/>
        <v>25</v>
      </c>
      <c r="S147" s="809"/>
      <c r="T147" s="580"/>
      <c r="U147" s="1080">
        <f t="shared" si="51"/>
        <v>38</v>
      </c>
      <c r="V147" s="1046">
        <f t="shared" si="51"/>
        <v>31</v>
      </c>
      <c r="W147" s="1029">
        <f t="shared" si="51"/>
        <v>3</v>
      </c>
      <c r="X147" s="1031">
        <f t="shared" si="51"/>
        <v>0</v>
      </c>
      <c r="Y147" s="1031">
        <f t="shared" si="51"/>
        <v>4</v>
      </c>
      <c r="Z147" s="1031">
        <f t="shared" si="51"/>
        <v>0</v>
      </c>
      <c r="AA147" s="1031">
        <f t="shared" si="51"/>
        <v>0</v>
      </c>
      <c r="AB147" s="1031">
        <f t="shared" si="51"/>
        <v>54</v>
      </c>
      <c r="AC147" s="1031">
        <f t="shared" si="51"/>
        <v>0</v>
      </c>
      <c r="AD147" s="1031">
        <f t="shared" si="51"/>
        <v>3</v>
      </c>
      <c r="AE147" s="1031">
        <f t="shared" si="51"/>
        <v>1</v>
      </c>
      <c r="AF147" s="1031">
        <f t="shared" si="51"/>
        <v>0</v>
      </c>
      <c r="AG147" s="1046">
        <f t="shared" si="51"/>
        <v>4</v>
      </c>
      <c r="AI147" s="1008" t="s">
        <v>1130</v>
      </c>
      <c r="AJ147" s="1296"/>
      <c r="AK147" s="1088"/>
      <c r="AL147" s="488"/>
    </row>
    <row r="148" spans="1:38" s="75" customFormat="1" ht="20.25" customHeight="1" x14ac:dyDescent="0.15">
      <c r="A148" s="55">
        <v>4120</v>
      </c>
      <c r="C148" s="238" t="s">
        <v>1131</v>
      </c>
      <c r="E148" s="1033"/>
      <c r="F148" s="1033"/>
      <c r="H148" s="1020">
        <f t="shared" ref="H148:H151" si="52">SUM(I148:K148)</f>
        <v>8</v>
      </c>
      <c r="I148" s="151">
        <v>6</v>
      </c>
      <c r="J148" s="1024">
        <v>0</v>
      </c>
      <c r="K148" s="1025">
        <v>2</v>
      </c>
      <c r="L148" s="1020">
        <f t="shared" ref="L148:L151" si="53">SUM(M148:N148)</f>
        <v>201</v>
      </c>
      <c r="M148" s="151">
        <v>97</v>
      </c>
      <c r="N148" s="152">
        <v>104</v>
      </c>
      <c r="O148" s="1020">
        <v>68</v>
      </c>
      <c r="P148" s="1024">
        <v>67</v>
      </c>
      <c r="Q148" s="152">
        <v>66</v>
      </c>
      <c r="R148" s="1047">
        <v>9</v>
      </c>
      <c r="S148" s="810"/>
      <c r="T148" s="581"/>
      <c r="U148" s="1079">
        <v>8</v>
      </c>
      <c r="V148" s="1025">
        <v>10</v>
      </c>
      <c r="W148" s="151">
        <v>1</v>
      </c>
      <c r="X148" s="1024">
        <v>0</v>
      </c>
      <c r="Y148" s="1024">
        <v>1</v>
      </c>
      <c r="Z148" s="1024">
        <v>0</v>
      </c>
      <c r="AA148" s="1024">
        <v>0</v>
      </c>
      <c r="AB148" s="1024">
        <v>14</v>
      </c>
      <c r="AC148" s="1024">
        <v>0</v>
      </c>
      <c r="AD148" s="1024">
        <v>1</v>
      </c>
      <c r="AE148" s="1024">
        <v>0</v>
      </c>
      <c r="AF148" s="1024">
        <v>0</v>
      </c>
      <c r="AG148" s="1025">
        <v>1</v>
      </c>
      <c r="AI148" s="238" t="s">
        <v>1131</v>
      </c>
      <c r="AJ148" s="1297"/>
      <c r="AK148" s="856"/>
      <c r="AL148" s="477"/>
    </row>
    <row r="149" spans="1:38" s="75" customFormat="1" ht="20.25" customHeight="1" x14ac:dyDescent="0.15">
      <c r="A149" s="55">
        <v>4150</v>
      </c>
      <c r="C149" s="238" t="s">
        <v>559</v>
      </c>
      <c r="E149" s="1033"/>
      <c r="F149" s="1033"/>
      <c r="H149" s="1020">
        <f t="shared" si="52"/>
        <v>13</v>
      </c>
      <c r="I149" s="151">
        <v>10</v>
      </c>
      <c r="J149" s="1024">
        <v>0</v>
      </c>
      <c r="K149" s="1025">
        <v>3</v>
      </c>
      <c r="L149" s="1020">
        <f t="shared" si="53"/>
        <v>308</v>
      </c>
      <c r="M149" s="151">
        <v>153</v>
      </c>
      <c r="N149" s="152">
        <v>155</v>
      </c>
      <c r="O149" s="1020">
        <v>97</v>
      </c>
      <c r="P149" s="1024">
        <v>121</v>
      </c>
      <c r="Q149" s="152">
        <v>90</v>
      </c>
      <c r="R149" s="1047">
        <v>14</v>
      </c>
      <c r="S149" s="810"/>
      <c r="T149" s="581"/>
      <c r="U149" s="1079">
        <v>16</v>
      </c>
      <c r="V149" s="1025">
        <v>10</v>
      </c>
      <c r="W149" s="151">
        <v>1</v>
      </c>
      <c r="X149" s="1024">
        <v>0</v>
      </c>
      <c r="Y149" s="1024">
        <v>1</v>
      </c>
      <c r="Z149" s="1024">
        <v>0</v>
      </c>
      <c r="AA149" s="1024">
        <v>0</v>
      </c>
      <c r="AB149" s="1024">
        <v>20</v>
      </c>
      <c r="AC149" s="1024">
        <v>0</v>
      </c>
      <c r="AD149" s="1024">
        <v>1</v>
      </c>
      <c r="AE149" s="1024">
        <v>0</v>
      </c>
      <c r="AF149" s="1024">
        <v>0</v>
      </c>
      <c r="AG149" s="1025">
        <v>3</v>
      </c>
      <c r="AI149" s="238" t="s">
        <v>559</v>
      </c>
      <c r="AJ149" s="1297"/>
      <c r="AK149" s="856"/>
      <c r="AL149" s="477"/>
    </row>
    <row r="150" spans="1:38" s="75" customFormat="1" ht="20.25" customHeight="1" x14ac:dyDescent="0.15">
      <c r="A150" s="55">
        <v>4151</v>
      </c>
      <c r="C150" s="238" t="s">
        <v>1132</v>
      </c>
      <c r="E150" s="1033"/>
      <c r="F150" s="1033"/>
      <c r="H150" s="1020">
        <f t="shared" si="52"/>
        <v>7</v>
      </c>
      <c r="I150" s="151">
        <v>5</v>
      </c>
      <c r="J150" s="1024">
        <v>0</v>
      </c>
      <c r="K150" s="1025">
        <v>2</v>
      </c>
      <c r="L150" s="1020">
        <f t="shared" si="53"/>
        <v>127</v>
      </c>
      <c r="M150" s="151">
        <v>59</v>
      </c>
      <c r="N150" s="152">
        <v>68</v>
      </c>
      <c r="O150" s="1020">
        <v>44</v>
      </c>
      <c r="P150" s="1024">
        <v>42</v>
      </c>
      <c r="Q150" s="152">
        <v>41</v>
      </c>
      <c r="R150" s="1047">
        <v>2</v>
      </c>
      <c r="S150" s="810"/>
      <c r="T150" s="581"/>
      <c r="U150" s="1079">
        <v>10</v>
      </c>
      <c r="V150" s="1025">
        <v>8</v>
      </c>
      <c r="W150" s="151">
        <v>1</v>
      </c>
      <c r="X150" s="1024">
        <v>0</v>
      </c>
      <c r="Y150" s="1024">
        <v>1</v>
      </c>
      <c r="Z150" s="1024">
        <v>0</v>
      </c>
      <c r="AA150" s="1024">
        <v>0</v>
      </c>
      <c r="AB150" s="1024">
        <v>14</v>
      </c>
      <c r="AC150" s="1024">
        <v>0</v>
      </c>
      <c r="AD150" s="1024">
        <v>1</v>
      </c>
      <c r="AE150" s="1024">
        <v>1</v>
      </c>
      <c r="AF150" s="1024">
        <v>0</v>
      </c>
      <c r="AG150" s="1025">
        <v>0</v>
      </c>
      <c r="AI150" s="238" t="s">
        <v>1132</v>
      </c>
      <c r="AJ150" s="1297"/>
      <c r="AK150" s="856"/>
      <c r="AL150" s="477"/>
    </row>
    <row r="151" spans="1:38" s="75" customFormat="1" ht="20.25" customHeight="1" x14ac:dyDescent="0.15">
      <c r="A151" s="55">
        <v>4200</v>
      </c>
      <c r="C151" s="238" t="s">
        <v>1114</v>
      </c>
      <c r="E151" s="1053" t="s">
        <v>791</v>
      </c>
      <c r="F151" s="1033"/>
      <c r="H151" s="1020">
        <f t="shared" si="52"/>
        <v>3</v>
      </c>
      <c r="I151" s="151">
        <v>3</v>
      </c>
      <c r="J151" s="1024">
        <v>0</v>
      </c>
      <c r="K151" s="1025">
        <v>0</v>
      </c>
      <c r="L151" s="1020">
        <f t="shared" si="53"/>
        <v>25</v>
      </c>
      <c r="M151" s="151">
        <v>13</v>
      </c>
      <c r="N151" s="152">
        <v>12</v>
      </c>
      <c r="O151" s="1020">
        <v>5</v>
      </c>
      <c r="P151" s="1024">
        <v>9</v>
      </c>
      <c r="Q151" s="152">
        <v>11</v>
      </c>
      <c r="R151" s="1047">
        <v>0</v>
      </c>
      <c r="S151" s="810"/>
      <c r="T151" s="581"/>
      <c r="U151" s="1079">
        <v>4</v>
      </c>
      <c r="V151" s="1025">
        <v>3</v>
      </c>
      <c r="W151" s="151">
        <v>0</v>
      </c>
      <c r="X151" s="1024">
        <v>0</v>
      </c>
      <c r="Y151" s="1024">
        <v>1</v>
      </c>
      <c r="Z151" s="1024">
        <v>0</v>
      </c>
      <c r="AA151" s="1024">
        <v>0</v>
      </c>
      <c r="AB151" s="1024">
        <v>6</v>
      </c>
      <c r="AC151" s="1024">
        <v>0</v>
      </c>
      <c r="AD151" s="1024">
        <v>0</v>
      </c>
      <c r="AE151" s="1024">
        <v>0</v>
      </c>
      <c r="AF151" s="1024">
        <v>0</v>
      </c>
      <c r="AG151" s="1025">
        <v>0</v>
      </c>
      <c r="AI151" s="238" t="s">
        <v>1114</v>
      </c>
      <c r="AJ151" s="1297"/>
      <c r="AK151" s="856"/>
      <c r="AL151" s="477"/>
    </row>
    <row r="152" spans="1:38" s="213" customFormat="1" ht="20.25" customHeight="1" x14ac:dyDescent="0.15">
      <c r="A152" s="314"/>
      <c r="B152" s="315"/>
      <c r="C152" s="995" t="s">
        <v>1267</v>
      </c>
      <c r="D152" s="315"/>
      <c r="E152" s="1054"/>
      <c r="F152" s="1054"/>
      <c r="G152" s="315"/>
      <c r="H152" s="268">
        <f>H153+H155+H157+H159</f>
        <v>23</v>
      </c>
      <c r="I152" s="997">
        <f>I153+I155+I157+I159</f>
        <v>18</v>
      </c>
      <c r="J152" s="998">
        <f>J153+J155+J157+J159</f>
        <v>0</v>
      </c>
      <c r="K152" s="999">
        <f>K153+K155+K157+K159</f>
        <v>5</v>
      </c>
      <c r="L152" s="1055">
        <f>M152+N152</f>
        <v>332</v>
      </c>
      <c r="M152" s="997">
        <f t="shared" ref="M152:AG152" si="54">M153+M155+M157+M159</f>
        <v>161</v>
      </c>
      <c r="N152" s="1000">
        <f t="shared" si="54"/>
        <v>171</v>
      </c>
      <c r="O152" s="268">
        <f t="shared" si="54"/>
        <v>105</v>
      </c>
      <c r="P152" s="998">
        <f t="shared" si="54"/>
        <v>113</v>
      </c>
      <c r="Q152" s="1000">
        <f t="shared" si="54"/>
        <v>114</v>
      </c>
      <c r="R152" s="1056">
        <f t="shared" si="54"/>
        <v>14</v>
      </c>
      <c r="S152" s="809"/>
      <c r="T152" s="580"/>
      <c r="U152" s="1075">
        <f t="shared" si="54"/>
        <v>32</v>
      </c>
      <c r="V152" s="999">
        <f t="shared" si="54"/>
        <v>28</v>
      </c>
      <c r="W152" s="997">
        <f t="shared" si="54"/>
        <v>4</v>
      </c>
      <c r="X152" s="998">
        <f t="shared" si="54"/>
        <v>0</v>
      </c>
      <c r="Y152" s="998">
        <f t="shared" si="54"/>
        <v>5</v>
      </c>
      <c r="Z152" s="998">
        <f t="shared" si="54"/>
        <v>0</v>
      </c>
      <c r="AA152" s="998">
        <f t="shared" si="54"/>
        <v>0</v>
      </c>
      <c r="AB152" s="998">
        <f t="shared" si="54"/>
        <v>40</v>
      </c>
      <c r="AC152" s="998">
        <f t="shared" si="54"/>
        <v>0</v>
      </c>
      <c r="AD152" s="998">
        <f t="shared" si="54"/>
        <v>4</v>
      </c>
      <c r="AE152" s="998">
        <f t="shared" si="54"/>
        <v>0</v>
      </c>
      <c r="AF152" s="998">
        <f t="shared" si="54"/>
        <v>2</v>
      </c>
      <c r="AG152" s="999">
        <f t="shared" si="54"/>
        <v>5</v>
      </c>
      <c r="AH152" s="315"/>
      <c r="AI152" s="995" t="s">
        <v>1267</v>
      </c>
      <c r="AJ152" s="1298"/>
      <c r="AK152" s="1088"/>
      <c r="AL152" s="488"/>
    </row>
    <row r="153" spans="1:38" s="213" customFormat="1" ht="20.25" customHeight="1" x14ac:dyDescent="0.15">
      <c r="A153" s="317">
        <v>301</v>
      </c>
      <c r="C153" s="1008" t="s">
        <v>1260</v>
      </c>
      <c r="E153" s="1035"/>
      <c r="F153" s="1035"/>
      <c r="H153" s="1013">
        <f>SUM(H154:H154)</f>
        <v>9</v>
      </c>
      <c r="I153" s="1010">
        <f>SUM(I154:I154)</f>
        <v>7</v>
      </c>
      <c r="J153" s="1011">
        <f>SUM(J154:J154)</f>
        <v>0</v>
      </c>
      <c r="K153" s="1012">
        <f>SUM(K154:K154)</f>
        <v>2</v>
      </c>
      <c r="L153" s="1022">
        <f>M153+N153</f>
        <v>194</v>
      </c>
      <c r="M153" s="1029">
        <f t="shared" ref="M153:AG153" si="55">SUM(M154:M154)</f>
        <v>89</v>
      </c>
      <c r="N153" s="1030">
        <f t="shared" si="55"/>
        <v>105</v>
      </c>
      <c r="O153" s="1001">
        <f t="shared" si="55"/>
        <v>57</v>
      </c>
      <c r="P153" s="1031">
        <f t="shared" si="55"/>
        <v>66</v>
      </c>
      <c r="Q153" s="1030">
        <f t="shared" si="55"/>
        <v>71</v>
      </c>
      <c r="R153" s="1051">
        <f t="shared" si="55"/>
        <v>7</v>
      </c>
      <c r="S153" s="809"/>
      <c r="T153" s="580"/>
      <c r="U153" s="1080">
        <f t="shared" si="55"/>
        <v>12</v>
      </c>
      <c r="V153" s="1046">
        <f t="shared" si="55"/>
        <v>8</v>
      </c>
      <c r="W153" s="1029">
        <f t="shared" si="55"/>
        <v>1</v>
      </c>
      <c r="X153" s="1031">
        <f t="shared" si="55"/>
        <v>0</v>
      </c>
      <c r="Y153" s="1031">
        <f t="shared" si="55"/>
        <v>1</v>
      </c>
      <c r="Z153" s="1031">
        <f t="shared" si="55"/>
        <v>0</v>
      </c>
      <c r="AA153" s="1031">
        <f t="shared" si="55"/>
        <v>0</v>
      </c>
      <c r="AB153" s="1031">
        <f t="shared" si="55"/>
        <v>16</v>
      </c>
      <c r="AC153" s="1031">
        <f t="shared" si="55"/>
        <v>0</v>
      </c>
      <c r="AD153" s="1031">
        <f t="shared" si="55"/>
        <v>1</v>
      </c>
      <c r="AE153" s="1031">
        <f t="shared" si="55"/>
        <v>0</v>
      </c>
      <c r="AF153" s="1031">
        <f t="shared" si="55"/>
        <v>0</v>
      </c>
      <c r="AG153" s="1046">
        <f t="shared" si="55"/>
        <v>1</v>
      </c>
      <c r="AI153" s="1008" t="s">
        <v>1260</v>
      </c>
      <c r="AJ153" s="1296"/>
      <c r="AK153" s="1088"/>
      <c r="AL153" s="488"/>
    </row>
    <row r="154" spans="1:38" s="75" customFormat="1" ht="20.25" customHeight="1" x14ac:dyDescent="0.15">
      <c r="A154" s="211" t="s">
        <v>1258</v>
      </c>
      <c r="B154" s="212"/>
      <c r="C154" s="239" t="s">
        <v>1259</v>
      </c>
      <c r="D154" s="212"/>
      <c r="E154" s="1034"/>
      <c r="F154" s="1034"/>
      <c r="G154" s="212"/>
      <c r="H154" s="1019">
        <f t="shared" ref="H154" si="56">SUM(I154:K154)</f>
        <v>9</v>
      </c>
      <c r="I154" s="197">
        <v>7</v>
      </c>
      <c r="J154" s="1017">
        <v>0</v>
      </c>
      <c r="K154" s="1018">
        <v>2</v>
      </c>
      <c r="L154" s="1019">
        <f t="shared" ref="L154" si="57">SUM(M154:N154)</f>
        <v>194</v>
      </c>
      <c r="M154" s="197">
        <v>89</v>
      </c>
      <c r="N154" s="190">
        <v>105</v>
      </c>
      <c r="O154" s="1019">
        <v>57</v>
      </c>
      <c r="P154" s="1017">
        <v>66</v>
      </c>
      <c r="Q154" s="190">
        <v>71</v>
      </c>
      <c r="R154" s="1048">
        <v>7</v>
      </c>
      <c r="S154" s="810"/>
      <c r="T154" s="581"/>
      <c r="U154" s="1078">
        <v>12</v>
      </c>
      <c r="V154" s="1018">
        <v>8</v>
      </c>
      <c r="W154" s="197">
        <v>1</v>
      </c>
      <c r="X154" s="1017">
        <v>0</v>
      </c>
      <c r="Y154" s="1017">
        <v>1</v>
      </c>
      <c r="Z154" s="1017">
        <v>0</v>
      </c>
      <c r="AA154" s="1017">
        <v>0</v>
      </c>
      <c r="AB154" s="1017">
        <v>16</v>
      </c>
      <c r="AC154" s="1017">
        <v>0</v>
      </c>
      <c r="AD154" s="1017">
        <v>1</v>
      </c>
      <c r="AE154" s="1017">
        <v>0</v>
      </c>
      <c r="AF154" s="1017">
        <v>0</v>
      </c>
      <c r="AG154" s="1018">
        <v>1</v>
      </c>
      <c r="AH154" s="212"/>
      <c r="AI154" s="239" t="s">
        <v>1259</v>
      </c>
      <c r="AJ154" s="1295"/>
      <c r="AK154" s="856"/>
      <c r="AL154" s="477"/>
    </row>
    <row r="155" spans="1:38" s="213" customFormat="1" ht="20.25" customHeight="1" x14ac:dyDescent="0.15">
      <c r="A155" s="317">
        <v>303</v>
      </c>
      <c r="C155" s="1008" t="s">
        <v>965</v>
      </c>
      <c r="E155" s="1035"/>
      <c r="F155" s="1035"/>
      <c r="H155" s="1013">
        <f>H156</f>
        <v>3</v>
      </c>
      <c r="I155" s="1010">
        <f>I156</f>
        <v>3</v>
      </c>
      <c r="J155" s="1011">
        <f>J156</f>
        <v>0</v>
      </c>
      <c r="K155" s="1012">
        <f>K156</f>
        <v>0</v>
      </c>
      <c r="L155" s="1049">
        <f>M155+N155</f>
        <v>17</v>
      </c>
      <c r="M155" s="1010">
        <f t="shared" ref="M155:AG155" si="58">M156</f>
        <v>5</v>
      </c>
      <c r="N155" s="196">
        <f t="shared" si="58"/>
        <v>12</v>
      </c>
      <c r="O155" s="1013">
        <f t="shared" si="58"/>
        <v>8</v>
      </c>
      <c r="P155" s="1011">
        <f t="shared" si="58"/>
        <v>7</v>
      </c>
      <c r="Q155" s="196">
        <f t="shared" si="58"/>
        <v>2</v>
      </c>
      <c r="R155" s="1050">
        <f t="shared" si="58"/>
        <v>0</v>
      </c>
      <c r="S155" s="809"/>
      <c r="T155" s="580"/>
      <c r="U155" s="1077">
        <f t="shared" si="58"/>
        <v>5</v>
      </c>
      <c r="V155" s="1012">
        <f t="shared" si="58"/>
        <v>4</v>
      </c>
      <c r="W155" s="1010">
        <f t="shared" si="58"/>
        <v>1</v>
      </c>
      <c r="X155" s="1011">
        <f t="shared" si="58"/>
        <v>0</v>
      </c>
      <c r="Y155" s="1011">
        <f t="shared" si="58"/>
        <v>1</v>
      </c>
      <c r="Z155" s="1011">
        <f t="shared" si="58"/>
        <v>0</v>
      </c>
      <c r="AA155" s="1011">
        <f t="shared" si="58"/>
        <v>0</v>
      </c>
      <c r="AB155" s="1011">
        <f t="shared" si="58"/>
        <v>6</v>
      </c>
      <c r="AC155" s="1011">
        <f t="shared" si="58"/>
        <v>0</v>
      </c>
      <c r="AD155" s="1011">
        <f t="shared" si="58"/>
        <v>1</v>
      </c>
      <c r="AE155" s="1011">
        <f t="shared" si="58"/>
        <v>0</v>
      </c>
      <c r="AF155" s="1011">
        <f t="shared" si="58"/>
        <v>0</v>
      </c>
      <c r="AG155" s="1012">
        <f t="shared" si="58"/>
        <v>0</v>
      </c>
      <c r="AI155" s="1008" t="s">
        <v>965</v>
      </c>
      <c r="AJ155" s="1296"/>
      <c r="AK155" s="1088"/>
      <c r="AL155" s="488"/>
    </row>
    <row r="156" spans="1:38" s="75" customFormat="1" ht="20.25" customHeight="1" x14ac:dyDescent="0.15">
      <c r="A156" s="55">
        <v>3861</v>
      </c>
      <c r="C156" s="238" t="s">
        <v>350</v>
      </c>
      <c r="E156" s="1033"/>
      <c r="F156" s="1033">
        <v>1</v>
      </c>
      <c r="H156" s="1020">
        <f t="shared" ref="H156" si="59">SUM(I156:K156)</f>
        <v>3</v>
      </c>
      <c r="I156" s="151">
        <v>3</v>
      </c>
      <c r="J156" s="1024">
        <v>0</v>
      </c>
      <c r="K156" s="1025">
        <v>0</v>
      </c>
      <c r="L156" s="1020">
        <f t="shared" ref="L156" si="60">SUM(M156:N156)</f>
        <v>17</v>
      </c>
      <c r="M156" s="151">
        <v>5</v>
      </c>
      <c r="N156" s="152">
        <v>12</v>
      </c>
      <c r="O156" s="1020">
        <v>8</v>
      </c>
      <c r="P156" s="1024">
        <v>7</v>
      </c>
      <c r="Q156" s="152">
        <v>2</v>
      </c>
      <c r="R156" s="1047">
        <v>0</v>
      </c>
      <c r="S156" s="810"/>
      <c r="T156" s="581"/>
      <c r="U156" s="1079">
        <v>5</v>
      </c>
      <c r="V156" s="1025">
        <v>4</v>
      </c>
      <c r="W156" s="151">
        <v>1</v>
      </c>
      <c r="X156" s="1024">
        <v>0</v>
      </c>
      <c r="Y156" s="1024">
        <v>1</v>
      </c>
      <c r="Z156" s="1024">
        <v>0</v>
      </c>
      <c r="AA156" s="1024">
        <v>0</v>
      </c>
      <c r="AB156" s="1024">
        <v>6</v>
      </c>
      <c r="AC156" s="1024">
        <v>0</v>
      </c>
      <c r="AD156" s="1024">
        <v>1</v>
      </c>
      <c r="AE156" s="1024">
        <v>0</v>
      </c>
      <c r="AF156" s="1024">
        <v>0</v>
      </c>
      <c r="AG156" s="1025">
        <v>0</v>
      </c>
      <c r="AI156" s="238" t="s">
        <v>350</v>
      </c>
      <c r="AJ156" s="1297"/>
      <c r="AK156" s="856"/>
      <c r="AL156" s="477"/>
    </row>
    <row r="157" spans="1:38" s="213" customFormat="1" ht="20.25" customHeight="1" x14ac:dyDescent="0.15">
      <c r="A157" s="1042">
        <v>304</v>
      </c>
      <c r="B157" s="1043"/>
      <c r="C157" s="1044" t="s">
        <v>1133</v>
      </c>
      <c r="D157" s="1043"/>
      <c r="E157" s="1045"/>
      <c r="F157" s="1045"/>
      <c r="G157" s="1043"/>
      <c r="H157" s="1001">
        <f>H158</f>
        <v>5</v>
      </c>
      <c r="I157" s="1029">
        <f>I158</f>
        <v>3</v>
      </c>
      <c r="J157" s="1031">
        <f>J158</f>
        <v>0</v>
      </c>
      <c r="K157" s="1046">
        <f>K158</f>
        <v>2</v>
      </c>
      <c r="L157" s="1022">
        <f>M157+N157</f>
        <v>58</v>
      </c>
      <c r="M157" s="1029">
        <f t="shared" ref="M157:AG157" si="61">M158</f>
        <v>37</v>
      </c>
      <c r="N157" s="1030">
        <f t="shared" si="61"/>
        <v>21</v>
      </c>
      <c r="O157" s="1001">
        <f t="shared" si="61"/>
        <v>15</v>
      </c>
      <c r="P157" s="1031">
        <f t="shared" si="61"/>
        <v>18</v>
      </c>
      <c r="Q157" s="1030">
        <f t="shared" si="61"/>
        <v>25</v>
      </c>
      <c r="R157" s="1051">
        <f t="shared" si="61"/>
        <v>4</v>
      </c>
      <c r="S157" s="809"/>
      <c r="T157" s="580"/>
      <c r="U157" s="1080">
        <f t="shared" si="61"/>
        <v>5</v>
      </c>
      <c r="V157" s="1046">
        <f t="shared" si="61"/>
        <v>9</v>
      </c>
      <c r="W157" s="1029">
        <f t="shared" si="61"/>
        <v>1</v>
      </c>
      <c r="X157" s="1031">
        <f t="shared" si="61"/>
        <v>0</v>
      </c>
      <c r="Y157" s="1031">
        <f t="shared" si="61"/>
        <v>1</v>
      </c>
      <c r="Z157" s="1031">
        <f t="shared" si="61"/>
        <v>0</v>
      </c>
      <c r="AA157" s="1031">
        <f t="shared" si="61"/>
        <v>0</v>
      </c>
      <c r="AB157" s="1031">
        <f t="shared" si="61"/>
        <v>8</v>
      </c>
      <c r="AC157" s="1031">
        <f t="shared" si="61"/>
        <v>0</v>
      </c>
      <c r="AD157" s="1031">
        <f t="shared" si="61"/>
        <v>1</v>
      </c>
      <c r="AE157" s="1031">
        <f t="shared" si="61"/>
        <v>0</v>
      </c>
      <c r="AF157" s="1031">
        <f t="shared" si="61"/>
        <v>1</v>
      </c>
      <c r="AG157" s="1046">
        <f t="shared" si="61"/>
        <v>2</v>
      </c>
      <c r="AH157" s="1043"/>
      <c r="AI157" s="1044" t="s">
        <v>1133</v>
      </c>
      <c r="AJ157" s="1299"/>
      <c r="AK157" s="1088"/>
      <c r="AL157" s="488"/>
    </row>
    <row r="158" spans="1:38" s="213" customFormat="1" ht="20.25" customHeight="1" x14ac:dyDescent="0.15">
      <c r="A158" s="211">
        <v>3870</v>
      </c>
      <c r="B158" s="212"/>
      <c r="C158" s="239" t="s">
        <v>54</v>
      </c>
      <c r="D158" s="212"/>
      <c r="E158" s="1034"/>
      <c r="F158" s="1034"/>
      <c r="G158" s="212"/>
      <c r="H158" s="1019">
        <f t="shared" ref="H158" si="62">SUM(I158:K158)</f>
        <v>5</v>
      </c>
      <c r="I158" s="197">
        <v>3</v>
      </c>
      <c r="J158" s="1017">
        <v>0</v>
      </c>
      <c r="K158" s="1018">
        <v>2</v>
      </c>
      <c r="L158" s="1019">
        <f t="shared" ref="L158" si="63">SUM(M158:N158)</f>
        <v>58</v>
      </c>
      <c r="M158" s="197">
        <v>37</v>
      </c>
      <c r="N158" s="190">
        <v>21</v>
      </c>
      <c r="O158" s="1019">
        <v>15</v>
      </c>
      <c r="P158" s="1017">
        <v>18</v>
      </c>
      <c r="Q158" s="190">
        <v>25</v>
      </c>
      <c r="R158" s="1048">
        <v>4</v>
      </c>
      <c r="S158" s="810"/>
      <c r="T158" s="581"/>
      <c r="U158" s="1078">
        <v>5</v>
      </c>
      <c r="V158" s="1018">
        <v>9</v>
      </c>
      <c r="W158" s="197">
        <v>1</v>
      </c>
      <c r="X158" s="1017">
        <v>0</v>
      </c>
      <c r="Y158" s="1017">
        <v>1</v>
      </c>
      <c r="Z158" s="1017">
        <v>0</v>
      </c>
      <c r="AA158" s="1017">
        <v>0</v>
      </c>
      <c r="AB158" s="1017">
        <v>8</v>
      </c>
      <c r="AC158" s="1017">
        <v>0</v>
      </c>
      <c r="AD158" s="1017">
        <v>1</v>
      </c>
      <c r="AE158" s="1017">
        <v>0</v>
      </c>
      <c r="AF158" s="1017">
        <v>1</v>
      </c>
      <c r="AG158" s="1018">
        <v>2</v>
      </c>
      <c r="AH158" s="212"/>
      <c r="AI158" s="239" t="s">
        <v>54</v>
      </c>
      <c r="AJ158" s="1295"/>
      <c r="AK158" s="856"/>
      <c r="AL158" s="488"/>
    </row>
    <row r="159" spans="1:38" s="213" customFormat="1" ht="20.25" customHeight="1" x14ac:dyDescent="0.15">
      <c r="A159" s="317">
        <v>307</v>
      </c>
      <c r="C159" s="1008" t="s">
        <v>748</v>
      </c>
      <c r="E159" s="1035"/>
      <c r="F159" s="1035"/>
      <c r="H159" s="1013">
        <f>SUM(H160:H161)</f>
        <v>6</v>
      </c>
      <c r="I159" s="1010">
        <f>SUM(I160:I161)</f>
        <v>5</v>
      </c>
      <c r="J159" s="1011">
        <f>SUM(J160:J161)</f>
        <v>0</v>
      </c>
      <c r="K159" s="1012">
        <f>SUM(K160:K161)</f>
        <v>1</v>
      </c>
      <c r="L159" s="1049">
        <f>M159+N159</f>
        <v>63</v>
      </c>
      <c r="M159" s="1010">
        <f t="shared" ref="M159:AG159" si="64">SUM(M160:M161)</f>
        <v>30</v>
      </c>
      <c r="N159" s="196">
        <f t="shared" si="64"/>
        <v>33</v>
      </c>
      <c r="O159" s="1013">
        <f t="shared" si="64"/>
        <v>25</v>
      </c>
      <c r="P159" s="1011">
        <f t="shared" si="64"/>
        <v>22</v>
      </c>
      <c r="Q159" s="196">
        <f t="shared" si="64"/>
        <v>16</v>
      </c>
      <c r="R159" s="1050">
        <f t="shared" si="64"/>
        <v>3</v>
      </c>
      <c r="S159" s="809"/>
      <c r="T159" s="580"/>
      <c r="U159" s="1077">
        <f t="shared" si="64"/>
        <v>10</v>
      </c>
      <c r="V159" s="1012">
        <f t="shared" si="64"/>
        <v>7</v>
      </c>
      <c r="W159" s="1010">
        <f t="shared" si="64"/>
        <v>1</v>
      </c>
      <c r="X159" s="1011">
        <f t="shared" si="64"/>
        <v>0</v>
      </c>
      <c r="Y159" s="1011">
        <f t="shared" si="64"/>
        <v>2</v>
      </c>
      <c r="Z159" s="1011">
        <f t="shared" si="64"/>
        <v>0</v>
      </c>
      <c r="AA159" s="1011">
        <f t="shared" si="64"/>
        <v>0</v>
      </c>
      <c r="AB159" s="1011">
        <f t="shared" si="64"/>
        <v>10</v>
      </c>
      <c r="AC159" s="1011">
        <f t="shared" si="64"/>
        <v>0</v>
      </c>
      <c r="AD159" s="1011">
        <f t="shared" si="64"/>
        <v>1</v>
      </c>
      <c r="AE159" s="1011">
        <f t="shared" si="64"/>
        <v>0</v>
      </c>
      <c r="AF159" s="1011">
        <f t="shared" si="64"/>
        <v>1</v>
      </c>
      <c r="AG159" s="1012">
        <f t="shared" si="64"/>
        <v>2</v>
      </c>
      <c r="AI159" s="1008" t="s">
        <v>748</v>
      </c>
      <c r="AJ159" s="1296"/>
      <c r="AK159" s="1088"/>
      <c r="AL159" s="488"/>
    </row>
    <row r="160" spans="1:38" s="213" customFormat="1" ht="20.25" customHeight="1" x14ac:dyDescent="0.15">
      <c r="A160" s="55">
        <v>3850</v>
      </c>
      <c r="B160" s="75"/>
      <c r="C160" s="238" t="s">
        <v>159</v>
      </c>
      <c r="D160" s="75"/>
      <c r="E160" s="1033"/>
      <c r="F160" s="1033"/>
      <c r="G160" s="75"/>
      <c r="H160" s="1020">
        <f t="shared" ref="H160:H161" si="65">SUM(I160:K160)</f>
        <v>4</v>
      </c>
      <c r="I160" s="151">
        <v>3</v>
      </c>
      <c r="J160" s="1024">
        <v>0</v>
      </c>
      <c r="K160" s="1025">
        <v>1</v>
      </c>
      <c r="L160" s="1020">
        <f t="shared" ref="L160:L161" si="66">SUM(M160:N160)</f>
        <v>54</v>
      </c>
      <c r="M160" s="151">
        <v>28</v>
      </c>
      <c r="N160" s="152">
        <v>26</v>
      </c>
      <c r="O160" s="1020">
        <v>20</v>
      </c>
      <c r="P160" s="1024">
        <v>22</v>
      </c>
      <c r="Q160" s="152">
        <v>12</v>
      </c>
      <c r="R160" s="1047">
        <v>3</v>
      </c>
      <c r="S160" s="810"/>
      <c r="T160" s="581"/>
      <c r="U160" s="1079">
        <v>6</v>
      </c>
      <c r="V160" s="1025">
        <v>6</v>
      </c>
      <c r="W160" s="151">
        <v>1</v>
      </c>
      <c r="X160" s="1024">
        <v>0</v>
      </c>
      <c r="Y160" s="1024">
        <v>1</v>
      </c>
      <c r="Z160" s="1024">
        <v>0</v>
      </c>
      <c r="AA160" s="1024">
        <v>0</v>
      </c>
      <c r="AB160" s="1024">
        <v>7</v>
      </c>
      <c r="AC160" s="1024">
        <v>0</v>
      </c>
      <c r="AD160" s="1024">
        <v>1</v>
      </c>
      <c r="AE160" s="1024">
        <v>0</v>
      </c>
      <c r="AF160" s="1024">
        <v>1</v>
      </c>
      <c r="AG160" s="1025">
        <v>1</v>
      </c>
      <c r="AH160" s="75"/>
      <c r="AI160" s="238" t="s">
        <v>159</v>
      </c>
      <c r="AJ160" s="1297"/>
      <c r="AK160" s="856"/>
      <c r="AL160" s="488"/>
    </row>
    <row r="161" spans="1:38" s="75" customFormat="1" ht="20.25" customHeight="1" x14ac:dyDescent="0.15">
      <c r="A161" s="211">
        <v>3885</v>
      </c>
      <c r="B161" s="212"/>
      <c r="C161" s="239" t="s">
        <v>358</v>
      </c>
      <c r="D161" s="212"/>
      <c r="E161" s="1034" t="s">
        <v>1429</v>
      </c>
      <c r="F161" s="1034">
        <v>3</v>
      </c>
      <c r="G161" s="212"/>
      <c r="H161" s="1019">
        <f t="shared" si="65"/>
        <v>2</v>
      </c>
      <c r="I161" s="197">
        <v>2</v>
      </c>
      <c r="J161" s="1017">
        <v>0</v>
      </c>
      <c r="K161" s="1018">
        <v>0</v>
      </c>
      <c r="L161" s="1019">
        <f t="shared" si="66"/>
        <v>9</v>
      </c>
      <c r="M161" s="197">
        <v>2</v>
      </c>
      <c r="N161" s="190">
        <v>7</v>
      </c>
      <c r="O161" s="1019">
        <v>5</v>
      </c>
      <c r="P161" s="1017">
        <v>0</v>
      </c>
      <c r="Q161" s="190">
        <v>4</v>
      </c>
      <c r="R161" s="1048">
        <v>0</v>
      </c>
      <c r="S161" s="810"/>
      <c r="T161" s="581"/>
      <c r="U161" s="1078">
        <v>4</v>
      </c>
      <c r="V161" s="1018">
        <v>1</v>
      </c>
      <c r="W161" s="197">
        <v>0</v>
      </c>
      <c r="X161" s="1017">
        <v>0</v>
      </c>
      <c r="Y161" s="1017">
        <v>1</v>
      </c>
      <c r="Z161" s="1017">
        <v>0</v>
      </c>
      <c r="AA161" s="1017">
        <v>0</v>
      </c>
      <c r="AB161" s="1017">
        <v>3</v>
      </c>
      <c r="AC161" s="1017">
        <v>0</v>
      </c>
      <c r="AD161" s="1017">
        <v>0</v>
      </c>
      <c r="AE161" s="1017">
        <v>0</v>
      </c>
      <c r="AF161" s="1017">
        <v>0</v>
      </c>
      <c r="AG161" s="1018">
        <v>1</v>
      </c>
      <c r="AH161" s="212"/>
      <c r="AI161" s="239" t="s">
        <v>358</v>
      </c>
      <c r="AJ161" s="1295"/>
      <c r="AK161" s="856"/>
      <c r="AL161" s="477"/>
    </row>
    <row r="162" spans="1:38" s="213" customFormat="1" ht="20.25" customHeight="1" x14ac:dyDescent="0.15">
      <c r="A162" s="1057"/>
      <c r="B162" s="1058"/>
      <c r="C162" s="292" t="s">
        <v>1232</v>
      </c>
      <c r="D162" s="1058"/>
      <c r="E162" s="1059"/>
      <c r="F162" s="1059"/>
      <c r="G162" s="1058"/>
      <c r="H162" s="1060">
        <f>H163+H165</f>
        <v>18</v>
      </c>
      <c r="I162" s="1061">
        <f>I163+I165</f>
        <v>12</v>
      </c>
      <c r="J162" s="1062">
        <f>J163+J165</f>
        <v>0</v>
      </c>
      <c r="K162" s="1063">
        <f>K163+K165</f>
        <v>6</v>
      </c>
      <c r="L162" s="1064">
        <f>M162+N162</f>
        <v>248</v>
      </c>
      <c r="M162" s="1061">
        <f t="shared" ref="M162:AG162" si="67">M163+M165</f>
        <v>127</v>
      </c>
      <c r="N162" s="1065">
        <f t="shared" si="67"/>
        <v>121</v>
      </c>
      <c r="O162" s="1060">
        <f t="shared" si="67"/>
        <v>70</v>
      </c>
      <c r="P162" s="1062">
        <f t="shared" si="67"/>
        <v>76</v>
      </c>
      <c r="Q162" s="1065">
        <f t="shared" si="67"/>
        <v>102</v>
      </c>
      <c r="R162" s="1066">
        <f t="shared" si="67"/>
        <v>10</v>
      </c>
      <c r="S162" s="809"/>
      <c r="T162" s="580"/>
      <c r="U162" s="1082">
        <f t="shared" si="67"/>
        <v>32</v>
      </c>
      <c r="V162" s="1063">
        <f t="shared" si="67"/>
        <v>13</v>
      </c>
      <c r="W162" s="1061">
        <f t="shared" si="67"/>
        <v>3</v>
      </c>
      <c r="X162" s="1062">
        <f t="shared" si="67"/>
        <v>0</v>
      </c>
      <c r="Y162" s="1062">
        <f t="shared" si="67"/>
        <v>3</v>
      </c>
      <c r="Z162" s="1062">
        <f t="shared" si="67"/>
        <v>0</v>
      </c>
      <c r="AA162" s="1062">
        <f t="shared" si="67"/>
        <v>0</v>
      </c>
      <c r="AB162" s="1062">
        <f t="shared" si="67"/>
        <v>31</v>
      </c>
      <c r="AC162" s="1062">
        <f t="shared" si="67"/>
        <v>0</v>
      </c>
      <c r="AD162" s="1062">
        <f t="shared" si="67"/>
        <v>2</v>
      </c>
      <c r="AE162" s="1062">
        <f t="shared" si="67"/>
        <v>1</v>
      </c>
      <c r="AF162" s="1062">
        <f t="shared" si="67"/>
        <v>0</v>
      </c>
      <c r="AG162" s="1063">
        <f t="shared" si="67"/>
        <v>5</v>
      </c>
      <c r="AH162" s="1058"/>
      <c r="AI162" s="292" t="s">
        <v>1232</v>
      </c>
      <c r="AJ162" s="1300"/>
      <c r="AK162" s="1088"/>
      <c r="AL162" s="488"/>
    </row>
    <row r="163" spans="1:38" s="213" customFormat="1" ht="20.25" customHeight="1" x14ac:dyDescent="0.15">
      <c r="A163" s="317">
        <v>321</v>
      </c>
      <c r="C163" s="1008" t="s">
        <v>1134</v>
      </c>
      <c r="E163" s="1035"/>
      <c r="F163" s="1035"/>
      <c r="H163" s="1013">
        <f>H164</f>
        <v>8</v>
      </c>
      <c r="I163" s="1010">
        <f>I164</f>
        <v>6</v>
      </c>
      <c r="J163" s="1011">
        <f>J164</f>
        <v>0</v>
      </c>
      <c r="K163" s="1012">
        <f>K164</f>
        <v>2</v>
      </c>
      <c r="L163" s="1022">
        <f>M163+N163</f>
        <v>149</v>
      </c>
      <c r="M163" s="1029">
        <f t="shared" ref="M163:AG163" si="68">M164</f>
        <v>76</v>
      </c>
      <c r="N163" s="1030">
        <f t="shared" si="68"/>
        <v>73</v>
      </c>
      <c r="O163" s="1001">
        <f t="shared" si="68"/>
        <v>45</v>
      </c>
      <c r="P163" s="1031">
        <f t="shared" si="68"/>
        <v>43</v>
      </c>
      <c r="Q163" s="1030">
        <f t="shared" si="68"/>
        <v>61</v>
      </c>
      <c r="R163" s="1051">
        <f t="shared" si="68"/>
        <v>3</v>
      </c>
      <c r="S163" s="809"/>
      <c r="T163" s="580"/>
      <c r="U163" s="1080">
        <f t="shared" si="68"/>
        <v>13</v>
      </c>
      <c r="V163" s="1046">
        <f t="shared" si="68"/>
        <v>5</v>
      </c>
      <c r="W163" s="1029">
        <f t="shared" si="68"/>
        <v>1</v>
      </c>
      <c r="X163" s="1031">
        <f t="shared" si="68"/>
        <v>0</v>
      </c>
      <c r="Y163" s="1031">
        <f t="shared" si="68"/>
        <v>1</v>
      </c>
      <c r="Z163" s="1031">
        <f t="shared" si="68"/>
        <v>0</v>
      </c>
      <c r="AA163" s="1031">
        <f t="shared" si="68"/>
        <v>0</v>
      </c>
      <c r="AB163" s="1031">
        <f t="shared" si="68"/>
        <v>15</v>
      </c>
      <c r="AC163" s="1031">
        <f t="shared" si="68"/>
        <v>0</v>
      </c>
      <c r="AD163" s="1031">
        <f t="shared" si="68"/>
        <v>1</v>
      </c>
      <c r="AE163" s="1031">
        <f t="shared" si="68"/>
        <v>0</v>
      </c>
      <c r="AF163" s="1031">
        <f t="shared" si="68"/>
        <v>0</v>
      </c>
      <c r="AG163" s="1046">
        <f t="shared" si="68"/>
        <v>0</v>
      </c>
      <c r="AI163" s="1008" t="s">
        <v>1134</v>
      </c>
      <c r="AJ163" s="1296"/>
      <c r="AK163" s="1088"/>
      <c r="AL163" s="488"/>
    </row>
    <row r="164" spans="1:38" s="75" customFormat="1" ht="20.25" customHeight="1" x14ac:dyDescent="0.15">
      <c r="A164" s="55">
        <v>3919</v>
      </c>
      <c r="C164" s="238" t="s">
        <v>1135</v>
      </c>
      <c r="E164" s="1033"/>
      <c r="F164" s="1033"/>
      <c r="H164" s="1020">
        <f t="shared" ref="H164" si="69">SUM(I164:K164)</f>
        <v>8</v>
      </c>
      <c r="I164" s="151">
        <v>6</v>
      </c>
      <c r="J164" s="1024">
        <v>0</v>
      </c>
      <c r="K164" s="1025">
        <v>2</v>
      </c>
      <c r="L164" s="1020">
        <f t="shared" ref="L164" si="70">SUM(M164:N164)</f>
        <v>149</v>
      </c>
      <c r="M164" s="151">
        <v>76</v>
      </c>
      <c r="N164" s="152">
        <v>73</v>
      </c>
      <c r="O164" s="1020">
        <v>45</v>
      </c>
      <c r="P164" s="1024">
        <v>43</v>
      </c>
      <c r="Q164" s="152">
        <v>61</v>
      </c>
      <c r="R164" s="1047">
        <v>3</v>
      </c>
      <c r="S164" s="810"/>
      <c r="T164" s="581"/>
      <c r="U164" s="1079">
        <v>13</v>
      </c>
      <c r="V164" s="1025">
        <v>5</v>
      </c>
      <c r="W164" s="151">
        <v>1</v>
      </c>
      <c r="X164" s="1024">
        <v>0</v>
      </c>
      <c r="Y164" s="1024">
        <v>1</v>
      </c>
      <c r="Z164" s="1024">
        <v>0</v>
      </c>
      <c r="AA164" s="1024">
        <v>0</v>
      </c>
      <c r="AB164" s="1024">
        <v>15</v>
      </c>
      <c r="AC164" s="1024">
        <v>0</v>
      </c>
      <c r="AD164" s="1024">
        <v>1</v>
      </c>
      <c r="AE164" s="1024">
        <v>0</v>
      </c>
      <c r="AF164" s="1024">
        <v>0</v>
      </c>
      <c r="AG164" s="1025">
        <v>0</v>
      </c>
      <c r="AI164" s="238" t="s">
        <v>1135</v>
      </c>
      <c r="AJ164" s="1297"/>
      <c r="AK164" s="856"/>
      <c r="AL164" s="477"/>
    </row>
    <row r="165" spans="1:38" s="213" customFormat="1" ht="20.25" customHeight="1" x14ac:dyDescent="0.15">
      <c r="A165" s="1042">
        <v>323</v>
      </c>
      <c r="B165" s="1043"/>
      <c r="C165" s="1044" t="s">
        <v>1233</v>
      </c>
      <c r="D165" s="1043"/>
      <c r="E165" s="1045"/>
      <c r="F165" s="1045"/>
      <c r="G165" s="1043"/>
      <c r="H165" s="1001">
        <f>SUM(H166:H167)</f>
        <v>10</v>
      </c>
      <c r="I165" s="1029">
        <f>SUM(I166:I167)</f>
        <v>6</v>
      </c>
      <c r="J165" s="1031">
        <f>SUM(J166:J167)</f>
        <v>0</v>
      </c>
      <c r="K165" s="1046">
        <f>SUM(K166:K167)</f>
        <v>4</v>
      </c>
      <c r="L165" s="1022">
        <f>M165+N165</f>
        <v>99</v>
      </c>
      <c r="M165" s="1029">
        <f t="shared" ref="M165:AG165" si="71">SUM(M166:M167)</f>
        <v>51</v>
      </c>
      <c r="N165" s="1030">
        <f t="shared" si="71"/>
        <v>48</v>
      </c>
      <c r="O165" s="1001">
        <f t="shared" si="71"/>
        <v>25</v>
      </c>
      <c r="P165" s="1031">
        <f t="shared" si="71"/>
        <v>33</v>
      </c>
      <c r="Q165" s="1030">
        <f t="shared" si="71"/>
        <v>41</v>
      </c>
      <c r="R165" s="1051">
        <f t="shared" si="71"/>
        <v>7</v>
      </c>
      <c r="S165" s="809"/>
      <c r="T165" s="580"/>
      <c r="U165" s="1080">
        <f t="shared" si="71"/>
        <v>19</v>
      </c>
      <c r="V165" s="1046">
        <f t="shared" si="71"/>
        <v>8</v>
      </c>
      <c r="W165" s="1029">
        <f t="shared" si="71"/>
        <v>2</v>
      </c>
      <c r="X165" s="1031">
        <f t="shared" si="71"/>
        <v>0</v>
      </c>
      <c r="Y165" s="1031">
        <f t="shared" si="71"/>
        <v>2</v>
      </c>
      <c r="Z165" s="1031">
        <f t="shared" si="71"/>
        <v>0</v>
      </c>
      <c r="AA165" s="1031">
        <f t="shared" si="71"/>
        <v>0</v>
      </c>
      <c r="AB165" s="1031">
        <f t="shared" si="71"/>
        <v>16</v>
      </c>
      <c r="AC165" s="1031">
        <f t="shared" si="71"/>
        <v>0</v>
      </c>
      <c r="AD165" s="1031">
        <f t="shared" si="71"/>
        <v>1</v>
      </c>
      <c r="AE165" s="1031">
        <f t="shared" si="71"/>
        <v>1</v>
      </c>
      <c r="AF165" s="1031">
        <f t="shared" si="71"/>
        <v>0</v>
      </c>
      <c r="AG165" s="1046">
        <f t="shared" si="71"/>
        <v>5</v>
      </c>
      <c r="AH165" s="1043"/>
      <c r="AI165" s="1044" t="s">
        <v>1233</v>
      </c>
      <c r="AJ165" s="1299"/>
      <c r="AK165" s="1088"/>
      <c r="AL165" s="488"/>
    </row>
    <row r="166" spans="1:38" s="75" customFormat="1" ht="20.25" customHeight="1" x14ac:dyDescent="0.15">
      <c r="A166" s="55">
        <v>3960</v>
      </c>
      <c r="C166" s="238" t="s">
        <v>1136</v>
      </c>
      <c r="E166" s="1033"/>
      <c r="F166" s="1033">
        <v>1</v>
      </c>
      <c r="H166" s="1020">
        <f t="shared" ref="H166:H167" si="72">SUM(I166:K166)</f>
        <v>5</v>
      </c>
      <c r="I166" s="151">
        <v>3</v>
      </c>
      <c r="J166" s="1024">
        <v>0</v>
      </c>
      <c r="K166" s="1025">
        <v>2</v>
      </c>
      <c r="L166" s="1020">
        <f t="shared" ref="L166:L167" si="73">SUM(M166:N166)</f>
        <v>68</v>
      </c>
      <c r="M166" s="151">
        <v>32</v>
      </c>
      <c r="N166" s="152">
        <v>36</v>
      </c>
      <c r="O166" s="1020">
        <v>18</v>
      </c>
      <c r="P166" s="1024">
        <v>26</v>
      </c>
      <c r="Q166" s="152">
        <v>24</v>
      </c>
      <c r="R166" s="1047">
        <v>5</v>
      </c>
      <c r="S166" s="810"/>
      <c r="T166" s="581"/>
      <c r="U166" s="1079">
        <v>10</v>
      </c>
      <c r="V166" s="1025">
        <v>5</v>
      </c>
      <c r="W166" s="151">
        <v>1</v>
      </c>
      <c r="X166" s="1024">
        <v>0</v>
      </c>
      <c r="Y166" s="1024">
        <v>1</v>
      </c>
      <c r="Z166" s="1024">
        <v>0</v>
      </c>
      <c r="AA166" s="1024">
        <v>0</v>
      </c>
      <c r="AB166" s="1024">
        <v>9</v>
      </c>
      <c r="AC166" s="1024">
        <v>0</v>
      </c>
      <c r="AD166" s="1024">
        <v>0</v>
      </c>
      <c r="AE166" s="1024">
        <v>1</v>
      </c>
      <c r="AF166" s="1024">
        <v>0</v>
      </c>
      <c r="AG166" s="1025">
        <v>3</v>
      </c>
      <c r="AI166" s="238" t="s">
        <v>1136</v>
      </c>
      <c r="AJ166" s="1297"/>
      <c r="AK166" s="856"/>
      <c r="AL166" s="477"/>
    </row>
    <row r="167" spans="1:38" s="75" customFormat="1" ht="20.25" customHeight="1" x14ac:dyDescent="0.15">
      <c r="A167" s="211">
        <v>3961</v>
      </c>
      <c r="B167" s="212"/>
      <c r="C167" s="239" t="s">
        <v>706</v>
      </c>
      <c r="D167" s="212"/>
      <c r="E167" s="1034"/>
      <c r="F167" s="1034">
        <v>1</v>
      </c>
      <c r="G167" s="212"/>
      <c r="H167" s="1019">
        <f t="shared" si="72"/>
        <v>5</v>
      </c>
      <c r="I167" s="197">
        <v>3</v>
      </c>
      <c r="J167" s="1017">
        <v>0</v>
      </c>
      <c r="K167" s="1018">
        <v>2</v>
      </c>
      <c r="L167" s="1019">
        <f t="shared" si="73"/>
        <v>31</v>
      </c>
      <c r="M167" s="197">
        <v>19</v>
      </c>
      <c r="N167" s="190">
        <v>12</v>
      </c>
      <c r="O167" s="1019">
        <v>7</v>
      </c>
      <c r="P167" s="1017">
        <v>7</v>
      </c>
      <c r="Q167" s="190">
        <v>17</v>
      </c>
      <c r="R167" s="1067">
        <v>2</v>
      </c>
      <c r="S167" s="810"/>
      <c r="T167" s="581"/>
      <c r="U167" s="1078">
        <v>9</v>
      </c>
      <c r="V167" s="1018">
        <v>3</v>
      </c>
      <c r="W167" s="197">
        <v>1</v>
      </c>
      <c r="X167" s="1017">
        <v>0</v>
      </c>
      <c r="Y167" s="1017">
        <v>1</v>
      </c>
      <c r="Z167" s="1017">
        <v>0</v>
      </c>
      <c r="AA167" s="1017">
        <v>0</v>
      </c>
      <c r="AB167" s="1017">
        <v>7</v>
      </c>
      <c r="AC167" s="1017">
        <v>0</v>
      </c>
      <c r="AD167" s="1017">
        <v>1</v>
      </c>
      <c r="AE167" s="1017">
        <v>0</v>
      </c>
      <c r="AF167" s="1017">
        <v>0</v>
      </c>
      <c r="AG167" s="1018">
        <v>2</v>
      </c>
      <c r="AH167" s="212"/>
      <c r="AI167" s="239" t="s">
        <v>706</v>
      </c>
      <c r="AJ167" s="1295"/>
      <c r="AK167" s="856"/>
      <c r="AL167" s="477"/>
    </row>
    <row r="168" spans="1:38" s="213" customFormat="1" ht="20.25" customHeight="1" x14ac:dyDescent="0.15">
      <c r="A168" s="1057"/>
      <c r="B168" s="1058"/>
      <c r="C168" s="292" t="s">
        <v>1137</v>
      </c>
      <c r="D168" s="1058"/>
      <c r="E168" s="1059"/>
      <c r="F168" s="1059"/>
      <c r="G168" s="1058"/>
      <c r="H168" s="1060">
        <f>H169+H172+H174</f>
        <v>32</v>
      </c>
      <c r="I168" s="1061">
        <f>I169+I172+I174</f>
        <v>23</v>
      </c>
      <c r="J168" s="1062">
        <f>J169+J172+J174</f>
        <v>0</v>
      </c>
      <c r="K168" s="1063">
        <f>K169+K172+K174</f>
        <v>9</v>
      </c>
      <c r="L168" s="1064">
        <f>M168+N168</f>
        <v>651</v>
      </c>
      <c r="M168" s="1061">
        <f t="shared" ref="M168:AG168" si="74">M169+M172+M174</f>
        <v>327</v>
      </c>
      <c r="N168" s="1065">
        <f t="shared" si="74"/>
        <v>324</v>
      </c>
      <c r="O168" s="1060">
        <f t="shared" si="74"/>
        <v>182</v>
      </c>
      <c r="P168" s="1062">
        <f t="shared" si="74"/>
        <v>254</v>
      </c>
      <c r="Q168" s="1065">
        <f t="shared" si="74"/>
        <v>215</v>
      </c>
      <c r="R168" s="1066">
        <f t="shared" si="74"/>
        <v>28</v>
      </c>
      <c r="S168" s="809"/>
      <c r="T168" s="580"/>
      <c r="U168" s="1082">
        <f t="shared" si="74"/>
        <v>40</v>
      </c>
      <c r="V168" s="1063">
        <f t="shared" si="74"/>
        <v>31</v>
      </c>
      <c r="W168" s="1061">
        <f t="shared" si="74"/>
        <v>4</v>
      </c>
      <c r="X168" s="1062">
        <f t="shared" si="74"/>
        <v>0</v>
      </c>
      <c r="Y168" s="1062">
        <f t="shared" si="74"/>
        <v>4</v>
      </c>
      <c r="Z168" s="1062">
        <f t="shared" si="74"/>
        <v>0</v>
      </c>
      <c r="AA168" s="1062">
        <f t="shared" si="74"/>
        <v>0</v>
      </c>
      <c r="AB168" s="1062">
        <f t="shared" si="74"/>
        <v>53</v>
      </c>
      <c r="AC168" s="1062">
        <f t="shared" si="74"/>
        <v>0</v>
      </c>
      <c r="AD168" s="1062">
        <f t="shared" si="74"/>
        <v>3</v>
      </c>
      <c r="AE168" s="1062">
        <f t="shared" si="74"/>
        <v>1</v>
      </c>
      <c r="AF168" s="1062">
        <f t="shared" si="74"/>
        <v>2</v>
      </c>
      <c r="AG168" s="1063">
        <f t="shared" si="74"/>
        <v>4</v>
      </c>
      <c r="AH168" s="1058"/>
      <c r="AI168" s="292" t="s">
        <v>1137</v>
      </c>
      <c r="AJ168" s="1300"/>
      <c r="AK168" s="1088"/>
      <c r="AL168" s="488"/>
    </row>
    <row r="169" spans="1:38" s="213" customFormat="1" ht="20.25" customHeight="1" x14ac:dyDescent="0.15">
      <c r="A169" s="317">
        <v>361</v>
      </c>
      <c r="C169" s="1008" t="s">
        <v>1015</v>
      </c>
      <c r="E169" s="1035"/>
      <c r="F169" s="1035"/>
      <c r="H169" s="1013">
        <f>H170+H171</f>
        <v>17</v>
      </c>
      <c r="I169" s="1010">
        <f>I170+I171</f>
        <v>12</v>
      </c>
      <c r="J169" s="1011">
        <f>J170+J171</f>
        <v>0</v>
      </c>
      <c r="K169" s="1012">
        <f>K170+K171</f>
        <v>5</v>
      </c>
      <c r="L169" s="1022">
        <f>M169+N169</f>
        <v>347</v>
      </c>
      <c r="M169" s="1029">
        <f t="shared" ref="M169:AG169" si="75">M170+M171</f>
        <v>166</v>
      </c>
      <c r="N169" s="1030">
        <f t="shared" si="75"/>
        <v>181</v>
      </c>
      <c r="O169" s="1001">
        <f t="shared" si="75"/>
        <v>100</v>
      </c>
      <c r="P169" s="1031">
        <f t="shared" si="75"/>
        <v>139</v>
      </c>
      <c r="Q169" s="1030">
        <f t="shared" si="75"/>
        <v>108</v>
      </c>
      <c r="R169" s="1051">
        <f t="shared" si="75"/>
        <v>18</v>
      </c>
      <c r="S169" s="809"/>
      <c r="T169" s="580"/>
      <c r="U169" s="1080">
        <f t="shared" si="75"/>
        <v>22</v>
      </c>
      <c r="V169" s="1046">
        <f t="shared" si="75"/>
        <v>14</v>
      </c>
      <c r="W169" s="1029">
        <f t="shared" si="75"/>
        <v>2</v>
      </c>
      <c r="X169" s="1031">
        <f t="shared" si="75"/>
        <v>0</v>
      </c>
      <c r="Y169" s="1031">
        <f t="shared" si="75"/>
        <v>2</v>
      </c>
      <c r="Z169" s="1031">
        <f t="shared" si="75"/>
        <v>0</v>
      </c>
      <c r="AA169" s="1031">
        <f t="shared" si="75"/>
        <v>0</v>
      </c>
      <c r="AB169" s="1031">
        <f t="shared" si="75"/>
        <v>28</v>
      </c>
      <c r="AC169" s="1031">
        <f t="shared" si="75"/>
        <v>0</v>
      </c>
      <c r="AD169" s="1031">
        <f t="shared" si="75"/>
        <v>1</v>
      </c>
      <c r="AE169" s="1031">
        <f t="shared" si="75"/>
        <v>1</v>
      </c>
      <c r="AF169" s="1031">
        <f t="shared" si="75"/>
        <v>0</v>
      </c>
      <c r="AG169" s="1046">
        <f t="shared" si="75"/>
        <v>2</v>
      </c>
      <c r="AI169" s="1008" t="s">
        <v>1015</v>
      </c>
      <c r="AJ169" s="1296"/>
      <c r="AK169" s="1088"/>
      <c r="AL169" s="488"/>
    </row>
    <row r="170" spans="1:38" s="75" customFormat="1" ht="20.25" customHeight="1" x14ac:dyDescent="0.15">
      <c r="A170" s="55">
        <v>4100</v>
      </c>
      <c r="C170" s="238" t="s">
        <v>371</v>
      </c>
      <c r="E170" s="1033"/>
      <c r="F170" s="1033"/>
      <c r="H170" s="1020">
        <f t="shared" ref="H170:H171" si="76">SUM(I170:K170)</f>
        <v>10</v>
      </c>
      <c r="I170" s="151">
        <v>7</v>
      </c>
      <c r="J170" s="1024">
        <v>0</v>
      </c>
      <c r="K170" s="1025">
        <v>3</v>
      </c>
      <c r="L170" s="1020">
        <f t="shared" ref="L170:L171" si="77">SUM(M170:N170)</f>
        <v>190</v>
      </c>
      <c r="M170" s="151">
        <v>83</v>
      </c>
      <c r="N170" s="152">
        <v>107</v>
      </c>
      <c r="O170" s="1020">
        <v>58</v>
      </c>
      <c r="P170" s="1024">
        <v>72</v>
      </c>
      <c r="Q170" s="152">
        <v>60</v>
      </c>
      <c r="R170" s="1047">
        <v>10</v>
      </c>
      <c r="S170" s="810"/>
      <c r="T170" s="581"/>
      <c r="U170" s="1079">
        <v>15</v>
      </c>
      <c r="V170" s="1025">
        <v>6</v>
      </c>
      <c r="W170" s="151">
        <v>1</v>
      </c>
      <c r="X170" s="1024">
        <v>0</v>
      </c>
      <c r="Y170" s="1024">
        <v>1</v>
      </c>
      <c r="Z170" s="1024">
        <v>0</v>
      </c>
      <c r="AA170" s="1024">
        <v>0</v>
      </c>
      <c r="AB170" s="1024">
        <v>16</v>
      </c>
      <c r="AC170" s="1024">
        <v>0</v>
      </c>
      <c r="AD170" s="1024">
        <v>1</v>
      </c>
      <c r="AE170" s="1024">
        <v>0</v>
      </c>
      <c r="AF170" s="1024">
        <v>0</v>
      </c>
      <c r="AG170" s="1025">
        <v>2</v>
      </c>
      <c r="AI170" s="238" t="s">
        <v>371</v>
      </c>
      <c r="AJ170" s="1297"/>
      <c r="AK170" s="856"/>
      <c r="AL170" s="477"/>
    </row>
    <row r="171" spans="1:38" s="75" customFormat="1" ht="20.25" customHeight="1" x14ac:dyDescent="0.15">
      <c r="A171" s="55">
        <v>4180</v>
      </c>
      <c r="C171" s="238" t="s">
        <v>1138</v>
      </c>
      <c r="E171" s="1033"/>
      <c r="F171" s="1033"/>
      <c r="H171" s="1020">
        <f t="shared" si="76"/>
        <v>7</v>
      </c>
      <c r="I171" s="151">
        <v>5</v>
      </c>
      <c r="J171" s="1024">
        <v>0</v>
      </c>
      <c r="K171" s="1025">
        <v>2</v>
      </c>
      <c r="L171" s="1020">
        <f t="shared" si="77"/>
        <v>157</v>
      </c>
      <c r="M171" s="151">
        <v>83</v>
      </c>
      <c r="N171" s="152">
        <v>74</v>
      </c>
      <c r="O171" s="1020">
        <v>42</v>
      </c>
      <c r="P171" s="1024">
        <v>67</v>
      </c>
      <c r="Q171" s="152">
        <v>48</v>
      </c>
      <c r="R171" s="1047">
        <v>8</v>
      </c>
      <c r="S171" s="810"/>
      <c r="T171" s="581"/>
      <c r="U171" s="1079">
        <v>7</v>
      </c>
      <c r="V171" s="1025">
        <v>8</v>
      </c>
      <c r="W171" s="151">
        <v>1</v>
      </c>
      <c r="X171" s="1024">
        <v>0</v>
      </c>
      <c r="Y171" s="1024">
        <v>1</v>
      </c>
      <c r="Z171" s="1024">
        <v>0</v>
      </c>
      <c r="AA171" s="1024">
        <v>0</v>
      </c>
      <c r="AB171" s="1024">
        <v>12</v>
      </c>
      <c r="AC171" s="1024">
        <v>0</v>
      </c>
      <c r="AD171" s="1024">
        <v>0</v>
      </c>
      <c r="AE171" s="1024">
        <v>1</v>
      </c>
      <c r="AF171" s="1024">
        <v>0</v>
      </c>
      <c r="AG171" s="1025">
        <v>0</v>
      </c>
      <c r="AI171" s="238" t="s">
        <v>1138</v>
      </c>
      <c r="AJ171" s="1297"/>
      <c r="AK171" s="856"/>
      <c r="AL171" s="477"/>
    </row>
    <row r="172" spans="1:38" s="213" customFormat="1" ht="20.25" customHeight="1" x14ac:dyDescent="0.15">
      <c r="A172" s="1042">
        <v>362</v>
      </c>
      <c r="B172" s="1043"/>
      <c r="C172" s="1044" t="s">
        <v>1139</v>
      </c>
      <c r="D172" s="1043"/>
      <c r="E172" s="1045"/>
      <c r="F172" s="1045"/>
      <c r="G172" s="1043"/>
      <c r="H172" s="1001">
        <f>H173</f>
        <v>6</v>
      </c>
      <c r="I172" s="1029">
        <f>I173</f>
        <v>4</v>
      </c>
      <c r="J172" s="1031">
        <f>J173</f>
        <v>0</v>
      </c>
      <c r="K172" s="1046">
        <f>K173</f>
        <v>2</v>
      </c>
      <c r="L172" s="1022">
        <f>M172+N172</f>
        <v>122</v>
      </c>
      <c r="M172" s="1029">
        <f t="shared" ref="M172:AG172" si="78">M173</f>
        <v>71</v>
      </c>
      <c r="N172" s="1030">
        <f t="shared" si="78"/>
        <v>51</v>
      </c>
      <c r="O172" s="1001">
        <f t="shared" si="78"/>
        <v>35</v>
      </c>
      <c r="P172" s="1031">
        <f t="shared" si="78"/>
        <v>48</v>
      </c>
      <c r="Q172" s="1030">
        <f t="shared" si="78"/>
        <v>39</v>
      </c>
      <c r="R172" s="1051">
        <f t="shared" si="78"/>
        <v>8</v>
      </c>
      <c r="S172" s="809"/>
      <c r="T172" s="580"/>
      <c r="U172" s="1080">
        <f t="shared" si="78"/>
        <v>9</v>
      </c>
      <c r="V172" s="1046">
        <f t="shared" si="78"/>
        <v>7</v>
      </c>
      <c r="W172" s="1029">
        <f t="shared" si="78"/>
        <v>1</v>
      </c>
      <c r="X172" s="1031">
        <f t="shared" si="78"/>
        <v>0</v>
      </c>
      <c r="Y172" s="1031">
        <f t="shared" si="78"/>
        <v>1</v>
      </c>
      <c r="Z172" s="1031">
        <f t="shared" si="78"/>
        <v>0</v>
      </c>
      <c r="AA172" s="1031">
        <f t="shared" si="78"/>
        <v>0</v>
      </c>
      <c r="AB172" s="1031">
        <f t="shared" si="78"/>
        <v>11</v>
      </c>
      <c r="AC172" s="1031">
        <f t="shared" si="78"/>
        <v>0</v>
      </c>
      <c r="AD172" s="1031">
        <f t="shared" si="78"/>
        <v>1</v>
      </c>
      <c r="AE172" s="1031">
        <f t="shared" si="78"/>
        <v>0</v>
      </c>
      <c r="AF172" s="1031">
        <f t="shared" si="78"/>
        <v>1</v>
      </c>
      <c r="AG172" s="1046">
        <f t="shared" si="78"/>
        <v>1</v>
      </c>
      <c r="AH172" s="1043"/>
      <c r="AI172" s="1044" t="s">
        <v>1139</v>
      </c>
      <c r="AJ172" s="1299"/>
      <c r="AK172" s="1088"/>
      <c r="AL172" s="488"/>
    </row>
    <row r="173" spans="1:38" s="75" customFormat="1" ht="20.25" customHeight="1" x14ac:dyDescent="0.15">
      <c r="A173" s="211">
        <v>4110</v>
      </c>
      <c r="B173" s="212"/>
      <c r="C173" s="239" t="s">
        <v>1140</v>
      </c>
      <c r="D173" s="212"/>
      <c r="E173" s="1034"/>
      <c r="F173" s="1034"/>
      <c r="G173" s="212"/>
      <c r="H173" s="1019">
        <f t="shared" ref="H173" si="79">SUM(I173:K173)</f>
        <v>6</v>
      </c>
      <c r="I173" s="197">
        <v>4</v>
      </c>
      <c r="J173" s="1017">
        <v>0</v>
      </c>
      <c r="K173" s="1018">
        <v>2</v>
      </c>
      <c r="L173" s="1019">
        <f t="shared" ref="L173" si="80">SUM(M173:N173)</f>
        <v>122</v>
      </c>
      <c r="M173" s="197">
        <v>71</v>
      </c>
      <c r="N173" s="190">
        <v>51</v>
      </c>
      <c r="O173" s="1019">
        <v>35</v>
      </c>
      <c r="P173" s="1017">
        <v>48</v>
      </c>
      <c r="Q173" s="190">
        <v>39</v>
      </c>
      <c r="R173" s="1048">
        <v>8</v>
      </c>
      <c r="S173" s="810"/>
      <c r="T173" s="581"/>
      <c r="U173" s="1078">
        <v>9</v>
      </c>
      <c r="V173" s="1018">
        <v>7</v>
      </c>
      <c r="W173" s="197">
        <v>1</v>
      </c>
      <c r="X173" s="1017">
        <v>0</v>
      </c>
      <c r="Y173" s="1017">
        <v>1</v>
      </c>
      <c r="Z173" s="1017">
        <v>0</v>
      </c>
      <c r="AA173" s="1017">
        <v>0</v>
      </c>
      <c r="AB173" s="1017">
        <v>11</v>
      </c>
      <c r="AC173" s="1017">
        <v>0</v>
      </c>
      <c r="AD173" s="1017">
        <v>1</v>
      </c>
      <c r="AE173" s="1017">
        <v>0</v>
      </c>
      <c r="AF173" s="1017">
        <v>1</v>
      </c>
      <c r="AG173" s="1018">
        <v>1</v>
      </c>
      <c r="AH173" s="212"/>
      <c r="AI173" s="239" t="s">
        <v>1140</v>
      </c>
      <c r="AJ173" s="1295"/>
      <c r="AK173" s="856"/>
      <c r="AL173" s="477"/>
    </row>
    <row r="174" spans="1:38" s="213" customFormat="1" ht="20.25" customHeight="1" x14ac:dyDescent="0.15">
      <c r="A174" s="1042">
        <v>367</v>
      </c>
      <c r="B174" s="1043"/>
      <c r="C174" s="1044" t="s">
        <v>1141</v>
      </c>
      <c r="D174" s="1043"/>
      <c r="E174" s="1045"/>
      <c r="F174" s="1045"/>
      <c r="G174" s="1043"/>
      <c r="H174" s="1001">
        <f>H175</f>
        <v>9</v>
      </c>
      <c r="I174" s="1029">
        <f>I175</f>
        <v>7</v>
      </c>
      <c r="J174" s="1031">
        <f>J175</f>
        <v>0</v>
      </c>
      <c r="K174" s="1046">
        <f>K175</f>
        <v>2</v>
      </c>
      <c r="L174" s="1022">
        <f>M174+N174</f>
        <v>182</v>
      </c>
      <c r="M174" s="1029">
        <f t="shared" ref="M174:AG174" si="81">M175</f>
        <v>90</v>
      </c>
      <c r="N174" s="1030">
        <f t="shared" si="81"/>
        <v>92</v>
      </c>
      <c r="O174" s="1001">
        <f t="shared" si="81"/>
        <v>47</v>
      </c>
      <c r="P174" s="1031">
        <f t="shared" si="81"/>
        <v>67</v>
      </c>
      <c r="Q174" s="1030">
        <f t="shared" si="81"/>
        <v>68</v>
      </c>
      <c r="R174" s="1051">
        <f t="shared" si="81"/>
        <v>2</v>
      </c>
      <c r="S174" s="809"/>
      <c r="T174" s="580"/>
      <c r="U174" s="1080">
        <f t="shared" si="81"/>
        <v>9</v>
      </c>
      <c r="V174" s="1046">
        <f t="shared" si="81"/>
        <v>10</v>
      </c>
      <c r="W174" s="1029">
        <f t="shared" si="81"/>
        <v>1</v>
      </c>
      <c r="X174" s="1031">
        <f t="shared" si="81"/>
        <v>0</v>
      </c>
      <c r="Y174" s="1031">
        <f t="shared" si="81"/>
        <v>1</v>
      </c>
      <c r="Z174" s="1031">
        <f t="shared" si="81"/>
        <v>0</v>
      </c>
      <c r="AA174" s="1031">
        <f t="shared" si="81"/>
        <v>0</v>
      </c>
      <c r="AB174" s="1031">
        <f t="shared" si="81"/>
        <v>14</v>
      </c>
      <c r="AC174" s="1031">
        <f t="shared" si="81"/>
        <v>0</v>
      </c>
      <c r="AD174" s="1031">
        <f t="shared" si="81"/>
        <v>1</v>
      </c>
      <c r="AE174" s="1031">
        <f t="shared" si="81"/>
        <v>0</v>
      </c>
      <c r="AF174" s="1031">
        <f t="shared" si="81"/>
        <v>1</v>
      </c>
      <c r="AG174" s="1046">
        <f t="shared" si="81"/>
        <v>1</v>
      </c>
      <c r="AH174" s="1043"/>
      <c r="AI174" s="1044" t="s">
        <v>1141</v>
      </c>
      <c r="AJ174" s="1299"/>
      <c r="AK174" s="1088"/>
      <c r="AL174" s="488"/>
    </row>
    <row r="175" spans="1:38" s="75" customFormat="1" ht="20.25" customHeight="1" x14ac:dyDescent="0.15">
      <c r="A175" s="211">
        <v>4190</v>
      </c>
      <c r="B175" s="212"/>
      <c r="C175" s="239" t="s">
        <v>1142</v>
      </c>
      <c r="D175" s="212"/>
      <c r="E175" s="1034"/>
      <c r="F175" s="1034"/>
      <c r="G175" s="212"/>
      <c r="H175" s="1019">
        <f t="shared" ref="H175" si="82">SUM(I175:K175)</f>
        <v>9</v>
      </c>
      <c r="I175" s="197">
        <v>7</v>
      </c>
      <c r="J175" s="1017">
        <v>0</v>
      </c>
      <c r="K175" s="1018">
        <v>2</v>
      </c>
      <c r="L175" s="1019">
        <f t="shared" ref="L175" si="83">SUM(M175:N175)</f>
        <v>182</v>
      </c>
      <c r="M175" s="197">
        <v>90</v>
      </c>
      <c r="N175" s="190">
        <v>92</v>
      </c>
      <c r="O175" s="1019">
        <v>47</v>
      </c>
      <c r="P175" s="1017">
        <v>67</v>
      </c>
      <c r="Q175" s="190">
        <v>68</v>
      </c>
      <c r="R175" s="1048">
        <v>2</v>
      </c>
      <c r="S175" s="810"/>
      <c r="T175" s="581"/>
      <c r="U175" s="1078">
        <v>9</v>
      </c>
      <c r="V175" s="1018">
        <v>10</v>
      </c>
      <c r="W175" s="197">
        <v>1</v>
      </c>
      <c r="X175" s="1017">
        <v>0</v>
      </c>
      <c r="Y175" s="1017">
        <v>1</v>
      </c>
      <c r="Z175" s="1017">
        <v>0</v>
      </c>
      <c r="AA175" s="1017">
        <v>0</v>
      </c>
      <c r="AB175" s="1017">
        <v>14</v>
      </c>
      <c r="AC175" s="1017">
        <v>0</v>
      </c>
      <c r="AD175" s="1017">
        <v>1</v>
      </c>
      <c r="AE175" s="1017">
        <v>0</v>
      </c>
      <c r="AF175" s="1017">
        <v>1</v>
      </c>
      <c r="AG175" s="1018">
        <v>1</v>
      </c>
      <c r="AH175" s="212"/>
      <c r="AI175" s="239" t="s">
        <v>1142</v>
      </c>
      <c r="AJ175" s="1295"/>
      <c r="AK175" s="856"/>
      <c r="AL175" s="477"/>
    </row>
    <row r="176" spans="1:38" s="213" customFormat="1" ht="20.25" customHeight="1" x14ac:dyDescent="0.15">
      <c r="A176" s="314"/>
      <c r="B176" s="315"/>
      <c r="C176" s="995" t="s">
        <v>1143</v>
      </c>
      <c r="D176" s="315"/>
      <c r="E176" s="1054"/>
      <c r="F176" s="1054"/>
      <c r="G176" s="315"/>
      <c r="H176" s="268">
        <f>H177+H179+H181</f>
        <v>34</v>
      </c>
      <c r="I176" s="997">
        <f>I177+I179+I181</f>
        <v>26</v>
      </c>
      <c r="J176" s="998">
        <f>J177+J179+J181</f>
        <v>0</v>
      </c>
      <c r="K176" s="999">
        <f>K177+K179+K181</f>
        <v>8</v>
      </c>
      <c r="L176" s="1055">
        <f>M176+N176</f>
        <v>657</v>
      </c>
      <c r="M176" s="997">
        <f t="shared" ref="M176:AG176" si="84">M177+M179+M181</f>
        <v>336</v>
      </c>
      <c r="N176" s="1000">
        <f t="shared" si="84"/>
        <v>321</v>
      </c>
      <c r="O176" s="268">
        <f t="shared" si="84"/>
        <v>197</v>
      </c>
      <c r="P176" s="998">
        <f t="shared" si="84"/>
        <v>233</v>
      </c>
      <c r="Q176" s="1000">
        <f t="shared" si="84"/>
        <v>227</v>
      </c>
      <c r="R176" s="1056">
        <f t="shared" si="84"/>
        <v>29</v>
      </c>
      <c r="S176" s="809"/>
      <c r="T176" s="580"/>
      <c r="U176" s="1075">
        <f t="shared" si="84"/>
        <v>39</v>
      </c>
      <c r="V176" s="999">
        <f t="shared" si="84"/>
        <v>34</v>
      </c>
      <c r="W176" s="997">
        <f t="shared" si="84"/>
        <v>3</v>
      </c>
      <c r="X176" s="998">
        <f t="shared" si="84"/>
        <v>0</v>
      </c>
      <c r="Y176" s="998">
        <f t="shared" si="84"/>
        <v>4</v>
      </c>
      <c r="Z176" s="998">
        <f t="shared" si="84"/>
        <v>0</v>
      </c>
      <c r="AA176" s="998">
        <f t="shared" si="84"/>
        <v>0</v>
      </c>
      <c r="AB176" s="998">
        <f t="shared" si="84"/>
        <v>54</v>
      </c>
      <c r="AC176" s="998">
        <f t="shared" si="84"/>
        <v>0</v>
      </c>
      <c r="AD176" s="998">
        <f t="shared" si="84"/>
        <v>3</v>
      </c>
      <c r="AE176" s="998">
        <f t="shared" si="84"/>
        <v>1</v>
      </c>
      <c r="AF176" s="998">
        <f t="shared" si="84"/>
        <v>1</v>
      </c>
      <c r="AG176" s="999">
        <f t="shared" si="84"/>
        <v>7</v>
      </c>
      <c r="AH176" s="315"/>
      <c r="AI176" s="995" t="s">
        <v>1143</v>
      </c>
      <c r="AJ176" s="1298"/>
      <c r="AK176" s="1088"/>
      <c r="AL176" s="488"/>
    </row>
    <row r="177" spans="1:38" s="213" customFormat="1" ht="20.25" customHeight="1" x14ac:dyDescent="0.15">
      <c r="A177" s="317">
        <v>381</v>
      </c>
      <c r="C177" s="1008" t="s">
        <v>1144</v>
      </c>
      <c r="E177" s="1035"/>
      <c r="F177" s="1035"/>
      <c r="H177" s="1013">
        <f>H178</f>
        <v>11</v>
      </c>
      <c r="I177" s="1010">
        <f>I178</f>
        <v>9</v>
      </c>
      <c r="J177" s="1011">
        <f>J178</f>
        <v>0</v>
      </c>
      <c r="K177" s="1012">
        <f>K178</f>
        <v>2</v>
      </c>
      <c r="L177" s="1022">
        <f>M177+N177</f>
        <v>237</v>
      </c>
      <c r="M177" s="1029">
        <f t="shared" ref="M177:AG177" si="85">M178</f>
        <v>117</v>
      </c>
      <c r="N177" s="1030">
        <f t="shared" si="85"/>
        <v>120</v>
      </c>
      <c r="O177" s="1001">
        <f t="shared" si="85"/>
        <v>72</v>
      </c>
      <c r="P177" s="1031">
        <f t="shared" si="85"/>
        <v>88</v>
      </c>
      <c r="Q177" s="1030">
        <f t="shared" si="85"/>
        <v>77</v>
      </c>
      <c r="R177" s="1051">
        <f t="shared" si="85"/>
        <v>5</v>
      </c>
      <c r="S177" s="809"/>
      <c r="T177" s="580"/>
      <c r="U177" s="1080">
        <f t="shared" si="85"/>
        <v>12</v>
      </c>
      <c r="V177" s="1046">
        <f t="shared" si="85"/>
        <v>13</v>
      </c>
      <c r="W177" s="1029">
        <f t="shared" si="85"/>
        <v>1</v>
      </c>
      <c r="X177" s="1031">
        <f t="shared" si="85"/>
        <v>0</v>
      </c>
      <c r="Y177" s="1031">
        <f t="shared" si="85"/>
        <v>1</v>
      </c>
      <c r="Z177" s="1031">
        <f t="shared" si="85"/>
        <v>0</v>
      </c>
      <c r="AA177" s="1031">
        <f t="shared" si="85"/>
        <v>0</v>
      </c>
      <c r="AB177" s="1031">
        <f t="shared" si="85"/>
        <v>17</v>
      </c>
      <c r="AC177" s="1031">
        <f t="shared" si="85"/>
        <v>0</v>
      </c>
      <c r="AD177" s="1031">
        <f t="shared" si="85"/>
        <v>1</v>
      </c>
      <c r="AE177" s="1031">
        <f t="shared" si="85"/>
        <v>0</v>
      </c>
      <c r="AF177" s="1031">
        <f t="shared" si="85"/>
        <v>1</v>
      </c>
      <c r="AG177" s="1046">
        <f t="shared" si="85"/>
        <v>4</v>
      </c>
      <c r="AI177" s="1008" t="s">
        <v>1144</v>
      </c>
      <c r="AJ177" s="1296"/>
      <c r="AK177" s="1088"/>
      <c r="AL177" s="488"/>
    </row>
    <row r="178" spans="1:38" s="75" customFormat="1" ht="20.25" customHeight="1" x14ac:dyDescent="0.15">
      <c r="A178" s="55">
        <v>4230</v>
      </c>
      <c r="C178" s="238" t="s">
        <v>415</v>
      </c>
      <c r="E178" s="1033"/>
      <c r="F178" s="1033"/>
      <c r="H178" s="1020">
        <f t="shared" ref="H178" si="86">SUM(I178:K178)</f>
        <v>11</v>
      </c>
      <c r="I178" s="151">
        <v>9</v>
      </c>
      <c r="J178" s="1024">
        <v>0</v>
      </c>
      <c r="K178" s="1025">
        <v>2</v>
      </c>
      <c r="L178" s="1020">
        <f t="shared" ref="L178" si="87">SUM(M178:N178)</f>
        <v>237</v>
      </c>
      <c r="M178" s="151">
        <v>117</v>
      </c>
      <c r="N178" s="152">
        <v>120</v>
      </c>
      <c r="O178" s="1020">
        <v>72</v>
      </c>
      <c r="P178" s="1024">
        <v>88</v>
      </c>
      <c r="Q178" s="152">
        <v>77</v>
      </c>
      <c r="R178" s="1047">
        <v>5</v>
      </c>
      <c r="S178" s="810"/>
      <c r="T178" s="581"/>
      <c r="U178" s="1079">
        <v>12</v>
      </c>
      <c r="V178" s="1025">
        <v>13</v>
      </c>
      <c r="W178" s="151">
        <v>1</v>
      </c>
      <c r="X178" s="1024">
        <v>0</v>
      </c>
      <c r="Y178" s="1024">
        <v>1</v>
      </c>
      <c r="Z178" s="1024">
        <v>0</v>
      </c>
      <c r="AA178" s="1024">
        <v>0</v>
      </c>
      <c r="AB178" s="1024">
        <v>17</v>
      </c>
      <c r="AC178" s="1024">
        <v>0</v>
      </c>
      <c r="AD178" s="1024">
        <v>1</v>
      </c>
      <c r="AE178" s="1024">
        <v>0</v>
      </c>
      <c r="AF178" s="1024">
        <v>1</v>
      </c>
      <c r="AG178" s="1025">
        <v>4</v>
      </c>
      <c r="AI178" s="238" t="s">
        <v>415</v>
      </c>
      <c r="AJ178" s="1297"/>
      <c r="AK178" s="856"/>
      <c r="AL178" s="477"/>
    </row>
    <row r="179" spans="1:38" s="213" customFormat="1" ht="20.25" customHeight="1" x14ac:dyDescent="0.15">
      <c r="A179" s="1042">
        <v>384</v>
      </c>
      <c r="B179" s="1043"/>
      <c r="C179" s="1044" t="s">
        <v>1145</v>
      </c>
      <c r="D179" s="1043"/>
      <c r="E179" s="1045"/>
      <c r="F179" s="1045"/>
      <c r="G179" s="1043"/>
      <c r="H179" s="1001">
        <f>H180</f>
        <v>13</v>
      </c>
      <c r="I179" s="1029">
        <f>I180</f>
        <v>9</v>
      </c>
      <c r="J179" s="1031">
        <f>J180</f>
        <v>0</v>
      </c>
      <c r="K179" s="1046">
        <f>K180</f>
        <v>4</v>
      </c>
      <c r="L179" s="1022">
        <f>M179+N179</f>
        <v>257</v>
      </c>
      <c r="M179" s="1029">
        <f t="shared" ref="M179:AG179" si="88">M180</f>
        <v>133</v>
      </c>
      <c r="N179" s="1030">
        <f t="shared" si="88"/>
        <v>124</v>
      </c>
      <c r="O179" s="1001">
        <f t="shared" si="88"/>
        <v>82</v>
      </c>
      <c r="P179" s="1031">
        <f t="shared" si="88"/>
        <v>90</v>
      </c>
      <c r="Q179" s="1030">
        <f t="shared" si="88"/>
        <v>85</v>
      </c>
      <c r="R179" s="1051">
        <f t="shared" si="88"/>
        <v>20</v>
      </c>
      <c r="S179" s="809"/>
      <c r="T179" s="580"/>
      <c r="U179" s="1080">
        <f t="shared" si="88"/>
        <v>14</v>
      </c>
      <c r="V179" s="1046">
        <f t="shared" si="88"/>
        <v>12</v>
      </c>
      <c r="W179" s="1029">
        <f t="shared" si="88"/>
        <v>1</v>
      </c>
      <c r="X179" s="1031">
        <f t="shared" si="88"/>
        <v>0</v>
      </c>
      <c r="Y179" s="1031">
        <f t="shared" si="88"/>
        <v>1</v>
      </c>
      <c r="Z179" s="1031">
        <f t="shared" si="88"/>
        <v>0</v>
      </c>
      <c r="AA179" s="1031">
        <f t="shared" si="88"/>
        <v>0</v>
      </c>
      <c r="AB179" s="1031">
        <f t="shared" si="88"/>
        <v>21</v>
      </c>
      <c r="AC179" s="1031">
        <f t="shared" si="88"/>
        <v>0</v>
      </c>
      <c r="AD179" s="1031">
        <f t="shared" si="88"/>
        <v>1</v>
      </c>
      <c r="AE179" s="1031">
        <f t="shared" si="88"/>
        <v>0</v>
      </c>
      <c r="AF179" s="1031">
        <f t="shared" si="88"/>
        <v>0</v>
      </c>
      <c r="AG179" s="1046">
        <f t="shared" si="88"/>
        <v>2</v>
      </c>
      <c r="AH179" s="1043"/>
      <c r="AI179" s="1044" t="s">
        <v>1145</v>
      </c>
      <c r="AJ179" s="1299"/>
      <c r="AK179" s="1088"/>
      <c r="AL179" s="488"/>
    </row>
    <row r="180" spans="1:38" s="75" customFormat="1" ht="20.25" customHeight="1" x14ac:dyDescent="0.15">
      <c r="A180" s="211">
        <v>4270</v>
      </c>
      <c r="B180" s="212"/>
      <c r="C180" s="239" t="s">
        <v>546</v>
      </c>
      <c r="D180" s="212"/>
      <c r="E180" s="1034"/>
      <c r="F180" s="1034"/>
      <c r="G180" s="212"/>
      <c r="H180" s="1019">
        <f t="shared" ref="H180" si="89">SUM(I180:K180)</f>
        <v>13</v>
      </c>
      <c r="I180" s="197">
        <v>9</v>
      </c>
      <c r="J180" s="1017">
        <v>0</v>
      </c>
      <c r="K180" s="1018">
        <v>4</v>
      </c>
      <c r="L180" s="1019">
        <f t="shared" ref="L180" si="90">SUM(M180:N180)</f>
        <v>257</v>
      </c>
      <c r="M180" s="197">
        <v>133</v>
      </c>
      <c r="N180" s="190">
        <v>124</v>
      </c>
      <c r="O180" s="1019">
        <v>82</v>
      </c>
      <c r="P180" s="1017">
        <v>90</v>
      </c>
      <c r="Q180" s="190">
        <v>85</v>
      </c>
      <c r="R180" s="1048">
        <v>20</v>
      </c>
      <c r="S180" s="810"/>
      <c r="T180" s="581"/>
      <c r="U180" s="1078">
        <v>14</v>
      </c>
      <c r="V180" s="1018">
        <v>12</v>
      </c>
      <c r="W180" s="197">
        <v>1</v>
      </c>
      <c r="X180" s="1017">
        <v>0</v>
      </c>
      <c r="Y180" s="1017">
        <v>1</v>
      </c>
      <c r="Z180" s="1017">
        <v>0</v>
      </c>
      <c r="AA180" s="1017">
        <v>0</v>
      </c>
      <c r="AB180" s="1017">
        <v>21</v>
      </c>
      <c r="AC180" s="1017">
        <v>0</v>
      </c>
      <c r="AD180" s="1017">
        <v>1</v>
      </c>
      <c r="AE180" s="1017">
        <v>0</v>
      </c>
      <c r="AF180" s="1017">
        <v>0</v>
      </c>
      <c r="AG180" s="1018">
        <v>2</v>
      </c>
      <c r="AH180" s="212"/>
      <c r="AI180" s="239" t="s">
        <v>546</v>
      </c>
      <c r="AJ180" s="1295"/>
      <c r="AK180" s="856"/>
      <c r="AL180" s="477"/>
    </row>
    <row r="181" spans="1:38" s="213" customFormat="1" ht="20.25" customHeight="1" x14ac:dyDescent="0.15">
      <c r="A181" s="317">
        <v>387</v>
      </c>
      <c r="C181" s="1008" t="s">
        <v>446</v>
      </c>
      <c r="E181" s="1035"/>
      <c r="F181" s="1035"/>
      <c r="H181" s="1013">
        <f>H182+H183</f>
        <v>10</v>
      </c>
      <c r="I181" s="1010">
        <f>I182+I183</f>
        <v>8</v>
      </c>
      <c r="J181" s="1011">
        <f>J182+J183</f>
        <v>0</v>
      </c>
      <c r="K181" s="1012">
        <f>K182+K183</f>
        <v>2</v>
      </c>
      <c r="L181" s="1022">
        <f>M181+N181</f>
        <v>163</v>
      </c>
      <c r="M181" s="1029">
        <f t="shared" ref="M181:AG181" si="91">M182+M183</f>
        <v>86</v>
      </c>
      <c r="N181" s="1030">
        <f t="shared" si="91"/>
        <v>77</v>
      </c>
      <c r="O181" s="1001">
        <f t="shared" si="91"/>
        <v>43</v>
      </c>
      <c r="P181" s="1031">
        <f t="shared" si="91"/>
        <v>55</v>
      </c>
      <c r="Q181" s="1030">
        <f t="shared" si="91"/>
        <v>65</v>
      </c>
      <c r="R181" s="1051">
        <f t="shared" si="91"/>
        <v>4</v>
      </c>
      <c r="S181" s="809"/>
      <c r="T181" s="580"/>
      <c r="U181" s="1080">
        <f t="shared" si="91"/>
        <v>13</v>
      </c>
      <c r="V181" s="1046">
        <f t="shared" si="91"/>
        <v>9</v>
      </c>
      <c r="W181" s="1029">
        <f t="shared" si="91"/>
        <v>1</v>
      </c>
      <c r="X181" s="1031">
        <f t="shared" si="91"/>
        <v>0</v>
      </c>
      <c r="Y181" s="1031">
        <f t="shared" si="91"/>
        <v>2</v>
      </c>
      <c r="Z181" s="1031">
        <f t="shared" si="91"/>
        <v>0</v>
      </c>
      <c r="AA181" s="1031">
        <f t="shared" si="91"/>
        <v>0</v>
      </c>
      <c r="AB181" s="1031">
        <f t="shared" si="91"/>
        <v>16</v>
      </c>
      <c r="AC181" s="1031">
        <f t="shared" si="91"/>
        <v>0</v>
      </c>
      <c r="AD181" s="1031">
        <f t="shared" si="91"/>
        <v>1</v>
      </c>
      <c r="AE181" s="1031">
        <f t="shared" si="91"/>
        <v>1</v>
      </c>
      <c r="AF181" s="1031">
        <f t="shared" si="91"/>
        <v>0</v>
      </c>
      <c r="AG181" s="1046">
        <f t="shared" si="91"/>
        <v>1</v>
      </c>
      <c r="AI181" s="1008" t="s">
        <v>446</v>
      </c>
      <c r="AJ181" s="1296"/>
      <c r="AK181" s="1088"/>
      <c r="AL181" s="488"/>
    </row>
    <row r="182" spans="1:38" s="75" customFormat="1" ht="20.25" customHeight="1" x14ac:dyDescent="0.15">
      <c r="A182" s="55">
        <v>4253</v>
      </c>
      <c r="C182" s="238" t="s">
        <v>1146</v>
      </c>
      <c r="E182" s="1033"/>
      <c r="F182" s="1033"/>
      <c r="H182" s="1020">
        <f t="shared" ref="H182:H183" si="92">SUM(I182:K182)</f>
        <v>7</v>
      </c>
      <c r="I182" s="151">
        <v>5</v>
      </c>
      <c r="J182" s="1024">
        <v>0</v>
      </c>
      <c r="K182" s="1025">
        <v>2</v>
      </c>
      <c r="L182" s="1020">
        <f t="shared" ref="L182:L183" si="93">SUM(M182:N182)</f>
        <v>129</v>
      </c>
      <c r="M182" s="151">
        <v>66</v>
      </c>
      <c r="N182" s="152">
        <v>63</v>
      </c>
      <c r="O182" s="1020">
        <v>32</v>
      </c>
      <c r="P182" s="1024">
        <v>44</v>
      </c>
      <c r="Q182" s="152">
        <v>53</v>
      </c>
      <c r="R182" s="1047">
        <v>4</v>
      </c>
      <c r="S182" s="810"/>
      <c r="T182" s="581"/>
      <c r="U182" s="1079">
        <v>8</v>
      </c>
      <c r="V182" s="1025">
        <v>8</v>
      </c>
      <c r="W182" s="151">
        <v>1</v>
      </c>
      <c r="X182" s="1024">
        <v>0</v>
      </c>
      <c r="Y182" s="1024">
        <v>1</v>
      </c>
      <c r="Z182" s="1024">
        <v>0</v>
      </c>
      <c r="AA182" s="1024">
        <v>0</v>
      </c>
      <c r="AB182" s="1024">
        <v>11</v>
      </c>
      <c r="AC182" s="1024">
        <v>0</v>
      </c>
      <c r="AD182" s="1024">
        <v>1</v>
      </c>
      <c r="AE182" s="1024">
        <v>1</v>
      </c>
      <c r="AF182" s="1024">
        <v>0</v>
      </c>
      <c r="AG182" s="1025">
        <v>1</v>
      </c>
      <c r="AI182" s="238" t="s">
        <v>1146</v>
      </c>
      <c r="AJ182" s="1297"/>
      <c r="AK182" s="856"/>
      <c r="AL182" s="477"/>
    </row>
    <row r="183" spans="1:38" s="75" customFormat="1" ht="20.25" customHeight="1" x14ac:dyDescent="0.15">
      <c r="A183" s="55">
        <v>4290</v>
      </c>
      <c r="C183" s="238" t="s">
        <v>1147</v>
      </c>
      <c r="E183" s="1053" t="s">
        <v>791</v>
      </c>
      <c r="F183" s="1033">
        <v>1</v>
      </c>
      <c r="H183" s="1020">
        <f t="shared" si="92"/>
        <v>3</v>
      </c>
      <c r="I183" s="151">
        <v>3</v>
      </c>
      <c r="J183" s="1024">
        <v>0</v>
      </c>
      <c r="K183" s="1025">
        <v>0</v>
      </c>
      <c r="L183" s="1020">
        <f t="shared" si="93"/>
        <v>34</v>
      </c>
      <c r="M183" s="151">
        <v>20</v>
      </c>
      <c r="N183" s="152">
        <v>14</v>
      </c>
      <c r="O183" s="1020">
        <v>11</v>
      </c>
      <c r="P183" s="1024">
        <v>11</v>
      </c>
      <c r="Q183" s="152">
        <v>12</v>
      </c>
      <c r="R183" s="1047">
        <v>0</v>
      </c>
      <c r="S183" s="810"/>
      <c r="T183" s="581"/>
      <c r="U183" s="1079">
        <v>5</v>
      </c>
      <c r="V183" s="1025">
        <v>1</v>
      </c>
      <c r="W183" s="151">
        <v>0</v>
      </c>
      <c r="X183" s="1024">
        <v>0</v>
      </c>
      <c r="Y183" s="1024">
        <v>1</v>
      </c>
      <c r="Z183" s="1024">
        <v>0</v>
      </c>
      <c r="AA183" s="1024">
        <v>0</v>
      </c>
      <c r="AB183" s="1024">
        <v>5</v>
      </c>
      <c r="AC183" s="1024">
        <v>0</v>
      </c>
      <c r="AD183" s="1024">
        <v>0</v>
      </c>
      <c r="AE183" s="1024">
        <v>0</v>
      </c>
      <c r="AF183" s="1024">
        <v>0</v>
      </c>
      <c r="AG183" s="1025">
        <v>0</v>
      </c>
      <c r="AI183" s="238" t="s">
        <v>1147</v>
      </c>
      <c r="AJ183" s="1297"/>
      <c r="AK183" s="856"/>
      <c r="AL183" s="477"/>
    </row>
    <row r="184" spans="1:38" s="213" customFormat="1" ht="20.25" customHeight="1" x14ac:dyDescent="0.15">
      <c r="A184" s="314"/>
      <c r="B184" s="315"/>
      <c r="C184" s="995" t="s">
        <v>1430</v>
      </c>
      <c r="D184" s="315"/>
      <c r="E184" s="1054"/>
      <c r="F184" s="1054"/>
      <c r="G184" s="315"/>
      <c r="H184" s="268">
        <f>H185+H187+H190+H192+H203+H207</f>
        <v>95</v>
      </c>
      <c r="I184" s="997">
        <f t="shared" ref="I184:K184" si="94">I185+I187+I190+I192+I203+I207</f>
        <v>66</v>
      </c>
      <c r="J184" s="998">
        <f t="shared" si="94"/>
        <v>0</v>
      </c>
      <c r="K184" s="999">
        <f t="shared" si="94"/>
        <v>29</v>
      </c>
      <c r="L184" s="1055">
        <f>M184+N184</f>
        <v>1861</v>
      </c>
      <c r="M184" s="997">
        <f t="shared" ref="M184:AG184" si="95">M185+M187+M190+M192+M203+M207</f>
        <v>947</v>
      </c>
      <c r="N184" s="1000">
        <f t="shared" si="95"/>
        <v>914</v>
      </c>
      <c r="O184" s="268">
        <f t="shared" si="95"/>
        <v>633</v>
      </c>
      <c r="P184" s="998">
        <f t="shared" si="95"/>
        <v>587</v>
      </c>
      <c r="Q184" s="1000">
        <f t="shared" si="95"/>
        <v>641</v>
      </c>
      <c r="R184" s="1056">
        <f t="shared" si="95"/>
        <v>118</v>
      </c>
      <c r="S184" s="809"/>
      <c r="T184" s="580"/>
      <c r="U184" s="1075">
        <f t="shared" si="95"/>
        <v>123</v>
      </c>
      <c r="V184" s="999">
        <f t="shared" si="95"/>
        <v>91</v>
      </c>
      <c r="W184" s="997">
        <f t="shared" si="95"/>
        <v>11</v>
      </c>
      <c r="X184" s="998">
        <f t="shared" si="95"/>
        <v>0</v>
      </c>
      <c r="Y184" s="998">
        <f t="shared" si="95"/>
        <v>12</v>
      </c>
      <c r="Z184" s="998">
        <f t="shared" si="95"/>
        <v>0</v>
      </c>
      <c r="AA184" s="998">
        <f t="shared" si="95"/>
        <v>0</v>
      </c>
      <c r="AB184" s="998">
        <f t="shared" si="95"/>
        <v>154</v>
      </c>
      <c r="AC184" s="998">
        <f t="shared" si="95"/>
        <v>0</v>
      </c>
      <c r="AD184" s="998">
        <f t="shared" si="95"/>
        <v>11</v>
      </c>
      <c r="AE184" s="998">
        <f t="shared" si="95"/>
        <v>4</v>
      </c>
      <c r="AF184" s="998">
        <f t="shared" si="95"/>
        <v>4</v>
      </c>
      <c r="AG184" s="999">
        <f t="shared" si="95"/>
        <v>18</v>
      </c>
      <c r="AH184" s="315"/>
      <c r="AI184" s="995" t="s">
        <v>1430</v>
      </c>
      <c r="AJ184" s="1298"/>
      <c r="AK184" s="1088"/>
      <c r="AL184" s="488"/>
    </row>
    <row r="185" spans="1:38" s="213" customFormat="1" ht="20.25" customHeight="1" x14ac:dyDescent="0.15">
      <c r="A185" s="317">
        <v>401</v>
      </c>
      <c r="C185" s="1008" t="s">
        <v>1148</v>
      </c>
      <c r="E185" s="1035"/>
      <c r="F185" s="1035"/>
      <c r="H185" s="1013">
        <f>H186</f>
        <v>11</v>
      </c>
      <c r="I185" s="1010">
        <f>I186</f>
        <v>8</v>
      </c>
      <c r="J185" s="1011">
        <f>J186</f>
        <v>0</v>
      </c>
      <c r="K185" s="1012">
        <f>K186</f>
        <v>3</v>
      </c>
      <c r="L185" s="1022">
        <f>M185+N185</f>
        <v>243</v>
      </c>
      <c r="M185" s="1029">
        <f t="shared" ref="M185:AG185" si="96">M186</f>
        <v>120</v>
      </c>
      <c r="N185" s="1030">
        <f t="shared" si="96"/>
        <v>123</v>
      </c>
      <c r="O185" s="1001">
        <f t="shared" si="96"/>
        <v>87</v>
      </c>
      <c r="P185" s="1031">
        <f t="shared" si="96"/>
        <v>69</v>
      </c>
      <c r="Q185" s="1030">
        <f t="shared" si="96"/>
        <v>87</v>
      </c>
      <c r="R185" s="1051">
        <f t="shared" si="96"/>
        <v>13</v>
      </c>
      <c r="S185" s="809"/>
      <c r="T185" s="580"/>
      <c r="U185" s="1080">
        <f t="shared" si="96"/>
        <v>14</v>
      </c>
      <c r="V185" s="1046">
        <f t="shared" si="96"/>
        <v>8</v>
      </c>
      <c r="W185" s="1029">
        <f t="shared" si="96"/>
        <v>1</v>
      </c>
      <c r="X185" s="1031">
        <f t="shared" si="96"/>
        <v>0</v>
      </c>
      <c r="Y185" s="1031">
        <f t="shared" si="96"/>
        <v>1</v>
      </c>
      <c r="Z185" s="1031">
        <f t="shared" si="96"/>
        <v>0</v>
      </c>
      <c r="AA185" s="1031">
        <f t="shared" si="96"/>
        <v>0</v>
      </c>
      <c r="AB185" s="1031">
        <f t="shared" si="96"/>
        <v>16</v>
      </c>
      <c r="AC185" s="1031">
        <f t="shared" si="96"/>
        <v>0</v>
      </c>
      <c r="AD185" s="1031">
        <f t="shared" si="96"/>
        <v>1</v>
      </c>
      <c r="AE185" s="1031">
        <f t="shared" si="96"/>
        <v>0</v>
      </c>
      <c r="AF185" s="1031">
        <f t="shared" si="96"/>
        <v>0</v>
      </c>
      <c r="AG185" s="1046">
        <f t="shared" si="96"/>
        <v>3</v>
      </c>
      <c r="AI185" s="1008" t="s">
        <v>1148</v>
      </c>
      <c r="AJ185" s="1296"/>
      <c r="AK185" s="1088"/>
      <c r="AL185" s="488"/>
    </row>
    <row r="186" spans="1:38" s="75" customFormat="1" ht="20.25" customHeight="1" x14ac:dyDescent="0.15">
      <c r="A186" s="55">
        <v>4310</v>
      </c>
      <c r="C186" s="238" t="s">
        <v>963</v>
      </c>
      <c r="E186" s="1033"/>
      <c r="F186" s="1033"/>
      <c r="H186" s="1020">
        <f t="shared" ref="H186" si="97">SUM(I186:K186)</f>
        <v>11</v>
      </c>
      <c r="I186" s="151">
        <v>8</v>
      </c>
      <c r="J186" s="1024">
        <v>0</v>
      </c>
      <c r="K186" s="1025">
        <v>3</v>
      </c>
      <c r="L186" s="1020">
        <f t="shared" ref="L186" si="98">SUM(M186:N186)</f>
        <v>243</v>
      </c>
      <c r="M186" s="151">
        <v>120</v>
      </c>
      <c r="N186" s="152">
        <v>123</v>
      </c>
      <c r="O186" s="1020">
        <v>87</v>
      </c>
      <c r="P186" s="1024">
        <v>69</v>
      </c>
      <c r="Q186" s="152">
        <v>87</v>
      </c>
      <c r="R186" s="1047">
        <v>13</v>
      </c>
      <c r="S186" s="810"/>
      <c r="T186" s="581"/>
      <c r="U186" s="1079">
        <v>14</v>
      </c>
      <c r="V186" s="1025">
        <v>8</v>
      </c>
      <c r="W186" s="151">
        <v>1</v>
      </c>
      <c r="X186" s="1024">
        <v>0</v>
      </c>
      <c r="Y186" s="1024">
        <v>1</v>
      </c>
      <c r="Z186" s="1024">
        <v>0</v>
      </c>
      <c r="AA186" s="1024">
        <v>0</v>
      </c>
      <c r="AB186" s="1024">
        <v>16</v>
      </c>
      <c r="AC186" s="1024">
        <v>0</v>
      </c>
      <c r="AD186" s="1024">
        <v>1</v>
      </c>
      <c r="AE186" s="1024">
        <v>0</v>
      </c>
      <c r="AF186" s="1024">
        <v>0</v>
      </c>
      <c r="AG186" s="1025">
        <v>3</v>
      </c>
      <c r="AI186" s="238" t="s">
        <v>963</v>
      </c>
      <c r="AJ186" s="1297"/>
      <c r="AK186" s="856"/>
      <c r="AL186" s="477"/>
    </row>
    <row r="187" spans="1:38" s="213" customFormat="1" ht="20.25" customHeight="1" x14ac:dyDescent="0.15">
      <c r="A187" s="1042">
        <v>402</v>
      </c>
      <c r="B187" s="1043"/>
      <c r="C187" s="1044" t="s">
        <v>1166</v>
      </c>
      <c r="D187" s="1043"/>
      <c r="E187" s="1045"/>
      <c r="F187" s="1045"/>
      <c r="G187" s="1043"/>
      <c r="H187" s="1001">
        <f>H188+H189</f>
        <v>16</v>
      </c>
      <c r="I187" s="1029">
        <f>I188+I189</f>
        <v>10</v>
      </c>
      <c r="J187" s="1031">
        <f>J188+J189</f>
        <v>0</v>
      </c>
      <c r="K187" s="1046">
        <f>K188+K189</f>
        <v>6</v>
      </c>
      <c r="L187" s="1022">
        <f>M187+N187</f>
        <v>297</v>
      </c>
      <c r="M187" s="1029">
        <f t="shared" ref="M187:AG187" si="99">M188+M189</f>
        <v>145</v>
      </c>
      <c r="N187" s="1030">
        <f t="shared" si="99"/>
        <v>152</v>
      </c>
      <c r="O187" s="1001">
        <f t="shared" si="99"/>
        <v>92</v>
      </c>
      <c r="P187" s="1031">
        <f t="shared" si="99"/>
        <v>97</v>
      </c>
      <c r="Q187" s="1030">
        <f t="shared" si="99"/>
        <v>108</v>
      </c>
      <c r="R187" s="1051">
        <f t="shared" si="99"/>
        <v>29</v>
      </c>
      <c r="S187" s="809"/>
      <c r="T187" s="580"/>
      <c r="U187" s="1080">
        <f t="shared" si="99"/>
        <v>20</v>
      </c>
      <c r="V187" s="1046">
        <f t="shared" si="99"/>
        <v>20</v>
      </c>
      <c r="W187" s="1029">
        <f t="shared" si="99"/>
        <v>2</v>
      </c>
      <c r="X187" s="1031">
        <f t="shared" si="99"/>
        <v>0</v>
      </c>
      <c r="Y187" s="1031">
        <f t="shared" si="99"/>
        <v>2</v>
      </c>
      <c r="Z187" s="1031">
        <f t="shared" si="99"/>
        <v>0</v>
      </c>
      <c r="AA187" s="1031">
        <f t="shared" si="99"/>
        <v>0</v>
      </c>
      <c r="AB187" s="1031">
        <f t="shared" si="99"/>
        <v>29</v>
      </c>
      <c r="AC187" s="1031">
        <f t="shared" si="99"/>
        <v>0</v>
      </c>
      <c r="AD187" s="1031">
        <f t="shared" si="99"/>
        <v>2</v>
      </c>
      <c r="AE187" s="1031">
        <f t="shared" si="99"/>
        <v>0</v>
      </c>
      <c r="AF187" s="1031">
        <f t="shared" si="99"/>
        <v>2</v>
      </c>
      <c r="AG187" s="1046">
        <f t="shared" si="99"/>
        <v>3</v>
      </c>
      <c r="AH187" s="1043"/>
      <c r="AI187" s="1044" t="s">
        <v>1166</v>
      </c>
      <c r="AJ187" s="1299"/>
      <c r="AK187" s="1088"/>
      <c r="AL187" s="488"/>
    </row>
    <row r="188" spans="1:38" s="75" customFormat="1" ht="20.25" customHeight="1" x14ac:dyDescent="0.15">
      <c r="A188" s="55">
        <v>4320</v>
      </c>
      <c r="C188" s="238" t="s">
        <v>1149</v>
      </c>
      <c r="E188" s="1033"/>
      <c r="F188" s="1033"/>
      <c r="H188" s="1020">
        <f t="shared" ref="H188:H189" si="100">SUM(I188:K188)</f>
        <v>10</v>
      </c>
      <c r="I188" s="151">
        <v>6</v>
      </c>
      <c r="J188" s="1024">
        <v>0</v>
      </c>
      <c r="K188" s="1025">
        <v>4</v>
      </c>
      <c r="L188" s="1020">
        <f t="shared" ref="L188:L210" si="101">SUM(M188:N188)</f>
        <v>168</v>
      </c>
      <c r="M188" s="151">
        <v>82</v>
      </c>
      <c r="N188" s="152">
        <v>86</v>
      </c>
      <c r="O188" s="1020">
        <v>54</v>
      </c>
      <c r="P188" s="1024">
        <v>51</v>
      </c>
      <c r="Q188" s="152">
        <v>63</v>
      </c>
      <c r="R188" s="1047">
        <v>15</v>
      </c>
      <c r="S188" s="810"/>
      <c r="T188" s="581"/>
      <c r="U188" s="1079">
        <v>11</v>
      </c>
      <c r="V188" s="1025">
        <v>9</v>
      </c>
      <c r="W188" s="151">
        <v>1</v>
      </c>
      <c r="X188" s="1024">
        <v>0</v>
      </c>
      <c r="Y188" s="1024">
        <v>1</v>
      </c>
      <c r="Z188" s="1024">
        <v>0</v>
      </c>
      <c r="AA188" s="1024">
        <v>0</v>
      </c>
      <c r="AB188" s="1024">
        <v>17</v>
      </c>
      <c r="AC188" s="1024">
        <v>0</v>
      </c>
      <c r="AD188" s="1024">
        <v>1</v>
      </c>
      <c r="AE188" s="1024">
        <v>0</v>
      </c>
      <c r="AF188" s="1024">
        <v>0</v>
      </c>
      <c r="AG188" s="1025">
        <v>0</v>
      </c>
      <c r="AI188" s="238" t="s">
        <v>1149</v>
      </c>
      <c r="AJ188" s="1297"/>
      <c r="AK188" s="856"/>
      <c r="AL188" s="477"/>
    </row>
    <row r="189" spans="1:38" s="75" customFormat="1" ht="20.25" customHeight="1" x14ac:dyDescent="0.15">
      <c r="A189" s="211" t="s">
        <v>1167</v>
      </c>
      <c r="B189" s="212"/>
      <c r="C189" s="239" t="s">
        <v>1000</v>
      </c>
      <c r="D189" s="212"/>
      <c r="E189" s="1034"/>
      <c r="F189" s="1034"/>
      <c r="G189" s="212"/>
      <c r="H189" s="1019">
        <f t="shared" si="100"/>
        <v>6</v>
      </c>
      <c r="I189" s="197">
        <v>4</v>
      </c>
      <c r="J189" s="1017">
        <v>0</v>
      </c>
      <c r="K189" s="1018">
        <v>2</v>
      </c>
      <c r="L189" s="1019">
        <f t="shared" si="101"/>
        <v>129</v>
      </c>
      <c r="M189" s="197">
        <v>63</v>
      </c>
      <c r="N189" s="190">
        <v>66</v>
      </c>
      <c r="O189" s="1019">
        <v>38</v>
      </c>
      <c r="P189" s="1017">
        <v>46</v>
      </c>
      <c r="Q189" s="190">
        <v>45</v>
      </c>
      <c r="R189" s="1048">
        <v>14</v>
      </c>
      <c r="S189" s="810"/>
      <c r="T189" s="581"/>
      <c r="U189" s="1078">
        <v>9</v>
      </c>
      <c r="V189" s="1018">
        <v>11</v>
      </c>
      <c r="W189" s="197">
        <v>1</v>
      </c>
      <c r="X189" s="1017">
        <v>0</v>
      </c>
      <c r="Y189" s="1017">
        <v>1</v>
      </c>
      <c r="Z189" s="1017">
        <v>0</v>
      </c>
      <c r="AA189" s="1017">
        <v>0</v>
      </c>
      <c r="AB189" s="1017">
        <v>12</v>
      </c>
      <c r="AC189" s="1017">
        <v>0</v>
      </c>
      <c r="AD189" s="1017">
        <v>1</v>
      </c>
      <c r="AE189" s="1017">
        <v>0</v>
      </c>
      <c r="AF189" s="1017">
        <v>2</v>
      </c>
      <c r="AG189" s="1018">
        <v>3</v>
      </c>
      <c r="AH189" s="212"/>
      <c r="AI189" s="239" t="s">
        <v>1000</v>
      </c>
      <c r="AJ189" s="1295"/>
      <c r="AK189" s="856"/>
      <c r="AL189" s="477"/>
    </row>
    <row r="190" spans="1:38" s="213" customFormat="1" ht="20.25" customHeight="1" x14ac:dyDescent="0.15">
      <c r="A190" s="1042">
        <v>406</v>
      </c>
      <c r="B190" s="1043"/>
      <c r="C190" s="1044" t="s">
        <v>353</v>
      </c>
      <c r="D190" s="1043"/>
      <c r="E190" s="1045"/>
      <c r="F190" s="1045"/>
      <c r="G190" s="1043"/>
      <c r="H190" s="1001">
        <f>H191</f>
        <v>5</v>
      </c>
      <c r="I190" s="1029">
        <f>I191</f>
        <v>3</v>
      </c>
      <c r="J190" s="1031">
        <f>J191</f>
        <v>0</v>
      </c>
      <c r="K190" s="1046">
        <f>K191</f>
        <v>2</v>
      </c>
      <c r="L190" s="1022">
        <f>M190+N190</f>
        <v>85</v>
      </c>
      <c r="M190" s="1029">
        <f t="shared" ref="M190:AG190" si="102">M191</f>
        <v>50</v>
      </c>
      <c r="N190" s="1030">
        <f t="shared" si="102"/>
        <v>35</v>
      </c>
      <c r="O190" s="1001">
        <f t="shared" si="102"/>
        <v>27</v>
      </c>
      <c r="P190" s="1031">
        <f t="shared" si="102"/>
        <v>27</v>
      </c>
      <c r="Q190" s="1030">
        <f t="shared" si="102"/>
        <v>31</v>
      </c>
      <c r="R190" s="1051">
        <f t="shared" si="102"/>
        <v>4</v>
      </c>
      <c r="S190" s="809"/>
      <c r="T190" s="580"/>
      <c r="U190" s="1080">
        <f t="shared" si="102"/>
        <v>6</v>
      </c>
      <c r="V190" s="1046">
        <f t="shared" si="102"/>
        <v>6</v>
      </c>
      <c r="W190" s="1029">
        <f t="shared" si="102"/>
        <v>1</v>
      </c>
      <c r="X190" s="1031">
        <f t="shared" si="102"/>
        <v>0</v>
      </c>
      <c r="Y190" s="1031">
        <f t="shared" si="102"/>
        <v>1</v>
      </c>
      <c r="Z190" s="1031">
        <f t="shared" si="102"/>
        <v>0</v>
      </c>
      <c r="AA190" s="1031">
        <f t="shared" si="102"/>
        <v>0</v>
      </c>
      <c r="AB190" s="1031">
        <f t="shared" si="102"/>
        <v>8</v>
      </c>
      <c r="AC190" s="1031">
        <f t="shared" si="102"/>
        <v>0</v>
      </c>
      <c r="AD190" s="1031">
        <f t="shared" si="102"/>
        <v>1</v>
      </c>
      <c r="AE190" s="1031">
        <f t="shared" si="102"/>
        <v>0</v>
      </c>
      <c r="AF190" s="1031">
        <f t="shared" si="102"/>
        <v>0</v>
      </c>
      <c r="AG190" s="1046">
        <f t="shared" si="102"/>
        <v>1</v>
      </c>
      <c r="AH190" s="1043"/>
      <c r="AI190" s="1044" t="s">
        <v>353</v>
      </c>
      <c r="AJ190" s="1299"/>
      <c r="AK190" s="1088"/>
      <c r="AL190" s="488"/>
    </row>
    <row r="191" spans="1:38" s="75" customFormat="1" ht="20.25" customHeight="1" x14ac:dyDescent="0.15">
      <c r="A191" s="55">
        <v>4393</v>
      </c>
      <c r="C191" s="238" t="s">
        <v>1150</v>
      </c>
      <c r="E191" s="1033"/>
      <c r="F191" s="1033"/>
      <c r="H191" s="1020">
        <f t="shared" ref="H191" si="103">SUM(I191:K191)</f>
        <v>5</v>
      </c>
      <c r="I191" s="151">
        <v>3</v>
      </c>
      <c r="J191" s="1024">
        <v>0</v>
      </c>
      <c r="K191" s="1025">
        <v>2</v>
      </c>
      <c r="L191" s="1020">
        <f t="shared" si="101"/>
        <v>85</v>
      </c>
      <c r="M191" s="151">
        <v>50</v>
      </c>
      <c r="N191" s="152">
        <v>35</v>
      </c>
      <c r="O191" s="1020">
        <v>27</v>
      </c>
      <c r="P191" s="1024">
        <v>27</v>
      </c>
      <c r="Q191" s="152">
        <v>31</v>
      </c>
      <c r="R191" s="1047">
        <v>4</v>
      </c>
      <c r="S191" s="810"/>
      <c r="T191" s="581"/>
      <c r="U191" s="1079">
        <v>6</v>
      </c>
      <c r="V191" s="1025">
        <v>6</v>
      </c>
      <c r="W191" s="151">
        <v>1</v>
      </c>
      <c r="X191" s="1024">
        <v>0</v>
      </c>
      <c r="Y191" s="1024">
        <v>1</v>
      </c>
      <c r="Z191" s="1024">
        <v>0</v>
      </c>
      <c r="AA191" s="1024">
        <v>0</v>
      </c>
      <c r="AB191" s="1024">
        <v>8</v>
      </c>
      <c r="AC191" s="1024">
        <v>0</v>
      </c>
      <c r="AD191" s="1024">
        <v>1</v>
      </c>
      <c r="AE191" s="1024">
        <v>0</v>
      </c>
      <c r="AF191" s="1024">
        <v>0</v>
      </c>
      <c r="AG191" s="1025">
        <v>1</v>
      </c>
      <c r="AI191" s="238" t="s">
        <v>1150</v>
      </c>
      <c r="AJ191" s="1297"/>
      <c r="AK191" s="856"/>
      <c r="AL191" s="477"/>
    </row>
    <row r="192" spans="1:38" s="213" customFormat="1" ht="20.25" customHeight="1" x14ac:dyDescent="0.15">
      <c r="A192" s="1042">
        <v>408</v>
      </c>
      <c r="B192" s="1043"/>
      <c r="C192" s="1044" t="s">
        <v>1151</v>
      </c>
      <c r="D192" s="1043"/>
      <c r="E192" s="1045"/>
      <c r="F192" s="1045"/>
      <c r="G192" s="1043"/>
      <c r="H192" s="1001">
        <f>H193+H194</f>
        <v>17</v>
      </c>
      <c r="I192" s="1029">
        <f>I193+I194</f>
        <v>12</v>
      </c>
      <c r="J192" s="1031">
        <f>J193+J194</f>
        <v>0</v>
      </c>
      <c r="K192" s="1046">
        <f>K193+K194</f>
        <v>5</v>
      </c>
      <c r="L192" s="1022">
        <f>M192+N192</f>
        <v>352</v>
      </c>
      <c r="M192" s="1029">
        <f t="shared" ref="M192:AG192" si="104">M193+M194</f>
        <v>184</v>
      </c>
      <c r="N192" s="1030">
        <f t="shared" si="104"/>
        <v>168</v>
      </c>
      <c r="O192" s="1001">
        <f t="shared" si="104"/>
        <v>114</v>
      </c>
      <c r="P192" s="1031">
        <f t="shared" si="104"/>
        <v>116</v>
      </c>
      <c r="Q192" s="1030">
        <f t="shared" si="104"/>
        <v>122</v>
      </c>
      <c r="R192" s="1051">
        <f t="shared" si="104"/>
        <v>27</v>
      </c>
      <c r="S192" s="809"/>
      <c r="T192" s="580"/>
      <c r="U192" s="1080">
        <f t="shared" si="104"/>
        <v>18</v>
      </c>
      <c r="V192" s="1046">
        <f t="shared" si="104"/>
        <v>19</v>
      </c>
      <c r="W192" s="1029">
        <f t="shared" si="104"/>
        <v>2</v>
      </c>
      <c r="X192" s="1031">
        <f t="shared" si="104"/>
        <v>0</v>
      </c>
      <c r="Y192" s="1031">
        <f t="shared" si="104"/>
        <v>2</v>
      </c>
      <c r="Z192" s="1031">
        <f t="shared" si="104"/>
        <v>0</v>
      </c>
      <c r="AA192" s="1031">
        <f t="shared" si="104"/>
        <v>0</v>
      </c>
      <c r="AB192" s="1031">
        <f t="shared" si="104"/>
        <v>27</v>
      </c>
      <c r="AC192" s="1031">
        <f t="shared" si="104"/>
        <v>0</v>
      </c>
      <c r="AD192" s="1031">
        <f t="shared" si="104"/>
        <v>2</v>
      </c>
      <c r="AE192" s="1031">
        <f t="shared" si="104"/>
        <v>1</v>
      </c>
      <c r="AF192" s="1031">
        <f t="shared" si="104"/>
        <v>0</v>
      </c>
      <c r="AG192" s="1046">
        <f t="shared" si="104"/>
        <v>3</v>
      </c>
      <c r="AH192" s="1043"/>
      <c r="AI192" s="1044" t="s">
        <v>1151</v>
      </c>
      <c r="AJ192" s="1299"/>
      <c r="AK192" s="1088"/>
      <c r="AL192" s="488"/>
    </row>
    <row r="193" spans="1:38" s="75" customFormat="1" ht="20.25" customHeight="1" x14ac:dyDescent="0.15">
      <c r="A193" s="55">
        <v>4401</v>
      </c>
      <c r="C193" s="238" t="s">
        <v>945</v>
      </c>
      <c r="E193" s="1033"/>
      <c r="F193" s="1033"/>
      <c r="H193" s="1020">
        <f t="shared" ref="H193:H194" si="105">SUM(I193:K193)</f>
        <v>8</v>
      </c>
      <c r="I193" s="151">
        <v>6</v>
      </c>
      <c r="J193" s="1024">
        <v>0</v>
      </c>
      <c r="K193" s="1025">
        <v>2</v>
      </c>
      <c r="L193" s="1020">
        <f t="shared" si="101"/>
        <v>171</v>
      </c>
      <c r="M193" s="151">
        <v>89</v>
      </c>
      <c r="N193" s="152">
        <v>82</v>
      </c>
      <c r="O193" s="1020">
        <v>51</v>
      </c>
      <c r="P193" s="1024">
        <v>63</v>
      </c>
      <c r="Q193" s="152">
        <v>57</v>
      </c>
      <c r="R193" s="1047">
        <v>11</v>
      </c>
      <c r="S193" s="810"/>
      <c r="T193" s="581"/>
      <c r="U193" s="1079">
        <v>10</v>
      </c>
      <c r="V193" s="1025">
        <v>8</v>
      </c>
      <c r="W193" s="151">
        <v>1</v>
      </c>
      <c r="X193" s="1024">
        <v>0</v>
      </c>
      <c r="Y193" s="1024">
        <v>1</v>
      </c>
      <c r="Z193" s="1024">
        <v>0</v>
      </c>
      <c r="AA193" s="1024">
        <v>0</v>
      </c>
      <c r="AB193" s="1024">
        <v>13</v>
      </c>
      <c r="AC193" s="1024">
        <v>0</v>
      </c>
      <c r="AD193" s="1024">
        <v>1</v>
      </c>
      <c r="AE193" s="1024">
        <v>0</v>
      </c>
      <c r="AF193" s="1024">
        <v>0</v>
      </c>
      <c r="AG193" s="1025">
        <v>2</v>
      </c>
      <c r="AI193" s="238" t="s">
        <v>945</v>
      </c>
      <c r="AJ193" s="1297"/>
      <c r="AK193" s="856"/>
      <c r="AL193" s="477"/>
    </row>
    <row r="194" spans="1:38" s="75" customFormat="1" ht="20.25" customHeight="1" thickBot="1" x14ac:dyDescent="0.2">
      <c r="A194" s="214">
        <v>4402</v>
      </c>
      <c r="B194" s="215"/>
      <c r="C194" s="252" t="s">
        <v>995</v>
      </c>
      <c r="D194" s="215"/>
      <c r="E194" s="1036"/>
      <c r="F194" s="1036"/>
      <c r="G194" s="215"/>
      <c r="H194" s="198">
        <f t="shared" si="105"/>
        <v>9</v>
      </c>
      <c r="I194" s="199">
        <v>6</v>
      </c>
      <c r="J194" s="1037">
        <v>0</v>
      </c>
      <c r="K194" s="1038">
        <v>3</v>
      </c>
      <c r="L194" s="198">
        <f t="shared" si="101"/>
        <v>181</v>
      </c>
      <c r="M194" s="199">
        <v>95</v>
      </c>
      <c r="N194" s="1039">
        <v>86</v>
      </c>
      <c r="O194" s="198">
        <v>63</v>
      </c>
      <c r="P194" s="1037">
        <v>53</v>
      </c>
      <c r="Q194" s="1039">
        <v>65</v>
      </c>
      <c r="R194" s="1052">
        <v>16</v>
      </c>
      <c r="S194" s="810"/>
      <c r="T194" s="581"/>
      <c r="U194" s="1081">
        <v>8</v>
      </c>
      <c r="V194" s="1038">
        <v>11</v>
      </c>
      <c r="W194" s="199">
        <v>1</v>
      </c>
      <c r="X194" s="1037">
        <v>0</v>
      </c>
      <c r="Y194" s="1037">
        <v>1</v>
      </c>
      <c r="Z194" s="1037">
        <v>0</v>
      </c>
      <c r="AA194" s="1037">
        <v>0</v>
      </c>
      <c r="AB194" s="1037">
        <v>14</v>
      </c>
      <c r="AC194" s="1037">
        <v>0</v>
      </c>
      <c r="AD194" s="1037">
        <v>1</v>
      </c>
      <c r="AE194" s="1037">
        <v>1</v>
      </c>
      <c r="AF194" s="1037">
        <v>0</v>
      </c>
      <c r="AG194" s="1038">
        <v>1</v>
      </c>
      <c r="AH194" s="215"/>
      <c r="AI194" s="252" t="s">
        <v>995</v>
      </c>
      <c r="AJ194" s="1301"/>
      <c r="AK194" s="856"/>
      <c r="AL194" s="477"/>
    </row>
    <row r="195" spans="1:38" ht="15.75" customHeight="1" x14ac:dyDescent="0.15">
      <c r="C195" s="205"/>
      <c r="D195" s="207"/>
      <c r="E195" s="207"/>
      <c r="F195" s="207"/>
      <c r="G195" s="207"/>
      <c r="H195" s="207"/>
      <c r="I195" s="207"/>
      <c r="J195" s="207"/>
      <c r="K195" s="207"/>
      <c r="L195" s="207"/>
      <c r="M195" s="207"/>
      <c r="N195" s="207"/>
      <c r="O195" s="207"/>
      <c r="P195" s="207"/>
      <c r="Q195" s="207"/>
      <c r="R195" s="207"/>
      <c r="U195" s="207"/>
      <c r="V195" s="207"/>
      <c r="W195" s="207"/>
      <c r="X195" s="207"/>
      <c r="Y195" s="207"/>
      <c r="Z195" s="207"/>
      <c r="AA195" s="207"/>
      <c r="AB195" s="207"/>
      <c r="AC195" s="207"/>
      <c r="AD195" s="207"/>
      <c r="AE195" s="207"/>
      <c r="AF195" s="207"/>
      <c r="AG195" s="207"/>
      <c r="AI195" s="205"/>
      <c r="AJ195" s="458"/>
      <c r="AK195" s="455"/>
    </row>
    <row r="196" spans="1:38" ht="18" customHeight="1" thickBot="1" x14ac:dyDescent="0.2">
      <c r="A196" s="180"/>
      <c r="C196" s="205"/>
      <c r="D196" s="207"/>
      <c r="E196" s="207"/>
      <c r="F196" s="207"/>
      <c r="G196" s="207"/>
      <c r="H196" s="208"/>
      <c r="I196" s="208"/>
      <c r="J196" s="208"/>
      <c r="K196" s="208"/>
      <c r="L196" s="208"/>
      <c r="M196" s="208"/>
      <c r="N196" s="208"/>
      <c r="O196" s="208"/>
      <c r="P196" s="208"/>
      <c r="Q196" s="208"/>
      <c r="R196" s="208"/>
      <c r="S196" s="456"/>
      <c r="T196" s="456"/>
      <c r="U196" s="208"/>
      <c r="V196" s="208"/>
      <c r="W196" s="208"/>
      <c r="X196" s="208"/>
      <c r="Y196" s="208"/>
      <c r="Z196" s="208"/>
      <c r="AA196" s="208"/>
      <c r="AB196" s="208"/>
      <c r="AC196" s="208"/>
      <c r="AD196" s="208"/>
      <c r="AE196" s="208"/>
      <c r="AF196" s="208"/>
      <c r="AG196" s="208"/>
      <c r="AI196" s="205"/>
      <c r="AJ196" s="1089"/>
    </row>
    <row r="197" spans="1:38" ht="4.5" customHeight="1" x14ac:dyDescent="0.15">
      <c r="A197" s="209"/>
      <c r="B197" s="210"/>
      <c r="C197" s="1041"/>
      <c r="D197" s="210"/>
      <c r="E197" s="986"/>
      <c r="F197" s="986"/>
      <c r="G197" s="210"/>
      <c r="H197" s="1795" t="s">
        <v>967</v>
      </c>
      <c r="I197" s="1796"/>
      <c r="J197" s="1796"/>
      <c r="K197" s="1797"/>
      <c r="L197" s="1795" t="s">
        <v>910</v>
      </c>
      <c r="M197" s="1796"/>
      <c r="N197" s="1796"/>
      <c r="O197" s="1796"/>
      <c r="P197" s="1796"/>
      <c r="Q197" s="1797"/>
      <c r="R197" s="1801" t="s">
        <v>974</v>
      </c>
      <c r="S197" s="817"/>
      <c r="T197" s="855"/>
      <c r="U197" s="1804" t="s">
        <v>1069</v>
      </c>
      <c r="V197" s="1796"/>
      <c r="W197" s="1796"/>
      <c r="X197" s="1796"/>
      <c r="Y197" s="1796"/>
      <c r="Z197" s="1796"/>
      <c r="AA197" s="1796"/>
      <c r="AB197" s="1796"/>
      <c r="AC197" s="1796"/>
      <c r="AD197" s="1796"/>
      <c r="AE197" s="1796"/>
      <c r="AF197" s="1796"/>
      <c r="AG197" s="1797"/>
      <c r="AH197" s="210"/>
      <c r="AI197" s="1041"/>
      <c r="AJ197" s="1294"/>
      <c r="AK197" s="1087"/>
    </row>
    <row r="198" spans="1:38" s="181" customFormat="1" ht="24" customHeight="1" x14ac:dyDescent="0.15">
      <c r="A198" s="1806" t="s">
        <v>515</v>
      </c>
      <c r="C198" s="1807" t="s">
        <v>890</v>
      </c>
      <c r="E198" s="1670" t="s">
        <v>437</v>
      </c>
      <c r="F198" s="1670" t="s">
        <v>1070</v>
      </c>
      <c r="H198" s="1798"/>
      <c r="I198" s="1799"/>
      <c r="J198" s="1799"/>
      <c r="K198" s="1800"/>
      <c r="L198" s="1798"/>
      <c r="M198" s="1799"/>
      <c r="N198" s="1799"/>
      <c r="O198" s="1799"/>
      <c r="P198" s="1799"/>
      <c r="Q198" s="1800"/>
      <c r="R198" s="1802"/>
      <c r="S198" s="818"/>
      <c r="T198" s="819"/>
      <c r="U198" s="1805"/>
      <c r="V198" s="1799"/>
      <c r="W198" s="1799"/>
      <c r="X198" s="1799"/>
      <c r="Y198" s="1799"/>
      <c r="Z198" s="1799"/>
      <c r="AA198" s="1799"/>
      <c r="AB198" s="1799"/>
      <c r="AC198" s="1799"/>
      <c r="AD198" s="1799"/>
      <c r="AE198" s="1799"/>
      <c r="AF198" s="1799"/>
      <c r="AG198" s="1800"/>
      <c r="AI198" s="1807" t="s">
        <v>890</v>
      </c>
      <c r="AJ198" s="63"/>
      <c r="AK198" s="1779"/>
      <c r="AL198" s="460"/>
    </row>
    <row r="199" spans="1:38" s="181" customFormat="1" ht="4.5" customHeight="1" x14ac:dyDescent="0.15">
      <c r="A199" s="1806"/>
      <c r="C199" s="1807"/>
      <c r="E199" s="1670"/>
      <c r="F199" s="1670"/>
      <c r="H199" s="987"/>
      <c r="I199" s="988"/>
      <c r="J199" s="989"/>
      <c r="K199" s="990"/>
      <c r="L199" s="69"/>
      <c r="M199" s="249"/>
      <c r="N199" s="250"/>
      <c r="O199" s="69"/>
      <c r="P199" s="989"/>
      <c r="Q199" s="1"/>
      <c r="R199" s="1802"/>
      <c r="S199" s="818"/>
      <c r="T199" s="819"/>
      <c r="U199" s="1780" t="s">
        <v>539</v>
      </c>
      <c r="V199" s="1637"/>
      <c r="W199" s="988"/>
      <c r="X199" s="989"/>
      <c r="Y199" s="989"/>
      <c r="Z199" s="989"/>
      <c r="AA199" s="989"/>
      <c r="AB199" s="989"/>
      <c r="AC199" s="989"/>
      <c r="AD199" s="989"/>
      <c r="AE199" s="989"/>
      <c r="AF199" s="989"/>
      <c r="AG199" s="990"/>
      <c r="AI199" s="1807"/>
      <c r="AJ199" s="63"/>
      <c r="AK199" s="1779"/>
      <c r="AL199" s="460"/>
    </row>
    <row r="200" spans="1:38" s="181" customFormat="1" ht="39.75" customHeight="1" x14ac:dyDescent="0.15">
      <c r="A200" s="1806"/>
      <c r="C200" s="1807"/>
      <c r="E200" s="1670"/>
      <c r="F200" s="1670"/>
      <c r="H200" s="1782" t="s">
        <v>411</v>
      </c>
      <c r="I200" s="1783" t="s">
        <v>1071</v>
      </c>
      <c r="J200" s="1784" t="s">
        <v>1072</v>
      </c>
      <c r="K200" s="1785" t="s">
        <v>867</v>
      </c>
      <c r="L200" s="1638" t="s">
        <v>539</v>
      </c>
      <c r="M200" s="1639"/>
      <c r="N200" s="1640"/>
      <c r="O200" s="1786" t="s">
        <v>1073</v>
      </c>
      <c r="P200" s="1787" t="s">
        <v>595</v>
      </c>
      <c r="Q200" s="1788" t="s">
        <v>971</v>
      </c>
      <c r="R200" s="1802"/>
      <c r="S200" s="818"/>
      <c r="T200" s="819"/>
      <c r="U200" s="1781"/>
      <c r="V200" s="1640"/>
      <c r="W200" s="1783" t="s">
        <v>163</v>
      </c>
      <c r="X200" s="1784" t="s">
        <v>390</v>
      </c>
      <c r="Y200" s="1784" t="s">
        <v>80</v>
      </c>
      <c r="Z200" s="1784" t="s">
        <v>300</v>
      </c>
      <c r="AA200" s="1784" t="s">
        <v>389</v>
      </c>
      <c r="AB200" s="1784" t="s">
        <v>939</v>
      </c>
      <c r="AC200" s="1784" t="s">
        <v>864</v>
      </c>
      <c r="AD200" s="1784" t="s">
        <v>388</v>
      </c>
      <c r="AE200" s="1784" t="s">
        <v>940</v>
      </c>
      <c r="AF200" s="1784" t="s">
        <v>561</v>
      </c>
      <c r="AG200" s="1785" t="s">
        <v>941</v>
      </c>
      <c r="AI200" s="1807"/>
      <c r="AJ200" s="63"/>
      <c r="AK200" s="1779"/>
      <c r="AL200" s="460"/>
    </row>
    <row r="201" spans="1:38" s="181" customFormat="1" ht="39.75" customHeight="1" x14ac:dyDescent="0.15">
      <c r="A201" s="1806"/>
      <c r="C201" s="1807"/>
      <c r="E201" s="1670"/>
      <c r="F201" s="1670"/>
      <c r="H201" s="1782"/>
      <c r="I201" s="1783"/>
      <c r="J201" s="1784"/>
      <c r="K201" s="1785"/>
      <c r="L201" s="1789" t="s">
        <v>411</v>
      </c>
      <c r="M201" s="1791" t="s">
        <v>931</v>
      </c>
      <c r="N201" s="1793" t="s">
        <v>932</v>
      </c>
      <c r="O201" s="1786"/>
      <c r="P201" s="1787"/>
      <c r="Q201" s="1788"/>
      <c r="R201" s="1802"/>
      <c r="S201" s="818"/>
      <c r="T201" s="819"/>
      <c r="U201" s="1808" t="s">
        <v>931</v>
      </c>
      <c r="V201" s="1810" t="s">
        <v>932</v>
      </c>
      <c r="W201" s="1783"/>
      <c r="X201" s="1784"/>
      <c r="Y201" s="1784"/>
      <c r="Z201" s="1784"/>
      <c r="AA201" s="1784"/>
      <c r="AB201" s="1784"/>
      <c r="AC201" s="1784"/>
      <c r="AD201" s="1784"/>
      <c r="AE201" s="1784"/>
      <c r="AF201" s="1784"/>
      <c r="AG201" s="1785"/>
      <c r="AI201" s="1807"/>
      <c r="AJ201" s="63"/>
      <c r="AK201" s="1779"/>
      <c r="AL201" s="460"/>
    </row>
    <row r="202" spans="1:38" s="75" customFormat="1" ht="4.5" customHeight="1" x14ac:dyDescent="0.15">
      <c r="A202" s="211"/>
      <c r="B202" s="212"/>
      <c r="C202" s="239"/>
      <c r="D202" s="212"/>
      <c r="E202" s="991"/>
      <c r="F202" s="991"/>
      <c r="G202" s="212"/>
      <c r="H202" s="991"/>
      <c r="I202" s="992"/>
      <c r="J202" s="993"/>
      <c r="K202" s="994"/>
      <c r="L202" s="1790"/>
      <c r="M202" s="1792"/>
      <c r="N202" s="1794"/>
      <c r="O202" s="203"/>
      <c r="P202" s="993"/>
      <c r="Q202" s="204"/>
      <c r="R202" s="1803"/>
      <c r="S202" s="818"/>
      <c r="T202" s="819"/>
      <c r="U202" s="1809"/>
      <c r="V202" s="1811"/>
      <c r="W202" s="992"/>
      <c r="X202" s="993"/>
      <c r="Y202" s="993"/>
      <c r="Z202" s="993"/>
      <c r="AA202" s="993"/>
      <c r="AB202" s="993"/>
      <c r="AC202" s="993"/>
      <c r="AD202" s="993"/>
      <c r="AE202" s="993"/>
      <c r="AF202" s="993"/>
      <c r="AG202" s="994"/>
      <c r="AH202" s="212"/>
      <c r="AI202" s="239"/>
      <c r="AJ202" s="1295"/>
      <c r="AK202" s="856"/>
      <c r="AL202" s="477"/>
    </row>
    <row r="203" spans="1:38" s="213" customFormat="1" ht="20.25" customHeight="1" x14ac:dyDescent="0.15">
      <c r="A203" s="1042">
        <v>411</v>
      </c>
      <c r="B203" s="1043"/>
      <c r="C203" s="1044" t="s">
        <v>1204</v>
      </c>
      <c r="D203" s="1043"/>
      <c r="E203" s="1045"/>
      <c r="F203" s="1045"/>
      <c r="G203" s="1043"/>
      <c r="H203" s="1001">
        <f>SUM(H204:H206)</f>
        <v>15</v>
      </c>
      <c r="I203" s="1029">
        <f>SUM(I204:I206)</f>
        <v>9</v>
      </c>
      <c r="J203" s="1031">
        <f>SUM(J204:J206)</f>
        <v>0</v>
      </c>
      <c r="K203" s="1046">
        <f>SUM(K204:K206)</f>
        <v>6</v>
      </c>
      <c r="L203" s="1022">
        <f>M203+N203</f>
        <v>202</v>
      </c>
      <c r="M203" s="1029">
        <f t="shared" ref="M203:AG203" si="106">SUM(M204:M206)</f>
        <v>107</v>
      </c>
      <c r="N203" s="1030">
        <f t="shared" si="106"/>
        <v>95</v>
      </c>
      <c r="O203" s="1001">
        <f t="shared" si="106"/>
        <v>65</v>
      </c>
      <c r="P203" s="1031">
        <f t="shared" si="106"/>
        <v>65</v>
      </c>
      <c r="Q203" s="1030">
        <f t="shared" si="106"/>
        <v>72</v>
      </c>
      <c r="R203" s="1051">
        <f t="shared" si="106"/>
        <v>12</v>
      </c>
      <c r="S203" s="809"/>
      <c r="T203" s="580"/>
      <c r="U203" s="1083">
        <f t="shared" si="106"/>
        <v>26</v>
      </c>
      <c r="V203" s="1012">
        <f t="shared" si="106"/>
        <v>14</v>
      </c>
      <c r="W203" s="1010">
        <f t="shared" si="106"/>
        <v>2</v>
      </c>
      <c r="X203" s="1011">
        <f t="shared" si="106"/>
        <v>0</v>
      </c>
      <c r="Y203" s="1011">
        <f t="shared" si="106"/>
        <v>3</v>
      </c>
      <c r="Z203" s="1011">
        <f t="shared" si="106"/>
        <v>0</v>
      </c>
      <c r="AA203" s="1011">
        <f t="shared" si="106"/>
        <v>0</v>
      </c>
      <c r="AB203" s="1011">
        <f t="shared" si="106"/>
        <v>25</v>
      </c>
      <c r="AC203" s="1011">
        <f t="shared" si="106"/>
        <v>0</v>
      </c>
      <c r="AD203" s="1011">
        <f t="shared" si="106"/>
        <v>2</v>
      </c>
      <c r="AE203" s="1011">
        <f t="shared" si="106"/>
        <v>2</v>
      </c>
      <c r="AF203" s="1011">
        <f t="shared" si="106"/>
        <v>1</v>
      </c>
      <c r="AG203" s="1012">
        <f t="shared" si="106"/>
        <v>5</v>
      </c>
      <c r="AI203" s="1008" t="s">
        <v>1204</v>
      </c>
      <c r="AJ203" s="1299"/>
      <c r="AK203" s="1088"/>
      <c r="AL203" s="488"/>
    </row>
    <row r="204" spans="1:38" s="75" customFormat="1" ht="20.25" customHeight="1" x14ac:dyDescent="0.15">
      <c r="A204" s="55">
        <v>4460</v>
      </c>
      <c r="C204" s="238" t="s">
        <v>134</v>
      </c>
      <c r="E204" s="1033" t="s">
        <v>1225</v>
      </c>
      <c r="F204" s="1033">
        <v>2</v>
      </c>
      <c r="H204" s="1020">
        <f t="shared" ref="H204:H206" si="107">SUM(I204:K204)</f>
        <v>5</v>
      </c>
      <c r="I204" s="151">
        <v>3</v>
      </c>
      <c r="J204" s="1024">
        <v>0</v>
      </c>
      <c r="K204" s="1025">
        <v>2</v>
      </c>
      <c r="L204" s="1020">
        <f t="shared" si="101"/>
        <v>50</v>
      </c>
      <c r="M204" s="151">
        <v>27</v>
      </c>
      <c r="N204" s="152">
        <v>23</v>
      </c>
      <c r="O204" s="1020">
        <v>14</v>
      </c>
      <c r="P204" s="1024">
        <v>14</v>
      </c>
      <c r="Q204" s="152">
        <v>22</v>
      </c>
      <c r="R204" s="1047">
        <v>6</v>
      </c>
      <c r="S204" s="810"/>
      <c r="T204" s="581"/>
      <c r="U204" s="195">
        <v>10</v>
      </c>
      <c r="V204" s="1025">
        <v>3</v>
      </c>
      <c r="W204" s="151">
        <v>0</v>
      </c>
      <c r="X204" s="1024">
        <v>0</v>
      </c>
      <c r="Y204" s="1024">
        <v>1</v>
      </c>
      <c r="Z204" s="1024">
        <v>0</v>
      </c>
      <c r="AA204" s="1024">
        <v>0</v>
      </c>
      <c r="AB204" s="1024">
        <v>8</v>
      </c>
      <c r="AC204" s="1024">
        <v>0</v>
      </c>
      <c r="AD204" s="1024">
        <v>0</v>
      </c>
      <c r="AE204" s="1024">
        <v>1</v>
      </c>
      <c r="AF204" s="1024">
        <v>0</v>
      </c>
      <c r="AG204" s="1025">
        <v>3</v>
      </c>
      <c r="AI204" s="238" t="s">
        <v>134</v>
      </c>
      <c r="AJ204" s="1297"/>
      <c r="AK204" s="856"/>
      <c r="AL204" s="477"/>
    </row>
    <row r="205" spans="1:38" s="75" customFormat="1" ht="20.25" customHeight="1" x14ac:dyDescent="0.15">
      <c r="A205" s="55">
        <v>4461</v>
      </c>
      <c r="C205" s="238" t="s">
        <v>695</v>
      </c>
      <c r="E205" s="1033"/>
      <c r="F205" s="1033">
        <v>1</v>
      </c>
      <c r="H205" s="1020">
        <f t="shared" si="107"/>
        <v>5</v>
      </c>
      <c r="I205" s="151">
        <v>3</v>
      </c>
      <c r="J205" s="1024">
        <v>0</v>
      </c>
      <c r="K205" s="1025">
        <v>2</v>
      </c>
      <c r="L205" s="1020">
        <f t="shared" si="101"/>
        <v>82</v>
      </c>
      <c r="M205" s="151">
        <v>43</v>
      </c>
      <c r="N205" s="152">
        <v>39</v>
      </c>
      <c r="O205" s="1020">
        <v>26</v>
      </c>
      <c r="P205" s="1024">
        <v>31</v>
      </c>
      <c r="Q205" s="152">
        <v>25</v>
      </c>
      <c r="R205" s="1047">
        <v>3</v>
      </c>
      <c r="S205" s="810"/>
      <c r="T205" s="581"/>
      <c r="U205" s="195">
        <v>8</v>
      </c>
      <c r="V205" s="1025">
        <v>6</v>
      </c>
      <c r="W205" s="151">
        <v>1</v>
      </c>
      <c r="X205" s="1024">
        <v>0</v>
      </c>
      <c r="Y205" s="1024">
        <v>1</v>
      </c>
      <c r="Z205" s="1024">
        <v>0</v>
      </c>
      <c r="AA205" s="1024">
        <v>0</v>
      </c>
      <c r="AB205" s="1024">
        <v>9</v>
      </c>
      <c r="AC205" s="1024">
        <v>0</v>
      </c>
      <c r="AD205" s="1024">
        <v>1</v>
      </c>
      <c r="AE205" s="1024">
        <v>0</v>
      </c>
      <c r="AF205" s="1024">
        <v>1</v>
      </c>
      <c r="AG205" s="1025">
        <v>1</v>
      </c>
      <c r="AI205" s="238" t="s">
        <v>695</v>
      </c>
      <c r="AJ205" s="1297"/>
      <c r="AK205" s="856"/>
      <c r="AL205" s="477"/>
    </row>
    <row r="206" spans="1:38" s="75" customFormat="1" ht="20.25" customHeight="1" x14ac:dyDescent="0.15">
      <c r="A206" s="211">
        <v>4468</v>
      </c>
      <c r="B206" s="212"/>
      <c r="C206" s="239" t="s">
        <v>1089</v>
      </c>
      <c r="D206" s="212"/>
      <c r="E206" s="1034"/>
      <c r="F206" s="1034">
        <v>1</v>
      </c>
      <c r="G206" s="212"/>
      <c r="H206" s="1019">
        <f t="shared" si="107"/>
        <v>5</v>
      </c>
      <c r="I206" s="197">
        <v>3</v>
      </c>
      <c r="J206" s="1017">
        <v>0</v>
      </c>
      <c r="K206" s="1018">
        <v>2</v>
      </c>
      <c r="L206" s="1019">
        <f t="shared" si="101"/>
        <v>70</v>
      </c>
      <c r="M206" s="197">
        <v>37</v>
      </c>
      <c r="N206" s="190">
        <v>33</v>
      </c>
      <c r="O206" s="1019">
        <v>25</v>
      </c>
      <c r="P206" s="1017">
        <v>20</v>
      </c>
      <c r="Q206" s="190">
        <v>25</v>
      </c>
      <c r="R206" s="1048">
        <v>3</v>
      </c>
      <c r="S206" s="810"/>
      <c r="T206" s="581"/>
      <c r="U206" s="1084">
        <v>8</v>
      </c>
      <c r="V206" s="1018">
        <v>5</v>
      </c>
      <c r="W206" s="197">
        <v>1</v>
      </c>
      <c r="X206" s="1017">
        <v>0</v>
      </c>
      <c r="Y206" s="1017">
        <v>1</v>
      </c>
      <c r="Z206" s="1017">
        <v>0</v>
      </c>
      <c r="AA206" s="1017">
        <v>0</v>
      </c>
      <c r="AB206" s="1017">
        <v>8</v>
      </c>
      <c r="AC206" s="1017">
        <v>0</v>
      </c>
      <c r="AD206" s="1017">
        <v>1</v>
      </c>
      <c r="AE206" s="1017">
        <v>1</v>
      </c>
      <c r="AF206" s="1017">
        <v>0</v>
      </c>
      <c r="AG206" s="1018">
        <v>1</v>
      </c>
      <c r="AH206" s="212"/>
      <c r="AI206" s="239" t="s">
        <v>1089</v>
      </c>
      <c r="AJ206" s="1295"/>
      <c r="AK206" s="856"/>
      <c r="AL206" s="477"/>
    </row>
    <row r="207" spans="1:38" s="213" customFormat="1" ht="20.25" customHeight="1" x14ac:dyDescent="0.15">
      <c r="A207" s="1042">
        <v>412</v>
      </c>
      <c r="B207" s="1043"/>
      <c r="C207" s="1044" t="s">
        <v>110</v>
      </c>
      <c r="D207" s="1043"/>
      <c r="E207" s="1045"/>
      <c r="F207" s="1045"/>
      <c r="G207" s="1043"/>
      <c r="H207" s="1001">
        <f>SUM(H208:H210)</f>
        <v>31</v>
      </c>
      <c r="I207" s="1029">
        <f>SUM(I208:I210)</f>
        <v>24</v>
      </c>
      <c r="J207" s="1031">
        <f>SUM(J208:J210)</f>
        <v>0</v>
      </c>
      <c r="K207" s="1046">
        <f>SUM(K208:K210)</f>
        <v>7</v>
      </c>
      <c r="L207" s="1022">
        <f>M207+N207</f>
        <v>682</v>
      </c>
      <c r="M207" s="1029">
        <f t="shared" ref="M207:AG207" si="108">SUM(M208:M210)</f>
        <v>341</v>
      </c>
      <c r="N207" s="1030">
        <f t="shared" si="108"/>
        <v>341</v>
      </c>
      <c r="O207" s="1001">
        <f t="shared" si="108"/>
        <v>248</v>
      </c>
      <c r="P207" s="1031">
        <f t="shared" si="108"/>
        <v>213</v>
      </c>
      <c r="Q207" s="1030">
        <f t="shared" si="108"/>
        <v>221</v>
      </c>
      <c r="R207" s="1051">
        <f t="shared" si="108"/>
        <v>33</v>
      </c>
      <c r="S207" s="809"/>
      <c r="T207" s="580"/>
      <c r="U207" s="1085">
        <f t="shared" si="108"/>
        <v>39</v>
      </c>
      <c r="V207" s="1046">
        <f t="shared" si="108"/>
        <v>24</v>
      </c>
      <c r="W207" s="1029">
        <f t="shared" si="108"/>
        <v>3</v>
      </c>
      <c r="X207" s="1031">
        <f t="shared" si="108"/>
        <v>0</v>
      </c>
      <c r="Y207" s="1031">
        <f t="shared" si="108"/>
        <v>3</v>
      </c>
      <c r="Z207" s="1031">
        <f t="shared" si="108"/>
        <v>0</v>
      </c>
      <c r="AA207" s="1031">
        <f t="shared" si="108"/>
        <v>0</v>
      </c>
      <c r="AB207" s="1031">
        <f t="shared" si="108"/>
        <v>49</v>
      </c>
      <c r="AC207" s="1031">
        <f t="shared" si="108"/>
        <v>0</v>
      </c>
      <c r="AD207" s="1031">
        <f t="shared" si="108"/>
        <v>3</v>
      </c>
      <c r="AE207" s="1031">
        <f t="shared" si="108"/>
        <v>1</v>
      </c>
      <c r="AF207" s="1031">
        <f t="shared" si="108"/>
        <v>1</v>
      </c>
      <c r="AG207" s="1046">
        <f t="shared" si="108"/>
        <v>3</v>
      </c>
      <c r="AH207" s="1043"/>
      <c r="AI207" s="1044" t="s">
        <v>110</v>
      </c>
      <c r="AJ207" s="1299"/>
      <c r="AK207" s="1088"/>
      <c r="AL207" s="488"/>
    </row>
    <row r="208" spans="1:38" s="75" customFormat="1" ht="20.25" customHeight="1" x14ac:dyDescent="0.15">
      <c r="A208" s="55">
        <v>4340</v>
      </c>
      <c r="C208" s="238" t="s">
        <v>996</v>
      </c>
      <c r="E208" s="1033"/>
      <c r="F208" s="1033"/>
      <c r="H208" s="1020">
        <f t="shared" ref="H208:H210" si="109">SUM(I208:K208)</f>
        <v>9</v>
      </c>
      <c r="I208" s="151">
        <v>7</v>
      </c>
      <c r="J208" s="1024">
        <v>0</v>
      </c>
      <c r="K208" s="1025">
        <v>2</v>
      </c>
      <c r="L208" s="1020">
        <f t="shared" si="101"/>
        <v>178</v>
      </c>
      <c r="M208" s="151">
        <v>89</v>
      </c>
      <c r="N208" s="152">
        <v>89</v>
      </c>
      <c r="O208" s="1020">
        <v>72</v>
      </c>
      <c r="P208" s="1024">
        <v>48</v>
      </c>
      <c r="Q208" s="152">
        <v>58</v>
      </c>
      <c r="R208" s="1047">
        <v>10</v>
      </c>
      <c r="S208" s="810"/>
      <c r="T208" s="581"/>
      <c r="U208" s="195">
        <v>10</v>
      </c>
      <c r="V208" s="1025">
        <v>9</v>
      </c>
      <c r="W208" s="151">
        <v>1</v>
      </c>
      <c r="X208" s="1024">
        <v>0</v>
      </c>
      <c r="Y208" s="1024">
        <v>1</v>
      </c>
      <c r="Z208" s="1024">
        <v>0</v>
      </c>
      <c r="AA208" s="1024">
        <v>0</v>
      </c>
      <c r="AB208" s="1024">
        <v>13</v>
      </c>
      <c r="AC208" s="1024">
        <v>0</v>
      </c>
      <c r="AD208" s="1024">
        <v>1</v>
      </c>
      <c r="AE208" s="1024">
        <v>1</v>
      </c>
      <c r="AF208" s="1024">
        <v>0</v>
      </c>
      <c r="AG208" s="1025">
        <v>2</v>
      </c>
      <c r="AI208" s="238" t="s">
        <v>996</v>
      </c>
      <c r="AJ208" s="1297"/>
      <c r="AK208" s="856"/>
      <c r="AL208" s="477"/>
    </row>
    <row r="209" spans="1:38" s="75" customFormat="1" ht="20.25" customHeight="1" x14ac:dyDescent="0.15">
      <c r="A209" s="55">
        <v>4430</v>
      </c>
      <c r="C209" s="238" t="s">
        <v>926</v>
      </c>
      <c r="E209" s="1033"/>
      <c r="F209" s="1033"/>
      <c r="H209" s="1020">
        <f t="shared" si="109"/>
        <v>8</v>
      </c>
      <c r="I209" s="151">
        <v>6</v>
      </c>
      <c r="J209" s="1024">
        <v>0</v>
      </c>
      <c r="K209" s="1025">
        <v>2</v>
      </c>
      <c r="L209" s="1020">
        <f t="shared" si="101"/>
        <v>182</v>
      </c>
      <c r="M209" s="151">
        <v>92</v>
      </c>
      <c r="N209" s="152">
        <v>90</v>
      </c>
      <c r="O209" s="1020">
        <v>56</v>
      </c>
      <c r="P209" s="1024">
        <v>61</v>
      </c>
      <c r="Q209" s="152">
        <v>65</v>
      </c>
      <c r="R209" s="1047">
        <v>9</v>
      </c>
      <c r="S209" s="810"/>
      <c r="T209" s="581"/>
      <c r="U209" s="195">
        <v>11</v>
      </c>
      <c r="V209" s="1025">
        <v>7</v>
      </c>
      <c r="W209" s="151">
        <v>1</v>
      </c>
      <c r="X209" s="1024">
        <v>0</v>
      </c>
      <c r="Y209" s="1024">
        <v>1</v>
      </c>
      <c r="Z209" s="1024">
        <v>0</v>
      </c>
      <c r="AA209" s="1024">
        <v>0</v>
      </c>
      <c r="AB209" s="1024">
        <v>14</v>
      </c>
      <c r="AC209" s="1024">
        <v>0</v>
      </c>
      <c r="AD209" s="1024">
        <v>1</v>
      </c>
      <c r="AE209" s="1024">
        <v>0</v>
      </c>
      <c r="AF209" s="1024">
        <v>1</v>
      </c>
      <c r="AG209" s="1025">
        <v>0</v>
      </c>
      <c r="AI209" s="238" t="s">
        <v>926</v>
      </c>
      <c r="AJ209" s="1297"/>
      <c r="AK209" s="856"/>
      <c r="AL209" s="477"/>
    </row>
    <row r="210" spans="1:38" s="75" customFormat="1" ht="20.25" customHeight="1" x14ac:dyDescent="0.15">
      <c r="A210" s="211">
        <v>4431</v>
      </c>
      <c r="B210" s="212"/>
      <c r="C210" s="239" t="s">
        <v>1152</v>
      </c>
      <c r="D210" s="212"/>
      <c r="E210" s="1034"/>
      <c r="F210" s="1034"/>
      <c r="G210" s="212"/>
      <c r="H210" s="1019">
        <f t="shared" si="109"/>
        <v>14</v>
      </c>
      <c r="I210" s="197">
        <v>11</v>
      </c>
      <c r="J210" s="1017">
        <v>0</v>
      </c>
      <c r="K210" s="1018">
        <v>3</v>
      </c>
      <c r="L210" s="1019">
        <f t="shared" si="101"/>
        <v>322</v>
      </c>
      <c r="M210" s="197">
        <v>160</v>
      </c>
      <c r="N210" s="190">
        <v>162</v>
      </c>
      <c r="O210" s="1019">
        <v>120</v>
      </c>
      <c r="P210" s="1017">
        <v>104</v>
      </c>
      <c r="Q210" s="190">
        <v>98</v>
      </c>
      <c r="R210" s="1048">
        <v>14</v>
      </c>
      <c r="S210" s="810"/>
      <c r="T210" s="581"/>
      <c r="U210" s="1084">
        <v>18</v>
      </c>
      <c r="V210" s="1018">
        <v>8</v>
      </c>
      <c r="W210" s="197">
        <v>1</v>
      </c>
      <c r="X210" s="1017">
        <v>0</v>
      </c>
      <c r="Y210" s="1017">
        <v>1</v>
      </c>
      <c r="Z210" s="1017">
        <v>0</v>
      </c>
      <c r="AA210" s="1017">
        <v>0</v>
      </c>
      <c r="AB210" s="1017">
        <v>22</v>
      </c>
      <c r="AC210" s="1017">
        <v>0</v>
      </c>
      <c r="AD210" s="1017">
        <v>1</v>
      </c>
      <c r="AE210" s="1017">
        <v>0</v>
      </c>
      <c r="AF210" s="1017">
        <v>0</v>
      </c>
      <c r="AG210" s="1018">
        <v>1</v>
      </c>
      <c r="AH210" s="212"/>
      <c r="AI210" s="239" t="s">
        <v>1152</v>
      </c>
      <c r="AJ210" s="1295"/>
      <c r="AK210" s="856"/>
      <c r="AL210" s="477"/>
    </row>
    <row r="211" spans="1:38" s="213" customFormat="1" ht="20.25" customHeight="1" x14ac:dyDescent="0.15">
      <c r="A211" s="314"/>
      <c r="B211" s="315"/>
      <c r="C211" s="995" t="s">
        <v>1219</v>
      </c>
      <c r="D211" s="315"/>
      <c r="E211" s="1054"/>
      <c r="F211" s="1054"/>
      <c r="G211" s="315"/>
      <c r="H211" s="268">
        <f>H212+H214+H216+H218</f>
        <v>21</v>
      </c>
      <c r="I211" s="997">
        <f>I212+I214+I216+I218</f>
        <v>17</v>
      </c>
      <c r="J211" s="998">
        <f>J212+J214+J216+J218</f>
        <v>0</v>
      </c>
      <c r="K211" s="999">
        <f>K212+K214+K216+K218</f>
        <v>4</v>
      </c>
      <c r="L211" s="1055">
        <f>M211+N211</f>
        <v>283</v>
      </c>
      <c r="M211" s="997">
        <f t="shared" ref="M211:AG211" si="110">M212+M214+M216+M218</f>
        <v>134</v>
      </c>
      <c r="N211" s="1000">
        <f t="shared" si="110"/>
        <v>149</v>
      </c>
      <c r="O211" s="268">
        <f t="shared" si="110"/>
        <v>87</v>
      </c>
      <c r="P211" s="998">
        <f t="shared" si="110"/>
        <v>95</v>
      </c>
      <c r="Q211" s="1000">
        <f t="shared" si="110"/>
        <v>101</v>
      </c>
      <c r="R211" s="1056">
        <f t="shared" si="110"/>
        <v>12</v>
      </c>
      <c r="S211" s="809"/>
      <c r="T211" s="580"/>
      <c r="U211" s="1086">
        <f t="shared" si="110"/>
        <v>33</v>
      </c>
      <c r="V211" s="999">
        <f t="shared" si="110"/>
        <v>25</v>
      </c>
      <c r="W211" s="997">
        <f t="shared" si="110"/>
        <v>4</v>
      </c>
      <c r="X211" s="998">
        <f t="shared" si="110"/>
        <v>0</v>
      </c>
      <c r="Y211" s="998">
        <f t="shared" si="110"/>
        <v>5</v>
      </c>
      <c r="Z211" s="998">
        <f t="shared" si="110"/>
        <v>0</v>
      </c>
      <c r="AA211" s="998">
        <f t="shared" si="110"/>
        <v>0</v>
      </c>
      <c r="AB211" s="998">
        <f t="shared" si="110"/>
        <v>38</v>
      </c>
      <c r="AC211" s="998">
        <f t="shared" si="110"/>
        <v>0</v>
      </c>
      <c r="AD211" s="998">
        <f t="shared" si="110"/>
        <v>3</v>
      </c>
      <c r="AE211" s="998">
        <f t="shared" si="110"/>
        <v>1</v>
      </c>
      <c r="AF211" s="998">
        <f t="shared" si="110"/>
        <v>0</v>
      </c>
      <c r="AG211" s="999">
        <f t="shared" si="110"/>
        <v>7</v>
      </c>
      <c r="AH211" s="315"/>
      <c r="AI211" s="995" t="s">
        <v>1219</v>
      </c>
      <c r="AJ211" s="1298"/>
      <c r="AK211" s="1088"/>
      <c r="AL211" s="488"/>
    </row>
    <row r="212" spans="1:38" s="213" customFormat="1" ht="20.25" customHeight="1" x14ac:dyDescent="0.15">
      <c r="A212" s="317">
        <v>423</v>
      </c>
      <c r="C212" s="1008" t="s">
        <v>1220</v>
      </c>
      <c r="E212" s="1035"/>
      <c r="F212" s="1035"/>
      <c r="H212" s="1013">
        <f t="shared" ref="H212:AF212" si="111">H213</f>
        <v>4</v>
      </c>
      <c r="I212" s="1010">
        <f t="shared" si="111"/>
        <v>4</v>
      </c>
      <c r="J212" s="1011">
        <f t="shared" si="111"/>
        <v>0</v>
      </c>
      <c r="K212" s="1012">
        <f t="shared" si="111"/>
        <v>0</v>
      </c>
      <c r="L212" s="1022">
        <f t="shared" si="111"/>
        <v>104</v>
      </c>
      <c r="M212" s="1029">
        <f t="shared" si="111"/>
        <v>53</v>
      </c>
      <c r="N212" s="1030">
        <f t="shared" si="111"/>
        <v>51</v>
      </c>
      <c r="O212" s="1001">
        <f t="shared" si="111"/>
        <v>31</v>
      </c>
      <c r="P212" s="1031">
        <f t="shared" si="111"/>
        <v>31</v>
      </c>
      <c r="Q212" s="1030">
        <f t="shared" si="111"/>
        <v>42</v>
      </c>
      <c r="R212" s="1051">
        <f t="shared" si="111"/>
        <v>0</v>
      </c>
      <c r="S212" s="809"/>
      <c r="T212" s="580"/>
      <c r="U212" s="1085">
        <f t="shared" si="111"/>
        <v>11</v>
      </c>
      <c r="V212" s="1046">
        <f t="shared" si="111"/>
        <v>3</v>
      </c>
      <c r="W212" s="1029">
        <f t="shared" si="111"/>
        <v>1</v>
      </c>
      <c r="X212" s="1031">
        <f t="shared" si="111"/>
        <v>0</v>
      </c>
      <c r="Y212" s="1031">
        <f t="shared" si="111"/>
        <v>1</v>
      </c>
      <c r="Z212" s="1031">
        <f t="shared" si="111"/>
        <v>0</v>
      </c>
      <c r="AA212" s="1031">
        <f t="shared" si="111"/>
        <v>0</v>
      </c>
      <c r="AB212" s="1031">
        <f t="shared" si="111"/>
        <v>10</v>
      </c>
      <c r="AC212" s="1031">
        <f t="shared" si="111"/>
        <v>0</v>
      </c>
      <c r="AD212" s="1031">
        <f t="shared" si="111"/>
        <v>1</v>
      </c>
      <c r="AE212" s="1031">
        <f t="shared" si="111"/>
        <v>0</v>
      </c>
      <c r="AF212" s="1031">
        <f t="shared" si="111"/>
        <v>0</v>
      </c>
      <c r="AG212" s="1046">
        <f>AG213</f>
        <v>1</v>
      </c>
      <c r="AI212" s="1008" t="s">
        <v>1220</v>
      </c>
      <c r="AJ212" s="1296"/>
      <c r="AK212" s="1088"/>
      <c r="AL212" s="488"/>
    </row>
    <row r="213" spans="1:38" s="75" customFormat="1" ht="20.25" customHeight="1" x14ac:dyDescent="0.15">
      <c r="A213" s="211">
        <v>4530</v>
      </c>
      <c r="B213" s="212"/>
      <c r="C213" s="239" t="s">
        <v>1153</v>
      </c>
      <c r="D213" s="212"/>
      <c r="E213" s="1034"/>
      <c r="F213" s="1034" t="s">
        <v>1014</v>
      </c>
      <c r="G213" s="212"/>
      <c r="H213" s="1019">
        <f t="shared" ref="H213" si="112">SUM(I213:K213)</f>
        <v>4</v>
      </c>
      <c r="I213" s="197">
        <v>4</v>
      </c>
      <c r="J213" s="1017">
        <v>0</v>
      </c>
      <c r="K213" s="1018">
        <v>0</v>
      </c>
      <c r="L213" s="1019">
        <f t="shared" ref="L213" si="113">SUM(M213:N213)</f>
        <v>104</v>
      </c>
      <c r="M213" s="197">
        <v>53</v>
      </c>
      <c r="N213" s="190">
        <v>51</v>
      </c>
      <c r="O213" s="1019">
        <v>31</v>
      </c>
      <c r="P213" s="1017">
        <v>31</v>
      </c>
      <c r="Q213" s="190">
        <v>42</v>
      </c>
      <c r="R213" s="1048">
        <v>0</v>
      </c>
      <c r="S213" s="810"/>
      <c r="T213" s="581"/>
      <c r="U213" s="1084">
        <v>11</v>
      </c>
      <c r="V213" s="1018">
        <v>3</v>
      </c>
      <c r="W213" s="197">
        <v>1</v>
      </c>
      <c r="X213" s="1017">
        <v>0</v>
      </c>
      <c r="Y213" s="1017">
        <v>1</v>
      </c>
      <c r="Z213" s="1017">
        <v>0</v>
      </c>
      <c r="AA213" s="1017">
        <v>0</v>
      </c>
      <c r="AB213" s="1017">
        <v>10</v>
      </c>
      <c r="AC213" s="1017">
        <v>0</v>
      </c>
      <c r="AD213" s="1017">
        <v>1</v>
      </c>
      <c r="AE213" s="1017">
        <v>0</v>
      </c>
      <c r="AF213" s="1017">
        <v>0</v>
      </c>
      <c r="AG213" s="1018">
        <v>1</v>
      </c>
      <c r="AH213" s="212"/>
      <c r="AI213" s="239" t="s">
        <v>1153</v>
      </c>
      <c r="AJ213" s="1295"/>
      <c r="AK213" s="856"/>
      <c r="AL213" s="477"/>
    </row>
    <row r="214" spans="1:38" s="75" customFormat="1" ht="20.25" customHeight="1" x14ac:dyDescent="0.15">
      <c r="A214" s="317">
        <v>424</v>
      </c>
      <c r="B214" s="213"/>
      <c r="C214" s="1008" t="s">
        <v>1154</v>
      </c>
      <c r="D214" s="216"/>
      <c r="E214" s="1068"/>
      <c r="F214" s="1068"/>
      <c r="G214" s="216"/>
      <c r="H214" s="1013">
        <f>H215</f>
        <v>8</v>
      </c>
      <c r="I214" s="1010">
        <f>I215</f>
        <v>6</v>
      </c>
      <c r="J214" s="1011">
        <f>J215</f>
        <v>0</v>
      </c>
      <c r="K214" s="1012">
        <f>K215</f>
        <v>2</v>
      </c>
      <c r="L214" s="1049">
        <f>M214+N214</f>
        <v>126</v>
      </c>
      <c r="M214" s="1010">
        <f t="shared" ref="M214:AG214" si="114">M215</f>
        <v>60</v>
      </c>
      <c r="N214" s="196">
        <f t="shared" si="114"/>
        <v>66</v>
      </c>
      <c r="O214" s="1013">
        <f t="shared" si="114"/>
        <v>41</v>
      </c>
      <c r="P214" s="1011">
        <f t="shared" si="114"/>
        <v>44</v>
      </c>
      <c r="Q214" s="196">
        <f t="shared" si="114"/>
        <v>41</v>
      </c>
      <c r="R214" s="1050">
        <f t="shared" si="114"/>
        <v>10</v>
      </c>
      <c r="S214" s="809"/>
      <c r="T214" s="580"/>
      <c r="U214" s="1083">
        <f t="shared" si="114"/>
        <v>10</v>
      </c>
      <c r="V214" s="1012">
        <f t="shared" si="114"/>
        <v>10</v>
      </c>
      <c r="W214" s="1010">
        <f t="shared" si="114"/>
        <v>1</v>
      </c>
      <c r="X214" s="1011">
        <f t="shared" si="114"/>
        <v>0</v>
      </c>
      <c r="Y214" s="1011">
        <f t="shared" si="114"/>
        <v>1</v>
      </c>
      <c r="Z214" s="1011">
        <f t="shared" si="114"/>
        <v>0</v>
      </c>
      <c r="AA214" s="1011">
        <f t="shared" si="114"/>
        <v>0</v>
      </c>
      <c r="AB214" s="1011">
        <f t="shared" si="114"/>
        <v>13</v>
      </c>
      <c r="AC214" s="1011">
        <f t="shared" si="114"/>
        <v>0</v>
      </c>
      <c r="AD214" s="1011">
        <f t="shared" si="114"/>
        <v>1</v>
      </c>
      <c r="AE214" s="1011">
        <f t="shared" si="114"/>
        <v>0</v>
      </c>
      <c r="AF214" s="1011">
        <f t="shared" si="114"/>
        <v>0</v>
      </c>
      <c r="AG214" s="1012">
        <f t="shared" si="114"/>
        <v>4</v>
      </c>
      <c r="AH214" s="213"/>
      <c r="AI214" s="1008" t="s">
        <v>1154</v>
      </c>
      <c r="AJ214" s="1302"/>
      <c r="AK214" s="1088"/>
      <c r="AL214" s="477"/>
    </row>
    <row r="215" spans="1:38" s="75" customFormat="1" ht="20.25" customHeight="1" x14ac:dyDescent="0.15">
      <c r="A215" s="55">
        <v>4575</v>
      </c>
      <c r="C215" s="238" t="s">
        <v>1155</v>
      </c>
      <c r="E215" s="1033"/>
      <c r="F215" s="1033"/>
      <c r="H215" s="1020">
        <f t="shared" ref="H215" si="115">SUM(I215:K215)</f>
        <v>8</v>
      </c>
      <c r="I215" s="151">
        <v>6</v>
      </c>
      <c r="J215" s="1024">
        <v>0</v>
      </c>
      <c r="K215" s="1025">
        <v>2</v>
      </c>
      <c r="L215" s="1020">
        <f t="shared" ref="L215" si="116">SUM(M215:N215)</f>
        <v>126</v>
      </c>
      <c r="M215" s="151">
        <v>60</v>
      </c>
      <c r="N215" s="152">
        <v>66</v>
      </c>
      <c r="O215" s="1020">
        <v>41</v>
      </c>
      <c r="P215" s="1024">
        <v>44</v>
      </c>
      <c r="Q215" s="152">
        <v>41</v>
      </c>
      <c r="R215" s="1047">
        <v>10</v>
      </c>
      <c r="S215" s="810"/>
      <c r="T215" s="581"/>
      <c r="U215" s="195">
        <v>10</v>
      </c>
      <c r="V215" s="1025">
        <v>10</v>
      </c>
      <c r="W215" s="151">
        <v>1</v>
      </c>
      <c r="X215" s="1024">
        <v>0</v>
      </c>
      <c r="Y215" s="1024">
        <v>1</v>
      </c>
      <c r="Z215" s="1024">
        <v>0</v>
      </c>
      <c r="AA215" s="1024">
        <v>0</v>
      </c>
      <c r="AB215" s="1024">
        <v>13</v>
      </c>
      <c r="AC215" s="1024">
        <v>0</v>
      </c>
      <c r="AD215" s="1024">
        <v>1</v>
      </c>
      <c r="AE215" s="1024">
        <v>0</v>
      </c>
      <c r="AF215" s="1024">
        <v>0</v>
      </c>
      <c r="AG215" s="1025">
        <v>4</v>
      </c>
      <c r="AI215" s="238" t="s">
        <v>1155</v>
      </c>
      <c r="AJ215" s="1297"/>
      <c r="AK215" s="856"/>
      <c r="AL215" s="477"/>
    </row>
    <row r="216" spans="1:38" s="75" customFormat="1" ht="20.25" customHeight="1" x14ac:dyDescent="0.15">
      <c r="A216" s="1042">
        <v>425</v>
      </c>
      <c r="B216" s="1043"/>
      <c r="C216" s="1044" t="s">
        <v>1156</v>
      </c>
      <c r="D216" s="1069"/>
      <c r="E216" s="1070"/>
      <c r="F216" s="1070"/>
      <c r="G216" s="1069"/>
      <c r="H216" s="1001">
        <f>H217</f>
        <v>4</v>
      </c>
      <c r="I216" s="1029">
        <f>I217</f>
        <v>3</v>
      </c>
      <c r="J216" s="1031">
        <f>J217</f>
        <v>0</v>
      </c>
      <c r="K216" s="1046">
        <f>K217</f>
        <v>1</v>
      </c>
      <c r="L216" s="1022">
        <f>M216+N216</f>
        <v>29</v>
      </c>
      <c r="M216" s="1029">
        <f t="shared" ref="M216:AG216" si="117">M217</f>
        <v>9</v>
      </c>
      <c r="N216" s="1030">
        <f t="shared" si="117"/>
        <v>20</v>
      </c>
      <c r="O216" s="1001">
        <f t="shared" si="117"/>
        <v>8</v>
      </c>
      <c r="P216" s="1031">
        <f t="shared" si="117"/>
        <v>10</v>
      </c>
      <c r="Q216" s="1030">
        <f t="shared" si="117"/>
        <v>11</v>
      </c>
      <c r="R216" s="1051">
        <f t="shared" si="117"/>
        <v>1</v>
      </c>
      <c r="S216" s="809"/>
      <c r="T216" s="580"/>
      <c r="U216" s="1085">
        <f t="shared" si="117"/>
        <v>5</v>
      </c>
      <c r="V216" s="1046">
        <f t="shared" si="117"/>
        <v>6</v>
      </c>
      <c r="W216" s="1029">
        <f t="shared" si="117"/>
        <v>1</v>
      </c>
      <c r="X216" s="1031">
        <f t="shared" si="117"/>
        <v>0</v>
      </c>
      <c r="Y216" s="1031">
        <f t="shared" si="117"/>
        <v>1</v>
      </c>
      <c r="Z216" s="1031">
        <f t="shared" si="117"/>
        <v>0</v>
      </c>
      <c r="AA216" s="1031">
        <f t="shared" si="117"/>
        <v>0</v>
      </c>
      <c r="AB216" s="1031">
        <f t="shared" si="117"/>
        <v>7</v>
      </c>
      <c r="AC216" s="1031">
        <f t="shared" si="117"/>
        <v>0</v>
      </c>
      <c r="AD216" s="1031">
        <f t="shared" si="117"/>
        <v>1</v>
      </c>
      <c r="AE216" s="1031">
        <f t="shared" si="117"/>
        <v>0</v>
      </c>
      <c r="AF216" s="1031">
        <f t="shared" si="117"/>
        <v>0</v>
      </c>
      <c r="AG216" s="1046">
        <f t="shared" si="117"/>
        <v>1</v>
      </c>
      <c r="AH216" s="1043"/>
      <c r="AI216" s="1044" t="s">
        <v>1156</v>
      </c>
      <c r="AJ216" s="1303"/>
      <c r="AK216" s="1088"/>
      <c r="AL216" s="477"/>
    </row>
    <row r="217" spans="1:38" s="75" customFormat="1" ht="20.25" customHeight="1" x14ac:dyDescent="0.15">
      <c r="A217" s="211">
        <v>4583</v>
      </c>
      <c r="B217" s="212"/>
      <c r="C217" s="239" t="s">
        <v>1001</v>
      </c>
      <c r="D217" s="212"/>
      <c r="E217" s="1034"/>
      <c r="F217" s="1034">
        <v>1</v>
      </c>
      <c r="G217" s="212"/>
      <c r="H217" s="1019">
        <f t="shared" ref="H217" si="118">SUM(I217:K217)</f>
        <v>4</v>
      </c>
      <c r="I217" s="197">
        <v>3</v>
      </c>
      <c r="J217" s="1017">
        <v>0</v>
      </c>
      <c r="K217" s="1018">
        <v>1</v>
      </c>
      <c r="L217" s="1019">
        <f t="shared" ref="L217" si="119">SUM(M217:N217)</f>
        <v>29</v>
      </c>
      <c r="M217" s="197">
        <v>9</v>
      </c>
      <c r="N217" s="190">
        <v>20</v>
      </c>
      <c r="O217" s="1019">
        <v>8</v>
      </c>
      <c r="P217" s="1017">
        <v>10</v>
      </c>
      <c r="Q217" s="190">
        <v>11</v>
      </c>
      <c r="R217" s="1048">
        <v>1</v>
      </c>
      <c r="S217" s="810"/>
      <c r="T217" s="581"/>
      <c r="U217" s="1084">
        <v>5</v>
      </c>
      <c r="V217" s="1018">
        <v>6</v>
      </c>
      <c r="W217" s="197">
        <v>1</v>
      </c>
      <c r="X217" s="1017">
        <v>0</v>
      </c>
      <c r="Y217" s="1017">
        <v>1</v>
      </c>
      <c r="Z217" s="1017">
        <v>0</v>
      </c>
      <c r="AA217" s="1017">
        <v>0</v>
      </c>
      <c r="AB217" s="1017">
        <v>7</v>
      </c>
      <c r="AC217" s="1017">
        <v>0</v>
      </c>
      <c r="AD217" s="1017">
        <v>1</v>
      </c>
      <c r="AE217" s="1017">
        <v>0</v>
      </c>
      <c r="AF217" s="1017">
        <v>0</v>
      </c>
      <c r="AG217" s="1018">
        <v>1</v>
      </c>
      <c r="AH217" s="212"/>
      <c r="AI217" s="239" t="s">
        <v>1001</v>
      </c>
      <c r="AJ217" s="1295"/>
      <c r="AK217" s="856"/>
      <c r="AL217" s="477"/>
    </row>
    <row r="218" spans="1:38" s="216" customFormat="1" ht="20.25" customHeight="1" x14ac:dyDescent="0.15">
      <c r="A218" s="317">
        <v>426</v>
      </c>
      <c r="B218" s="213"/>
      <c r="C218" s="1008" t="s">
        <v>124</v>
      </c>
      <c r="E218" s="1068"/>
      <c r="F218" s="1068"/>
      <c r="H218" s="1013">
        <f>SUM(H219:H220)</f>
        <v>5</v>
      </c>
      <c r="I218" s="1010">
        <f>SUM(I219:I220)</f>
        <v>4</v>
      </c>
      <c r="J218" s="1011">
        <f>SUM(J219:J220)</f>
        <v>0</v>
      </c>
      <c r="K218" s="1012">
        <f>SUM(K219:K220)</f>
        <v>1</v>
      </c>
      <c r="L218" s="1049">
        <f>M218+N218</f>
        <v>24</v>
      </c>
      <c r="M218" s="1010">
        <f t="shared" ref="M218:AG218" si="120">SUM(M219:M220)</f>
        <v>12</v>
      </c>
      <c r="N218" s="196">
        <f t="shared" si="120"/>
        <v>12</v>
      </c>
      <c r="O218" s="1013">
        <f t="shared" si="120"/>
        <v>7</v>
      </c>
      <c r="P218" s="1011">
        <f t="shared" si="120"/>
        <v>10</v>
      </c>
      <c r="Q218" s="196">
        <f t="shared" si="120"/>
        <v>7</v>
      </c>
      <c r="R218" s="1050">
        <f t="shared" si="120"/>
        <v>1</v>
      </c>
      <c r="S218" s="809"/>
      <c r="T218" s="580"/>
      <c r="U218" s="1083">
        <f t="shared" si="120"/>
        <v>7</v>
      </c>
      <c r="V218" s="1012">
        <f t="shared" si="120"/>
        <v>6</v>
      </c>
      <c r="W218" s="1010">
        <f t="shared" si="120"/>
        <v>1</v>
      </c>
      <c r="X218" s="1011">
        <f t="shared" si="120"/>
        <v>0</v>
      </c>
      <c r="Y218" s="1011">
        <f t="shared" si="120"/>
        <v>2</v>
      </c>
      <c r="Z218" s="1011">
        <f t="shared" si="120"/>
        <v>0</v>
      </c>
      <c r="AA218" s="1011">
        <f t="shared" si="120"/>
        <v>0</v>
      </c>
      <c r="AB218" s="1011">
        <f t="shared" si="120"/>
        <v>8</v>
      </c>
      <c r="AC218" s="1011">
        <f t="shared" si="120"/>
        <v>0</v>
      </c>
      <c r="AD218" s="1011">
        <f t="shared" si="120"/>
        <v>0</v>
      </c>
      <c r="AE218" s="1011">
        <f t="shared" si="120"/>
        <v>1</v>
      </c>
      <c r="AF218" s="1011">
        <f t="shared" si="120"/>
        <v>0</v>
      </c>
      <c r="AG218" s="1012">
        <f t="shared" si="120"/>
        <v>1</v>
      </c>
      <c r="AH218" s="213"/>
      <c r="AI218" s="1008" t="s">
        <v>124</v>
      </c>
      <c r="AJ218" s="1302"/>
      <c r="AK218" s="1088"/>
      <c r="AL218" s="521"/>
    </row>
    <row r="219" spans="1:38" s="75" customFormat="1" ht="20.25" customHeight="1" x14ac:dyDescent="0.15">
      <c r="A219" s="55">
        <v>4590</v>
      </c>
      <c r="C219" s="238" t="s">
        <v>1157</v>
      </c>
      <c r="E219" s="1033"/>
      <c r="F219" s="1033">
        <v>1</v>
      </c>
      <c r="H219" s="1020">
        <f t="shared" ref="H219:H220" si="121">SUM(I219:K219)</f>
        <v>4</v>
      </c>
      <c r="I219" s="151">
        <v>3</v>
      </c>
      <c r="J219" s="1024">
        <v>0</v>
      </c>
      <c r="K219" s="1025">
        <v>1</v>
      </c>
      <c r="L219" s="1020">
        <f t="shared" ref="L219:L220" si="122">SUM(M219:N219)</f>
        <v>23</v>
      </c>
      <c r="M219" s="151">
        <v>12</v>
      </c>
      <c r="N219" s="152">
        <v>11</v>
      </c>
      <c r="O219" s="1020">
        <v>6</v>
      </c>
      <c r="P219" s="1024">
        <v>10</v>
      </c>
      <c r="Q219" s="152">
        <v>7</v>
      </c>
      <c r="R219" s="1047">
        <v>1</v>
      </c>
      <c r="S219" s="810"/>
      <c r="T219" s="581"/>
      <c r="U219" s="195">
        <v>5</v>
      </c>
      <c r="V219" s="1025">
        <v>5</v>
      </c>
      <c r="W219" s="151">
        <v>1</v>
      </c>
      <c r="X219" s="1024">
        <v>0</v>
      </c>
      <c r="Y219" s="1024">
        <v>1</v>
      </c>
      <c r="Z219" s="1024">
        <v>0</v>
      </c>
      <c r="AA219" s="1024">
        <v>0</v>
      </c>
      <c r="AB219" s="1024">
        <v>6</v>
      </c>
      <c r="AC219" s="1024">
        <v>0</v>
      </c>
      <c r="AD219" s="1024">
        <v>0</v>
      </c>
      <c r="AE219" s="1024">
        <v>1</v>
      </c>
      <c r="AF219" s="1024">
        <v>0</v>
      </c>
      <c r="AG219" s="1025">
        <v>1</v>
      </c>
      <c r="AI219" s="238" t="s">
        <v>1157</v>
      </c>
      <c r="AJ219" s="1297"/>
      <c r="AK219" s="856"/>
      <c r="AL219" s="477"/>
    </row>
    <row r="220" spans="1:38" s="75" customFormat="1" ht="20.25" customHeight="1" x14ac:dyDescent="0.15">
      <c r="A220" s="211">
        <v>4594</v>
      </c>
      <c r="B220" s="212"/>
      <c r="C220" s="239" t="s">
        <v>1431</v>
      </c>
      <c r="D220" s="212"/>
      <c r="E220" s="1034" t="s">
        <v>791</v>
      </c>
      <c r="F220" s="1034">
        <v>4</v>
      </c>
      <c r="G220" s="212"/>
      <c r="H220" s="1019">
        <f t="shared" si="121"/>
        <v>1</v>
      </c>
      <c r="I220" s="197">
        <v>1</v>
      </c>
      <c r="J220" s="1017">
        <v>0</v>
      </c>
      <c r="K220" s="1018">
        <v>0</v>
      </c>
      <c r="L220" s="1019">
        <f t="shared" si="122"/>
        <v>1</v>
      </c>
      <c r="M220" s="197">
        <v>0</v>
      </c>
      <c r="N220" s="190">
        <v>1</v>
      </c>
      <c r="O220" s="1019">
        <v>1</v>
      </c>
      <c r="P220" s="1017">
        <v>0</v>
      </c>
      <c r="Q220" s="190">
        <v>0</v>
      </c>
      <c r="R220" s="1048">
        <v>0</v>
      </c>
      <c r="S220" s="810"/>
      <c r="T220" s="581"/>
      <c r="U220" s="1084">
        <v>2</v>
      </c>
      <c r="V220" s="1018">
        <v>1</v>
      </c>
      <c r="W220" s="197">
        <v>0</v>
      </c>
      <c r="X220" s="1017">
        <v>0</v>
      </c>
      <c r="Y220" s="1017">
        <v>1</v>
      </c>
      <c r="Z220" s="1017">
        <v>0</v>
      </c>
      <c r="AA220" s="1017">
        <v>0</v>
      </c>
      <c r="AB220" s="1017">
        <v>2</v>
      </c>
      <c r="AC220" s="1017">
        <v>0</v>
      </c>
      <c r="AD220" s="1017">
        <v>0</v>
      </c>
      <c r="AE220" s="1017">
        <v>0</v>
      </c>
      <c r="AF220" s="1017">
        <v>0</v>
      </c>
      <c r="AG220" s="1018">
        <v>0</v>
      </c>
      <c r="AH220" s="212"/>
      <c r="AI220" s="239" t="s">
        <v>1431</v>
      </c>
      <c r="AJ220" s="1295"/>
      <c r="AK220" s="856"/>
      <c r="AL220" s="477"/>
    </row>
    <row r="221" spans="1:38" s="216" customFormat="1" ht="20.25" customHeight="1" x14ac:dyDescent="0.15">
      <c r="A221" s="1071"/>
      <c r="B221" s="1072"/>
      <c r="C221" s="995" t="s">
        <v>1268</v>
      </c>
      <c r="D221" s="1072"/>
      <c r="E221" s="1073"/>
      <c r="F221" s="1073"/>
      <c r="G221" s="1072"/>
      <c r="H221" s="268">
        <f t="shared" ref="H221:AG221" si="123">H222+H224+H228+H230+H234+H237</f>
        <v>70</v>
      </c>
      <c r="I221" s="997">
        <f t="shared" si="123"/>
        <v>46</v>
      </c>
      <c r="J221" s="998">
        <f t="shared" si="123"/>
        <v>0</v>
      </c>
      <c r="K221" s="999">
        <f t="shared" si="123"/>
        <v>24</v>
      </c>
      <c r="L221" s="1055">
        <f t="shared" si="123"/>
        <v>1133</v>
      </c>
      <c r="M221" s="997">
        <f t="shared" si="123"/>
        <v>565</v>
      </c>
      <c r="N221" s="1000">
        <f t="shared" si="123"/>
        <v>568</v>
      </c>
      <c r="O221" s="268">
        <f t="shared" si="123"/>
        <v>358</v>
      </c>
      <c r="P221" s="998">
        <f t="shared" si="123"/>
        <v>381</v>
      </c>
      <c r="Q221" s="1000">
        <f t="shared" si="123"/>
        <v>394</v>
      </c>
      <c r="R221" s="1056">
        <f t="shared" si="123"/>
        <v>73</v>
      </c>
      <c r="S221" s="809"/>
      <c r="T221" s="580"/>
      <c r="U221" s="1086">
        <f t="shared" si="123"/>
        <v>98</v>
      </c>
      <c r="V221" s="999">
        <f t="shared" si="123"/>
        <v>70</v>
      </c>
      <c r="W221" s="997">
        <f t="shared" si="123"/>
        <v>10</v>
      </c>
      <c r="X221" s="998">
        <f t="shared" si="123"/>
        <v>0</v>
      </c>
      <c r="Y221" s="998">
        <f t="shared" si="123"/>
        <v>11</v>
      </c>
      <c r="Z221" s="998">
        <f t="shared" si="123"/>
        <v>0</v>
      </c>
      <c r="AA221" s="998">
        <f t="shared" si="123"/>
        <v>0</v>
      </c>
      <c r="AB221" s="998">
        <f t="shared" si="123"/>
        <v>122</v>
      </c>
      <c r="AC221" s="998">
        <f t="shared" si="123"/>
        <v>0</v>
      </c>
      <c r="AD221" s="998">
        <f t="shared" si="123"/>
        <v>10</v>
      </c>
      <c r="AE221" s="998">
        <f t="shared" si="123"/>
        <v>1</v>
      </c>
      <c r="AF221" s="998">
        <f t="shared" si="123"/>
        <v>0</v>
      </c>
      <c r="AG221" s="999">
        <f t="shared" si="123"/>
        <v>14</v>
      </c>
      <c r="AH221" s="1072"/>
      <c r="AI221" s="995" t="s">
        <v>1268</v>
      </c>
      <c r="AJ221" s="1304"/>
      <c r="AK221" s="1088"/>
      <c r="AL221" s="521"/>
    </row>
    <row r="222" spans="1:38" s="216" customFormat="1" ht="20.25" customHeight="1" x14ac:dyDescent="0.15">
      <c r="A222" s="317">
        <v>441</v>
      </c>
      <c r="B222" s="213"/>
      <c r="C222" s="1008" t="s">
        <v>1234</v>
      </c>
      <c r="E222" s="1068"/>
      <c r="F222" s="1068"/>
      <c r="H222" s="1013">
        <f>H223</f>
        <v>9</v>
      </c>
      <c r="I222" s="1010">
        <f>I223</f>
        <v>6</v>
      </c>
      <c r="J222" s="1011">
        <f t="shared" ref="J222:AG222" si="124">J223</f>
        <v>0</v>
      </c>
      <c r="K222" s="1012">
        <f t="shared" si="124"/>
        <v>3</v>
      </c>
      <c r="L222" s="1022">
        <f t="shared" si="124"/>
        <v>189</v>
      </c>
      <c r="M222" s="1029">
        <f t="shared" si="124"/>
        <v>92</v>
      </c>
      <c r="N222" s="1030">
        <f t="shared" si="124"/>
        <v>97</v>
      </c>
      <c r="O222" s="1001">
        <f t="shared" si="124"/>
        <v>61</v>
      </c>
      <c r="P222" s="1031">
        <f t="shared" si="124"/>
        <v>61</v>
      </c>
      <c r="Q222" s="1030">
        <f t="shared" si="124"/>
        <v>67</v>
      </c>
      <c r="R222" s="1051">
        <f t="shared" si="124"/>
        <v>7</v>
      </c>
      <c r="S222" s="809"/>
      <c r="T222" s="580"/>
      <c r="U222" s="1085">
        <f t="shared" si="124"/>
        <v>10</v>
      </c>
      <c r="V222" s="1046">
        <f t="shared" si="124"/>
        <v>12</v>
      </c>
      <c r="W222" s="1029">
        <f t="shared" si="124"/>
        <v>0</v>
      </c>
      <c r="X222" s="1031">
        <f t="shared" si="124"/>
        <v>0</v>
      </c>
      <c r="Y222" s="1031">
        <f t="shared" si="124"/>
        <v>1</v>
      </c>
      <c r="Z222" s="1031">
        <f t="shared" si="124"/>
        <v>0</v>
      </c>
      <c r="AA222" s="1031">
        <f t="shared" si="124"/>
        <v>0</v>
      </c>
      <c r="AB222" s="1031">
        <f t="shared" si="124"/>
        <v>17</v>
      </c>
      <c r="AC222" s="1031">
        <f t="shared" si="124"/>
        <v>0</v>
      </c>
      <c r="AD222" s="1031">
        <f t="shared" si="124"/>
        <v>1</v>
      </c>
      <c r="AE222" s="1031">
        <f t="shared" si="124"/>
        <v>0</v>
      </c>
      <c r="AF222" s="1031">
        <f t="shared" si="124"/>
        <v>0</v>
      </c>
      <c r="AG222" s="1046">
        <f t="shared" si="124"/>
        <v>3</v>
      </c>
      <c r="AH222" s="213"/>
      <c r="AI222" s="1008" t="s">
        <v>1234</v>
      </c>
      <c r="AJ222" s="1302"/>
      <c r="AK222" s="1088"/>
      <c r="AL222" s="521"/>
    </row>
    <row r="223" spans="1:38" s="75" customFormat="1" ht="20.25" customHeight="1" x14ac:dyDescent="0.15">
      <c r="A223" s="55">
        <v>4620</v>
      </c>
      <c r="C223" s="238" t="s">
        <v>1158</v>
      </c>
      <c r="E223" s="1033" t="s">
        <v>1225</v>
      </c>
      <c r="F223" s="1033"/>
      <c r="H223" s="1020">
        <f t="shared" ref="H223" si="125">SUM(I223:K223)</f>
        <v>9</v>
      </c>
      <c r="I223" s="151">
        <v>6</v>
      </c>
      <c r="J223" s="1024">
        <v>0</v>
      </c>
      <c r="K223" s="1025">
        <v>3</v>
      </c>
      <c r="L223" s="1020">
        <f t="shared" ref="L223" si="126">SUM(M223:N223)</f>
        <v>189</v>
      </c>
      <c r="M223" s="151">
        <v>92</v>
      </c>
      <c r="N223" s="152">
        <v>97</v>
      </c>
      <c r="O223" s="1020">
        <v>61</v>
      </c>
      <c r="P223" s="1024">
        <v>61</v>
      </c>
      <c r="Q223" s="152">
        <v>67</v>
      </c>
      <c r="R223" s="1047">
        <v>7</v>
      </c>
      <c r="S223" s="810"/>
      <c r="T223" s="581"/>
      <c r="U223" s="195">
        <v>10</v>
      </c>
      <c r="V223" s="1025">
        <v>12</v>
      </c>
      <c r="W223" s="151">
        <v>0</v>
      </c>
      <c r="X223" s="1024">
        <v>0</v>
      </c>
      <c r="Y223" s="1024">
        <v>1</v>
      </c>
      <c r="Z223" s="1024">
        <v>0</v>
      </c>
      <c r="AA223" s="1024">
        <v>0</v>
      </c>
      <c r="AB223" s="1024">
        <v>17</v>
      </c>
      <c r="AC223" s="1024">
        <v>0</v>
      </c>
      <c r="AD223" s="1024">
        <v>1</v>
      </c>
      <c r="AE223" s="1024">
        <v>0</v>
      </c>
      <c r="AF223" s="1024">
        <v>0</v>
      </c>
      <c r="AG223" s="1025">
        <v>3</v>
      </c>
      <c r="AI223" s="238" t="s">
        <v>1158</v>
      </c>
      <c r="AJ223" s="1297"/>
      <c r="AK223" s="856"/>
      <c r="AL223" s="477"/>
    </row>
    <row r="224" spans="1:38" s="216" customFormat="1" ht="20.25" customHeight="1" x14ac:dyDescent="0.15">
      <c r="A224" s="1042">
        <v>442</v>
      </c>
      <c r="B224" s="1043"/>
      <c r="C224" s="1044" t="s">
        <v>865</v>
      </c>
      <c r="D224" s="1069"/>
      <c r="E224" s="1070"/>
      <c r="F224" s="1070"/>
      <c r="G224" s="1069"/>
      <c r="H224" s="1001">
        <f>SUM(H225:H227)</f>
        <v>19</v>
      </c>
      <c r="I224" s="1029">
        <f>SUM(I225:I227)</f>
        <v>12</v>
      </c>
      <c r="J224" s="1031">
        <f>SUM(J225:J227)</f>
        <v>0</v>
      </c>
      <c r="K224" s="1046">
        <f>SUM(K225:K227)</f>
        <v>7</v>
      </c>
      <c r="L224" s="1022">
        <f>M224+N224</f>
        <v>286</v>
      </c>
      <c r="M224" s="1029">
        <f t="shared" ref="M224:AG224" si="127">SUM(M225:M227)</f>
        <v>136</v>
      </c>
      <c r="N224" s="1030">
        <f t="shared" si="127"/>
        <v>150</v>
      </c>
      <c r="O224" s="1001">
        <f t="shared" si="127"/>
        <v>91</v>
      </c>
      <c r="P224" s="1031">
        <f t="shared" si="127"/>
        <v>93</v>
      </c>
      <c r="Q224" s="1030">
        <f t="shared" si="127"/>
        <v>102</v>
      </c>
      <c r="R224" s="1051">
        <f t="shared" si="127"/>
        <v>16</v>
      </c>
      <c r="S224" s="809"/>
      <c r="T224" s="580"/>
      <c r="U224" s="1085">
        <f t="shared" si="127"/>
        <v>26</v>
      </c>
      <c r="V224" s="1046">
        <f t="shared" si="127"/>
        <v>18</v>
      </c>
      <c r="W224" s="1029">
        <f t="shared" si="127"/>
        <v>3</v>
      </c>
      <c r="X224" s="1031">
        <f t="shared" si="127"/>
        <v>0</v>
      </c>
      <c r="Y224" s="1031">
        <f t="shared" si="127"/>
        <v>3</v>
      </c>
      <c r="Z224" s="1031">
        <f t="shared" si="127"/>
        <v>0</v>
      </c>
      <c r="AA224" s="1031">
        <f t="shared" si="127"/>
        <v>0</v>
      </c>
      <c r="AB224" s="1031">
        <f t="shared" si="127"/>
        <v>32</v>
      </c>
      <c r="AC224" s="1031">
        <f t="shared" si="127"/>
        <v>0</v>
      </c>
      <c r="AD224" s="1031">
        <f t="shared" si="127"/>
        <v>2</v>
      </c>
      <c r="AE224" s="1031">
        <f t="shared" si="127"/>
        <v>1</v>
      </c>
      <c r="AF224" s="1031">
        <f t="shared" si="127"/>
        <v>0</v>
      </c>
      <c r="AG224" s="1046">
        <f t="shared" si="127"/>
        <v>3</v>
      </c>
      <c r="AH224" s="1043"/>
      <c r="AI224" s="1044" t="s">
        <v>865</v>
      </c>
      <c r="AJ224" s="1303"/>
      <c r="AK224" s="1088"/>
      <c r="AL224" s="521"/>
    </row>
    <row r="225" spans="1:38" s="75" customFormat="1" ht="20.25" customHeight="1" x14ac:dyDescent="0.15">
      <c r="A225" s="55">
        <v>4640</v>
      </c>
      <c r="C225" s="238" t="s">
        <v>914</v>
      </c>
      <c r="E225" s="1033"/>
      <c r="F225" s="1033"/>
      <c r="H225" s="1020">
        <f t="shared" ref="H225:H227" si="128">SUM(I225:K225)</f>
        <v>9</v>
      </c>
      <c r="I225" s="151">
        <v>6</v>
      </c>
      <c r="J225" s="1024">
        <v>0</v>
      </c>
      <c r="K225" s="1025">
        <v>3</v>
      </c>
      <c r="L225" s="1020">
        <f t="shared" ref="L225:L227" si="129">SUM(M225:N225)</f>
        <v>177</v>
      </c>
      <c r="M225" s="151">
        <v>91</v>
      </c>
      <c r="N225" s="152">
        <v>86</v>
      </c>
      <c r="O225" s="1020">
        <v>60</v>
      </c>
      <c r="P225" s="1024">
        <v>53</v>
      </c>
      <c r="Q225" s="152">
        <v>64</v>
      </c>
      <c r="R225" s="1047">
        <v>11</v>
      </c>
      <c r="S225" s="810"/>
      <c r="T225" s="581"/>
      <c r="U225" s="195">
        <v>11</v>
      </c>
      <c r="V225" s="1025">
        <v>8</v>
      </c>
      <c r="W225" s="151">
        <v>1</v>
      </c>
      <c r="X225" s="1024">
        <v>0</v>
      </c>
      <c r="Y225" s="1024">
        <v>1</v>
      </c>
      <c r="Z225" s="1024">
        <v>0</v>
      </c>
      <c r="AA225" s="1024">
        <v>0</v>
      </c>
      <c r="AB225" s="1024">
        <v>16</v>
      </c>
      <c r="AC225" s="1024">
        <v>0</v>
      </c>
      <c r="AD225" s="1024">
        <v>1</v>
      </c>
      <c r="AE225" s="1024">
        <v>0</v>
      </c>
      <c r="AF225" s="1024">
        <v>0</v>
      </c>
      <c r="AG225" s="1025">
        <v>0</v>
      </c>
      <c r="AI225" s="238" t="s">
        <v>914</v>
      </c>
      <c r="AJ225" s="1297"/>
      <c r="AK225" s="856"/>
      <c r="AL225" s="477"/>
    </row>
    <row r="226" spans="1:38" s="75" customFormat="1" ht="20.25" customHeight="1" x14ac:dyDescent="0.15">
      <c r="A226" s="55">
        <v>4641</v>
      </c>
      <c r="C226" s="238" t="s">
        <v>1123</v>
      </c>
      <c r="E226" s="1033"/>
      <c r="F226" s="1033"/>
      <c r="H226" s="1020">
        <f t="shared" si="128"/>
        <v>5</v>
      </c>
      <c r="I226" s="151">
        <v>3</v>
      </c>
      <c r="J226" s="1024">
        <v>0</v>
      </c>
      <c r="K226" s="1025">
        <v>2</v>
      </c>
      <c r="L226" s="1020">
        <f t="shared" si="129"/>
        <v>65</v>
      </c>
      <c r="M226" s="151">
        <v>25</v>
      </c>
      <c r="N226" s="152">
        <v>40</v>
      </c>
      <c r="O226" s="1020">
        <v>23</v>
      </c>
      <c r="P226" s="1024">
        <v>23</v>
      </c>
      <c r="Q226" s="152">
        <v>19</v>
      </c>
      <c r="R226" s="1047">
        <v>3</v>
      </c>
      <c r="S226" s="810"/>
      <c r="T226" s="581"/>
      <c r="U226" s="195">
        <v>9</v>
      </c>
      <c r="V226" s="1025">
        <v>4</v>
      </c>
      <c r="W226" s="151">
        <v>1</v>
      </c>
      <c r="X226" s="1024">
        <v>0</v>
      </c>
      <c r="Y226" s="1024">
        <v>1</v>
      </c>
      <c r="Z226" s="1024">
        <v>0</v>
      </c>
      <c r="AA226" s="1024">
        <v>0</v>
      </c>
      <c r="AB226" s="1024">
        <v>8</v>
      </c>
      <c r="AC226" s="1024">
        <v>0</v>
      </c>
      <c r="AD226" s="1024">
        <v>1</v>
      </c>
      <c r="AE226" s="1024">
        <v>0</v>
      </c>
      <c r="AF226" s="1024">
        <v>0</v>
      </c>
      <c r="AG226" s="1025">
        <v>2</v>
      </c>
      <c r="AI226" s="238" t="s">
        <v>1123</v>
      </c>
      <c r="AJ226" s="1297"/>
      <c r="AK226" s="856"/>
      <c r="AL226" s="477"/>
    </row>
    <row r="227" spans="1:38" s="75" customFormat="1" ht="20.25" customHeight="1" x14ac:dyDescent="0.15">
      <c r="A227" s="211">
        <v>4732</v>
      </c>
      <c r="B227" s="212"/>
      <c r="C227" s="239" t="s">
        <v>978</v>
      </c>
      <c r="D227" s="212"/>
      <c r="E227" s="1034"/>
      <c r="F227" s="1034"/>
      <c r="G227" s="212"/>
      <c r="H227" s="1019">
        <f t="shared" si="128"/>
        <v>5</v>
      </c>
      <c r="I227" s="197">
        <v>3</v>
      </c>
      <c r="J227" s="1017">
        <v>0</v>
      </c>
      <c r="K227" s="1018">
        <v>2</v>
      </c>
      <c r="L227" s="1019">
        <f t="shared" si="129"/>
        <v>44</v>
      </c>
      <c r="M227" s="197">
        <v>20</v>
      </c>
      <c r="N227" s="190">
        <v>24</v>
      </c>
      <c r="O227" s="1019">
        <v>8</v>
      </c>
      <c r="P227" s="1017">
        <v>17</v>
      </c>
      <c r="Q227" s="190">
        <v>19</v>
      </c>
      <c r="R227" s="1048">
        <v>2</v>
      </c>
      <c r="S227" s="810"/>
      <c r="T227" s="581"/>
      <c r="U227" s="1084">
        <v>6</v>
      </c>
      <c r="V227" s="1018">
        <v>6</v>
      </c>
      <c r="W227" s="197">
        <v>1</v>
      </c>
      <c r="X227" s="1017">
        <v>0</v>
      </c>
      <c r="Y227" s="1017">
        <v>1</v>
      </c>
      <c r="Z227" s="1017">
        <v>0</v>
      </c>
      <c r="AA227" s="1017">
        <v>0</v>
      </c>
      <c r="AB227" s="1017">
        <v>8</v>
      </c>
      <c r="AC227" s="1017">
        <v>0</v>
      </c>
      <c r="AD227" s="1017">
        <v>0</v>
      </c>
      <c r="AE227" s="1017">
        <v>1</v>
      </c>
      <c r="AF227" s="1017">
        <v>0</v>
      </c>
      <c r="AG227" s="1018">
        <v>1</v>
      </c>
      <c r="AH227" s="212"/>
      <c r="AI227" s="239" t="s">
        <v>978</v>
      </c>
      <c r="AJ227" s="1295"/>
      <c r="AK227" s="856"/>
      <c r="AL227" s="477"/>
    </row>
    <row r="228" spans="1:38" s="216" customFormat="1" ht="20.25" customHeight="1" x14ac:dyDescent="0.15">
      <c r="A228" s="1042">
        <v>443</v>
      </c>
      <c r="B228" s="1043"/>
      <c r="C228" s="1044" t="s">
        <v>1159</v>
      </c>
      <c r="D228" s="1069"/>
      <c r="E228" s="1070"/>
      <c r="F228" s="1070"/>
      <c r="G228" s="1069"/>
      <c r="H228" s="1001">
        <f>H229</f>
        <v>5</v>
      </c>
      <c r="I228" s="1029">
        <f>I229</f>
        <v>3</v>
      </c>
      <c r="J228" s="1031">
        <f>J229</f>
        <v>0</v>
      </c>
      <c r="K228" s="1046">
        <f>K229</f>
        <v>2</v>
      </c>
      <c r="L228" s="1022">
        <f>M228+N228</f>
        <v>77</v>
      </c>
      <c r="M228" s="1029">
        <f t="shared" ref="M228:AG228" si="130">M229</f>
        <v>45</v>
      </c>
      <c r="N228" s="1030">
        <f t="shared" si="130"/>
        <v>32</v>
      </c>
      <c r="O228" s="1001">
        <f t="shared" si="130"/>
        <v>19</v>
      </c>
      <c r="P228" s="1031">
        <f t="shared" si="130"/>
        <v>30</v>
      </c>
      <c r="Q228" s="1030">
        <f t="shared" si="130"/>
        <v>28</v>
      </c>
      <c r="R228" s="1051">
        <f t="shared" si="130"/>
        <v>4</v>
      </c>
      <c r="S228" s="809"/>
      <c r="T228" s="580"/>
      <c r="U228" s="1085">
        <f t="shared" si="130"/>
        <v>8</v>
      </c>
      <c r="V228" s="1046">
        <f t="shared" si="130"/>
        <v>4</v>
      </c>
      <c r="W228" s="1029">
        <f t="shared" si="130"/>
        <v>1</v>
      </c>
      <c r="X228" s="1031">
        <f t="shared" si="130"/>
        <v>0</v>
      </c>
      <c r="Y228" s="1031">
        <f t="shared" si="130"/>
        <v>1</v>
      </c>
      <c r="Z228" s="1031">
        <f t="shared" si="130"/>
        <v>0</v>
      </c>
      <c r="AA228" s="1031">
        <f t="shared" si="130"/>
        <v>0</v>
      </c>
      <c r="AB228" s="1031">
        <f t="shared" si="130"/>
        <v>8</v>
      </c>
      <c r="AC228" s="1031">
        <f t="shared" si="130"/>
        <v>0</v>
      </c>
      <c r="AD228" s="1031">
        <f t="shared" si="130"/>
        <v>1</v>
      </c>
      <c r="AE228" s="1031">
        <f t="shared" si="130"/>
        <v>0</v>
      </c>
      <c r="AF228" s="1031">
        <f t="shared" si="130"/>
        <v>0</v>
      </c>
      <c r="AG228" s="1046">
        <f t="shared" si="130"/>
        <v>1</v>
      </c>
      <c r="AH228" s="1043"/>
      <c r="AI228" s="1044" t="s">
        <v>1159</v>
      </c>
      <c r="AJ228" s="1303"/>
      <c r="AK228" s="1088"/>
      <c r="AL228" s="521"/>
    </row>
    <row r="229" spans="1:38" s="75" customFormat="1" ht="20.25" customHeight="1" x14ac:dyDescent="0.15">
      <c r="A229" s="211">
        <v>4650</v>
      </c>
      <c r="B229" s="212"/>
      <c r="C229" s="239" t="s">
        <v>1074</v>
      </c>
      <c r="D229" s="212"/>
      <c r="E229" s="1034"/>
      <c r="F229" s="1034"/>
      <c r="G229" s="212"/>
      <c r="H229" s="1019">
        <f t="shared" ref="H229" si="131">SUM(I229:K229)</f>
        <v>5</v>
      </c>
      <c r="I229" s="197">
        <v>3</v>
      </c>
      <c r="J229" s="1017">
        <v>0</v>
      </c>
      <c r="K229" s="1018">
        <v>2</v>
      </c>
      <c r="L229" s="1019">
        <f t="shared" ref="L229" si="132">SUM(M229:N229)</f>
        <v>77</v>
      </c>
      <c r="M229" s="197">
        <v>45</v>
      </c>
      <c r="N229" s="190">
        <v>32</v>
      </c>
      <c r="O229" s="1019">
        <v>19</v>
      </c>
      <c r="P229" s="1017">
        <v>30</v>
      </c>
      <c r="Q229" s="190">
        <v>28</v>
      </c>
      <c r="R229" s="1048">
        <v>4</v>
      </c>
      <c r="S229" s="810"/>
      <c r="T229" s="581"/>
      <c r="U229" s="1084">
        <v>8</v>
      </c>
      <c r="V229" s="1018">
        <v>4</v>
      </c>
      <c r="W229" s="197">
        <v>1</v>
      </c>
      <c r="X229" s="1017">
        <v>0</v>
      </c>
      <c r="Y229" s="1017">
        <v>1</v>
      </c>
      <c r="Z229" s="1017">
        <v>0</v>
      </c>
      <c r="AA229" s="1017">
        <v>0</v>
      </c>
      <c r="AB229" s="1017">
        <v>8</v>
      </c>
      <c r="AC229" s="1017">
        <v>0</v>
      </c>
      <c r="AD229" s="1017">
        <v>1</v>
      </c>
      <c r="AE229" s="1017">
        <v>0</v>
      </c>
      <c r="AF229" s="1017">
        <v>0</v>
      </c>
      <c r="AG229" s="1018">
        <v>1</v>
      </c>
      <c r="AH229" s="212"/>
      <c r="AI229" s="239" t="s">
        <v>1074</v>
      </c>
      <c r="AJ229" s="1295"/>
      <c r="AK229" s="856"/>
      <c r="AL229" s="477"/>
    </row>
    <row r="230" spans="1:38" s="216" customFormat="1" ht="20.25" customHeight="1" x14ac:dyDescent="0.15">
      <c r="A230" s="1042">
        <v>445</v>
      </c>
      <c r="B230" s="1043"/>
      <c r="C230" s="1044" t="s">
        <v>1261</v>
      </c>
      <c r="D230" s="1069"/>
      <c r="E230" s="1070"/>
      <c r="F230" s="1070"/>
      <c r="G230" s="1069"/>
      <c r="H230" s="1001">
        <f>SUM(H231:H233)</f>
        <v>18</v>
      </c>
      <c r="I230" s="1029">
        <f>SUM(I231:I233)</f>
        <v>12</v>
      </c>
      <c r="J230" s="1031">
        <f>SUM(J231:J233)</f>
        <v>0</v>
      </c>
      <c r="K230" s="1046">
        <f>SUM(K231:K233)</f>
        <v>6</v>
      </c>
      <c r="L230" s="1022">
        <f>M230+N230</f>
        <v>301</v>
      </c>
      <c r="M230" s="1029">
        <f t="shared" ref="M230:AG230" si="133">SUM(M231:M233)</f>
        <v>150</v>
      </c>
      <c r="N230" s="1030">
        <f t="shared" si="133"/>
        <v>151</v>
      </c>
      <c r="O230" s="1001">
        <f t="shared" si="133"/>
        <v>90</v>
      </c>
      <c r="P230" s="1031">
        <f t="shared" si="133"/>
        <v>108</v>
      </c>
      <c r="Q230" s="1030">
        <f t="shared" si="133"/>
        <v>103</v>
      </c>
      <c r="R230" s="1051">
        <f t="shared" si="133"/>
        <v>21</v>
      </c>
      <c r="S230" s="809"/>
      <c r="T230" s="580"/>
      <c r="U230" s="1085">
        <f t="shared" si="133"/>
        <v>28</v>
      </c>
      <c r="V230" s="1046">
        <f t="shared" si="133"/>
        <v>17</v>
      </c>
      <c r="W230" s="1029">
        <f t="shared" si="133"/>
        <v>3</v>
      </c>
      <c r="X230" s="1031">
        <f t="shared" si="133"/>
        <v>0</v>
      </c>
      <c r="Y230" s="1031">
        <f t="shared" si="133"/>
        <v>3</v>
      </c>
      <c r="Z230" s="1031">
        <f t="shared" si="133"/>
        <v>0</v>
      </c>
      <c r="AA230" s="1031">
        <f t="shared" si="133"/>
        <v>0</v>
      </c>
      <c r="AB230" s="1031">
        <f t="shared" si="133"/>
        <v>34</v>
      </c>
      <c r="AC230" s="1031">
        <f t="shared" si="133"/>
        <v>0</v>
      </c>
      <c r="AD230" s="1031">
        <f t="shared" si="133"/>
        <v>3</v>
      </c>
      <c r="AE230" s="1031">
        <f t="shared" si="133"/>
        <v>0</v>
      </c>
      <c r="AF230" s="1031">
        <f t="shared" si="133"/>
        <v>0</v>
      </c>
      <c r="AG230" s="1046">
        <f t="shared" si="133"/>
        <v>2</v>
      </c>
      <c r="AH230" s="1043"/>
      <c r="AI230" s="1044" t="s">
        <v>1261</v>
      </c>
      <c r="AJ230" s="1303"/>
      <c r="AK230" s="1088"/>
      <c r="AL230" s="521"/>
    </row>
    <row r="231" spans="1:38" s="75" customFormat="1" ht="20.25" customHeight="1" x14ac:dyDescent="0.15">
      <c r="A231" s="55">
        <v>4668</v>
      </c>
      <c r="C231" s="238" t="s">
        <v>556</v>
      </c>
      <c r="E231" s="1033"/>
      <c r="F231" s="1033"/>
      <c r="H231" s="1020">
        <f t="shared" ref="H231:H233" si="134">SUM(I231:K231)</f>
        <v>7</v>
      </c>
      <c r="I231" s="151">
        <v>5</v>
      </c>
      <c r="J231" s="1024">
        <v>0</v>
      </c>
      <c r="K231" s="1025">
        <v>2</v>
      </c>
      <c r="L231" s="1020">
        <f t="shared" ref="L231:L233" si="135">SUM(M231:N231)</f>
        <v>132</v>
      </c>
      <c r="M231" s="151">
        <v>68</v>
      </c>
      <c r="N231" s="152">
        <v>64</v>
      </c>
      <c r="O231" s="1020">
        <v>39</v>
      </c>
      <c r="P231" s="1024">
        <v>46</v>
      </c>
      <c r="Q231" s="152">
        <v>47</v>
      </c>
      <c r="R231" s="1047">
        <v>7</v>
      </c>
      <c r="S231" s="810"/>
      <c r="T231" s="581"/>
      <c r="U231" s="195">
        <v>10</v>
      </c>
      <c r="V231" s="1025">
        <v>6</v>
      </c>
      <c r="W231" s="151">
        <v>1</v>
      </c>
      <c r="X231" s="1024">
        <v>0</v>
      </c>
      <c r="Y231" s="1024">
        <v>1</v>
      </c>
      <c r="Z231" s="1024">
        <v>0</v>
      </c>
      <c r="AA231" s="1024">
        <v>0</v>
      </c>
      <c r="AB231" s="1024">
        <v>13</v>
      </c>
      <c r="AC231" s="1024">
        <v>0</v>
      </c>
      <c r="AD231" s="1024">
        <v>1</v>
      </c>
      <c r="AE231" s="1024">
        <v>0</v>
      </c>
      <c r="AF231" s="1024">
        <v>0</v>
      </c>
      <c r="AG231" s="1025">
        <v>0</v>
      </c>
      <c r="AI231" s="238" t="s">
        <v>556</v>
      </c>
      <c r="AJ231" s="1297"/>
      <c r="AK231" s="856"/>
      <c r="AL231" s="477"/>
    </row>
    <row r="232" spans="1:38" s="75" customFormat="1" ht="20.25" customHeight="1" x14ac:dyDescent="0.15">
      <c r="A232" s="55">
        <v>4670</v>
      </c>
      <c r="C232" s="238" t="s">
        <v>1160</v>
      </c>
      <c r="E232" s="1033"/>
      <c r="F232" s="1033"/>
      <c r="H232" s="1020">
        <f t="shared" si="134"/>
        <v>5</v>
      </c>
      <c r="I232" s="151">
        <v>3</v>
      </c>
      <c r="J232" s="1024">
        <v>0</v>
      </c>
      <c r="K232" s="1025">
        <v>2</v>
      </c>
      <c r="L232" s="1020">
        <f t="shared" si="135"/>
        <v>49</v>
      </c>
      <c r="M232" s="151">
        <v>20</v>
      </c>
      <c r="N232" s="152">
        <v>29</v>
      </c>
      <c r="O232" s="1020">
        <v>14</v>
      </c>
      <c r="P232" s="1024">
        <v>17</v>
      </c>
      <c r="Q232" s="152">
        <v>18</v>
      </c>
      <c r="R232" s="1047">
        <v>9</v>
      </c>
      <c r="S232" s="810"/>
      <c r="T232" s="581"/>
      <c r="U232" s="195">
        <v>8</v>
      </c>
      <c r="V232" s="1025">
        <v>6</v>
      </c>
      <c r="W232" s="151">
        <v>1</v>
      </c>
      <c r="X232" s="1024">
        <v>0</v>
      </c>
      <c r="Y232" s="1024">
        <v>1</v>
      </c>
      <c r="Z232" s="1024">
        <v>0</v>
      </c>
      <c r="AA232" s="1024">
        <v>0</v>
      </c>
      <c r="AB232" s="1024">
        <v>10</v>
      </c>
      <c r="AC232" s="1024">
        <v>0</v>
      </c>
      <c r="AD232" s="1024">
        <v>1</v>
      </c>
      <c r="AE232" s="1024">
        <v>0</v>
      </c>
      <c r="AF232" s="1024">
        <v>0</v>
      </c>
      <c r="AG232" s="1025">
        <v>1</v>
      </c>
      <c r="AI232" s="238" t="s">
        <v>1160</v>
      </c>
      <c r="AJ232" s="1297"/>
      <c r="AK232" s="856"/>
      <c r="AL232" s="477"/>
    </row>
    <row r="233" spans="1:38" s="75" customFormat="1" ht="20.25" customHeight="1" x14ac:dyDescent="0.15">
      <c r="A233" s="211">
        <v>4700</v>
      </c>
      <c r="B233" s="212"/>
      <c r="C233" s="239" t="s">
        <v>138</v>
      </c>
      <c r="D233" s="212"/>
      <c r="E233" s="1034"/>
      <c r="F233" s="1034"/>
      <c r="G233" s="212"/>
      <c r="H233" s="1019">
        <f t="shared" si="134"/>
        <v>6</v>
      </c>
      <c r="I233" s="197">
        <v>4</v>
      </c>
      <c r="J233" s="1017">
        <v>0</v>
      </c>
      <c r="K233" s="1018">
        <v>2</v>
      </c>
      <c r="L233" s="1019">
        <f t="shared" si="135"/>
        <v>120</v>
      </c>
      <c r="M233" s="197">
        <v>62</v>
      </c>
      <c r="N233" s="190">
        <v>58</v>
      </c>
      <c r="O233" s="1019">
        <v>37</v>
      </c>
      <c r="P233" s="1017">
        <v>45</v>
      </c>
      <c r="Q233" s="190">
        <v>38</v>
      </c>
      <c r="R233" s="1048">
        <v>5</v>
      </c>
      <c r="S233" s="810"/>
      <c r="T233" s="581"/>
      <c r="U233" s="1084">
        <v>10</v>
      </c>
      <c r="V233" s="1018">
        <v>5</v>
      </c>
      <c r="W233" s="197">
        <v>1</v>
      </c>
      <c r="X233" s="1017">
        <v>0</v>
      </c>
      <c r="Y233" s="1017">
        <v>1</v>
      </c>
      <c r="Z233" s="1017">
        <v>0</v>
      </c>
      <c r="AA233" s="1017">
        <v>0</v>
      </c>
      <c r="AB233" s="1017">
        <v>11</v>
      </c>
      <c r="AC233" s="1017">
        <v>0</v>
      </c>
      <c r="AD233" s="1017">
        <v>1</v>
      </c>
      <c r="AE233" s="1017">
        <v>0</v>
      </c>
      <c r="AF233" s="1017">
        <v>0</v>
      </c>
      <c r="AG233" s="1018">
        <v>1</v>
      </c>
      <c r="AH233" s="212"/>
      <c r="AI233" s="239" t="s">
        <v>138</v>
      </c>
      <c r="AJ233" s="1295"/>
      <c r="AK233" s="856"/>
      <c r="AL233" s="477"/>
    </row>
    <row r="234" spans="1:38" s="216" customFormat="1" ht="20.25" customHeight="1" x14ac:dyDescent="0.15">
      <c r="A234" s="317">
        <v>446</v>
      </c>
      <c r="B234" s="213"/>
      <c r="C234" s="1008" t="s">
        <v>668</v>
      </c>
      <c r="E234" s="1068"/>
      <c r="F234" s="1068"/>
      <c r="H234" s="1013">
        <f>H235+H236</f>
        <v>15</v>
      </c>
      <c r="I234" s="1010">
        <f>I235+I236</f>
        <v>10</v>
      </c>
      <c r="J234" s="1011">
        <f>J235+J236</f>
        <v>0</v>
      </c>
      <c r="K234" s="1012">
        <f>K235+K236</f>
        <v>5</v>
      </c>
      <c r="L234" s="1049">
        <f>M234+N234</f>
        <v>250</v>
      </c>
      <c r="M234" s="1010">
        <f t="shared" ref="M234:AG234" si="136">M235+M236</f>
        <v>126</v>
      </c>
      <c r="N234" s="196">
        <f t="shared" si="136"/>
        <v>124</v>
      </c>
      <c r="O234" s="1013">
        <f t="shared" si="136"/>
        <v>88</v>
      </c>
      <c r="P234" s="1011">
        <f t="shared" si="136"/>
        <v>79</v>
      </c>
      <c r="Q234" s="196">
        <f t="shared" si="136"/>
        <v>83</v>
      </c>
      <c r="R234" s="1050">
        <f t="shared" si="136"/>
        <v>21</v>
      </c>
      <c r="S234" s="809"/>
      <c r="T234" s="580"/>
      <c r="U234" s="1083">
        <f t="shared" si="136"/>
        <v>19</v>
      </c>
      <c r="V234" s="1012">
        <f t="shared" si="136"/>
        <v>14</v>
      </c>
      <c r="W234" s="1010">
        <f t="shared" si="136"/>
        <v>2</v>
      </c>
      <c r="X234" s="1011">
        <f t="shared" si="136"/>
        <v>0</v>
      </c>
      <c r="Y234" s="1011">
        <f t="shared" si="136"/>
        <v>2</v>
      </c>
      <c r="Z234" s="1011">
        <f t="shared" si="136"/>
        <v>0</v>
      </c>
      <c r="AA234" s="1011">
        <f t="shared" si="136"/>
        <v>0</v>
      </c>
      <c r="AB234" s="1011">
        <f t="shared" si="136"/>
        <v>23</v>
      </c>
      <c r="AC234" s="1011">
        <f t="shared" si="136"/>
        <v>0</v>
      </c>
      <c r="AD234" s="1011">
        <f t="shared" si="136"/>
        <v>2</v>
      </c>
      <c r="AE234" s="1011">
        <f t="shared" si="136"/>
        <v>0</v>
      </c>
      <c r="AF234" s="1011">
        <f t="shared" si="136"/>
        <v>0</v>
      </c>
      <c r="AG234" s="1012">
        <f t="shared" si="136"/>
        <v>4</v>
      </c>
      <c r="AH234" s="213"/>
      <c r="AI234" s="1008" t="s">
        <v>668</v>
      </c>
      <c r="AJ234" s="1302"/>
      <c r="AK234" s="1088"/>
      <c r="AL234" s="521"/>
    </row>
    <row r="235" spans="1:38" s="75" customFormat="1" ht="20.25" customHeight="1" x14ac:dyDescent="0.15">
      <c r="A235" s="55">
        <v>4680</v>
      </c>
      <c r="C235" s="238" t="s">
        <v>896</v>
      </c>
      <c r="E235" s="1033"/>
      <c r="F235" s="1033"/>
      <c r="H235" s="1020">
        <f t="shared" ref="H235:H236" si="137">SUM(I235:K235)</f>
        <v>5</v>
      </c>
      <c r="I235" s="151">
        <v>3</v>
      </c>
      <c r="J235" s="1024">
        <v>0</v>
      </c>
      <c r="K235" s="1025">
        <v>2</v>
      </c>
      <c r="L235" s="1020">
        <f t="shared" ref="L235:L236" si="138">SUM(M235:N235)</f>
        <v>43</v>
      </c>
      <c r="M235" s="151">
        <v>23</v>
      </c>
      <c r="N235" s="152">
        <v>20</v>
      </c>
      <c r="O235" s="1020">
        <v>14</v>
      </c>
      <c r="P235" s="1024">
        <v>12</v>
      </c>
      <c r="Q235" s="152">
        <v>17</v>
      </c>
      <c r="R235" s="1047">
        <v>3</v>
      </c>
      <c r="S235" s="810"/>
      <c r="T235" s="581"/>
      <c r="U235" s="195">
        <v>6</v>
      </c>
      <c r="V235" s="1025">
        <v>6</v>
      </c>
      <c r="W235" s="151">
        <v>1</v>
      </c>
      <c r="X235" s="1024">
        <v>0</v>
      </c>
      <c r="Y235" s="1024">
        <v>1</v>
      </c>
      <c r="Z235" s="1024">
        <v>0</v>
      </c>
      <c r="AA235" s="1024">
        <v>0</v>
      </c>
      <c r="AB235" s="1024">
        <v>8</v>
      </c>
      <c r="AC235" s="1024">
        <v>0</v>
      </c>
      <c r="AD235" s="1024">
        <v>1</v>
      </c>
      <c r="AE235" s="1024">
        <v>0</v>
      </c>
      <c r="AF235" s="1024">
        <v>0</v>
      </c>
      <c r="AG235" s="1025">
        <v>1</v>
      </c>
      <c r="AI235" s="238" t="s">
        <v>896</v>
      </c>
      <c r="AJ235" s="1297"/>
      <c r="AK235" s="856"/>
      <c r="AL235" s="477"/>
    </row>
    <row r="236" spans="1:38" s="75" customFormat="1" ht="20.25" customHeight="1" x14ac:dyDescent="0.15">
      <c r="A236" s="55">
        <v>4690</v>
      </c>
      <c r="C236" s="238" t="s">
        <v>470</v>
      </c>
      <c r="E236" s="1033"/>
      <c r="F236" s="1033"/>
      <c r="H236" s="1020">
        <f t="shared" si="137"/>
        <v>10</v>
      </c>
      <c r="I236" s="151">
        <v>7</v>
      </c>
      <c r="J236" s="1024">
        <v>0</v>
      </c>
      <c r="K236" s="1025">
        <v>3</v>
      </c>
      <c r="L236" s="1020">
        <f t="shared" si="138"/>
        <v>207</v>
      </c>
      <c r="M236" s="151">
        <v>103</v>
      </c>
      <c r="N236" s="152">
        <v>104</v>
      </c>
      <c r="O236" s="1020">
        <v>74</v>
      </c>
      <c r="P236" s="1024">
        <v>67</v>
      </c>
      <c r="Q236" s="152">
        <v>66</v>
      </c>
      <c r="R236" s="1047">
        <v>18</v>
      </c>
      <c r="S236" s="810"/>
      <c r="T236" s="581"/>
      <c r="U236" s="195">
        <v>13</v>
      </c>
      <c r="V236" s="1025">
        <v>8</v>
      </c>
      <c r="W236" s="151">
        <v>1</v>
      </c>
      <c r="X236" s="1024">
        <v>0</v>
      </c>
      <c r="Y236" s="1024">
        <v>1</v>
      </c>
      <c r="Z236" s="1024">
        <v>0</v>
      </c>
      <c r="AA236" s="1024">
        <v>0</v>
      </c>
      <c r="AB236" s="1024">
        <v>15</v>
      </c>
      <c r="AC236" s="1024">
        <v>0</v>
      </c>
      <c r="AD236" s="1024">
        <v>1</v>
      </c>
      <c r="AE236" s="1024">
        <v>0</v>
      </c>
      <c r="AF236" s="1024">
        <v>0</v>
      </c>
      <c r="AG236" s="1025">
        <v>3</v>
      </c>
      <c r="AI236" s="238" t="s">
        <v>470</v>
      </c>
      <c r="AJ236" s="1297"/>
      <c r="AK236" s="856"/>
      <c r="AL236" s="477"/>
    </row>
    <row r="237" spans="1:38" s="216" customFormat="1" ht="20.25" customHeight="1" x14ac:dyDescent="0.15">
      <c r="A237" s="1042">
        <v>450</v>
      </c>
      <c r="B237" s="1043"/>
      <c r="C237" s="1044" t="s">
        <v>1221</v>
      </c>
      <c r="D237" s="1069"/>
      <c r="E237" s="1070"/>
      <c r="F237" s="1070"/>
      <c r="G237" s="1069"/>
      <c r="H237" s="1001">
        <f t="shared" ref="H237:J237" si="139">H238</f>
        <v>4</v>
      </c>
      <c r="I237" s="1029">
        <f t="shared" si="139"/>
        <v>3</v>
      </c>
      <c r="J237" s="1031">
        <f t="shared" si="139"/>
        <v>0</v>
      </c>
      <c r="K237" s="1046">
        <f>K238</f>
        <v>1</v>
      </c>
      <c r="L237" s="1022">
        <f t="shared" ref="L237:AG237" si="140">L238</f>
        <v>30</v>
      </c>
      <c r="M237" s="1029">
        <f t="shared" si="140"/>
        <v>16</v>
      </c>
      <c r="N237" s="1030">
        <f t="shared" si="140"/>
        <v>14</v>
      </c>
      <c r="O237" s="1001">
        <f t="shared" si="140"/>
        <v>9</v>
      </c>
      <c r="P237" s="1031">
        <f t="shared" si="140"/>
        <v>10</v>
      </c>
      <c r="Q237" s="1030">
        <f t="shared" si="140"/>
        <v>11</v>
      </c>
      <c r="R237" s="1051">
        <f t="shared" si="140"/>
        <v>4</v>
      </c>
      <c r="S237" s="809"/>
      <c r="T237" s="580"/>
      <c r="U237" s="1085">
        <f t="shared" si="140"/>
        <v>7</v>
      </c>
      <c r="V237" s="1046">
        <f t="shared" si="140"/>
        <v>5</v>
      </c>
      <c r="W237" s="1029">
        <f t="shared" si="140"/>
        <v>1</v>
      </c>
      <c r="X237" s="1031">
        <f t="shared" si="140"/>
        <v>0</v>
      </c>
      <c r="Y237" s="1031">
        <f t="shared" si="140"/>
        <v>1</v>
      </c>
      <c r="Z237" s="1031">
        <f t="shared" si="140"/>
        <v>0</v>
      </c>
      <c r="AA237" s="1031">
        <f t="shared" si="140"/>
        <v>0</v>
      </c>
      <c r="AB237" s="1031">
        <f t="shared" si="140"/>
        <v>8</v>
      </c>
      <c r="AC237" s="1031">
        <f t="shared" si="140"/>
        <v>0</v>
      </c>
      <c r="AD237" s="1031">
        <f t="shared" si="140"/>
        <v>1</v>
      </c>
      <c r="AE237" s="1031">
        <f t="shared" si="140"/>
        <v>0</v>
      </c>
      <c r="AF237" s="1031">
        <f t="shared" si="140"/>
        <v>0</v>
      </c>
      <c r="AG237" s="1046">
        <f t="shared" si="140"/>
        <v>1</v>
      </c>
      <c r="AH237" s="1043"/>
      <c r="AI237" s="1044" t="s">
        <v>1221</v>
      </c>
      <c r="AJ237" s="1303"/>
      <c r="AK237" s="1088"/>
      <c r="AL237" s="521"/>
    </row>
    <row r="238" spans="1:38" s="75" customFormat="1" ht="20.25" customHeight="1" thickBot="1" x14ac:dyDescent="0.2">
      <c r="A238" s="214">
        <v>4753</v>
      </c>
      <c r="B238" s="215"/>
      <c r="C238" s="252" t="s">
        <v>1161</v>
      </c>
      <c r="D238" s="215"/>
      <c r="E238" s="1036"/>
      <c r="F238" s="1036">
        <v>1</v>
      </c>
      <c r="G238" s="215"/>
      <c r="H238" s="198">
        <f t="shared" ref="H238" si="141">SUM(I238:K238)</f>
        <v>4</v>
      </c>
      <c r="I238" s="199">
        <v>3</v>
      </c>
      <c r="J238" s="1037">
        <v>0</v>
      </c>
      <c r="K238" s="1038">
        <v>1</v>
      </c>
      <c r="L238" s="198">
        <f t="shared" ref="L238" si="142">SUM(M238:N238)</f>
        <v>30</v>
      </c>
      <c r="M238" s="199">
        <v>16</v>
      </c>
      <c r="N238" s="1039">
        <v>14</v>
      </c>
      <c r="O238" s="198">
        <v>9</v>
      </c>
      <c r="P238" s="1037">
        <v>10</v>
      </c>
      <c r="Q238" s="1039">
        <v>11</v>
      </c>
      <c r="R238" s="1074">
        <v>4</v>
      </c>
      <c r="S238" s="810"/>
      <c r="T238" s="581"/>
      <c r="U238" s="201">
        <v>7</v>
      </c>
      <c r="V238" s="1038">
        <v>5</v>
      </c>
      <c r="W238" s="199">
        <v>1</v>
      </c>
      <c r="X238" s="1037">
        <v>0</v>
      </c>
      <c r="Y238" s="1037">
        <v>1</v>
      </c>
      <c r="Z238" s="1037">
        <v>0</v>
      </c>
      <c r="AA238" s="1037">
        <v>0</v>
      </c>
      <c r="AB238" s="1037">
        <v>8</v>
      </c>
      <c r="AC238" s="1037">
        <v>0</v>
      </c>
      <c r="AD238" s="1037">
        <v>1</v>
      </c>
      <c r="AE238" s="1037">
        <v>0</v>
      </c>
      <c r="AF238" s="1037">
        <v>0</v>
      </c>
      <c r="AG238" s="1038">
        <v>1</v>
      </c>
      <c r="AH238" s="215"/>
      <c r="AI238" s="252" t="s">
        <v>1161</v>
      </c>
      <c r="AJ238" s="1301"/>
      <c r="AK238" s="856"/>
      <c r="AL238" s="477"/>
    </row>
    <row r="240" spans="1:38" ht="20.25" customHeight="1" x14ac:dyDescent="0.15">
      <c r="A240" s="207"/>
      <c r="C240" s="453"/>
      <c r="AI240" s="453"/>
      <c r="AK240" s="453"/>
    </row>
  </sheetData>
  <mergeCells count="140">
    <mergeCell ref="AK198:AK201"/>
    <mergeCell ref="U199:V200"/>
    <mergeCell ref="H200:H201"/>
    <mergeCell ref="I200:I201"/>
    <mergeCell ref="J200:J201"/>
    <mergeCell ref="K200:K201"/>
    <mergeCell ref="L200:N200"/>
    <mergeCell ref="O200:O201"/>
    <mergeCell ref="P200:P201"/>
    <mergeCell ref="Q200:Q201"/>
    <mergeCell ref="W200:W201"/>
    <mergeCell ref="X200:X201"/>
    <mergeCell ref="Y200:Y201"/>
    <mergeCell ref="Z200:Z201"/>
    <mergeCell ref="AA200:AA201"/>
    <mergeCell ref="AB200:AB201"/>
    <mergeCell ref="AC200:AC201"/>
    <mergeCell ref="AD200:AD201"/>
    <mergeCell ref="AE200:AE201"/>
    <mergeCell ref="AF200:AF201"/>
    <mergeCell ref="AG200:AG201"/>
    <mergeCell ref="L201:L202"/>
    <mergeCell ref="M201:M202"/>
    <mergeCell ref="N201:N202"/>
    <mergeCell ref="AI4:AI7"/>
    <mergeCell ref="AI67:AI70"/>
    <mergeCell ref="AI136:AI139"/>
    <mergeCell ref="H197:K198"/>
    <mergeCell ref="L197:Q198"/>
    <mergeCell ref="R197:R202"/>
    <mergeCell ref="U197:AG198"/>
    <mergeCell ref="A198:A201"/>
    <mergeCell ref="C198:C201"/>
    <mergeCell ref="E198:E201"/>
    <mergeCell ref="F198:F201"/>
    <mergeCell ref="AI198:AI201"/>
    <mergeCell ref="U201:U202"/>
    <mergeCell ref="V201:V202"/>
    <mergeCell ref="H3:K4"/>
    <mergeCell ref="L3:Q4"/>
    <mergeCell ref="R3:R8"/>
    <mergeCell ref="U3:AG4"/>
    <mergeCell ref="A4:A7"/>
    <mergeCell ref="C4:C7"/>
    <mergeCell ref="E4:E7"/>
    <mergeCell ref="F4:F7"/>
    <mergeCell ref="U7:U8"/>
    <mergeCell ref="V7:V8"/>
    <mergeCell ref="AK4:AK7"/>
    <mergeCell ref="U5:V6"/>
    <mergeCell ref="H6:H7"/>
    <mergeCell ref="I6:I7"/>
    <mergeCell ref="J6:J7"/>
    <mergeCell ref="K6:K7"/>
    <mergeCell ref="L6:N6"/>
    <mergeCell ref="O6:O7"/>
    <mergeCell ref="P6:P7"/>
    <mergeCell ref="Q6:Q7"/>
    <mergeCell ref="W6:W7"/>
    <mergeCell ref="X6:X7"/>
    <mergeCell ref="Y6:Y7"/>
    <mergeCell ref="Z6:Z7"/>
    <mergeCell ref="AA6:AA7"/>
    <mergeCell ref="AB6:AB7"/>
    <mergeCell ref="AC6:AC7"/>
    <mergeCell ref="AD6:AD7"/>
    <mergeCell ref="AE6:AE7"/>
    <mergeCell ref="AF6:AF7"/>
    <mergeCell ref="AG6:AG7"/>
    <mergeCell ref="L7:L8"/>
    <mergeCell ref="M7:M8"/>
    <mergeCell ref="N7:N8"/>
    <mergeCell ref="H66:K67"/>
    <mergeCell ref="L66:Q67"/>
    <mergeCell ref="R66:R71"/>
    <mergeCell ref="U66:AG67"/>
    <mergeCell ref="A67:A70"/>
    <mergeCell ref="C67:C70"/>
    <mergeCell ref="E67:E70"/>
    <mergeCell ref="F67:F70"/>
    <mergeCell ref="U70:U71"/>
    <mergeCell ref="V70:V71"/>
    <mergeCell ref="AK67:AK70"/>
    <mergeCell ref="U68:V69"/>
    <mergeCell ref="H69:H70"/>
    <mergeCell ref="I69:I70"/>
    <mergeCell ref="J69:J70"/>
    <mergeCell ref="K69:K70"/>
    <mergeCell ref="L69:N69"/>
    <mergeCell ref="O69:O70"/>
    <mergeCell ref="P69:P70"/>
    <mergeCell ref="Q69:Q70"/>
    <mergeCell ref="W69:W70"/>
    <mergeCell ref="X69:X70"/>
    <mergeCell ref="Y69:Y70"/>
    <mergeCell ref="Z69:Z70"/>
    <mergeCell ref="AA69:AA70"/>
    <mergeCell ref="AB69:AB70"/>
    <mergeCell ref="AC69:AC70"/>
    <mergeCell ref="AD69:AD70"/>
    <mergeCell ref="AE69:AE70"/>
    <mergeCell ref="AF69:AF70"/>
    <mergeCell ref="AG69:AG70"/>
    <mergeCell ref="L70:L71"/>
    <mergeCell ref="M70:M71"/>
    <mergeCell ref="N70:N71"/>
    <mergeCell ref="H135:K136"/>
    <mergeCell ref="L135:Q136"/>
    <mergeCell ref="R135:R140"/>
    <mergeCell ref="U135:AG136"/>
    <mergeCell ref="A136:A139"/>
    <mergeCell ref="C136:C139"/>
    <mergeCell ref="E136:E139"/>
    <mergeCell ref="F136:F139"/>
    <mergeCell ref="U139:U140"/>
    <mergeCell ref="V139:V140"/>
    <mergeCell ref="AK136:AK139"/>
    <mergeCell ref="U137:V138"/>
    <mergeCell ref="H138:H139"/>
    <mergeCell ref="I138:I139"/>
    <mergeCell ref="J138:J139"/>
    <mergeCell ref="K138:K139"/>
    <mergeCell ref="L138:N138"/>
    <mergeCell ref="O138:O139"/>
    <mergeCell ref="P138:P139"/>
    <mergeCell ref="Q138:Q139"/>
    <mergeCell ref="W138:W139"/>
    <mergeCell ref="X138:X139"/>
    <mergeCell ref="Y138:Y139"/>
    <mergeCell ref="Z138:Z139"/>
    <mergeCell ref="AA138:AA139"/>
    <mergeCell ref="AB138:AB139"/>
    <mergeCell ref="AC138:AC139"/>
    <mergeCell ref="AD138:AD139"/>
    <mergeCell ref="AE138:AE139"/>
    <mergeCell ref="AF138:AF139"/>
    <mergeCell ref="AG138:AG139"/>
    <mergeCell ref="L139:L140"/>
    <mergeCell ref="M139:M140"/>
    <mergeCell ref="N139:N140"/>
  </mergeCells>
  <phoneticPr fontId="2"/>
  <pageMargins left="0.78740157480314965" right="0.59055118110236227" top="0.6692913385826772" bottom="0.39370078740157483" header="0.39370078740157483" footer="0.19685039370078741"/>
  <pageSetup paperSize="9" scale="57" firstPageNumber="22" pageOrder="overThenDown" orientation="portrait" blackAndWhite="1" useFirstPageNumber="1" r:id="rId1"/>
  <headerFooter scaleWithDoc="0">
    <oddHeader>&amp;R&amp;9－中学校－</oddHeader>
    <oddFooter>&amp;C&amp;P</oddFooter>
    <evenHeader>&amp;R&amp;12－中学校－</evenHeader>
  </headerFooter>
  <rowBreaks count="3" manualBreakCount="3">
    <brk id="64" max="36" man="1"/>
    <brk id="133" max="36" man="1"/>
    <brk id="195" max="36" man="1"/>
  </rowBreaks>
  <colBreaks count="1" manualBreakCount="1">
    <brk id="19" max="23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0517-B515-4B9D-9398-3161A1B39E32}">
  <sheetPr>
    <tabColor rgb="FF00B050"/>
  </sheetPr>
  <dimension ref="A1:AT18"/>
  <sheetViews>
    <sheetView showGridLines="0" view="pageBreakPreview" zoomScale="70" zoomScaleNormal="75" zoomScaleSheetLayoutView="70" workbookViewId="0">
      <selection activeCell="S29" sqref="S29"/>
    </sheetView>
  </sheetViews>
  <sheetFormatPr defaultColWidth="9" defaultRowHeight="20.25" customHeight="1" x14ac:dyDescent="0.15"/>
  <cols>
    <col min="1" max="1" width="4.625" style="206" customWidth="1"/>
    <col min="2" max="2" width="0.625" style="207" customWidth="1"/>
    <col min="3" max="3" width="15.5" style="452" customWidth="1"/>
    <col min="4" max="4" width="0.625" style="453" customWidth="1"/>
    <col min="5" max="6" width="3.125" style="453" customWidth="1"/>
    <col min="7" max="7" width="0.625" style="453" hidden="1" customWidth="1"/>
    <col min="8" max="11" width="6.125" style="453" customWidth="1"/>
    <col min="12" max="24" width="6.75" style="453" customWidth="1"/>
    <col min="25" max="25" width="2.625" style="453" hidden="1" customWidth="1"/>
    <col min="26" max="26" width="4.625" style="206" hidden="1" customWidth="1"/>
    <col min="27" max="27" width="0.625" style="207" hidden="1" customWidth="1"/>
    <col min="28" max="28" width="15.75" style="452" hidden="1" customWidth="1"/>
    <col min="29" max="29" width="2" style="452" customWidth="1"/>
    <col min="30" max="30" width="2.75" style="453" customWidth="1"/>
    <col min="31" max="43" width="9.375" style="453" customWidth="1"/>
    <col min="44" max="44" width="15.875" style="452" customWidth="1"/>
    <col min="45" max="45" width="4.625" style="454" customWidth="1"/>
    <col min="46" max="46" width="9" style="453" customWidth="1"/>
    <col min="47" max="16384" width="9" style="207"/>
  </cols>
  <sheetData>
    <row r="1" spans="1:46" ht="15.75" customHeight="1" x14ac:dyDescent="0.15">
      <c r="AS1" s="455"/>
    </row>
    <row r="2" spans="1:46" ht="18" customHeight="1" thickBot="1" x14ac:dyDescent="0.2">
      <c r="A2" s="180" t="s">
        <v>1364</v>
      </c>
      <c r="H2" s="456"/>
      <c r="I2" s="456"/>
      <c r="J2" s="456"/>
      <c r="K2" s="456"/>
      <c r="L2" s="456"/>
      <c r="M2" s="456"/>
      <c r="N2" s="456"/>
      <c r="O2" s="456"/>
      <c r="P2" s="456"/>
      <c r="Q2" s="456"/>
      <c r="R2" s="456"/>
      <c r="S2" s="456"/>
      <c r="T2" s="456"/>
      <c r="U2" s="456"/>
      <c r="V2" s="456"/>
      <c r="W2" s="456"/>
      <c r="X2" s="456"/>
      <c r="Y2" s="456"/>
      <c r="Z2" s="180"/>
      <c r="AE2" s="456"/>
      <c r="AF2" s="456"/>
      <c r="AG2" s="456"/>
      <c r="AH2" s="456"/>
      <c r="AI2" s="456"/>
      <c r="AJ2" s="456"/>
      <c r="AK2" s="456"/>
      <c r="AL2" s="456"/>
      <c r="AM2" s="456"/>
      <c r="AN2" s="456"/>
      <c r="AO2" s="456"/>
      <c r="AP2" s="456"/>
      <c r="AQ2" s="456"/>
    </row>
    <row r="3" spans="1:46" ht="4.5" customHeight="1" x14ac:dyDescent="0.15">
      <c r="A3" s="209"/>
      <c r="B3" s="210"/>
      <c r="C3" s="457"/>
      <c r="D3" s="458"/>
      <c r="E3" s="459"/>
      <c r="F3" s="459"/>
      <c r="G3" s="458"/>
      <c r="H3" s="1844" t="s">
        <v>967</v>
      </c>
      <c r="I3" s="1845"/>
      <c r="J3" s="1845"/>
      <c r="K3" s="1846"/>
      <c r="L3" s="1844" t="s">
        <v>910</v>
      </c>
      <c r="M3" s="1845"/>
      <c r="N3" s="1845"/>
      <c r="O3" s="1845"/>
      <c r="P3" s="1845"/>
      <c r="Q3" s="1845"/>
      <c r="R3" s="1845"/>
      <c r="S3" s="1845"/>
      <c r="T3" s="1845"/>
      <c r="U3" s="1845"/>
      <c r="V3" s="1845"/>
      <c r="W3" s="1846"/>
      <c r="X3" s="1850" t="s">
        <v>974</v>
      </c>
      <c r="Y3" s="578"/>
      <c r="Z3" s="209"/>
      <c r="AA3" s="210"/>
      <c r="AB3" s="457"/>
      <c r="AC3" s="743"/>
      <c r="AD3" s="744"/>
      <c r="AE3" s="1853" t="s">
        <v>1069</v>
      </c>
      <c r="AF3" s="1845"/>
      <c r="AG3" s="1845"/>
      <c r="AH3" s="1845"/>
      <c r="AI3" s="1845"/>
      <c r="AJ3" s="1845"/>
      <c r="AK3" s="1845"/>
      <c r="AL3" s="1845"/>
      <c r="AM3" s="1845"/>
      <c r="AN3" s="1845"/>
      <c r="AO3" s="1845"/>
      <c r="AP3" s="1845"/>
      <c r="AQ3" s="1845"/>
      <c r="AR3" s="827"/>
      <c r="AS3" s="1087"/>
    </row>
    <row r="4" spans="1:46" s="181" customFormat="1" ht="22.5" customHeight="1" x14ac:dyDescent="0.15">
      <c r="A4" s="1806" t="s">
        <v>515</v>
      </c>
      <c r="C4" s="1855" t="s">
        <v>890</v>
      </c>
      <c r="D4" s="460"/>
      <c r="E4" s="1856" t="s">
        <v>437</v>
      </c>
      <c r="F4" s="1856" t="s">
        <v>1070</v>
      </c>
      <c r="G4" s="460"/>
      <c r="H4" s="1847"/>
      <c r="I4" s="1848"/>
      <c r="J4" s="1848"/>
      <c r="K4" s="1849"/>
      <c r="L4" s="1847"/>
      <c r="M4" s="1848"/>
      <c r="N4" s="1848"/>
      <c r="O4" s="1848"/>
      <c r="P4" s="1848"/>
      <c r="Q4" s="1848"/>
      <c r="R4" s="1848"/>
      <c r="S4" s="1848"/>
      <c r="T4" s="1848"/>
      <c r="U4" s="1848"/>
      <c r="V4" s="1848"/>
      <c r="W4" s="1849"/>
      <c r="X4" s="1851"/>
      <c r="Y4" s="579"/>
      <c r="Z4" s="1806" t="s">
        <v>515</v>
      </c>
      <c r="AB4" s="1855" t="s">
        <v>890</v>
      </c>
      <c r="AC4" s="745"/>
      <c r="AD4" s="746"/>
      <c r="AE4" s="1854"/>
      <c r="AF4" s="1848"/>
      <c r="AG4" s="1848"/>
      <c r="AH4" s="1848"/>
      <c r="AI4" s="1848"/>
      <c r="AJ4" s="1848"/>
      <c r="AK4" s="1848"/>
      <c r="AL4" s="1848"/>
      <c r="AM4" s="1848"/>
      <c r="AN4" s="1848"/>
      <c r="AO4" s="1848"/>
      <c r="AP4" s="1848"/>
      <c r="AQ4" s="1848"/>
      <c r="AR4" s="1832" t="s">
        <v>890</v>
      </c>
      <c r="AS4" s="1779"/>
      <c r="AT4" s="460"/>
    </row>
    <row r="5" spans="1:46" s="181" customFormat="1" ht="4.5" customHeight="1" x14ac:dyDescent="0.15">
      <c r="A5" s="1806"/>
      <c r="C5" s="1855"/>
      <c r="D5" s="460"/>
      <c r="E5" s="1856"/>
      <c r="F5" s="1856"/>
      <c r="G5" s="460"/>
      <c r="H5" s="461"/>
      <c r="I5" s="462"/>
      <c r="J5" s="463"/>
      <c r="K5" s="464"/>
      <c r="L5" s="465"/>
      <c r="M5" s="466"/>
      <c r="N5" s="467"/>
      <c r="O5" s="465"/>
      <c r="P5" s="463"/>
      <c r="Q5" s="463"/>
      <c r="R5" s="463"/>
      <c r="S5" s="463"/>
      <c r="T5" s="463"/>
      <c r="U5" s="463"/>
      <c r="V5" s="463"/>
      <c r="W5" s="468"/>
      <c r="X5" s="1851"/>
      <c r="Y5" s="579"/>
      <c r="Z5" s="1806"/>
      <c r="AB5" s="1855"/>
      <c r="AC5" s="745"/>
      <c r="AD5" s="746"/>
      <c r="AE5" s="1833" t="s">
        <v>539</v>
      </c>
      <c r="AF5" s="1834"/>
      <c r="AG5" s="462"/>
      <c r="AH5" s="463"/>
      <c r="AI5" s="463"/>
      <c r="AJ5" s="463"/>
      <c r="AK5" s="463"/>
      <c r="AL5" s="463"/>
      <c r="AM5" s="463"/>
      <c r="AN5" s="463"/>
      <c r="AO5" s="463"/>
      <c r="AP5" s="463"/>
      <c r="AQ5" s="820"/>
      <c r="AR5" s="1832"/>
      <c r="AS5" s="1779"/>
      <c r="AT5" s="460"/>
    </row>
    <row r="6" spans="1:46" s="181" customFormat="1" ht="36" customHeight="1" x14ac:dyDescent="0.15">
      <c r="A6" s="1806"/>
      <c r="C6" s="1855"/>
      <c r="D6" s="460"/>
      <c r="E6" s="1856"/>
      <c r="F6" s="1856"/>
      <c r="G6" s="460"/>
      <c r="H6" s="1837" t="s">
        <v>411</v>
      </c>
      <c r="I6" s="1838" t="s">
        <v>1071</v>
      </c>
      <c r="J6" s="1819" t="s">
        <v>1072</v>
      </c>
      <c r="K6" s="1839" t="s">
        <v>867</v>
      </c>
      <c r="L6" s="1840" t="s">
        <v>539</v>
      </c>
      <c r="M6" s="1841"/>
      <c r="N6" s="1836"/>
      <c r="O6" s="1842" t="s">
        <v>1073</v>
      </c>
      <c r="P6" s="1831" t="s">
        <v>595</v>
      </c>
      <c r="Q6" s="1831" t="s">
        <v>971</v>
      </c>
      <c r="R6" s="1831" t="s">
        <v>1368</v>
      </c>
      <c r="S6" s="1831" t="s">
        <v>1369</v>
      </c>
      <c r="T6" s="1831" t="s">
        <v>1370</v>
      </c>
      <c r="U6" s="1831" t="s">
        <v>1371</v>
      </c>
      <c r="V6" s="1831" t="s">
        <v>1372</v>
      </c>
      <c r="W6" s="1843" t="s">
        <v>1373</v>
      </c>
      <c r="X6" s="1851"/>
      <c r="Y6" s="579"/>
      <c r="Z6" s="1806"/>
      <c r="AB6" s="1855"/>
      <c r="AC6" s="745"/>
      <c r="AD6" s="746"/>
      <c r="AE6" s="1835"/>
      <c r="AF6" s="1836"/>
      <c r="AG6" s="1838" t="s">
        <v>163</v>
      </c>
      <c r="AH6" s="1819" t="s">
        <v>390</v>
      </c>
      <c r="AI6" s="1819" t="s">
        <v>80</v>
      </c>
      <c r="AJ6" s="1819" t="s">
        <v>300</v>
      </c>
      <c r="AK6" s="1819" t="s">
        <v>389</v>
      </c>
      <c r="AL6" s="1819" t="s">
        <v>939</v>
      </c>
      <c r="AM6" s="1819" t="s">
        <v>864</v>
      </c>
      <c r="AN6" s="1819" t="s">
        <v>388</v>
      </c>
      <c r="AO6" s="1819" t="s">
        <v>940</v>
      </c>
      <c r="AP6" s="1819" t="s">
        <v>561</v>
      </c>
      <c r="AQ6" s="1820" t="s">
        <v>941</v>
      </c>
      <c r="AR6" s="1832"/>
      <c r="AS6" s="1779"/>
      <c r="AT6" s="460"/>
    </row>
    <row r="7" spans="1:46" s="181" customFormat="1" ht="36" customHeight="1" x14ac:dyDescent="0.15">
      <c r="A7" s="1806"/>
      <c r="C7" s="1855"/>
      <c r="D7" s="460"/>
      <c r="E7" s="1856"/>
      <c r="F7" s="1856"/>
      <c r="G7" s="460"/>
      <c r="H7" s="1837"/>
      <c r="I7" s="1838"/>
      <c r="J7" s="1819"/>
      <c r="K7" s="1839"/>
      <c r="L7" s="1821" t="s">
        <v>411</v>
      </c>
      <c r="M7" s="1823" t="s">
        <v>931</v>
      </c>
      <c r="N7" s="1825" t="s">
        <v>932</v>
      </c>
      <c r="O7" s="1842"/>
      <c r="P7" s="1831"/>
      <c r="Q7" s="1831"/>
      <c r="R7" s="1831"/>
      <c r="S7" s="1831"/>
      <c r="T7" s="1831"/>
      <c r="U7" s="1831"/>
      <c r="V7" s="1831"/>
      <c r="W7" s="1843"/>
      <c r="X7" s="1851"/>
      <c r="Y7" s="579"/>
      <c r="Z7" s="1806"/>
      <c r="AB7" s="1855"/>
      <c r="AC7" s="745"/>
      <c r="AD7" s="746"/>
      <c r="AE7" s="1827" t="s">
        <v>931</v>
      </c>
      <c r="AF7" s="1829" t="s">
        <v>932</v>
      </c>
      <c r="AG7" s="1838"/>
      <c r="AH7" s="1819"/>
      <c r="AI7" s="1819"/>
      <c r="AJ7" s="1819"/>
      <c r="AK7" s="1819"/>
      <c r="AL7" s="1819"/>
      <c r="AM7" s="1819"/>
      <c r="AN7" s="1819"/>
      <c r="AO7" s="1819"/>
      <c r="AP7" s="1819"/>
      <c r="AQ7" s="1820"/>
      <c r="AR7" s="1832"/>
      <c r="AS7" s="1779"/>
      <c r="AT7" s="460"/>
    </row>
    <row r="8" spans="1:46" s="75" customFormat="1" ht="4.5" customHeight="1" x14ac:dyDescent="0.15">
      <c r="A8" s="211"/>
      <c r="B8" s="212"/>
      <c r="C8" s="469"/>
      <c r="D8" s="470"/>
      <c r="E8" s="471"/>
      <c r="F8" s="471"/>
      <c r="G8" s="470"/>
      <c r="H8" s="471"/>
      <c r="I8" s="474"/>
      <c r="J8" s="475"/>
      <c r="K8" s="476"/>
      <c r="L8" s="1822"/>
      <c r="M8" s="1824"/>
      <c r="N8" s="1826"/>
      <c r="O8" s="472"/>
      <c r="P8" s="475"/>
      <c r="Q8" s="475"/>
      <c r="R8" s="475"/>
      <c r="S8" s="475"/>
      <c r="T8" s="475"/>
      <c r="U8" s="475"/>
      <c r="V8" s="475"/>
      <c r="W8" s="473"/>
      <c r="X8" s="1852"/>
      <c r="Y8" s="579"/>
      <c r="Z8" s="211"/>
      <c r="AA8" s="212"/>
      <c r="AB8" s="469"/>
      <c r="AC8" s="747"/>
      <c r="AD8" s="748"/>
      <c r="AE8" s="1828"/>
      <c r="AF8" s="1830"/>
      <c r="AG8" s="474"/>
      <c r="AH8" s="475"/>
      <c r="AI8" s="475"/>
      <c r="AJ8" s="475"/>
      <c r="AK8" s="475"/>
      <c r="AL8" s="475"/>
      <c r="AM8" s="475"/>
      <c r="AN8" s="475"/>
      <c r="AO8" s="475"/>
      <c r="AP8" s="475"/>
      <c r="AQ8" s="821"/>
      <c r="AR8" s="828"/>
      <c r="AS8" s="856"/>
      <c r="AT8" s="477"/>
    </row>
    <row r="9" spans="1:46" s="213" customFormat="1" ht="20.25" customHeight="1" x14ac:dyDescent="0.15">
      <c r="A9" s="314"/>
      <c r="B9" s="315"/>
      <c r="C9" s="478" t="s">
        <v>1379</v>
      </c>
      <c r="D9" s="479"/>
      <c r="E9" s="480"/>
      <c r="F9" s="480"/>
      <c r="G9" s="479"/>
      <c r="H9" s="481">
        <f>H10</f>
        <v>52</v>
      </c>
      <c r="I9" s="482">
        <f>I10</f>
        <v>27</v>
      </c>
      <c r="J9" s="483">
        <f>J10</f>
        <v>0</v>
      </c>
      <c r="K9" s="484">
        <f>K10</f>
        <v>25</v>
      </c>
      <c r="L9" s="481">
        <f>M9+N9</f>
        <v>841</v>
      </c>
      <c r="M9" s="482">
        <f t="shared" ref="M9:AQ10" si="0">M10</f>
        <v>420</v>
      </c>
      <c r="N9" s="485">
        <f t="shared" si="0"/>
        <v>421</v>
      </c>
      <c r="O9" s="486">
        <f t="shared" si="0"/>
        <v>91</v>
      </c>
      <c r="P9" s="483">
        <f t="shared" si="0"/>
        <v>93</v>
      </c>
      <c r="Q9" s="483">
        <f t="shared" si="0"/>
        <v>97</v>
      </c>
      <c r="R9" s="483">
        <f t="shared" si="0"/>
        <v>111</v>
      </c>
      <c r="S9" s="483">
        <f t="shared" si="0"/>
        <v>81</v>
      </c>
      <c r="T9" s="483">
        <f t="shared" si="0"/>
        <v>92</v>
      </c>
      <c r="U9" s="483">
        <f t="shared" si="0"/>
        <v>96</v>
      </c>
      <c r="V9" s="483">
        <f t="shared" si="0"/>
        <v>94</v>
      </c>
      <c r="W9" s="485">
        <f t="shared" si="0"/>
        <v>86</v>
      </c>
      <c r="X9" s="738">
        <f t="shared" si="0"/>
        <v>78</v>
      </c>
      <c r="Y9" s="580"/>
      <c r="Z9" s="314"/>
      <c r="AA9" s="315"/>
      <c r="AB9" s="478" t="s">
        <v>1379</v>
      </c>
      <c r="AC9" s="749"/>
      <c r="AD9" s="750"/>
      <c r="AE9" s="807">
        <f t="shared" si="0"/>
        <v>24</v>
      </c>
      <c r="AF9" s="484">
        <f t="shared" si="0"/>
        <v>45</v>
      </c>
      <c r="AG9" s="487">
        <f t="shared" si="0"/>
        <v>1</v>
      </c>
      <c r="AH9" s="483">
        <f t="shared" si="0"/>
        <v>0</v>
      </c>
      <c r="AI9" s="483">
        <f t="shared" si="0"/>
        <v>3</v>
      </c>
      <c r="AJ9" s="483">
        <f t="shared" si="0"/>
        <v>0</v>
      </c>
      <c r="AK9" s="483">
        <f t="shared" si="0"/>
        <v>0</v>
      </c>
      <c r="AL9" s="483">
        <f t="shared" si="0"/>
        <v>58</v>
      </c>
      <c r="AM9" s="483">
        <f t="shared" si="0"/>
        <v>0</v>
      </c>
      <c r="AN9" s="483">
        <f t="shared" si="0"/>
        <v>2</v>
      </c>
      <c r="AO9" s="483">
        <f t="shared" si="0"/>
        <v>1</v>
      </c>
      <c r="AP9" s="483">
        <f t="shared" si="0"/>
        <v>0</v>
      </c>
      <c r="AQ9" s="822">
        <f t="shared" si="0"/>
        <v>4</v>
      </c>
      <c r="AR9" s="829" t="s">
        <v>1379</v>
      </c>
      <c r="AS9" s="1088"/>
      <c r="AT9" s="488"/>
    </row>
    <row r="10" spans="1:46" s="75" customFormat="1" ht="20.25" customHeight="1" x14ac:dyDescent="0.15">
      <c r="A10" s="316"/>
      <c r="B10" s="236"/>
      <c r="C10" s="489" t="s">
        <v>1377</v>
      </c>
      <c r="D10" s="490"/>
      <c r="E10" s="491"/>
      <c r="F10" s="491"/>
      <c r="G10" s="490"/>
      <c r="H10" s="492">
        <f t="shared" ref="H10:I15" si="1">H11</f>
        <v>52</v>
      </c>
      <c r="I10" s="493">
        <f t="shared" si="1"/>
        <v>27</v>
      </c>
      <c r="J10" s="494">
        <f t="shared" ref="J10:K10" si="2">J11</f>
        <v>0</v>
      </c>
      <c r="K10" s="495">
        <f t="shared" si="2"/>
        <v>25</v>
      </c>
      <c r="L10" s="492">
        <f>M10+N10</f>
        <v>841</v>
      </c>
      <c r="M10" s="493">
        <f t="shared" si="0"/>
        <v>420</v>
      </c>
      <c r="N10" s="496">
        <f t="shared" si="0"/>
        <v>421</v>
      </c>
      <c r="O10" s="492">
        <f t="shared" si="0"/>
        <v>91</v>
      </c>
      <c r="P10" s="494">
        <f t="shared" si="0"/>
        <v>93</v>
      </c>
      <c r="Q10" s="494">
        <f t="shared" si="0"/>
        <v>97</v>
      </c>
      <c r="R10" s="494">
        <f t="shared" si="0"/>
        <v>111</v>
      </c>
      <c r="S10" s="494">
        <f t="shared" si="0"/>
        <v>81</v>
      </c>
      <c r="T10" s="494">
        <f t="shared" si="0"/>
        <v>92</v>
      </c>
      <c r="U10" s="494">
        <f t="shared" si="0"/>
        <v>96</v>
      </c>
      <c r="V10" s="494">
        <f t="shared" si="0"/>
        <v>94</v>
      </c>
      <c r="W10" s="496">
        <f t="shared" si="0"/>
        <v>86</v>
      </c>
      <c r="X10" s="739">
        <f t="shared" si="0"/>
        <v>78</v>
      </c>
      <c r="Y10" s="581"/>
      <c r="Z10" s="316"/>
      <c r="AA10" s="236"/>
      <c r="AB10" s="489" t="s">
        <v>1377</v>
      </c>
      <c r="AC10" s="751"/>
      <c r="AD10" s="748"/>
      <c r="AE10" s="808">
        <f>AE11</f>
        <v>24</v>
      </c>
      <c r="AF10" s="495">
        <f t="shared" si="0"/>
        <v>45</v>
      </c>
      <c r="AG10" s="493">
        <f t="shared" si="0"/>
        <v>1</v>
      </c>
      <c r="AH10" s="494">
        <f t="shared" si="0"/>
        <v>0</v>
      </c>
      <c r="AI10" s="494">
        <f t="shared" si="0"/>
        <v>3</v>
      </c>
      <c r="AJ10" s="494">
        <f t="shared" si="0"/>
        <v>0</v>
      </c>
      <c r="AK10" s="494">
        <f t="shared" si="0"/>
        <v>0</v>
      </c>
      <c r="AL10" s="494">
        <f t="shared" si="0"/>
        <v>58</v>
      </c>
      <c r="AM10" s="494">
        <f t="shared" si="0"/>
        <v>0</v>
      </c>
      <c r="AN10" s="494">
        <f t="shared" si="0"/>
        <v>2</v>
      </c>
      <c r="AO10" s="494">
        <f t="shared" si="0"/>
        <v>1</v>
      </c>
      <c r="AP10" s="494">
        <f t="shared" si="0"/>
        <v>0</v>
      </c>
      <c r="AQ10" s="823">
        <f t="shared" si="0"/>
        <v>4</v>
      </c>
      <c r="AR10" s="830" t="s">
        <v>1377</v>
      </c>
      <c r="AS10" s="856"/>
      <c r="AT10" s="477"/>
    </row>
    <row r="11" spans="1:46" s="213" customFormat="1" ht="20.25" customHeight="1" x14ac:dyDescent="0.15">
      <c r="A11" s="314"/>
      <c r="B11" s="315"/>
      <c r="C11" s="478" t="s">
        <v>1227</v>
      </c>
      <c r="D11" s="479"/>
      <c r="E11" s="480"/>
      <c r="F11" s="480"/>
      <c r="G11" s="479"/>
      <c r="H11" s="481">
        <f t="shared" si="1"/>
        <v>52</v>
      </c>
      <c r="I11" s="482">
        <f t="shared" si="1"/>
        <v>27</v>
      </c>
      <c r="J11" s="483">
        <f t="shared" ref="J11:K11" si="3">J12</f>
        <v>0</v>
      </c>
      <c r="K11" s="484">
        <f t="shared" si="3"/>
        <v>25</v>
      </c>
      <c r="L11" s="481">
        <f>M11+N11</f>
        <v>841</v>
      </c>
      <c r="M11" s="482">
        <f t="shared" ref="M11:X11" si="4">M12</f>
        <v>420</v>
      </c>
      <c r="N11" s="485">
        <f t="shared" si="4"/>
        <v>421</v>
      </c>
      <c r="O11" s="482">
        <f t="shared" si="4"/>
        <v>91</v>
      </c>
      <c r="P11" s="483">
        <f t="shared" si="4"/>
        <v>93</v>
      </c>
      <c r="Q11" s="483">
        <f t="shared" si="4"/>
        <v>97</v>
      </c>
      <c r="R11" s="483">
        <f t="shared" si="4"/>
        <v>111</v>
      </c>
      <c r="S11" s="483">
        <f t="shared" si="4"/>
        <v>81</v>
      </c>
      <c r="T11" s="483">
        <f t="shared" si="4"/>
        <v>92</v>
      </c>
      <c r="U11" s="483">
        <f t="shared" si="4"/>
        <v>96</v>
      </c>
      <c r="V11" s="483">
        <f t="shared" si="4"/>
        <v>94</v>
      </c>
      <c r="W11" s="485">
        <f t="shared" si="4"/>
        <v>86</v>
      </c>
      <c r="X11" s="738">
        <f t="shared" si="4"/>
        <v>78</v>
      </c>
      <c r="Y11" s="580"/>
      <c r="Z11" s="314"/>
      <c r="AA11" s="315"/>
      <c r="AB11" s="478" t="s">
        <v>1227</v>
      </c>
      <c r="AC11" s="749"/>
      <c r="AD11" s="750"/>
      <c r="AE11" s="807">
        <f>AE12</f>
        <v>24</v>
      </c>
      <c r="AF11" s="484">
        <f t="shared" ref="AF11:AQ11" si="5">AF12</f>
        <v>45</v>
      </c>
      <c r="AG11" s="482">
        <f t="shared" si="5"/>
        <v>1</v>
      </c>
      <c r="AH11" s="483">
        <f t="shared" si="5"/>
        <v>0</v>
      </c>
      <c r="AI11" s="483">
        <f t="shared" si="5"/>
        <v>3</v>
      </c>
      <c r="AJ11" s="483">
        <f t="shared" si="5"/>
        <v>0</v>
      </c>
      <c r="AK11" s="483">
        <f t="shared" si="5"/>
        <v>0</v>
      </c>
      <c r="AL11" s="483">
        <f t="shared" si="5"/>
        <v>58</v>
      </c>
      <c r="AM11" s="483">
        <f t="shared" si="5"/>
        <v>0</v>
      </c>
      <c r="AN11" s="483">
        <f t="shared" si="5"/>
        <v>2</v>
      </c>
      <c r="AO11" s="483">
        <f t="shared" si="5"/>
        <v>1</v>
      </c>
      <c r="AP11" s="483">
        <f t="shared" si="5"/>
        <v>0</v>
      </c>
      <c r="AQ11" s="822">
        <f t="shared" si="5"/>
        <v>4</v>
      </c>
      <c r="AR11" s="829" t="s">
        <v>1227</v>
      </c>
      <c r="AS11" s="1088"/>
      <c r="AT11" s="488"/>
    </row>
    <row r="12" spans="1:46" s="213" customFormat="1" ht="20.25" customHeight="1" x14ac:dyDescent="0.15">
      <c r="A12" s="317"/>
      <c r="C12" s="497" t="s">
        <v>1378</v>
      </c>
      <c r="D12" s="488"/>
      <c r="E12" s="498"/>
      <c r="F12" s="498"/>
      <c r="G12" s="488"/>
      <c r="H12" s="502">
        <f t="shared" si="1"/>
        <v>52</v>
      </c>
      <c r="I12" s="499">
        <f t="shared" si="1"/>
        <v>27</v>
      </c>
      <c r="J12" s="500">
        <f>J13</f>
        <v>0</v>
      </c>
      <c r="K12" s="501">
        <f>K13</f>
        <v>25</v>
      </c>
      <c r="L12" s="502">
        <f t="shared" ref="L12:L13" si="6">M12+N12</f>
        <v>841</v>
      </c>
      <c r="M12" s="499">
        <f t="shared" ref="M12:AQ13" si="7">M13</f>
        <v>420</v>
      </c>
      <c r="N12" s="503">
        <f t="shared" si="7"/>
        <v>421</v>
      </c>
      <c r="O12" s="502">
        <f t="shared" si="7"/>
        <v>91</v>
      </c>
      <c r="P12" s="500">
        <f t="shared" si="7"/>
        <v>93</v>
      </c>
      <c r="Q12" s="500">
        <f t="shared" si="7"/>
        <v>97</v>
      </c>
      <c r="R12" s="500">
        <f t="shared" si="7"/>
        <v>111</v>
      </c>
      <c r="S12" s="500">
        <f t="shared" si="7"/>
        <v>81</v>
      </c>
      <c r="T12" s="500">
        <f t="shared" si="7"/>
        <v>92</v>
      </c>
      <c r="U12" s="500">
        <f t="shared" si="7"/>
        <v>96</v>
      </c>
      <c r="V12" s="500">
        <f t="shared" si="7"/>
        <v>94</v>
      </c>
      <c r="W12" s="503">
        <f t="shared" si="7"/>
        <v>86</v>
      </c>
      <c r="X12" s="740">
        <f t="shared" si="7"/>
        <v>78</v>
      </c>
      <c r="Y12" s="580"/>
      <c r="Z12" s="317"/>
      <c r="AB12" s="497" t="s">
        <v>1378</v>
      </c>
      <c r="AC12" s="749"/>
      <c r="AD12" s="750"/>
      <c r="AE12" s="809">
        <f t="shared" si="7"/>
        <v>24</v>
      </c>
      <c r="AF12" s="501">
        <f t="shared" si="7"/>
        <v>45</v>
      </c>
      <c r="AG12" s="499">
        <f t="shared" si="7"/>
        <v>1</v>
      </c>
      <c r="AH12" s="500">
        <f t="shared" si="7"/>
        <v>0</v>
      </c>
      <c r="AI12" s="500">
        <f t="shared" si="7"/>
        <v>3</v>
      </c>
      <c r="AJ12" s="500">
        <f t="shared" si="7"/>
        <v>0</v>
      </c>
      <c r="AK12" s="500">
        <f t="shared" si="7"/>
        <v>0</v>
      </c>
      <c r="AL12" s="500">
        <f t="shared" si="7"/>
        <v>58</v>
      </c>
      <c r="AM12" s="500">
        <f t="shared" si="7"/>
        <v>0</v>
      </c>
      <c r="AN12" s="500">
        <f t="shared" si="7"/>
        <v>2</v>
      </c>
      <c r="AO12" s="500">
        <f t="shared" si="7"/>
        <v>1</v>
      </c>
      <c r="AP12" s="500">
        <f t="shared" si="7"/>
        <v>0</v>
      </c>
      <c r="AQ12" s="824">
        <f t="shared" si="7"/>
        <v>4</v>
      </c>
      <c r="AR12" s="831" t="s">
        <v>1378</v>
      </c>
      <c r="AS12" s="1088"/>
      <c r="AT12" s="488"/>
    </row>
    <row r="13" spans="1:46" s="75" customFormat="1" ht="20.25" customHeight="1" x14ac:dyDescent="0.15">
      <c r="A13" s="55"/>
      <c r="C13" s="506" t="s">
        <v>1377</v>
      </c>
      <c r="D13" s="477"/>
      <c r="E13" s="507"/>
      <c r="F13" s="507"/>
      <c r="G13" s="477"/>
      <c r="H13" s="504">
        <f t="shared" si="1"/>
        <v>52</v>
      </c>
      <c r="I13" s="325">
        <f t="shared" si="1"/>
        <v>27</v>
      </c>
      <c r="J13" s="508">
        <f t="shared" ref="J13:K13" si="8">J14</f>
        <v>0</v>
      </c>
      <c r="K13" s="509">
        <f t="shared" si="8"/>
        <v>25</v>
      </c>
      <c r="L13" s="504">
        <f t="shared" si="6"/>
        <v>841</v>
      </c>
      <c r="M13" s="325">
        <f t="shared" si="7"/>
        <v>420</v>
      </c>
      <c r="N13" s="510">
        <f t="shared" si="7"/>
        <v>421</v>
      </c>
      <c r="O13" s="504">
        <f t="shared" si="7"/>
        <v>91</v>
      </c>
      <c r="P13" s="508">
        <f t="shared" si="7"/>
        <v>93</v>
      </c>
      <c r="Q13" s="508">
        <f t="shared" si="7"/>
        <v>97</v>
      </c>
      <c r="R13" s="508">
        <f t="shared" si="7"/>
        <v>111</v>
      </c>
      <c r="S13" s="508">
        <f t="shared" si="7"/>
        <v>81</v>
      </c>
      <c r="T13" s="508">
        <f t="shared" si="7"/>
        <v>92</v>
      </c>
      <c r="U13" s="508">
        <f t="shared" si="7"/>
        <v>96</v>
      </c>
      <c r="V13" s="508">
        <f t="shared" si="7"/>
        <v>94</v>
      </c>
      <c r="W13" s="510">
        <f t="shared" si="7"/>
        <v>86</v>
      </c>
      <c r="X13" s="741">
        <f>X14</f>
        <v>78</v>
      </c>
      <c r="Y13" s="581"/>
      <c r="Z13" s="55"/>
      <c r="AB13" s="506" t="s">
        <v>1377</v>
      </c>
      <c r="AC13" s="751"/>
      <c r="AD13" s="748"/>
      <c r="AE13" s="810">
        <f t="shared" si="7"/>
        <v>24</v>
      </c>
      <c r="AF13" s="509">
        <f t="shared" si="7"/>
        <v>45</v>
      </c>
      <c r="AG13" s="325">
        <f t="shared" si="7"/>
        <v>1</v>
      </c>
      <c r="AH13" s="508">
        <f t="shared" si="7"/>
        <v>0</v>
      </c>
      <c r="AI13" s="508">
        <f t="shared" si="7"/>
        <v>3</v>
      </c>
      <c r="AJ13" s="508">
        <f t="shared" si="7"/>
        <v>0</v>
      </c>
      <c r="AK13" s="508">
        <f t="shared" si="7"/>
        <v>0</v>
      </c>
      <c r="AL13" s="508">
        <f t="shared" si="7"/>
        <v>58</v>
      </c>
      <c r="AM13" s="508">
        <f t="shared" si="7"/>
        <v>0</v>
      </c>
      <c r="AN13" s="508">
        <f t="shared" si="7"/>
        <v>2</v>
      </c>
      <c r="AO13" s="508">
        <f t="shared" si="7"/>
        <v>1</v>
      </c>
      <c r="AP13" s="508">
        <f t="shared" si="7"/>
        <v>0</v>
      </c>
      <c r="AQ13" s="825">
        <f t="shared" si="7"/>
        <v>4</v>
      </c>
      <c r="AR13" s="832" t="s">
        <v>1377</v>
      </c>
      <c r="AS13" s="856"/>
      <c r="AT13" s="477"/>
    </row>
    <row r="14" spans="1:46" s="213" customFormat="1" ht="20.25" customHeight="1" x14ac:dyDescent="0.15">
      <c r="A14" s="314"/>
      <c r="B14" s="315"/>
      <c r="C14" s="478" t="s">
        <v>1376</v>
      </c>
      <c r="D14" s="479"/>
      <c r="E14" s="519"/>
      <c r="F14" s="519"/>
      <c r="G14" s="479"/>
      <c r="H14" s="481">
        <f t="shared" si="1"/>
        <v>52</v>
      </c>
      <c r="I14" s="482">
        <f t="shared" si="1"/>
        <v>27</v>
      </c>
      <c r="J14" s="483">
        <f t="shared" ref="J14:K14" si="9">J15</f>
        <v>0</v>
      </c>
      <c r="K14" s="484">
        <f t="shared" si="9"/>
        <v>25</v>
      </c>
      <c r="L14" s="520">
        <f>M14+N14</f>
        <v>841</v>
      </c>
      <c r="M14" s="482">
        <f t="shared" ref="M14:X14" si="10">M15</f>
        <v>420</v>
      </c>
      <c r="N14" s="485">
        <f t="shared" si="10"/>
        <v>421</v>
      </c>
      <c r="O14" s="481">
        <f t="shared" si="10"/>
        <v>91</v>
      </c>
      <c r="P14" s="483">
        <f t="shared" si="10"/>
        <v>93</v>
      </c>
      <c r="Q14" s="483">
        <f t="shared" si="10"/>
        <v>97</v>
      </c>
      <c r="R14" s="483">
        <f t="shared" si="10"/>
        <v>111</v>
      </c>
      <c r="S14" s="483">
        <f t="shared" si="10"/>
        <v>81</v>
      </c>
      <c r="T14" s="483">
        <f t="shared" si="10"/>
        <v>92</v>
      </c>
      <c r="U14" s="483">
        <f t="shared" si="10"/>
        <v>96</v>
      </c>
      <c r="V14" s="483">
        <f t="shared" si="10"/>
        <v>94</v>
      </c>
      <c r="W14" s="485">
        <f t="shared" si="10"/>
        <v>86</v>
      </c>
      <c r="X14" s="738">
        <f t="shared" si="10"/>
        <v>78</v>
      </c>
      <c r="Y14" s="580"/>
      <c r="Z14" s="314"/>
      <c r="AA14" s="315"/>
      <c r="AB14" s="478" t="s">
        <v>1376</v>
      </c>
      <c r="AC14" s="749"/>
      <c r="AD14" s="750"/>
      <c r="AE14" s="807">
        <f t="shared" ref="AE14:AQ14" si="11">AE15</f>
        <v>24</v>
      </c>
      <c r="AF14" s="484">
        <f t="shared" si="11"/>
        <v>45</v>
      </c>
      <c r="AG14" s="482">
        <f t="shared" si="11"/>
        <v>1</v>
      </c>
      <c r="AH14" s="483">
        <f t="shared" si="11"/>
        <v>0</v>
      </c>
      <c r="AI14" s="483">
        <f t="shared" si="11"/>
        <v>3</v>
      </c>
      <c r="AJ14" s="483">
        <f t="shared" si="11"/>
        <v>0</v>
      </c>
      <c r="AK14" s="483">
        <f t="shared" si="11"/>
        <v>0</v>
      </c>
      <c r="AL14" s="483">
        <f t="shared" si="11"/>
        <v>58</v>
      </c>
      <c r="AM14" s="483">
        <f t="shared" si="11"/>
        <v>0</v>
      </c>
      <c r="AN14" s="483">
        <f t="shared" si="11"/>
        <v>2</v>
      </c>
      <c r="AO14" s="483">
        <f t="shared" si="11"/>
        <v>1</v>
      </c>
      <c r="AP14" s="483">
        <f t="shared" si="11"/>
        <v>0</v>
      </c>
      <c r="AQ14" s="822">
        <f t="shared" si="11"/>
        <v>4</v>
      </c>
      <c r="AR14" s="829" t="s">
        <v>1376</v>
      </c>
      <c r="AS14" s="1088"/>
      <c r="AT14" s="488"/>
    </row>
    <row r="15" spans="1:46" s="213" customFormat="1" ht="20.25" customHeight="1" x14ac:dyDescent="0.15">
      <c r="A15" s="317">
        <v>405</v>
      </c>
      <c r="C15" s="497" t="s">
        <v>1374</v>
      </c>
      <c r="D15" s="488"/>
      <c r="E15" s="518"/>
      <c r="F15" s="518"/>
      <c r="G15" s="488"/>
      <c r="H15" s="502">
        <f t="shared" si="1"/>
        <v>52</v>
      </c>
      <c r="I15" s="499">
        <f t="shared" si="1"/>
        <v>27</v>
      </c>
      <c r="J15" s="500">
        <f>J16</f>
        <v>0</v>
      </c>
      <c r="K15" s="501">
        <f>K16</f>
        <v>25</v>
      </c>
      <c r="L15" s="505">
        <f>M15+N15</f>
        <v>841</v>
      </c>
      <c r="M15" s="487">
        <f t="shared" ref="M15:AQ15" si="12">M16</f>
        <v>420</v>
      </c>
      <c r="N15" s="511">
        <f t="shared" si="12"/>
        <v>421</v>
      </c>
      <c r="O15" s="486">
        <f t="shared" si="12"/>
        <v>91</v>
      </c>
      <c r="P15" s="512">
        <f t="shared" si="12"/>
        <v>93</v>
      </c>
      <c r="Q15" s="512">
        <f t="shared" si="12"/>
        <v>97</v>
      </c>
      <c r="R15" s="512">
        <f t="shared" si="12"/>
        <v>111</v>
      </c>
      <c r="S15" s="512">
        <f t="shared" si="12"/>
        <v>81</v>
      </c>
      <c r="T15" s="512">
        <f t="shared" si="12"/>
        <v>92</v>
      </c>
      <c r="U15" s="512">
        <f t="shared" si="12"/>
        <v>96</v>
      </c>
      <c r="V15" s="512">
        <f t="shared" si="12"/>
        <v>94</v>
      </c>
      <c r="W15" s="511">
        <f t="shared" si="12"/>
        <v>86</v>
      </c>
      <c r="X15" s="742">
        <f t="shared" si="12"/>
        <v>78</v>
      </c>
      <c r="Y15" s="580"/>
      <c r="Z15" s="317">
        <v>405</v>
      </c>
      <c r="AB15" s="497" t="s">
        <v>1374</v>
      </c>
      <c r="AC15" s="749"/>
      <c r="AD15" s="750"/>
      <c r="AE15" s="811">
        <f t="shared" si="12"/>
        <v>24</v>
      </c>
      <c r="AF15" s="513">
        <f t="shared" si="12"/>
        <v>45</v>
      </c>
      <c r="AG15" s="487">
        <f t="shared" si="12"/>
        <v>1</v>
      </c>
      <c r="AH15" s="512">
        <f t="shared" si="12"/>
        <v>0</v>
      </c>
      <c r="AI15" s="512">
        <f t="shared" si="12"/>
        <v>3</v>
      </c>
      <c r="AJ15" s="512">
        <f t="shared" si="12"/>
        <v>0</v>
      </c>
      <c r="AK15" s="512">
        <f t="shared" si="12"/>
        <v>0</v>
      </c>
      <c r="AL15" s="512">
        <f t="shared" si="12"/>
        <v>58</v>
      </c>
      <c r="AM15" s="512">
        <f t="shared" si="12"/>
        <v>0</v>
      </c>
      <c r="AN15" s="512">
        <f t="shared" si="12"/>
        <v>2</v>
      </c>
      <c r="AO15" s="512">
        <f t="shared" si="12"/>
        <v>1</v>
      </c>
      <c r="AP15" s="512">
        <f t="shared" si="12"/>
        <v>0</v>
      </c>
      <c r="AQ15" s="826">
        <f t="shared" si="12"/>
        <v>4</v>
      </c>
      <c r="AR15" s="831" t="s">
        <v>1374</v>
      </c>
      <c r="AS15" s="1088"/>
      <c r="AT15" s="488"/>
    </row>
    <row r="16" spans="1:46" s="75" customFormat="1" ht="20.25" customHeight="1" thickBot="1" x14ac:dyDescent="0.2">
      <c r="A16" s="214">
        <v>5011</v>
      </c>
      <c r="B16" s="215"/>
      <c r="C16" s="514" t="s">
        <v>1375</v>
      </c>
      <c r="D16" s="515"/>
      <c r="E16" s="516"/>
      <c r="F16" s="516"/>
      <c r="G16" s="515"/>
      <c r="H16" s="517">
        <f t="shared" ref="H16" si="13">SUM(I16:K16)</f>
        <v>52</v>
      </c>
      <c r="I16" s="1090">
        <v>27</v>
      </c>
      <c r="J16" s="1091">
        <v>0</v>
      </c>
      <c r="K16" s="1092">
        <v>25</v>
      </c>
      <c r="L16" s="517">
        <f t="shared" ref="L16" si="14">SUM(M16:N16)</f>
        <v>841</v>
      </c>
      <c r="M16" s="1090">
        <v>420</v>
      </c>
      <c r="N16" s="1093">
        <v>421</v>
      </c>
      <c r="O16" s="517">
        <v>91</v>
      </c>
      <c r="P16" s="1091">
        <v>93</v>
      </c>
      <c r="Q16" s="1091">
        <v>97</v>
      </c>
      <c r="R16" s="1091">
        <v>111</v>
      </c>
      <c r="S16" s="1091">
        <v>81</v>
      </c>
      <c r="T16" s="1091">
        <v>92</v>
      </c>
      <c r="U16" s="1091">
        <v>96</v>
      </c>
      <c r="V16" s="1091">
        <v>94</v>
      </c>
      <c r="W16" s="1093">
        <v>86</v>
      </c>
      <c r="X16" s="1094">
        <v>78</v>
      </c>
      <c r="Y16" s="581"/>
      <c r="Z16" s="55">
        <v>5011</v>
      </c>
      <c r="AB16" s="506" t="s">
        <v>1375</v>
      </c>
      <c r="AC16" s="751"/>
      <c r="AD16" s="748"/>
      <c r="AE16" s="1095">
        <v>24</v>
      </c>
      <c r="AF16" s="1092">
        <v>45</v>
      </c>
      <c r="AG16" s="1090">
        <v>1</v>
      </c>
      <c r="AH16" s="1091">
        <v>0</v>
      </c>
      <c r="AI16" s="1091">
        <v>3</v>
      </c>
      <c r="AJ16" s="1091">
        <v>0</v>
      </c>
      <c r="AK16" s="1091">
        <v>0</v>
      </c>
      <c r="AL16" s="1091">
        <v>58</v>
      </c>
      <c r="AM16" s="1091">
        <v>0</v>
      </c>
      <c r="AN16" s="1091">
        <v>2</v>
      </c>
      <c r="AO16" s="1091">
        <v>1</v>
      </c>
      <c r="AP16" s="1091">
        <v>0</v>
      </c>
      <c r="AQ16" s="1096">
        <v>4</v>
      </c>
      <c r="AR16" s="1097" t="s">
        <v>1375</v>
      </c>
      <c r="AS16" s="856"/>
      <c r="AT16" s="477"/>
    </row>
    <row r="18" spans="1:45" ht="20.25" customHeight="1" x14ac:dyDescent="0.15">
      <c r="A18" s="207"/>
      <c r="C18" s="453"/>
      <c r="Z18" s="207"/>
      <c r="AB18" s="453"/>
      <c r="AC18" s="453"/>
      <c r="AR18" s="453"/>
      <c r="AS18" s="453"/>
    </row>
  </sheetData>
  <mergeCells count="43">
    <mergeCell ref="A4:A7"/>
    <mergeCell ref="C4:C7"/>
    <mergeCell ref="E4:E7"/>
    <mergeCell ref="F4:F7"/>
    <mergeCell ref="AG6:AG7"/>
    <mergeCell ref="Q6:Q7"/>
    <mergeCell ref="P6:P7"/>
    <mergeCell ref="S6:S7"/>
    <mergeCell ref="R6:R7"/>
    <mergeCell ref="U6:U7"/>
    <mergeCell ref="AB4:AB7"/>
    <mergeCell ref="AR4:AR7"/>
    <mergeCell ref="AS4:AS7"/>
    <mergeCell ref="AE5:AF6"/>
    <mergeCell ref="H6:H7"/>
    <mergeCell ref="I6:I7"/>
    <mergeCell ref="J6:J7"/>
    <mergeCell ref="K6:K7"/>
    <mergeCell ref="L6:N6"/>
    <mergeCell ref="O6:O7"/>
    <mergeCell ref="V6:V7"/>
    <mergeCell ref="W6:W7"/>
    <mergeCell ref="H3:K4"/>
    <mergeCell ref="L3:W4"/>
    <mergeCell ref="X3:X8"/>
    <mergeCell ref="AE3:AQ4"/>
    <mergeCell ref="Z4:Z7"/>
    <mergeCell ref="AO6:AO7"/>
    <mergeCell ref="AP6:AP7"/>
    <mergeCell ref="AQ6:AQ7"/>
    <mergeCell ref="L7:L8"/>
    <mergeCell ref="M7:M8"/>
    <mergeCell ref="N7:N8"/>
    <mergeCell ref="AE7:AE8"/>
    <mergeCell ref="AF7:AF8"/>
    <mergeCell ref="AI6:AI7"/>
    <mergeCell ref="AJ6:AJ7"/>
    <mergeCell ref="AK6:AK7"/>
    <mergeCell ref="AL6:AL7"/>
    <mergeCell ref="AM6:AM7"/>
    <mergeCell ref="AN6:AN7"/>
    <mergeCell ref="AH6:AH7"/>
    <mergeCell ref="T6:T7"/>
  </mergeCells>
  <phoneticPr fontId="2"/>
  <pageMargins left="0.78740157480314965" right="0.59055118110236227" top="0.6692913385826772" bottom="0.39370078740157483" header="0.39370078740157483" footer="0.19685039370078741"/>
  <pageSetup paperSize="9" scale="63" firstPageNumber="30" pageOrder="overThenDown" orientation="portrait" blackAndWhite="1" useFirstPageNumber="1" r:id="rId1"/>
  <headerFooter scaleWithDoc="0">
    <oddHeader>&amp;R&amp;9－義務教育学校－</oddHeader>
    <oddFooter>&amp;C&amp;P</oddFooter>
    <evenHeader>&amp;R&amp;12－中学校－</evenHeader>
  </headerFooter>
  <colBreaks count="1" manualBreakCount="1">
    <brk id="29" max="1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50"/>
  </sheetPr>
  <dimension ref="B1:AJ420"/>
  <sheetViews>
    <sheetView showGridLines="0" view="pageBreakPreview" topLeftCell="A5" zoomScale="88" zoomScaleNormal="80" zoomScaleSheetLayoutView="88" workbookViewId="0"/>
  </sheetViews>
  <sheetFormatPr defaultColWidth="9" defaultRowHeight="11.25" x14ac:dyDescent="0.15"/>
  <cols>
    <col min="1" max="1" width="3" style="44" customWidth="1"/>
    <col min="2" max="2" width="4.625" style="150" customWidth="1"/>
    <col min="3" max="3" width="0.625" style="112" customWidth="1"/>
    <col min="4" max="4" width="15.25" style="44" customWidth="1"/>
    <col min="5" max="5" width="0.625" style="44" customWidth="1"/>
    <col min="6" max="7" width="5.5" style="112" customWidth="1"/>
    <col min="8" max="8" width="5.875" style="112" customWidth="1"/>
    <col min="9" max="9" width="0.625" style="112" customWidth="1"/>
    <col min="10" max="10" width="5.875" style="44" customWidth="1"/>
    <col min="11" max="13" width="11.375" style="44" customWidth="1"/>
    <col min="14" max="17" width="10.875" style="44" customWidth="1"/>
    <col min="18" max="18" width="10.75" style="116" customWidth="1"/>
    <col min="19" max="19" width="3.125" style="116" customWidth="1"/>
    <col min="20" max="20" width="3" style="116" customWidth="1"/>
    <col min="21" max="21" width="9.625" style="116" customWidth="1"/>
    <col min="22" max="22" width="9" style="116" customWidth="1"/>
    <col min="23" max="33" width="8.625" style="116" customWidth="1"/>
    <col min="34" max="34" width="15.25" style="44" customWidth="1"/>
    <col min="35" max="35" width="4.625" style="150" customWidth="1"/>
    <col min="36" max="36" width="9" style="44" customWidth="1"/>
    <col min="37" max="16384" width="9" style="44"/>
  </cols>
  <sheetData>
    <row r="1" spans="2:35" s="83" customFormat="1" ht="15.75" customHeight="1" x14ac:dyDescent="0.2">
      <c r="B1" s="131"/>
      <c r="C1" s="81"/>
      <c r="F1" s="132"/>
      <c r="G1" s="132"/>
      <c r="H1" s="132"/>
      <c r="I1" s="132"/>
      <c r="N1" s="44"/>
      <c r="O1" s="44"/>
      <c r="P1" s="44"/>
      <c r="Q1" s="44"/>
      <c r="R1" s="116"/>
      <c r="S1" s="116"/>
      <c r="T1" s="116"/>
      <c r="U1" s="133"/>
      <c r="V1" s="133"/>
      <c r="W1" s="131"/>
      <c r="X1" s="133"/>
      <c r="Y1" s="133"/>
      <c r="Z1" s="133"/>
      <c r="AA1" s="133"/>
      <c r="AB1" s="133"/>
      <c r="AC1" s="133"/>
      <c r="AD1" s="133"/>
      <c r="AE1" s="133"/>
      <c r="AF1" s="133"/>
      <c r="AG1" s="133"/>
      <c r="AI1" s="134"/>
    </row>
    <row r="2" spans="2:35" s="82" customFormat="1" ht="18" thickBot="1" x14ac:dyDescent="0.2">
      <c r="B2" s="1898" t="s">
        <v>1063</v>
      </c>
      <c r="C2" s="1898"/>
      <c r="D2" s="1898"/>
      <c r="E2" s="1898"/>
      <c r="F2" s="1898"/>
      <c r="G2" s="1898"/>
      <c r="H2" s="1898"/>
      <c r="I2" s="1898"/>
      <c r="J2" s="135"/>
      <c r="K2" s="135"/>
      <c r="L2" s="135"/>
      <c r="M2" s="135"/>
      <c r="N2" s="135"/>
      <c r="O2" s="135"/>
      <c r="P2" s="135"/>
      <c r="Q2" s="135"/>
      <c r="R2" s="136"/>
      <c r="S2" s="136"/>
      <c r="T2" s="136"/>
      <c r="U2" s="136"/>
      <c r="V2" s="136"/>
      <c r="W2" s="136"/>
      <c r="X2" s="136"/>
      <c r="Y2" s="136"/>
      <c r="Z2" s="136"/>
      <c r="AA2" s="136"/>
      <c r="AB2" s="136"/>
      <c r="AC2" s="136"/>
      <c r="AD2" s="136"/>
      <c r="AE2" s="136"/>
      <c r="AF2" s="136"/>
      <c r="AG2" s="136"/>
      <c r="AH2" s="136"/>
      <c r="AI2" s="136"/>
    </row>
    <row r="3" spans="2:35" s="88" customFormat="1" ht="4.5" customHeight="1" x14ac:dyDescent="0.15">
      <c r="B3" s="137"/>
      <c r="C3" s="138"/>
      <c r="D3" s="85"/>
      <c r="E3" s="86"/>
      <c r="F3" s="139"/>
      <c r="G3" s="140"/>
      <c r="H3" s="140"/>
      <c r="I3" s="141"/>
      <c r="J3" s="86"/>
      <c r="K3" s="85"/>
      <c r="L3" s="85"/>
      <c r="M3" s="85"/>
      <c r="N3" s="85"/>
      <c r="O3" s="85"/>
      <c r="P3" s="85"/>
      <c r="Q3" s="85"/>
      <c r="R3" s="585"/>
      <c r="S3" s="589"/>
      <c r="T3" s="147"/>
      <c r="U3" s="1873" t="s">
        <v>929</v>
      </c>
      <c r="V3" s="1874"/>
      <c r="W3" s="1874"/>
      <c r="X3" s="1874"/>
      <c r="Y3" s="1874"/>
      <c r="Z3" s="1874"/>
      <c r="AA3" s="1874"/>
      <c r="AB3" s="1874"/>
      <c r="AC3" s="1874"/>
      <c r="AD3" s="1874"/>
      <c r="AE3" s="1874"/>
      <c r="AF3" s="1874"/>
      <c r="AG3" s="1874"/>
      <c r="AH3" s="87"/>
      <c r="AI3" s="1230"/>
    </row>
    <row r="4" spans="2:35" s="88" customFormat="1" ht="21" customHeight="1" x14ac:dyDescent="0.15">
      <c r="B4" s="1870" t="s">
        <v>515</v>
      </c>
      <c r="C4" s="122"/>
      <c r="D4" s="1880" t="s">
        <v>395</v>
      </c>
      <c r="E4" s="89"/>
      <c r="F4" s="1881" t="s">
        <v>46</v>
      </c>
      <c r="G4" s="1882" t="s">
        <v>1061</v>
      </c>
      <c r="H4" s="1899" t="s">
        <v>1062</v>
      </c>
      <c r="I4" s="1098"/>
      <c r="J4" s="1885" t="s">
        <v>927</v>
      </c>
      <c r="K4" s="1887" t="s">
        <v>330</v>
      </c>
      <c r="L4" s="1639"/>
      <c r="M4" s="1639"/>
      <c r="N4" s="1639"/>
      <c r="O4" s="1639"/>
      <c r="P4" s="1639"/>
      <c r="Q4" s="1639"/>
      <c r="R4" s="1888" t="s">
        <v>401</v>
      </c>
      <c r="S4" s="583"/>
      <c r="T4" s="583"/>
      <c r="U4" s="1875"/>
      <c r="V4" s="1876"/>
      <c r="W4" s="1876"/>
      <c r="X4" s="1876"/>
      <c r="Y4" s="1876"/>
      <c r="Z4" s="1876"/>
      <c r="AA4" s="1876"/>
      <c r="AB4" s="1876"/>
      <c r="AC4" s="1876"/>
      <c r="AD4" s="1876"/>
      <c r="AE4" s="1876"/>
      <c r="AF4" s="1876"/>
      <c r="AG4" s="1876"/>
      <c r="AH4" s="1897" t="s">
        <v>395</v>
      </c>
      <c r="AI4" s="1860"/>
    </row>
    <row r="5" spans="2:35" s="88" customFormat="1" ht="4.5" customHeight="1" x14ac:dyDescent="0.15">
      <c r="B5" s="1870"/>
      <c r="C5" s="122"/>
      <c r="D5" s="1880"/>
      <c r="E5" s="89"/>
      <c r="F5" s="1881"/>
      <c r="G5" s="1882"/>
      <c r="H5" s="1899"/>
      <c r="I5" s="1098"/>
      <c r="J5" s="1885"/>
      <c r="K5" s="1635" t="s">
        <v>539</v>
      </c>
      <c r="L5" s="1636"/>
      <c r="M5" s="1637"/>
      <c r="N5" s="254"/>
      <c r="O5" s="1099"/>
      <c r="P5" s="1099"/>
      <c r="Q5" s="255"/>
      <c r="R5" s="1888"/>
      <c r="S5" s="583"/>
      <c r="T5" s="583"/>
      <c r="U5" s="1861" t="s">
        <v>539</v>
      </c>
      <c r="V5" s="1862"/>
      <c r="W5" s="1179"/>
      <c r="X5" s="1180"/>
      <c r="Y5" s="1180"/>
      <c r="Z5" s="1180"/>
      <c r="AA5" s="1180"/>
      <c r="AB5" s="1180"/>
      <c r="AC5" s="1180"/>
      <c r="AD5" s="1180"/>
      <c r="AE5" s="1180"/>
      <c r="AF5" s="1180"/>
      <c r="AG5" s="1181"/>
      <c r="AH5" s="1897"/>
      <c r="AI5" s="1860"/>
    </row>
    <row r="6" spans="2:35" s="88" customFormat="1" ht="39.75" customHeight="1" x14ac:dyDescent="0.15">
      <c r="B6" s="1870"/>
      <c r="C6" s="122"/>
      <c r="D6" s="1880"/>
      <c r="E6" s="89"/>
      <c r="F6" s="1881"/>
      <c r="G6" s="1883"/>
      <c r="H6" s="1900"/>
      <c r="I6" s="1098"/>
      <c r="J6" s="1886"/>
      <c r="K6" s="1638"/>
      <c r="L6" s="1639"/>
      <c r="M6" s="1640"/>
      <c r="N6" s="1865" t="s">
        <v>593</v>
      </c>
      <c r="O6" s="1645" t="s">
        <v>595</v>
      </c>
      <c r="P6" s="1645" t="s">
        <v>596</v>
      </c>
      <c r="Q6" s="1647" t="s">
        <v>600</v>
      </c>
      <c r="R6" s="1889"/>
      <c r="S6" s="584"/>
      <c r="T6" s="584"/>
      <c r="U6" s="1863"/>
      <c r="V6" s="1864"/>
      <c r="W6" s="1866" t="s">
        <v>163</v>
      </c>
      <c r="X6" s="1868" t="s">
        <v>390</v>
      </c>
      <c r="Y6" s="1868" t="s">
        <v>80</v>
      </c>
      <c r="Z6" s="1868" t="s">
        <v>300</v>
      </c>
      <c r="AA6" s="1868" t="s">
        <v>389</v>
      </c>
      <c r="AB6" s="1868" t="s">
        <v>939</v>
      </c>
      <c r="AC6" s="1868" t="s">
        <v>864</v>
      </c>
      <c r="AD6" s="1877" t="s">
        <v>388</v>
      </c>
      <c r="AE6" s="1877" t="s">
        <v>940</v>
      </c>
      <c r="AF6" s="1877" t="s">
        <v>561</v>
      </c>
      <c r="AG6" s="1878" t="s">
        <v>941</v>
      </c>
      <c r="AH6" s="1897"/>
      <c r="AI6" s="1860"/>
    </row>
    <row r="7" spans="2:35" s="88" customFormat="1" ht="39.75" customHeight="1" x14ac:dyDescent="0.15">
      <c r="B7" s="1870"/>
      <c r="C7" s="122"/>
      <c r="D7" s="1880"/>
      <c r="E7" s="89"/>
      <c r="F7" s="1881"/>
      <c r="G7" s="1884"/>
      <c r="H7" s="1901"/>
      <c r="I7" s="1098"/>
      <c r="J7" s="1886"/>
      <c r="K7" s="1658" t="s">
        <v>411</v>
      </c>
      <c r="L7" s="1660" t="s">
        <v>931</v>
      </c>
      <c r="M7" s="1662" t="s">
        <v>932</v>
      </c>
      <c r="N7" s="1865"/>
      <c r="O7" s="1646"/>
      <c r="P7" s="1646"/>
      <c r="Q7" s="1648"/>
      <c r="R7" s="1889"/>
      <c r="S7" s="584"/>
      <c r="T7" s="584"/>
      <c r="U7" s="1894" t="s">
        <v>931</v>
      </c>
      <c r="V7" s="1871" t="s">
        <v>932</v>
      </c>
      <c r="W7" s="1867"/>
      <c r="X7" s="1869"/>
      <c r="Y7" s="1869"/>
      <c r="Z7" s="1869"/>
      <c r="AA7" s="1869"/>
      <c r="AB7" s="1869"/>
      <c r="AC7" s="1869"/>
      <c r="AD7" s="1877"/>
      <c r="AE7" s="1877"/>
      <c r="AF7" s="1877"/>
      <c r="AG7" s="1879"/>
      <c r="AH7" s="1897"/>
      <c r="AI7" s="1860"/>
    </row>
    <row r="8" spans="2:35" s="88" customFormat="1" ht="4.5" customHeight="1" x14ac:dyDescent="0.15">
      <c r="B8" s="1100"/>
      <c r="C8" s="264"/>
      <c r="D8" s="265"/>
      <c r="E8" s="90"/>
      <c r="F8" s="1101"/>
      <c r="G8" s="1102"/>
      <c r="H8" s="1103"/>
      <c r="I8" s="1104"/>
      <c r="J8" s="1105"/>
      <c r="K8" s="1892"/>
      <c r="L8" s="1668"/>
      <c r="M8" s="1893"/>
      <c r="N8" s="1106"/>
      <c r="O8" s="258"/>
      <c r="P8" s="258"/>
      <c r="Q8" s="259"/>
      <c r="R8" s="1107"/>
      <c r="S8" s="588"/>
      <c r="T8" s="588"/>
      <c r="U8" s="1895"/>
      <c r="V8" s="1872"/>
      <c r="W8" s="1182"/>
      <c r="X8" s="1183"/>
      <c r="Y8" s="1183"/>
      <c r="Z8" s="1183"/>
      <c r="AA8" s="1183"/>
      <c r="AB8" s="1183"/>
      <c r="AC8" s="1183"/>
      <c r="AD8" s="1183"/>
      <c r="AE8" s="1183"/>
      <c r="AF8" s="1183"/>
      <c r="AG8" s="1184"/>
      <c r="AH8" s="1185"/>
      <c r="AI8" s="1231"/>
    </row>
    <row r="9" spans="2:35" s="45" customFormat="1" ht="20.45" customHeight="1" x14ac:dyDescent="0.15">
      <c r="B9" s="1108"/>
      <c r="C9" s="1109"/>
      <c r="D9" s="1110" t="s">
        <v>1449</v>
      </c>
      <c r="E9" s="1111"/>
      <c r="F9" s="1112"/>
      <c r="G9" s="1113"/>
      <c r="H9" s="1109"/>
      <c r="I9" s="1109"/>
      <c r="J9" s="1114">
        <f>J10+J14</f>
        <v>876</v>
      </c>
      <c r="K9" s="1115">
        <f>L9+M9</f>
        <v>26833</v>
      </c>
      <c r="L9" s="1116">
        <f>L10+L14</f>
        <v>13924</v>
      </c>
      <c r="M9" s="1117">
        <f t="shared" ref="M9:AG9" si="0">M10+M14</f>
        <v>12909</v>
      </c>
      <c r="N9" s="1118">
        <f t="shared" si="0"/>
        <v>8867</v>
      </c>
      <c r="O9" s="1119">
        <f t="shared" si="0"/>
        <v>8966</v>
      </c>
      <c r="P9" s="1119">
        <f t="shared" si="0"/>
        <v>8862</v>
      </c>
      <c r="Q9" s="1117">
        <f t="shared" si="0"/>
        <v>138</v>
      </c>
      <c r="R9" s="1120">
        <f t="shared" si="0"/>
        <v>208</v>
      </c>
      <c r="S9" s="590"/>
      <c r="T9" s="67"/>
      <c r="U9" s="1186">
        <f t="shared" si="0"/>
        <v>1633</v>
      </c>
      <c r="V9" s="1187">
        <f t="shared" si="0"/>
        <v>884</v>
      </c>
      <c r="W9" s="1188">
        <f t="shared" si="0"/>
        <v>62</v>
      </c>
      <c r="X9" s="1189">
        <f t="shared" si="0"/>
        <v>11</v>
      </c>
      <c r="Y9" s="1189">
        <f t="shared" si="0"/>
        <v>79</v>
      </c>
      <c r="Z9" s="1189">
        <f t="shared" si="0"/>
        <v>1</v>
      </c>
      <c r="AA9" s="1189">
        <f t="shared" si="0"/>
        <v>1</v>
      </c>
      <c r="AB9" s="1189">
        <f t="shared" si="0"/>
        <v>2057</v>
      </c>
      <c r="AC9" s="1189">
        <f t="shared" si="0"/>
        <v>8</v>
      </c>
      <c r="AD9" s="1189">
        <f t="shared" si="0"/>
        <v>66</v>
      </c>
      <c r="AE9" s="1189">
        <f t="shared" si="0"/>
        <v>7</v>
      </c>
      <c r="AF9" s="1189">
        <f t="shared" si="0"/>
        <v>0</v>
      </c>
      <c r="AG9" s="1190">
        <f t="shared" si="0"/>
        <v>225</v>
      </c>
      <c r="AH9" s="1191" t="s">
        <v>1449</v>
      </c>
      <c r="AI9" s="142"/>
    </row>
    <row r="10" spans="2:35" s="45" customFormat="1" ht="20.45" customHeight="1" x14ac:dyDescent="0.15">
      <c r="B10" s="142"/>
      <c r="C10" s="266"/>
      <c r="D10" s="176" t="s">
        <v>1262</v>
      </c>
      <c r="E10" s="1121"/>
      <c r="F10" s="267"/>
      <c r="G10" s="68"/>
      <c r="H10" s="266"/>
      <c r="I10" s="266"/>
      <c r="J10" s="1122">
        <f>J11</f>
        <v>830</v>
      </c>
      <c r="K10" s="58">
        <f t="shared" ref="K10:K16" si="1">L10+M10</f>
        <v>25995</v>
      </c>
      <c r="L10" s="57">
        <f t="shared" ref="L10:AG10" si="2">L11</f>
        <v>13515</v>
      </c>
      <c r="M10" s="101">
        <f>M11</f>
        <v>12480</v>
      </c>
      <c r="N10" s="105">
        <f t="shared" si="2"/>
        <v>8637</v>
      </c>
      <c r="O10" s="100">
        <f t="shared" si="2"/>
        <v>8722</v>
      </c>
      <c r="P10" s="100">
        <f t="shared" si="2"/>
        <v>8636</v>
      </c>
      <c r="Q10" s="101">
        <f t="shared" si="2"/>
        <v>0</v>
      </c>
      <c r="R10" s="586">
        <f t="shared" si="2"/>
        <v>208</v>
      </c>
      <c r="S10" s="67"/>
      <c r="T10" s="67"/>
      <c r="U10" s="590">
        <f t="shared" si="2"/>
        <v>1552</v>
      </c>
      <c r="V10" s="1192">
        <f t="shared" si="2"/>
        <v>820</v>
      </c>
      <c r="W10" s="1193">
        <f t="shared" si="2"/>
        <v>59</v>
      </c>
      <c r="X10" s="1194">
        <f t="shared" si="2"/>
        <v>11</v>
      </c>
      <c r="Y10" s="1194">
        <f t="shared" si="2"/>
        <v>70</v>
      </c>
      <c r="Z10" s="1194">
        <f t="shared" si="2"/>
        <v>1</v>
      </c>
      <c r="AA10" s="1194">
        <f t="shared" si="2"/>
        <v>1</v>
      </c>
      <c r="AB10" s="1194">
        <f t="shared" si="2"/>
        <v>1953</v>
      </c>
      <c r="AC10" s="1194">
        <f t="shared" si="2"/>
        <v>8</v>
      </c>
      <c r="AD10" s="1194">
        <f t="shared" si="2"/>
        <v>58</v>
      </c>
      <c r="AE10" s="1194">
        <f t="shared" si="2"/>
        <v>6</v>
      </c>
      <c r="AF10" s="1194">
        <f t="shared" si="2"/>
        <v>0</v>
      </c>
      <c r="AG10" s="1195">
        <f t="shared" si="2"/>
        <v>205</v>
      </c>
      <c r="AH10" s="1196" t="s">
        <v>1262</v>
      </c>
      <c r="AI10" s="142"/>
    </row>
    <row r="11" spans="2:35" s="93" customFormat="1" ht="20.45" customHeight="1" x14ac:dyDescent="0.15">
      <c r="B11" s="143"/>
      <c r="C11" s="1123"/>
      <c r="D11" s="25" t="s">
        <v>1263</v>
      </c>
      <c r="E11" s="1124"/>
      <c r="F11" s="1125"/>
      <c r="G11" s="64"/>
      <c r="H11" s="1123"/>
      <c r="I11" s="1123"/>
      <c r="J11" s="1126">
        <f>J12+J13</f>
        <v>830</v>
      </c>
      <c r="K11" s="1127">
        <f t="shared" si="1"/>
        <v>25995</v>
      </c>
      <c r="L11" s="98">
        <f>L12+L13</f>
        <v>13515</v>
      </c>
      <c r="M11" s="318">
        <f t="shared" ref="M11:AG11" si="3">M12+M13</f>
        <v>12480</v>
      </c>
      <c r="N11" s="108">
        <f t="shared" si="3"/>
        <v>8637</v>
      </c>
      <c r="O11" s="319">
        <f t="shared" si="3"/>
        <v>8722</v>
      </c>
      <c r="P11" s="319">
        <f t="shared" si="3"/>
        <v>8636</v>
      </c>
      <c r="Q11" s="318">
        <f t="shared" si="3"/>
        <v>0</v>
      </c>
      <c r="R11" s="587">
        <f t="shared" si="3"/>
        <v>208</v>
      </c>
      <c r="S11" s="144"/>
      <c r="T11" s="144"/>
      <c r="U11" s="591">
        <f>U12+U13</f>
        <v>1552</v>
      </c>
      <c r="V11" s="311">
        <f t="shared" si="3"/>
        <v>820</v>
      </c>
      <c r="W11" s="129">
        <f t="shared" si="3"/>
        <v>59</v>
      </c>
      <c r="X11" s="310">
        <f t="shared" si="3"/>
        <v>11</v>
      </c>
      <c r="Y11" s="310">
        <f t="shared" si="3"/>
        <v>70</v>
      </c>
      <c r="Z11" s="310">
        <f t="shared" si="3"/>
        <v>1</v>
      </c>
      <c r="AA11" s="310">
        <f t="shared" si="3"/>
        <v>1</v>
      </c>
      <c r="AB11" s="310">
        <f t="shared" si="3"/>
        <v>1953</v>
      </c>
      <c r="AC11" s="310">
        <f t="shared" si="3"/>
        <v>8</v>
      </c>
      <c r="AD11" s="310">
        <f t="shared" si="3"/>
        <v>58</v>
      </c>
      <c r="AE11" s="310">
        <f t="shared" si="3"/>
        <v>6</v>
      </c>
      <c r="AF11" s="310">
        <f t="shared" si="3"/>
        <v>0</v>
      </c>
      <c r="AG11" s="1197">
        <f t="shared" si="3"/>
        <v>205</v>
      </c>
      <c r="AH11" s="1198" t="s">
        <v>1263</v>
      </c>
      <c r="AI11" s="143"/>
    </row>
    <row r="12" spans="2:35" s="45" customFormat="1" ht="20.45" customHeight="1" x14ac:dyDescent="0.15">
      <c r="B12" s="142"/>
      <c r="C12" s="266"/>
      <c r="D12" s="176" t="s">
        <v>1264</v>
      </c>
      <c r="E12" s="1121"/>
      <c r="F12" s="267"/>
      <c r="G12" s="68"/>
      <c r="H12" s="266"/>
      <c r="I12" s="266"/>
      <c r="J12" s="1122">
        <f>J18</f>
        <v>558</v>
      </c>
      <c r="K12" s="58">
        <f t="shared" si="1"/>
        <v>18771</v>
      </c>
      <c r="L12" s="57">
        <f>L18</f>
        <v>9693</v>
      </c>
      <c r="M12" s="101">
        <f t="shared" ref="M12:AG12" si="4">M18</f>
        <v>9078</v>
      </c>
      <c r="N12" s="105">
        <f t="shared" si="4"/>
        <v>6211</v>
      </c>
      <c r="O12" s="100">
        <f t="shared" si="4"/>
        <v>6284</v>
      </c>
      <c r="P12" s="100">
        <f t="shared" si="4"/>
        <v>6276</v>
      </c>
      <c r="Q12" s="101">
        <f t="shared" si="4"/>
        <v>0</v>
      </c>
      <c r="R12" s="586">
        <f t="shared" si="4"/>
        <v>93</v>
      </c>
      <c r="S12" s="67"/>
      <c r="T12" s="67"/>
      <c r="U12" s="590">
        <f t="shared" si="4"/>
        <v>1167</v>
      </c>
      <c r="V12" s="1192">
        <f t="shared" si="4"/>
        <v>622</v>
      </c>
      <c r="W12" s="1193">
        <f t="shared" si="4"/>
        <v>43</v>
      </c>
      <c r="X12" s="1194">
        <f t="shared" si="4"/>
        <v>0</v>
      </c>
      <c r="Y12" s="1194">
        <f t="shared" si="4"/>
        <v>50</v>
      </c>
      <c r="Z12" s="1194">
        <f t="shared" si="4"/>
        <v>0</v>
      </c>
      <c r="AA12" s="1194">
        <f t="shared" si="4"/>
        <v>0</v>
      </c>
      <c r="AB12" s="1194">
        <f t="shared" si="4"/>
        <v>1478</v>
      </c>
      <c r="AC12" s="1194">
        <f t="shared" si="4"/>
        <v>0</v>
      </c>
      <c r="AD12" s="1194">
        <f t="shared" si="4"/>
        <v>41</v>
      </c>
      <c r="AE12" s="1194">
        <f t="shared" si="4"/>
        <v>6</v>
      </c>
      <c r="AF12" s="1194">
        <f t="shared" si="4"/>
        <v>0</v>
      </c>
      <c r="AG12" s="1195">
        <f t="shared" si="4"/>
        <v>171</v>
      </c>
      <c r="AH12" s="1196" t="s">
        <v>1264</v>
      </c>
      <c r="AI12" s="142"/>
    </row>
    <row r="13" spans="2:35" s="45" customFormat="1" ht="20.45" customHeight="1" x14ac:dyDescent="0.15">
      <c r="B13" s="142"/>
      <c r="C13" s="266"/>
      <c r="D13" s="176" t="s">
        <v>359</v>
      </c>
      <c r="E13" s="1121"/>
      <c r="F13" s="267"/>
      <c r="G13" s="68"/>
      <c r="H13" s="266"/>
      <c r="I13" s="266"/>
      <c r="J13" s="1122">
        <f>J112</f>
        <v>272</v>
      </c>
      <c r="K13" s="58">
        <f t="shared" si="1"/>
        <v>7224</v>
      </c>
      <c r="L13" s="57">
        <f t="shared" ref="L13:AG13" si="5">L112</f>
        <v>3822</v>
      </c>
      <c r="M13" s="101">
        <f t="shared" si="5"/>
        <v>3402</v>
      </c>
      <c r="N13" s="105">
        <f t="shared" si="5"/>
        <v>2426</v>
      </c>
      <c r="O13" s="100">
        <f t="shared" si="5"/>
        <v>2438</v>
      </c>
      <c r="P13" s="100">
        <f t="shared" si="5"/>
        <v>2360</v>
      </c>
      <c r="Q13" s="101">
        <f t="shared" si="5"/>
        <v>0</v>
      </c>
      <c r="R13" s="586">
        <f t="shared" si="5"/>
        <v>115</v>
      </c>
      <c r="S13" s="67"/>
      <c r="T13" s="67"/>
      <c r="U13" s="590">
        <f t="shared" si="5"/>
        <v>385</v>
      </c>
      <c r="V13" s="1192">
        <f t="shared" si="5"/>
        <v>198</v>
      </c>
      <c r="W13" s="1193">
        <f t="shared" si="5"/>
        <v>16</v>
      </c>
      <c r="X13" s="1194">
        <f t="shared" si="5"/>
        <v>11</v>
      </c>
      <c r="Y13" s="1194">
        <f t="shared" si="5"/>
        <v>20</v>
      </c>
      <c r="Z13" s="1194">
        <f t="shared" si="5"/>
        <v>1</v>
      </c>
      <c r="AA13" s="1194">
        <f t="shared" si="5"/>
        <v>1</v>
      </c>
      <c r="AB13" s="1194">
        <f t="shared" si="5"/>
        <v>475</v>
      </c>
      <c r="AC13" s="1194">
        <f t="shared" si="5"/>
        <v>8</v>
      </c>
      <c r="AD13" s="1194">
        <f t="shared" si="5"/>
        <v>17</v>
      </c>
      <c r="AE13" s="1194">
        <f t="shared" si="5"/>
        <v>0</v>
      </c>
      <c r="AF13" s="1194">
        <f t="shared" si="5"/>
        <v>0</v>
      </c>
      <c r="AG13" s="1195">
        <f t="shared" si="5"/>
        <v>34</v>
      </c>
      <c r="AH13" s="1196" t="s">
        <v>359</v>
      </c>
      <c r="AI13" s="142"/>
    </row>
    <row r="14" spans="2:35" s="45" customFormat="1" ht="20.45" customHeight="1" x14ac:dyDescent="0.15">
      <c r="B14" s="142"/>
      <c r="C14" s="266"/>
      <c r="D14" s="176" t="s">
        <v>1450</v>
      </c>
      <c r="E14" s="1121"/>
      <c r="F14" s="267"/>
      <c r="G14" s="68"/>
      <c r="H14" s="266"/>
      <c r="I14" s="266"/>
      <c r="J14" s="1122">
        <f>J15</f>
        <v>46</v>
      </c>
      <c r="K14" s="58">
        <f t="shared" si="1"/>
        <v>838</v>
      </c>
      <c r="L14" s="57">
        <f t="shared" ref="L14:AG15" si="6">L15</f>
        <v>409</v>
      </c>
      <c r="M14" s="101">
        <f t="shared" si="6"/>
        <v>429</v>
      </c>
      <c r="N14" s="105">
        <f t="shared" si="6"/>
        <v>230</v>
      </c>
      <c r="O14" s="100">
        <f t="shared" si="6"/>
        <v>244</v>
      </c>
      <c r="P14" s="100">
        <f t="shared" si="6"/>
        <v>226</v>
      </c>
      <c r="Q14" s="101">
        <f t="shared" si="6"/>
        <v>138</v>
      </c>
      <c r="R14" s="586">
        <f t="shared" si="6"/>
        <v>0</v>
      </c>
      <c r="S14" s="67"/>
      <c r="T14" s="67"/>
      <c r="U14" s="590">
        <f t="shared" si="6"/>
        <v>81</v>
      </c>
      <c r="V14" s="1192">
        <f t="shared" si="6"/>
        <v>64</v>
      </c>
      <c r="W14" s="1193">
        <f t="shared" si="6"/>
        <v>3</v>
      </c>
      <c r="X14" s="1194">
        <f t="shared" si="6"/>
        <v>0</v>
      </c>
      <c r="Y14" s="1194">
        <f t="shared" si="6"/>
        <v>9</v>
      </c>
      <c r="Z14" s="1194">
        <f t="shared" si="6"/>
        <v>0</v>
      </c>
      <c r="AA14" s="1194">
        <f t="shared" si="6"/>
        <v>0</v>
      </c>
      <c r="AB14" s="1194">
        <f t="shared" si="6"/>
        <v>104</v>
      </c>
      <c r="AC14" s="1194">
        <f t="shared" si="6"/>
        <v>0</v>
      </c>
      <c r="AD14" s="1194">
        <f t="shared" si="6"/>
        <v>8</v>
      </c>
      <c r="AE14" s="1194">
        <f t="shared" si="6"/>
        <v>1</v>
      </c>
      <c r="AF14" s="1194">
        <f t="shared" si="6"/>
        <v>0</v>
      </c>
      <c r="AG14" s="1195">
        <f t="shared" si="6"/>
        <v>20</v>
      </c>
      <c r="AH14" s="1196" t="s">
        <v>1450</v>
      </c>
      <c r="AI14" s="142"/>
    </row>
    <row r="15" spans="2:35" s="93" customFormat="1" ht="20.45" customHeight="1" x14ac:dyDescent="0.15">
      <c r="B15" s="143"/>
      <c r="C15" s="1123"/>
      <c r="D15" s="25" t="s">
        <v>1451</v>
      </c>
      <c r="E15" s="1124"/>
      <c r="F15" s="1125"/>
      <c r="G15" s="64"/>
      <c r="H15" s="1123"/>
      <c r="I15" s="1123"/>
      <c r="J15" s="1126">
        <f>J16</f>
        <v>46</v>
      </c>
      <c r="K15" s="1127">
        <f t="shared" si="1"/>
        <v>838</v>
      </c>
      <c r="L15" s="98">
        <f t="shared" si="6"/>
        <v>409</v>
      </c>
      <c r="M15" s="318">
        <f t="shared" si="6"/>
        <v>429</v>
      </c>
      <c r="N15" s="108">
        <f t="shared" si="6"/>
        <v>230</v>
      </c>
      <c r="O15" s="319">
        <f t="shared" si="6"/>
        <v>244</v>
      </c>
      <c r="P15" s="319">
        <f t="shared" si="6"/>
        <v>226</v>
      </c>
      <c r="Q15" s="318">
        <f t="shared" si="6"/>
        <v>138</v>
      </c>
      <c r="R15" s="587">
        <f t="shared" si="6"/>
        <v>0</v>
      </c>
      <c r="S15" s="144"/>
      <c r="T15" s="144"/>
      <c r="U15" s="591">
        <f t="shared" si="6"/>
        <v>81</v>
      </c>
      <c r="V15" s="311">
        <f t="shared" si="6"/>
        <v>64</v>
      </c>
      <c r="W15" s="129">
        <f t="shared" si="6"/>
        <v>3</v>
      </c>
      <c r="X15" s="310">
        <f t="shared" si="6"/>
        <v>0</v>
      </c>
      <c r="Y15" s="310">
        <f t="shared" si="6"/>
        <v>9</v>
      </c>
      <c r="Z15" s="310">
        <f t="shared" si="6"/>
        <v>0</v>
      </c>
      <c r="AA15" s="310">
        <f t="shared" si="6"/>
        <v>0</v>
      </c>
      <c r="AB15" s="310">
        <f t="shared" si="6"/>
        <v>104</v>
      </c>
      <c r="AC15" s="310">
        <f t="shared" si="6"/>
        <v>0</v>
      </c>
      <c r="AD15" s="310">
        <f t="shared" si="6"/>
        <v>8</v>
      </c>
      <c r="AE15" s="310">
        <f t="shared" si="6"/>
        <v>1</v>
      </c>
      <c r="AF15" s="310">
        <f t="shared" si="6"/>
        <v>0</v>
      </c>
      <c r="AG15" s="1197">
        <f t="shared" si="6"/>
        <v>20</v>
      </c>
      <c r="AH15" s="1198" t="s">
        <v>1451</v>
      </c>
      <c r="AI15" s="143"/>
    </row>
    <row r="16" spans="2:35" s="45" customFormat="1" ht="20.45" customHeight="1" x14ac:dyDescent="0.15">
      <c r="B16" s="142"/>
      <c r="C16" s="266"/>
      <c r="D16" s="176" t="s">
        <v>1452</v>
      </c>
      <c r="E16" s="1121"/>
      <c r="F16" s="267"/>
      <c r="G16" s="68"/>
      <c r="H16" s="266"/>
      <c r="I16" s="266"/>
      <c r="J16" s="1122">
        <f>J93</f>
        <v>46</v>
      </c>
      <c r="K16" s="58">
        <f t="shared" si="1"/>
        <v>838</v>
      </c>
      <c r="L16" s="57">
        <f t="shared" ref="L16:AG16" si="7">L93</f>
        <v>409</v>
      </c>
      <c r="M16" s="101">
        <f t="shared" si="7"/>
        <v>429</v>
      </c>
      <c r="N16" s="105">
        <f t="shared" si="7"/>
        <v>230</v>
      </c>
      <c r="O16" s="100">
        <f t="shared" si="7"/>
        <v>244</v>
      </c>
      <c r="P16" s="100">
        <f t="shared" si="7"/>
        <v>226</v>
      </c>
      <c r="Q16" s="101">
        <f t="shared" si="7"/>
        <v>138</v>
      </c>
      <c r="R16" s="586">
        <f t="shared" si="7"/>
        <v>0</v>
      </c>
      <c r="S16" s="67"/>
      <c r="T16" s="67"/>
      <c r="U16" s="590">
        <f t="shared" si="7"/>
        <v>81</v>
      </c>
      <c r="V16" s="1192">
        <f t="shared" si="7"/>
        <v>64</v>
      </c>
      <c r="W16" s="1193">
        <f t="shared" si="7"/>
        <v>3</v>
      </c>
      <c r="X16" s="1194">
        <f t="shared" si="7"/>
        <v>0</v>
      </c>
      <c r="Y16" s="1194">
        <f t="shared" si="7"/>
        <v>9</v>
      </c>
      <c r="Z16" s="1194">
        <f t="shared" si="7"/>
        <v>0</v>
      </c>
      <c r="AA16" s="1194">
        <f t="shared" si="7"/>
        <v>0</v>
      </c>
      <c r="AB16" s="1194">
        <f t="shared" si="7"/>
        <v>104</v>
      </c>
      <c r="AC16" s="1194">
        <f t="shared" si="7"/>
        <v>0</v>
      </c>
      <c r="AD16" s="1194">
        <f t="shared" si="7"/>
        <v>8</v>
      </c>
      <c r="AE16" s="1194">
        <f t="shared" si="7"/>
        <v>1</v>
      </c>
      <c r="AF16" s="1194">
        <f t="shared" si="7"/>
        <v>0</v>
      </c>
      <c r="AG16" s="1195">
        <f t="shared" si="7"/>
        <v>20</v>
      </c>
      <c r="AH16" s="1196" t="s">
        <v>1452</v>
      </c>
      <c r="AI16" s="142"/>
    </row>
    <row r="17" spans="2:35" s="45" customFormat="1" ht="20.45" customHeight="1" x14ac:dyDescent="0.15">
      <c r="B17" s="1128"/>
      <c r="C17" s="1129"/>
      <c r="D17" s="262"/>
      <c r="E17" s="1130"/>
      <c r="F17" s="1131"/>
      <c r="G17" s="52"/>
      <c r="H17" s="1129"/>
      <c r="I17" s="1129"/>
      <c r="J17" s="1132"/>
      <c r="K17" s="59"/>
      <c r="L17" s="66"/>
      <c r="M17" s="104"/>
      <c r="N17" s="106"/>
      <c r="O17" s="103"/>
      <c r="P17" s="103"/>
      <c r="Q17" s="104"/>
      <c r="R17" s="1133"/>
      <c r="S17" s="67"/>
      <c r="T17" s="67"/>
      <c r="U17" s="1199"/>
      <c r="V17" s="1200"/>
      <c r="W17" s="1201"/>
      <c r="X17" s="1202"/>
      <c r="Y17" s="1202"/>
      <c r="Z17" s="1202"/>
      <c r="AA17" s="1202"/>
      <c r="AB17" s="1202"/>
      <c r="AC17" s="1202"/>
      <c r="AD17" s="1202"/>
      <c r="AE17" s="1202"/>
      <c r="AF17" s="1202"/>
      <c r="AG17" s="1203"/>
      <c r="AH17" s="1204"/>
      <c r="AI17" s="142"/>
    </row>
    <row r="18" spans="2:35" s="93" customFormat="1" ht="20.45" customHeight="1" x14ac:dyDescent="0.15">
      <c r="B18" s="143"/>
      <c r="C18" s="1123"/>
      <c r="D18" s="25" t="s">
        <v>287</v>
      </c>
      <c r="E18" s="1124"/>
      <c r="F18" s="1125"/>
      <c r="G18" s="64"/>
      <c r="H18" s="1123"/>
      <c r="I18" s="1123"/>
      <c r="J18" s="1126">
        <f>SUM(J19:J22)+J25+SUM(J29:J33)+SUM(J36:J39)+SUM(J42:J45)+SUM(J49:J51)+SUM(J63:J63)+SUM(J64:J67)+SUM(J70:J71)+SUM(J74:J81)+SUM(J84:J85)+SUM(J88:J92)</f>
        <v>558</v>
      </c>
      <c r="K18" s="1127">
        <f t="shared" ref="K18:AG18" si="8">SUM(K19:K22)+K25+SUM(K29:K33)+SUM(K36:K39)+SUM(K42:K44)+K45+SUM(K49:K51)+K63+K64+SUM(K65:K67)+SUM(K70:K71)+SUM(K74:K81)+K84+K85+SUM(K88:K92)</f>
        <v>18771</v>
      </c>
      <c r="L18" s="98">
        <f t="shared" si="8"/>
        <v>9693</v>
      </c>
      <c r="M18" s="318">
        <f t="shared" si="8"/>
        <v>9078</v>
      </c>
      <c r="N18" s="108">
        <f>SUM(N19:N22)+N25+SUM(N29:N33)+SUM(N36:N39)+SUM(N42:N44)+N45+SUM(N49:N51)+N63+N64+SUM(N65:N67)+SUM(N70:N71)+SUM(N74:N81)+N84+N85+SUM(N88:N92)</f>
        <v>6211</v>
      </c>
      <c r="O18" s="319">
        <f t="shared" si="8"/>
        <v>6284</v>
      </c>
      <c r="P18" s="319">
        <f t="shared" si="8"/>
        <v>6276</v>
      </c>
      <c r="Q18" s="318">
        <f t="shared" si="8"/>
        <v>0</v>
      </c>
      <c r="R18" s="587">
        <f t="shared" si="8"/>
        <v>93</v>
      </c>
      <c r="S18" s="591"/>
      <c r="T18" s="144"/>
      <c r="U18" s="591">
        <f t="shared" si="8"/>
        <v>1167</v>
      </c>
      <c r="V18" s="311">
        <f t="shared" si="8"/>
        <v>622</v>
      </c>
      <c r="W18" s="129">
        <f t="shared" si="8"/>
        <v>43</v>
      </c>
      <c r="X18" s="310">
        <f t="shared" si="8"/>
        <v>0</v>
      </c>
      <c r="Y18" s="310">
        <f t="shared" si="8"/>
        <v>50</v>
      </c>
      <c r="Z18" s="310">
        <f t="shared" si="8"/>
        <v>0</v>
      </c>
      <c r="AA18" s="310">
        <f t="shared" si="8"/>
        <v>0</v>
      </c>
      <c r="AB18" s="310">
        <f t="shared" si="8"/>
        <v>1478</v>
      </c>
      <c r="AC18" s="310">
        <f t="shared" si="8"/>
        <v>0</v>
      </c>
      <c r="AD18" s="310">
        <f t="shared" si="8"/>
        <v>41</v>
      </c>
      <c r="AE18" s="310">
        <f t="shared" si="8"/>
        <v>6</v>
      </c>
      <c r="AF18" s="310">
        <f t="shared" si="8"/>
        <v>0</v>
      </c>
      <c r="AG18" s="1197">
        <f t="shared" si="8"/>
        <v>171</v>
      </c>
      <c r="AH18" s="1198" t="s">
        <v>287</v>
      </c>
      <c r="AI18" s="143"/>
    </row>
    <row r="19" spans="2:35" s="45" customFormat="1" ht="20.25" customHeight="1" x14ac:dyDescent="0.15">
      <c r="B19" s="142" t="s">
        <v>381</v>
      </c>
      <c r="C19" s="266"/>
      <c r="D19" s="176" t="s">
        <v>392</v>
      </c>
      <c r="E19" s="1121"/>
      <c r="F19" s="267" t="s">
        <v>393</v>
      </c>
      <c r="G19" s="68" t="s">
        <v>145</v>
      </c>
      <c r="H19" s="266" t="s">
        <v>394</v>
      </c>
      <c r="I19" s="266"/>
      <c r="J19" s="1122">
        <v>18</v>
      </c>
      <c r="K19" s="58">
        <f>SUM(L19:M19)</f>
        <v>706</v>
      </c>
      <c r="L19" s="57">
        <v>383</v>
      </c>
      <c r="M19" s="101">
        <v>323</v>
      </c>
      <c r="N19" s="105">
        <v>240</v>
      </c>
      <c r="O19" s="100">
        <v>235</v>
      </c>
      <c r="P19" s="100">
        <v>231</v>
      </c>
      <c r="Q19" s="101">
        <v>0</v>
      </c>
      <c r="R19" s="586">
        <v>0</v>
      </c>
      <c r="S19" s="592"/>
      <c r="T19" s="594"/>
      <c r="U19" s="590">
        <v>37</v>
      </c>
      <c r="V19" s="1192">
        <v>16</v>
      </c>
      <c r="W19" s="1193">
        <v>1</v>
      </c>
      <c r="X19" s="1194">
        <v>0</v>
      </c>
      <c r="Y19" s="1194">
        <v>2</v>
      </c>
      <c r="Z19" s="1194">
        <v>0</v>
      </c>
      <c r="AA19" s="1194">
        <v>0</v>
      </c>
      <c r="AB19" s="1194">
        <v>45</v>
      </c>
      <c r="AC19" s="1194">
        <v>0</v>
      </c>
      <c r="AD19" s="1194">
        <v>1</v>
      </c>
      <c r="AE19" s="1194">
        <v>0</v>
      </c>
      <c r="AF19" s="1194">
        <v>0</v>
      </c>
      <c r="AG19" s="1195">
        <v>4</v>
      </c>
      <c r="AH19" s="1196" t="s">
        <v>392</v>
      </c>
      <c r="AI19" s="142"/>
    </row>
    <row r="20" spans="2:35" s="45" customFormat="1" ht="20.25" customHeight="1" x14ac:dyDescent="0.15">
      <c r="B20" s="142" t="s">
        <v>237</v>
      </c>
      <c r="C20" s="266"/>
      <c r="D20" s="176" t="s">
        <v>301</v>
      </c>
      <c r="E20" s="1121"/>
      <c r="F20" s="267" t="s">
        <v>393</v>
      </c>
      <c r="G20" s="68" t="s">
        <v>145</v>
      </c>
      <c r="H20" s="266" t="s">
        <v>394</v>
      </c>
      <c r="I20" s="266"/>
      <c r="J20" s="1122">
        <v>18</v>
      </c>
      <c r="K20" s="58">
        <f t="shared" ref="K20:K54" si="9">SUM(L20:M20)</f>
        <v>696</v>
      </c>
      <c r="L20" s="57">
        <v>278</v>
      </c>
      <c r="M20" s="101">
        <v>418</v>
      </c>
      <c r="N20" s="105">
        <v>236</v>
      </c>
      <c r="O20" s="100">
        <v>231</v>
      </c>
      <c r="P20" s="100">
        <v>229</v>
      </c>
      <c r="Q20" s="101">
        <v>0</v>
      </c>
      <c r="R20" s="586">
        <v>0</v>
      </c>
      <c r="S20" s="592"/>
      <c r="T20" s="594"/>
      <c r="U20" s="590">
        <v>31</v>
      </c>
      <c r="V20" s="1192">
        <v>18</v>
      </c>
      <c r="W20" s="1193">
        <v>1</v>
      </c>
      <c r="X20" s="1194">
        <v>0</v>
      </c>
      <c r="Y20" s="1194">
        <v>2</v>
      </c>
      <c r="Z20" s="1194">
        <v>0</v>
      </c>
      <c r="AA20" s="1194">
        <v>0</v>
      </c>
      <c r="AB20" s="1194">
        <v>43</v>
      </c>
      <c r="AC20" s="1194">
        <v>0</v>
      </c>
      <c r="AD20" s="1194">
        <v>1</v>
      </c>
      <c r="AE20" s="1194">
        <v>0</v>
      </c>
      <c r="AF20" s="1194">
        <v>0</v>
      </c>
      <c r="AG20" s="1195">
        <v>2</v>
      </c>
      <c r="AH20" s="1196" t="s">
        <v>301</v>
      </c>
      <c r="AI20" s="142"/>
    </row>
    <row r="21" spans="2:35" s="45" customFormat="1" ht="20.45" customHeight="1" x14ac:dyDescent="0.15">
      <c r="B21" s="142" t="s">
        <v>398</v>
      </c>
      <c r="C21" s="266"/>
      <c r="D21" s="176" t="s">
        <v>93</v>
      </c>
      <c r="E21" s="1121"/>
      <c r="F21" s="267" t="s">
        <v>393</v>
      </c>
      <c r="G21" s="68" t="s">
        <v>145</v>
      </c>
      <c r="H21" s="266" t="s">
        <v>394</v>
      </c>
      <c r="I21" s="266"/>
      <c r="J21" s="1122">
        <v>18</v>
      </c>
      <c r="K21" s="58">
        <f t="shared" si="9"/>
        <v>716</v>
      </c>
      <c r="L21" s="57">
        <v>308</v>
      </c>
      <c r="M21" s="101">
        <v>408</v>
      </c>
      <c r="N21" s="105">
        <v>240</v>
      </c>
      <c r="O21" s="100">
        <v>238</v>
      </c>
      <c r="P21" s="100">
        <v>238</v>
      </c>
      <c r="Q21" s="101">
        <v>0</v>
      </c>
      <c r="R21" s="586">
        <v>0</v>
      </c>
      <c r="S21" s="592"/>
      <c r="T21" s="594"/>
      <c r="U21" s="590">
        <v>36</v>
      </c>
      <c r="V21" s="1192">
        <v>20</v>
      </c>
      <c r="W21" s="1193">
        <v>1</v>
      </c>
      <c r="X21" s="1194">
        <v>0</v>
      </c>
      <c r="Y21" s="1194">
        <v>2</v>
      </c>
      <c r="Z21" s="1194">
        <v>0</v>
      </c>
      <c r="AA21" s="1194">
        <v>0</v>
      </c>
      <c r="AB21" s="1194">
        <v>49</v>
      </c>
      <c r="AC21" s="1194">
        <v>0</v>
      </c>
      <c r="AD21" s="1194">
        <v>1</v>
      </c>
      <c r="AE21" s="1194">
        <v>0</v>
      </c>
      <c r="AF21" s="1194">
        <v>0</v>
      </c>
      <c r="AG21" s="1195">
        <v>3</v>
      </c>
      <c r="AH21" s="1196" t="s">
        <v>93</v>
      </c>
      <c r="AI21" s="142"/>
    </row>
    <row r="22" spans="2:35" s="45" customFormat="1" ht="20.45" customHeight="1" x14ac:dyDescent="0.15">
      <c r="B22" s="142" t="s">
        <v>391</v>
      </c>
      <c r="C22" s="266"/>
      <c r="D22" s="176" t="s">
        <v>347</v>
      </c>
      <c r="E22" s="1121"/>
      <c r="F22" s="267" t="s">
        <v>393</v>
      </c>
      <c r="G22" s="68"/>
      <c r="H22" s="266" t="s">
        <v>394</v>
      </c>
      <c r="I22" s="266"/>
      <c r="J22" s="1122">
        <v>15</v>
      </c>
      <c r="K22" s="58">
        <f t="shared" si="9"/>
        <v>574</v>
      </c>
      <c r="L22" s="57">
        <v>336</v>
      </c>
      <c r="M22" s="101">
        <v>238</v>
      </c>
      <c r="N22" s="105">
        <v>194</v>
      </c>
      <c r="O22" s="100">
        <v>193</v>
      </c>
      <c r="P22" s="100">
        <v>187</v>
      </c>
      <c r="Q22" s="101">
        <v>0</v>
      </c>
      <c r="R22" s="586">
        <v>0</v>
      </c>
      <c r="S22" s="592"/>
      <c r="T22" s="594"/>
      <c r="U22" s="590">
        <v>29</v>
      </c>
      <c r="V22" s="1192">
        <v>15</v>
      </c>
      <c r="W22" s="1193">
        <v>1</v>
      </c>
      <c r="X22" s="1194">
        <v>0</v>
      </c>
      <c r="Y22" s="1194">
        <v>1</v>
      </c>
      <c r="Z22" s="1194">
        <v>0</v>
      </c>
      <c r="AA22" s="1194">
        <v>0</v>
      </c>
      <c r="AB22" s="1194">
        <v>38</v>
      </c>
      <c r="AC22" s="1194">
        <v>0</v>
      </c>
      <c r="AD22" s="1194">
        <v>1</v>
      </c>
      <c r="AE22" s="1194">
        <v>0</v>
      </c>
      <c r="AF22" s="1194">
        <v>0</v>
      </c>
      <c r="AG22" s="1195">
        <v>3</v>
      </c>
      <c r="AH22" s="1196" t="s">
        <v>347</v>
      </c>
      <c r="AI22" s="142"/>
    </row>
    <row r="23" spans="2:35" s="45" customFormat="1" ht="20.45" customHeight="1" x14ac:dyDescent="0.15">
      <c r="B23" s="142"/>
      <c r="C23" s="266"/>
      <c r="D23" s="176"/>
      <c r="E23" s="1121"/>
      <c r="F23" s="267"/>
      <c r="G23" s="68" t="s">
        <v>145</v>
      </c>
      <c r="H23" s="266" t="s">
        <v>394</v>
      </c>
      <c r="I23" s="266"/>
      <c r="J23" s="1122">
        <v>0</v>
      </c>
      <c r="K23" s="58">
        <f t="shared" si="9"/>
        <v>459</v>
      </c>
      <c r="L23" s="57">
        <v>250</v>
      </c>
      <c r="M23" s="101">
        <v>209</v>
      </c>
      <c r="N23" s="105">
        <v>154</v>
      </c>
      <c r="O23" s="100">
        <v>158</v>
      </c>
      <c r="P23" s="100">
        <v>147</v>
      </c>
      <c r="Q23" s="101">
        <v>0</v>
      </c>
      <c r="R23" s="586">
        <v>0</v>
      </c>
      <c r="S23" s="592"/>
      <c r="T23" s="594"/>
      <c r="U23" s="590">
        <v>0</v>
      </c>
      <c r="V23" s="1192">
        <v>0</v>
      </c>
      <c r="W23" s="1193">
        <v>0</v>
      </c>
      <c r="X23" s="1194">
        <v>0</v>
      </c>
      <c r="Y23" s="1194">
        <v>0</v>
      </c>
      <c r="Z23" s="1194">
        <v>0</v>
      </c>
      <c r="AA23" s="1194">
        <v>0</v>
      </c>
      <c r="AB23" s="1194">
        <v>0</v>
      </c>
      <c r="AC23" s="1194">
        <v>0</v>
      </c>
      <c r="AD23" s="1194">
        <v>0</v>
      </c>
      <c r="AE23" s="1194">
        <v>0</v>
      </c>
      <c r="AF23" s="1194">
        <v>0</v>
      </c>
      <c r="AG23" s="1195">
        <v>0</v>
      </c>
      <c r="AH23" s="1196"/>
      <c r="AI23" s="142"/>
    </row>
    <row r="24" spans="2:35" s="45" customFormat="1" ht="20.45" customHeight="1" x14ac:dyDescent="0.15">
      <c r="B24" s="142"/>
      <c r="C24" s="266"/>
      <c r="D24" s="176"/>
      <c r="E24" s="1121"/>
      <c r="F24" s="267"/>
      <c r="G24" s="68" t="s">
        <v>323</v>
      </c>
      <c r="H24" s="266" t="s">
        <v>394</v>
      </c>
      <c r="I24" s="266"/>
      <c r="J24" s="1122">
        <v>0</v>
      </c>
      <c r="K24" s="58">
        <f t="shared" si="9"/>
        <v>115</v>
      </c>
      <c r="L24" s="57">
        <v>86</v>
      </c>
      <c r="M24" s="101">
        <v>29</v>
      </c>
      <c r="N24" s="105">
        <v>40</v>
      </c>
      <c r="O24" s="100">
        <v>35</v>
      </c>
      <c r="P24" s="100">
        <v>40</v>
      </c>
      <c r="Q24" s="101">
        <v>0</v>
      </c>
      <c r="R24" s="586">
        <v>0</v>
      </c>
      <c r="S24" s="592"/>
      <c r="T24" s="594"/>
      <c r="U24" s="590">
        <v>0</v>
      </c>
      <c r="V24" s="1192">
        <v>0</v>
      </c>
      <c r="W24" s="1193">
        <v>0</v>
      </c>
      <c r="X24" s="1194">
        <v>0</v>
      </c>
      <c r="Y24" s="1194">
        <v>0</v>
      </c>
      <c r="Z24" s="1194">
        <v>0</v>
      </c>
      <c r="AA24" s="1194">
        <v>0</v>
      </c>
      <c r="AB24" s="1194">
        <v>0</v>
      </c>
      <c r="AC24" s="1194">
        <v>0</v>
      </c>
      <c r="AD24" s="1194">
        <v>0</v>
      </c>
      <c r="AE24" s="1194">
        <v>0</v>
      </c>
      <c r="AF24" s="1194">
        <v>0</v>
      </c>
      <c r="AG24" s="1195">
        <v>0</v>
      </c>
      <c r="AH24" s="1196"/>
      <c r="AI24" s="142"/>
    </row>
    <row r="25" spans="2:35" s="45" customFormat="1" ht="20.45" customHeight="1" x14ac:dyDescent="0.15">
      <c r="B25" s="142" t="s">
        <v>35</v>
      </c>
      <c r="C25" s="266"/>
      <c r="D25" s="176" t="s">
        <v>348</v>
      </c>
      <c r="E25" s="1121"/>
      <c r="F25" s="267" t="s">
        <v>393</v>
      </c>
      <c r="G25" s="68"/>
      <c r="H25" s="266" t="s">
        <v>394</v>
      </c>
      <c r="I25" s="266"/>
      <c r="J25" s="1122">
        <v>14</v>
      </c>
      <c r="K25" s="58">
        <f t="shared" si="9"/>
        <v>552</v>
      </c>
      <c r="L25" s="57">
        <v>238</v>
      </c>
      <c r="M25" s="101">
        <v>314</v>
      </c>
      <c r="N25" s="105">
        <v>160</v>
      </c>
      <c r="O25" s="100">
        <v>197</v>
      </c>
      <c r="P25" s="100">
        <v>195</v>
      </c>
      <c r="Q25" s="101">
        <v>0</v>
      </c>
      <c r="R25" s="586">
        <v>0</v>
      </c>
      <c r="S25" s="592"/>
      <c r="T25" s="594"/>
      <c r="U25" s="590">
        <v>29</v>
      </c>
      <c r="V25" s="1192">
        <v>15</v>
      </c>
      <c r="W25" s="1193">
        <v>1</v>
      </c>
      <c r="X25" s="1194">
        <v>0</v>
      </c>
      <c r="Y25" s="1194">
        <v>1</v>
      </c>
      <c r="Z25" s="1194">
        <v>0</v>
      </c>
      <c r="AA25" s="1194">
        <v>0</v>
      </c>
      <c r="AB25" s="1194">
        <v>39</v>
      </c>
      <c r="AC25" s="1194">
        <v>0</v>
      </c>
      <c r="AD25" s="1194">
        <v>1</v>
      </c>
      <c r="AE25" s="1194">
        <v>0</v>
      </c>
      <c r="AF25" s="1194">
        <v>0</v>
      </c>
      <c r="AG25" s="1195">
        <v>2</v>
      </c>
      <c r="AH25" s="1196" t="s">
        <v>348</v>
      </c>
      <c r="AI25" s="142"/>
    </row>
    <row r="26" spans="2:35" s="45" customFormat="1" ht="20.45" customHeight="1" x14ac:dyDescent="0.15">
      <c r="B26" s="142"/>
      <c r="C26" s="266"/>
      <c r="D26" s="176"/>
      <c r="E26" s="1121"/>
      <c r="F26" s="267"/>
      <c r="G26" s="68" t="s">
        <v>145</v>
      </c>
      <c r="H26" s="266" t="s">
        <v>394</v>
      </c>
      <c r="I26" s="266"/>
      <c r="J26" s="1122">
        <v>0</v>
      </c>
      <c r="K26" s="58">
        <f t="shared" si="9"/>
        <v>433</v>
      </c>
      <c r="L26" s="57">
        <v>199</v>
      </c>
      <c r="M26" s="101">
        <v>234</v>
      </c>
      <c r="N26" s="105">
        <v>120</v>
      </c>
      <c r="O26" s="100">
        <v>157</v>
      </c>
      <c r="P26" s="100">
        <v>156</v>
      </c>
      <c r="Q26" s="101">
        <v>0</v>
      </c>
      <c r="R26" s="586">
        <v>0</v>
      </c>
      <c r="S26" s="592"/>
      <c r="T26" s="594"/>
      <c r="U26" s="590">
        <v>0</v>
      </c>
      <c r="V26" s="1192">
        <v>0</v>
      </c>
      <c r="W26" s="1193">
        <v>0</v>
      </c>
      <c r="X26" s="1194">
        <v>0</v>
      </c>
      <c r="Y26" s="1194">
        <v>0</v>
      </c>
      <c r="Z26" s="1194">
        <v>0</v>
      </c>
      <c r="AA26" s="1194">
        <v>0</v>
      </c>
      <c r="AB26" s="1194">
        <v>0</v>
      </c>
      <c r="AC26" s="1194">
        <v>0</v>
      </c>
      <c r="AD26" s="1194">
        <v>0</v>
      </c>
      <c r="AE26" s="1194">
        <v>0</v>
      </c>
      <c r="AF26" s="1194">
        <v>0</v>
      </c>
      <c r="AG26" s="1195">
        <v>0</v>
      </c>
      <c r="AH26" s="1196"/>
      <c r="AI26" s="142"/>
    </row>
    <row r="27" spans="2:35" s="45" customFormat="1" ht="20.45" customHeight="1" x14ac:dyDescent="0.15">
      <c r="B27" s="142"/>
      <c r="C27" s="266"/>
      <c r="D27" s="176"/>
      <c r="E27" s="1121"/>
      <c r="F27" s="267"/>
      <c r="G27" s="68" t="s">
        <v>400</v>
      </c>
      <c r="H27" s="266" t="s">
        <v>394</v>
      </c>
      <c r="I27" s="266"/>
      <c r="J27" s="1122">
        <v>0</v>
      </c>
      <c r="K27" s="58">
        <f t="shared" si="9"/>
        <v>39</v>
      </c>
      <c r="L27" s="57">
        <v>13</v>
      </c>
      <c r="M27" s="101">
        <v>26</v>
      </c>
      <c r="N27" s="105">
        <v>0</v>
      </c>
      <c r="O27" s="100">
        <v>0</v>
      </c>
      <c r="P27" s="100">
        <v>39</v>
      </c>
      <c r="Q27" s="101">
        <v>0</v>
      </c>
      <c r="R27" s="586">
        <v>0</v>
      </c>
      <c r="S27" s="592"/>
      <c r="T27" s="594"/>
      <c r="U27" s="590">
        <v>0</v>
      </c>
      <c r="V27" s="1192">
        <v>0</v>
      </c>
      <c r="W27" s="1193">
        <v>0</v>
      </c>
      <c r="X27" s="1194">
        <v>0</v>
      </c>
      <c r="Y27" s="1194">
        <v>0</v>
      </c>
      <c r="Z27" s="1194">
        <v>0</v>
      </c>
      <c r="AA27" s="1194">
        <v>0</v>
      </c>
      <c r="AB27" s="1194">
        <v>0</v>
      </c>
      <c r="AC27" s="1194">
        <v>0</v>
      </c>
      <c r="AD27" s="1194">
        <v>0</v>
      </c>
      <c r="AE27" s="1194">
        <v>0</v>
      </c>
      <c r="AF27" s="1194">
        <v>0</v>
      </c>
      <c r="AG27" s="1195">
        <v>0</v>
      </c>
      <c r="AH27" s="1196"/>
      <c r="AI27" s="142"/>
    </row>
    <row r="28" spans="2:35" s="45" customFormat="1" ht="20.45" customHeight="1" x14ac:dyDescent="0.15">
      <c r="B28" s="142"/>
      <c r="C28" s="266"/>
      <c r="D28" s="176"/>
      <c r="E28" s="1121"/>
      <c r="F28" s="267"/>
      <c r="G28" s="68" t="s">
        <v>1271</v>
      </c>
      <c r="H28" s="266" t="s">
        <v>1272</v>
      </c>
      <c r="I28" s="266"/>
      <c r="J28" s="1122">
        <v>0</v>
      </c>
      <c r="K28" s="58">
        <f t="shared" si="9"/>
        <v>80</v>
      </c>
      <c r="L28" s="57">
        <v>26</v>
      </c>
      <c r="M28" s="101">
        <v>54</v>
      </c>
      <c r="N28" s="105">
        <v>40</v>
      </c>
      <c r="O28" s="100">
        <v>40</v>
      </c>
      <c r="P28" s="100">
        <v>0</v>
      </c>
      <c r="Q28" s="101">
        <v>0</v>
      </c>
      <c r="R28" s="586">
        <v>0</v>
      </c>
      <c r="S28" s="592"/>
      <c r="T28" s="594"/>
      <c r="U28" s="590">
        <v>0</v>
      </c>
      <c r="V28" s="1192">
        <v>0</v>
      </c>
      <c r="W28" s="1193">
        <v>0</v>
      </c>
      <c r="X28" s="1194">
        <v>0</v>
      </c>
      <c r="Y28" s="1194">
        <v>0</v>
      </c>
      <c r="Z28" s="1194">
        <v>0</v>
      </c>
      <c r="AA28" s="1194">
        <v>0</v>
      </c>
      <c r="AB28" s="1194">
        <v>0</v>
      </c>
      <c r="AC28" s="1194">
        <v>0</v>
      </c>
      <c r="AD28" s="1194">
        <v>0</v>
      </c>
      <c r="AE28" s="1194">
        <v>0</v>
      </c>
      <c r="AF28" s="1194">
        <v>0</v>
      </c>
      <c r="AG28" s="1195">
        <v>0</v>
      </c>
      <c r="AH28" s="1196"/>
      <c r="AI28" s="142"/>
    </row>
    <row r="29" spans="2:35" s="45" customFormat="1" ht="20.45" customHeight="1" x14ac:dyDescent="0.15">
      <c r="B29" s="142" t="s">
        <v>402</v>
      </c>
      <c r="C29" s="266"/>
      <c r="D29" s="176" t="s">
        <v>202</v>
      </c>
      <c r="E29" s="1121"/>
      <c r="F29" s="267" t="s">
        <v>393</v>
      </c>
      <c r="G29" s="68" t="s">
        <v>404</v>
      </c>
      <c r="H29" s="266" t="s">
        <v>394</v>
      </c>
      <c r="I29" s="266"/>
      <c r="J29" s="1122">
        <v>13</v>
      </c>
      <c r="K29" s="58">
        <f t="shared" si="9"/>
        <v>500</v>
      </c>
      <c r="L29" s="57">
        <v>184</v>
      </c>
      <c r="M29" s="101">
        <v>316</v>
      </c>
      <c r="N29" s="105">
        <v>154</v>
      </c>
      <c r="O29" s="100">
        <v>155</v>
      </c>
      <c r="P29" s="100">
        <v>191</v>
      </c>
      <c r="Q29" s="101">
        <v>0</v>
      </c>
      <c r="R29" s="586">
        <v>0</v>
      </c>
      <c r="S29" s="592"/>
      <c r="T29" s="594"/>
      <c r="U29" s="590">
        <v>26</v>
      </c>
      <c r="V29" s="1192">
        <v>18</v>
      </c>
      <c r="W29" s="1193">
        <v>1</v>
      </c>
      <c r="X29" s="1194">
        <v>0</v>
      </c>
      <c r="Y29" s="1194">
        <v>1</v>
      </c>
      <c r="Z29" s="1194">
        <v>0</v>
      </c>
      <c r="AA29" s="1194">
        <v>0</v>
      </c>
      <c r="AB29" s="1194">
        <v>39</v>
      </c>
      <c r="AC29" s="1194">
        <v>0</v>
      </c>
      <c r="AD29" s="1194">
        <v>1</v>
      </c>
      <c r="AE29" s="1194">
        <v>0</v>
      </c>
      <c r="AF29" s="1194">
        <v>0</v>
      </c>
      <c r="AG29" s="1195">
        <v>2</v>
      </c>
      <c r="AH29" s="1196" t="s">
        <v>202</v>
      </c>
      <c r="AI29" s="142"/>
    </row>
    <row r="30" spans="2:35" s="45" customFormat="1" ht="20.45" customHeight="1" x14ac:dyDescent="0.15">
      <c r="B30" s="142" t="s">
        <v>308</v>
      </c>
      <c r="C30" s="266"/>
      <c r="D30" s="176" t="s">
        <v>214</v>
      </c>
      <c r="E30" s="1121"/>
      <c r="F30" s="267" t="s">
        <v>393</v>
      </c>
      <c r="G30" s="68" t="s">
        <v>145</v>
      </c>
      <c r="H30" s="266" t="s">
        <v>394</v>
      </c>
      <c r="I30" s="266"/>
      <c r="J30" s="1122">
        <v>3</v>
      </c>
      <c r="K30" s="58">
        <f t="shared" si="9"/>
        <v>60</v>
      </c>
      <c r="L30" s="57">
        <v>34</v>
      </c>
      <c r="M30" s="101">
        <v>26</v>
      </c>
      <c r="N30" s="105">
        <v>22</v>
      </c>
      <c r="O30" s="100">
        <v>21</v>
      </c>
      <c r="P30" s="100">
        <v>17</v>
      </c>
      <c r="Q30" s="101">
        <v>0</v>
      </c>
      <c r="R30" s="586">
        <v>0</v>
      </c>
      <c r="S30" s="592"/>
      <c r="T30" s="594"/>
      <c r="U30" s="590">
        <v>11</v>
      </c>
      <c r="V30" s="1192">
        <v>10</v>
      </c>
      <c r="W30" s="1193">
        <v>1</v>
      </c>
      <c r="X30" s="1194">
        <v>0</v>
      </c>
      <c r="Y30" s="1194">
        <v>1</v>
      </c>
      <c r="Z30" s="1194">
        <v>0</v>
      </c>
      <c r="AA30" s="1194">
        <v>0</v>
      </c>
      <c r="AB30" s="1194">
        <v>16</v>
      </c>
      <c r="AC30" s="1194">
        <v>0</v>
      </c>
      <c r="AD30" s="1194">
        <v>1</v>
      </c>
      <c r="AE30" s="1194">
        <v>0</v>
      </c>
      <c r="AF30" s="1194">
        <v>0</v>
      </c>
      <c r="AG30" s="1195">
        <v>2</v>
      </c>
      <c r="AH30" s="1196" t="s">
        <v>214</v>
      </c>
      <c r="AI30" s="142"/>
    </row>
    <row r="31" spans="2:35" s="45" customFormat="1" ht="20.45" customHeight="1" x14ac:dyDescent="0.15">
      <c r="B31" s="142" t="s">
        <v>407</v>
      </c>
      <c r="C31" s="266"/>
      <c r="D31" s="176" t="s">
        <v>182</v>
      </c>
      <c r="E31" s="1121"/>
      <c r="F31" s="267" t="s">
        <v>393</v>
      </c>
      <c r="G31" s="68" t="s">
        <v>153</v>
      </c>
      <c r="H31" s="266" t="s">
        <v>394</v>
      </c>
      <c r="I31" s="266"/>
      <c r="J31" s="1122">
        <v>18</v>
      </c>
      <c r="K31" s="58">
        <f t="shared" si="9"/>
        <v>564</v>
      </c>
      <c r="L31" s="57">
        <v>482</v>
      </c>
      <c r="M31" s="101">
        <v>82</v>
      </c>
      <c r="N31" s="105">
        <v>205</v>
      </c>
      <c r="O31" s="100">
        <v>163</v>
      </c>
      <c r="P31" s="100">
        <v>196</v>
      </c>
      <c r="Q31" s="101">
        <v>0</v>
      </c>
      <c r="R31" s="586">
        <v>0</v>
      </c>
      <c r="S31" s="592"/>
      <c r="T31" s="594"/>
      <c r="U31" s="590">
        <v>46</v>
      </c>
      <c r="V31" s="1192">
        <v>10</v>
      </c>
      <c r="W31" s="1193">
        <v>1</v>
      </c>
      <c r="X31" s="1194">
        <v>0</v>
      </c>
      <c r="Y31" s="1194">
        <v>1</v>
      </c>
      <c r="Z31" s="1194">
        <v>0</v>
      </c>
      <c r="AA31" s="1194">
        <v>0</v>
      </c>
      <c r="AB31" s="1194">
        <v>46</v>
      </c>
      <c r="AC31" s="1194">
        <v>0</v>
      </c>
      <c r="AD31" s="1194">
        <v>1</v>
      </c>
      <c r="AE31" s="1194">
        <v>0</v>
      </c>
      <c r="AF31" s="1194">
        <v>0</v>
      </c>
      <c r="AG31" s="1195">
        <v>7</v>
      </c>
      <c r="AH31" s="1196" t="s">
        <v>182</v>
      </c>
      <c r="AI31" s="142"/>
    </row>
    <row r="32" spans="2:35" s="45" customFormat="1" ht="20.45" customHeight="1" x14ac:dyDescent="0.15">
      <c r="B32" s="142" t="s">
        <v>62</v>
      </c>
      <c r="C32" s="266"/>
      <c r="D32" s="176" t="s">
        <v>231</v>
      </c>
      <c r="E32" s="1121"/>
      <c r="F32" s="267" t="s">
        <v>393</v>
      </c>
      <c r="G32" s="68" t="s">
        <v>375</v>
      </c>
      <c r="H32" s="266" t="s">
        <v>394</v>
      </c>
      <c r="I32" s="266"/>
      <c r="J32" s="1122">
        <v>15</v>
      </c>
      <c r="K32" s="58">
        <f t="shared" si="9"/>
        <v>510</v>
      </c>
      <c r="L32" s="57">
        <v>235</v>
      </c>
      <c r="M32" s="101">
        <v>275</v>
      </c>
      <c r="N32" s="105">
        <v>162</v>
      </c>
      <c r="O32" s="100">
        <v>163</v>
      </c>
      <c r="P32" s="100">
        <v>185</v>
      </c>
      <c r="Q32" s="101">
        <v>0</v>
      </c>
      <c r="R32" s="586">
        <v>0</v>
      </c>
      <c r="S32" s="592"/>
      <c r="T32" s="594"/>
      <c r="U32" s="590">
        <v>33</v>
      </c>
      <c r="V32" s="1192">
        <v>13</v>
      </c>
      <c r="W32" s="1193">
        <v>1</v>
      </c>
      <c r="X32" s="1194">
        <v>0</v>
      </c>
      <c r="Y32" s="1194">
        <v>1</v>
      </c>
      <c r="Z32" s="1194">
        <v>0</v>
      </c>
      <c r="AA32" s="1194">
        <v>0</v>
      </c>
      <c r="AB32" s="1194">
        <v>38</v>
      </c>
      <c r="AC32" s="1194">
        <v>0</v>
      </c>
      <c r="AD32" s="1194">
        <v>1</v>
      </c>
      <c r="AE32" s="1194">
        <v>0</v>
      </c>
      <c r="AF32" s="1194">
        <v>0</v>
      </c>
      <c r="AG32" s="1195">
        <v>5</v>
      </c>
      <c r="AH32" s="1196" t="s">
        <v>231</v>
      </c>
      <c r="AI32" s="142"/>
    </row>
    <row r="33" spans="2:35" s="45" customFormat="1" ht="20.45" customHeight="1" x14ac:dyDescent="0.15">
      <c r="B33" s="142" t="s">
        <v>368</v>
      </c>
      <c r="C33" s="266"/>
      <c r="D33" s="176" t="s">
        <v>836</v>
      </c>
      <c r="E33" s="1121"/>
      <c r="F33" s="267" t="s">
        <v>393</v>
      </c>
      <c r="G33" s="68"/>
      <c r="H33" s="266" t="s">
        <v>394</v>
      </c>
      <c r="I33" s="266"/>
      <c r="J33" s="1122">
        <v>15</v>
      </c>
      <c r="K33" s="58">
        <f t="shared" si="9"/>
        <v>472</v>
      </c>
      <c r="L33" s="57">
        <v>215</v>
      </c>
      <c r="M33" s="101">
        <v>257</v>
      </c>
      <c r="N33" s="105">
        <v>148</v>
      </c>
      <c r="O33" s="100">
        <v>173</v>
      </c>
      <c r="P33" s="100">
        <v>151</v>
      </c>
      <c r="Q33" s="101">
        <v>0</v>
      </c>
      <c r="R33" s="586">
        <v>0</v>
      </c>
      <c r="S33" s="592"/>
      <c r="T33" s="594"/>
      <c r="U33" s="590">
        <v>29</v>
      </c>
      <c r="V33" s="1192">
        <v>18</v>
      </c>
      <c r="W33" s="1193">
        <v>1</v>
      </c>
      <c r="X33" s="1194">
        <v>0</v>
      </c>
      <c r="Y33" s="1194">
        <v>1</v>
      </c>
      <c r="Z33" s="1194">
        <v>0</v>
      </c>
      <c r="AA33" s="1194">
        <v>0</v>
      </c>
      <c r="AB33" s="1194">
        <v>39</v>
      </c>
      <c r="AC33" s="1194">
        <v>0</v>
      </c>
      <c r="AD33" s="1194">
        <v>1</v>
      </c>
      <c r="AE33" s="1194">
        <v>0</v>
      </c>
      <c r="AF33" s="1194">
        <v>0</v>
      </c>
      <c r="AG33" s="1195">
        <v>5</v>
      </c>
      <c r="AH33" s="1196" t="s">
        <v>836</v>
      </c>
      <c r="AI33" s="142"/>
    </row>
    <row r="34" spans="2:35" s="45" customFormat="1" ht="20.45" customHeight="1" x14ac:dyDescent="0.15">
      <c r="B34" s="142"/>
      <c r="C34" s="266"/>
      <c r="D34" s="176"/>
      <c r="E34" s="1121"/>
      <c r="F34" s="267"/>
      <c r="G34" s="68" t="s">
        <v>145</v>
      </c>
      <c r="H34" s="266" t="s">
        <v>394</v>
      </c>
      <c r="I34" s="266"/>
      <c r="J34" s="1122">
        <v>0</v>
      </c>
      <c r="K34" s="58">
        <f t="shared" si="9"/>
        <v>381</v>
      </c>
      <c r="L34" s="57">
        <v>167</v>
      </c>
      <c r="M34" s="101">
        <v>214</v>
      </c>
      <c r="N34" s="105">
        <v>118</v>
      </c>
      <c r="O34" s="100">
        <v>143</v>
      </c>
      <c r="P34" s="100">
        <v>120</v>
      </c>
      <c r="Q34" s="101">
        <v>0</v>
      </c>
      <c r="R34" s="586">
        <v>0</v>
      </c>
      <c r="S34" s="592"/>
      <c r="T34" s="594"/>
      <c r="U34" s="590">
        <v>0</v>
      </c>
      <c r="V34" s="1192">
        <v>0</v>
      </c>
      <c r="W34" s="1193">
        <v>0</v>
      </c>
      <c r="X34" s="1194">
        <v>0</v>
      </c>
      <c r="Y34" s="1194">
        <v>0</v>
      </c>
      <c r="Z34" s="1194">
        <v>0</v>
      </c>
      <c r="AA34" s="1194">
        <v>0</v>
      </c>
      <c r="AB34" s="1194">
        <v>0</v>
      </c>
      <c r="AC34" s="1194">
        <v>0</v>
      </c>
      <c r="AD34" s="1194">
        <v>0</v>
      </c>
      <c r="AE34" s="1194">
        <v>0</v>
      </c>
      <c r="AF34" s="1194">
        <v>0</v>
      </c>
      <c r="AG34" s="1195">
        <v>0</v>
      </c>
      <c r="AH34" s="1196"/>
      <c r="AI34" s="142"/>
    </row>
    <row r="35" spans="2:35" s="45" customFormat="1" ht="20.45" customHeight="1" x14ac:dyDescent="0.15">
      <c r="B35" s="142"/>
      <c r="C35" s="266"/>
      <c r="D35" s="176"/>
      <c r="E35" s="1121"/>
      <c r="F35" s="267"/>
      <c r="G35" s="68" t="s">
        <v>277</v>
      </c>
      <c r="H35" s="266" t="s">
        <v>394</v>
      </c>
      <c r="I35" s="266"/>
      <c r="J35" s="1122">
        <v>0</v>
      </c>
      <c r="K35" s="58">
        <f t="shared" si="9"/>
        <v>91</v>
      </c>
      <c r="L35" s="57">
        <v>48</v>
      </c>
      <c r="M35" s="101">
        <v>43</v>
      </c>
      <c r="N35" s="105">
        <v>30</v>
      </c>
      <c r="O35" s="100">
        <v>30</v>
      </c>
      <c r="P35" s="100">
        <v>31</v>
      </c>
      <c r="Q35" s="101">
        <v>0</v>
      </c>
      <c r="R35" s="586">
        <v>0</v>
      </c>
      <c r="S35" s="592"/>
      <c r="T35" s="594"/>
      <c r="U35" s="590">
        <v>0</v>
      </c>
      <c r="V35" s="1192">
        <v>0</v>
      </c>
      <c r="W35" s="1193">
        <v>0</v>
      </c>
      <c r="X35" s="1194">
        <v>0</v>
      </c>
      <c r="Y35" s="1194">
        <v>0</v>
      </c>
      <c r="Z35" s="1194">
        <v>0</v>
      </c>
      <c r="AA35" s="1194">
        <v>0</v>
      </c>
      <c r="AB35" s="1194">
        <v>0</v>
      </c>
      <c r="AC35" s="1194">
        <v>0</v>
      </c>
      <c r="AD35" s="1194">
        <v>0</v>
      </c>
      <c r="AE35" s="1194">
        <v>0</v>
      </c>
      <c r="AF35" s="1194">
        <v>0</v>
      </c>
      <c r="AG35" s="1195">
        <v>0</v>
      </c>
      <c r="AH35" s="1196"/>
      <c r="AI35" s="142"/>
    </row>
    <row r="36" spans="2:35" s="45" customFormat="1" ht="20.45" customHeight="1" x14ac:dyDescent="0.15">
      <c r="B36" s="142" t="s">
        <v>408</v>
      </c>
      <c r="C36" s="266"/>
      <c r="D36" s="176" t="s">
        <v>364</v>
      </c>
      <c r="E36" s="1121"/>
      <c r="F36" s="267" t="s">
        <v>393</v>
      </c>
      <c r="G36" s="68" t="s">
        <v>404</v>
      </c>
      <c r="H36" s="266" t="s">
        <v>394</v>
      </c>
      <c r="I36" s="266"/>
      <c r="J36" s="1122">
        <v>12</v>
      </c>
      <c r="K36" s="58">
        <f t="shared" si="9"/>
        <v>431</v>
      </c>
      <c r="L36" s="57">
        <v>211</v>
      </c>
      <c r="M36" s="101">
        <v>220</v>
      </c>
      <c r="N36" s="105">
        <v>137</v>
      </c>
      <c r="O36" s="100">
        <v>131</v>
      </c>
      <c r="P36" s="100">
        <v>163</v>
      </c>
      <c r="Q36" s="101">
        <v>0</v>
      </c>
      <c r="R36" s="586">
        <v>0</v>
      </c>
      <c r="S36" s="592"/>
      <c r="T36" s="594"/>
      <c r="U36" s="590">
        <v>27</v>
      </c>
      <c r="V36" s="1192">
        <v>15</v>
      </c>
      <c r="W36" s="1193">
        <v>1</v>
      </c>
      <c r="X36" s="1194">
        <v>0</v>
      </c>
      <c r="Y36" s="1194">
        <v>1</v>
      </c>
      <c r="Z36" s="1194">
        <v>0</v>
      </c>
      <c r="AA36" s="1194">
        <v>0</v>
      </c>
      <c r="AB36" s="1194">
        <v>35</v>
      </c>
      <c r="AC36" s="1194">
        <v>0</v>
      </c>
      <c r="AD36" s="1194">
        <v>1</v>
      </c>
      <c r="AE36" s="1194">
        <v>0</v>
      </c>
      <c r="AF36" s="1194">
        <v>0</v>
      </c>
      <c r="AG36" s="1195">
        <v>4</v>
      </c>
      <c r="AH36" s="1196" t="s">
        <v>364</v>
      </c>
      <c r="AI36" s="142"/>
    </row>
    <row r="37" spans="2:35" s="45" customFormat="1" ht="20.45" customHeight="1" x14ac:dyDescent="0.15">
      <c r="B37" s="142" t="s">
        <v>288</v>
      </c>
      <c r="C37" s="266"/>
      <c r="D37" s="176" t="s">
        <v>292</v>
      </c>
      <c r="E37" s="1121"/>
      <c r="F37" s="267" t="s">
        <v>393</v>
      </c>
      <c r="G37" s="68" t="s">
        <v>145</v>
      </c>
      <c r="H37" s="266" t="s">
        <v>394</v>
      </c>
      <c r="I37" s="266"/>
      <c r="J37" s="1122">
        <v>3</v>
      </c>
      <c r="K37" s="58">
        <f t="shared" si="9"/>
        <v>60</v>
      </c>
      <c r="L37" s="57">
        <v>31</v>
      </c>
      <c r="M37" s="101">
        <v>29</v>
      </c>
      <c r="N37" s="105">
        <v>23</v>
      </c>
      <c r="O37" s="100">
        <v>24</v>
      </c>
      <c r="P37" s="100">
        <v>13</v>
      </c>
      <c r="Q37" s="101">
        <v>0</v>
      </c>
      <c r="R37" s="586">
        <v>0</v>
      </c>
      <c r="S37" s="592"/>
      <c r="T37" s="594"/>
      <c r="U37" s="590">
        <v>8</v>
      </c>
      <c r="V37" s="1192">
        <v>9</v>
      </c>
      <c r="W37" s="1193">
        <v>1</v>
      </c>
      <c r="X37" s="1194">
        <v>0</v>
      </c>
      <c r="Y37" s="1194">
        <v>1</v>
      </c>
      <c r="Z37" s="1194">
        <v>0</v>
      </c>
      <c r="AA37" s="1194">
        <v>0</v>
      </c>
      <c r="AB37" s="1194">
        <v>13</v>
      </c>
      <c r="AC37" s="1194">
        <v>0</v>
      </c>
      <c r="AD37" s="1194">
        <v>1</v>
      </c>
      <c r="AE37" s="1194">
        <v>0</v>
      </c>
      <c r="AF37" s="1194">
        <v>0</v>
      </c>
      <c r="AG37" s="1195">
        <v>1</v>
      </c>
      <c r="AH37" s="1196" t="s">
        <v>292</v>
      </c>
      <c r="AI37" s="142"/>
    </row>
    <row r="38" spans="2:35" s="45" customFormat="1" ht="20.45" customHeight="1" x14ac:dyDescent="0.15">
      <c r="B38" s="142" t="s">
        <v>412</v>
      </c>
      <c r="C38" s="266"/>
      <c r="D38" s="176" t="s">
        <v>414</v>
      </c>
      <c r="E38" s="1121"/>
      <c r="F38" s="267" t="s">
        <v>393</v>
      </c>
      <c r="G38" s="68" t="s">
        <v>416</v>
      </c>
      <c r="H38" s="266" t="s">
        <v>394</v>
      </c>
      <c r="I38" s="266"/>
      <c r="J38" s="1122">
        <v>11</v>
      </c>
      <c r="K38" s="58">
        <f t="shared" si="9"/>
        <v>280</v>
      </c>
      <c r="L38" s="57">
        <v>164</v>
      </c>
      <c r="M38" s="101">
        <v>116</v>
      </c>
      <c r="N38" s="105">
        <v>92</v>
      </c>
      <c r="O38" s="100">
        <v>96</v>
      </c>
      <c r="P38" s="100">
        <v>92</v>
      </c>
      <c r="Q38" s="101">
        <v>0</v>
      </c>
      <c r="R38" s="586">
        <v>0</v>
      </c>
      <c r="S38" s="593"/>
      <c r="T38" s="595"/>
      <c r="U38" s="590">
        <v>26</v>
      </c>
      <c r="V38" s="1192">
        <v>14</v>
      </c>
      <c r="W38" s="1193">
        <v>1</v>
      </c>
      <c r="X38" s="1194">
        <v>0</v>
      </c>
      <c r="Y38" s="1194">
        <v>2</v>
      </c>
      <c r="Z38" s="1194">
        <v>0</v>
      </c>
      <c r="AA38" s="1194">
        <v>0</v>
      </c>
      <c r="AB38" s="1194">
        <v>31</v>
      </c>
      <c r="AC38" s="1194">
        <v>0</v>
      </c>
      <c r="AD38" s="1194">
        <v>1</v>
      </c>
      <c r="AE38" s="1194">
        <v>0</v>
      </c>
      <c r="AF38" s="1194">
        <v>0</v>
      </c>
      <c r="AG38" s="1195">
        <v>5</v>
      </c>
      <c r="AH38" s="1196" t="s">
        <v>414</v>
      </c>
      <c r="AI38" s="142"/>
    </row>
    <row r="39" spans="2:35" s="45" customFormat="1" ht="20.45" customHeight="1" x14ac:dyDescent="0.15">
      <c r="B39" s="142" t="s">
        <v>1215</v>
      </c>
      <c r="C39" s="266"/>
      <c r="D39" s="176" t="s">
        <v>1216</v>
      </c>
      <c r="E39" s="1121"/>
      <c r="F39" s="267" t="s">
        <v>393</v>
      </c>
      <c r="G39" s="68"/>
      <c r="H39" s="266" t="s">
        <v>394</v>
      </c>
      <c r="I39" s="266"/>
      <c r="J39" s="1122">
        <v>15</v>
      </c>
      <c r="K39" s="58">
        <f t="shared" si="9"/>
        <v>411</v>
      </c>
      <c r="L39" s="57">
        <v>249</v>
      </c>
      <c r="M39" s="101">
        <v>162</v>
      </c>
      <c r="N39" s="105">
        <v>133</v>
      </c>
      <c r="O39" s="100">
        <v>149</v>
      </c>
      <c r="P39" s="100">
        <v>129</v>
      </c>
      <c r="Q39" s="101">
        <v>0</v>
      </c>
      <c r="R39" s="586">
        <v>0</v>
      </c>
      <c r="S39" s="592"/>
      <c r="T39" s="594"/>
      <c r="U39" s="590">
        <v>37</v>
      </c>
      <c r="V39" s="1192">
        <v>10</v>
      </c>
      <c r="W39" s="1193">
        <v>1</v>
      </c>
      <c r="X39" s="1194">
        <v>0</v>
      </c>
      <c r="Y39" s="1194">
        <v>1</v>
      </c>
      <c r="Z39" s="1194">
        <v>0</v>
      </c>
      <c r="AA39" s="1194">
        <v>0</v>
      </c>
      <c r="AB39" s="1194">
        <v>37</v>
      </c>
      <c r="AC39" s="1194">
        <v>0</v>
      </c>
      <c r="AD39" s="1194">
        <v>1</v>
      </c>
      <c r="AE39" s="1194">
        <v>0</v>
      </c>
      <c r="AF39" s="1194">
        <v>0</v>
      </c>
      <c r="AG39" s="1195">
        <v>7</v>
      </c>
      <c r="AH39" s="1196" t="s">
        <v>1216</v>
      </c>
      <c r="AI39" s="142"/>
    </row>
    <row r="40" spans="2:35" s="45" customFormat="1" ht="20.45" customHeight="1" x14ac:dyDescent="0.15">
      <c r="B40" s="142"/>
      <c r="C40" s="266"/>
      <c r="D40" s="176"/>
      <c r="E40" s="1121"/>
      <c r="F40" s="267"/>
      <c r="G40" s="68" t="s">
        <v>145</v>
      </c>
      <c r="H40" s="266" t="s">
        <v>1235</v>
      </c>
      <c r="I40" s="266"/>
      <c r="J40" s="1122">
        <v>0</v>
      </c>
      <c r="K40" s="58">
        <f>SUM(L40:M40)</f>
        <v>195</v>
      </c>
      <c r="L40" s="57">
        <v>60</v>
      </c>
      <c r="M40" s="101">
        <v>135</v>
      </c>
      <c r="N40" s="105">
        <v>65</v>
      </c>
      <c r="O40" s="100">
        <v>67</v>
      </c>
      <c r="P40" s="100">
        <v>63</v>
      </c>
      <c r="Q40" s="101">
        <v>0</v>
      </c>
      <c r="R40" s="586">
        <v>0</v>
      </c>
      <c r="S40" s="592"/>
      <c r="T40" s="594"/>
      <c r="U40" s="590">
        <v>0</v>
      </c>
      <c r="V40" s="1192">
        <v>0</v>
      </c>
      <c r="W40" s="1193">
        <v>0</v>
      </c>
      <c r="X40" s="1194">
        <v>0</v>
      </c>
      <c r="Y40" s="1194">
        <v>0</v>
      </c>
      <c r="Z40" s="1194">
        <v>0</v>
      </c>
      <c r="AA40" s="1194">
        <v>0</v>
      </c>
      <c r="AB40" s="1194">
        <v>0</v>
      </c>
      <c r="AC40" s="1194">
        <v>0</v>
      </c>
      <c r="AD40" s="1194">
        <v>0</v>
      </c>
      <c r="AE40" s="1194">
        <v>0</v>
      </c>
      <c r="AF40" s="1194">
        <v>0</v>
      </c>
      <c r="AG40" s="1195">
        <v>0</v>
      </c>
      <c r="AH40" s="1196"/>
      <c r="AI40" s="142"/>
    </row>
    <row r="41" spans="2:35" s="45" customFormat="1" ht="20.45" customHeight="1" x14ac:dyDescent="0.15">
      <c r="B41" s="142"/>
      <c r="C41" s="266"/>
      <c r="D41" s="176"/>
      <c r="E41" s="1121"/>
      <c r="F41" s="267"/>
      <c r="G41" s="68" t="s">
        <v>153</v>
      </c>
      <c r="H41" s="266" t="s">
        <v>1235</v>
      </c>
      <c r="I41" s="266"/>
      <c r="J41" s="1122">
        <v>0</v>
      </c>
      <c r="K41" s="58">
        <f>SUM(L41:M41)</f>
        <v>216</v>
      </c>
      <c r="L41" s="57">
        <v>189</v>
      </c>
      <c r="M41" s="101">
        <v>27</v>
      </c>
      <c r="N41" s="105">
        <v>68</v>
      </c>
      <c r="O41" s="100">
        <v>82</v>
      </c>
      <c r="P41" s="100">
        <v>66</v>
      </c>
      <c r="Q41" s="101">
        <v>0</v>
      </c>
      <c r="R41" s="586">
        <v>0</v>
      </c>
      <c r="S41" s="592"/>
      <c r="T41" s="594"/>
      <c r="U41" s="590">
        <v>0</v>
      </c>
      <c r="V41" s="1192">
        <v>0</v>
      </c>
      <c r="W41" s="1193">
        <v>0</v>
      </c>
      <c r="X41" s="1194">
        <v>0</v>
      </c>
      <c r="Y41" s="1194">
        <v>0</v>
      </c>
      <c r="Z41" s="1194">
        <v>0</v>
      </c>
      <c r="AA41" s="1194">
        <v>0</v>
      </c>
      <c r="AB41" s="1194">
        <v>0</v>
      </c>
      <c r="AC41" s="1194">
        <v>0</v>
      </c>
      <c r="AD41" s="1194">
        <v>0</v>
      </c>
      <c r="AE41" s="1194">
        <v>0</v>
      </c>
      <c r="AF41" s="1194">
        <v>0</v>
      </c>
      <c r="AG41" s="1195">
        <v>0</v>
      </c>
      <c r="AH41" s="1196"/>
      <c r="AI41" s="142"/>
    </row>
    <row r="42" spans="2:35" s="45" customFormat="1" ht="20.45" customHeight="1" x14ac:dyDescent="0.15">
      <c r="B42" s="142" t="s">
        <v>109</v>
      </c>
      <c r="C42" s="266"/>
      <c r="D42" s="176" t="s">
        <v>419</v>
      </c>
      <c r="E42" s="1121"/>
      <c r="F42" s="267" t="s">
        <v>393</v>
      </c>
      <c r="G42" s="68" t="s">
        <v>145</v>
      </c>
      <c r="H42" s="266" t="s">
        <v>394</v>
      </c>
      <c r="I42" s="266"/>
      <c r="J42" s="1122">
        <v>18</v>
      </c>
      <c r="K42" s="58">
        <f t="shared" si="9"/>
        <v>709</v>
      </c>
      <c r="L42" s="57">
        <v>348</v>
      </c>
      <c r="M42" s="101">
        <v>361</v>
      </c>
      <c r="N42" s="105">
        <v>240</v>
      </c>
      <c r="O42" s="100">
        <v>239</v>
      </c>
      <c r="P42" s="100">
        <v>230</v>
      </c>
      <c r="Q42" s="101">
        <v>0</v>
      </c>
      <c r="R42" s="586">
        <v>0</v>
      </c>
      <c r="S42" s="592"/>
      <c r="T42" s="594"/>
      <c r="U42" s="590">
        <v>33</v>
      </c>
      <c r="V42" s="1192">
        <v>17</v>
      </c>
      <c r="W42" s="1193">
        <v>1</v>
      </c>
      <c r="X42" s="1194">
        <v>0</v>
      </c>
      <c r="Y42" s="1194">
        <v>1</v>
      </c>
      <c r="Z42" s="1194">
        <v>0</v>
      </c>
      <c r="AA42" s="1194">
        <v>0</v>
      </c>
      <c r="AB42" s="1194">
        <v>44</v>
      </c>
      <c r="AC42" s="1194">
        <v>0</v>
      </c>
      <c r="AD42" s="1194">
        <v>1</v>
      </c>
      <c r="AE42" s="1194">
        <v>0</v>
      </c>
      <c r="AF42" s="1194">
        <v>0</v>
      </c>
      <c r="AG42" s="1195">
        <v>3</v>
      </c>
      <c r="AH42" s="1196" t="s">
        <v>419</v>
      </c>
      <c r="AI42" s="142"/>
    </row>
    <row r="43" spans="2:35" s="45" customFormat="1" ht="20.45" customHeight="1" x14ac:dyDescent="0.15">
      <c r="B43" s="142" t="s">
        <v>420</v>
      </c>
      <c r="C43" s="266"/>
      <c r="D43" s="176" t="s">
        <v>152</v>
      </c>
      <c r="E43" s="1121"/>
      <c r="F43" s="267" t="s">
        <v>393</v>
      </c>
      <c r="G43" s="68" t="s">
        <v>145</v>
      </c>
      <c r="H43" s="266" t="s">
        <v>394</v>
      </c>
      <c r="I43" s="266"/>
      <c r="J43" s="1122">
        <v>18</v>
      </c>
      <c r="K43" s="58">
        <f t="shared" si="9"/>
        <v>706</v>
      </c>
      <c r="L43" s="57">
        <v>278</v>
      </c>
      <c r="M43" s="101">
        <v>428</v>
      </c>
      <c r="N43" s="105">
        <v>240</v>
      </c>
      <c r="O43" s="100">
        <v>237</v>
      </c>
      <c r="P43" s="100">
        <v>229</v>
      </c>
      <c r="Q43" s="101">
        <v>0</v>
      </c>
      <c r="R43" s="586">
        <v>0</v>
      </c>
      <c r="S43" s="592"/>
      <c r="T43" s="594"/>
      <c r="U43" s="590">
        <v>30</v>
      </c>
      <c r="V43" s="1192">
        <v>21</v>
      </c>
      <c r="W43" s="1193">
        <v>1</v>
      </c>
      <c r="X43" s="1194">
        <v>0</v>
      </c>
      <c r="Y43" s="1194">
        <v>2</v>
      </c>
      <c r="Z43" s="1194">
        <v>0</v>
      </c>
      <c r="AA43" s="1194">
        <v>0</v>
      </c>
      <c r="AB43" s="1194">
        <v>44</v>
      </c>
      <c r="AC43" s="1194">
        <v>0</v>
      </c>
      <c r="AD43" s="1194">
        <v>1</v>
      </c>
      <c r="AE43" s="1194">
        <v>0</v>
      </c>
      <c r="AF43" s="1194">
        <v>0</v>
      </c>
      <c r="AG43" s="1195">
        <v>3</v>
      </c>
      <c r="AH43" s="1196" t="s">
        <v>152</v>
      </c>
      <c r="AI43" s="142"/>
    </row>
    <row r="44" spans="2:35" s="45" customFormat="1" ht="20.25" customHeight="1" x14ac:dyDescent="0.15">
      <c r="B44" s="142" t="s">
        <v>421</v>
      </c>
      <c r="C44" s="266"/>
      <c r="D44" s="176" t="s">
        <v>423</v>
      </c>
      <c r="E44" s="1121"/>
      <c r="F44" s="267" t="s">
        <v>393</v>
      </c>
      <c r="G44" s="68" t="s">
        <v>145</v>
      </c>
      <c r="H44" s="266" t="s">
        <v>394</v>
      </c>
      <c r="I44" s="266"/>
      <c r="J44" s="1122">
        <v>15</v>
      </c>
      <c r="K44" s="58">
        <f t="shared" si="9"/>
        <v>590</v>
      </c>
      <c r="L44" s="57">
        <v>299</v>
      </c>
      <c r="M44" s="101">
        <v>291</v>
      </c>
      <c r="N44" s="105">
        <v>201</v>
      </c>
      <c r="O44" s="100">
        <v>197</v>
      </c>
      <c r="P44" s="100">
        <v>192</v>
      </c>
      <c r="Q44" s="101">
        <v>0</v>
      </c>
      <c r="R44" s="586">
        <v>0</v>
      </c>
      <c r="S44" s="592"/>
      <c r="T44" s="594"/>
      <c r="U44" s="590">
        <v>24</v>
      </c>
      <c r="V44" s="1192">
        <v>26</v>
      </c>
      <c r="W44" s="1193">
        <v>1</v>
      </c>
      <c r="X44" s="1194">
        <v>0</v>
      </c>
      <c r="Y44" s="1194">
        <v>1</v>
      </c>
      <c r="Z44" s="1194">
        <v>0</v>
      </c>
      <c r="AA44" s="1194">
        <v>0</v>
      </c>
      <c r="AB44" s="1194">
        <v>43</v>
      </c>
      <c r="AC44" s="1194">
        <v>0</v>
      </c>
      <c r="AD44" s="1194">
        <v>2</v>
      </c>
      <c r="AE44" s="1194">
        <v>0</v>
      </c>
      <c r="AF44" s="1194">
        <v>0</v>
      </c>
      <c r="AG44" s="1195">
        <v>3</v>
      </c>
      <c r="AH44" s="1196" t="s">
        <v>423</v>
      </c>
      <c r="AI44" s="142"/>
    </row>
    <row r="45" spans="2:35" s="45" customFormat="1" ht="20.45" customHeight="1" x14ac:dyDescent="0.15">
      <c r="B45" s="146" t="s">
        <v>1205</v>
      </c>
      <c r="C45" s="266"/>
      <c r="D45" s="176" t="s">
        <v>537</v>
      </c>
      <c r="E45" s="1121"/>
      <c r="F45" s="267" t="s">
        <v>393</v>
      </c>
      <c r="G45" s="68"/>
      <c r="H45" s="266" t="s">
        <v>394</v>
      </c>
      <c r="I45" s="266"/>
      <c r="J45" s="1122">
        <v>15</v>
      </c>
      <c r="K45" s="58">
        <f t="shared" si="9"/>
        <v>459</v>
      </c>
      <c r="L45" s="57">
        <v>141</v>
      </c>
      <c r="M45" s="101">
        <v>318</v>
      </c>
      <c r="N45" s="105">
        <v>133</v>
      </c>
      <c r="O45" s="100">
        <v>189</v>
      </c>
      <c r="P45" s="100">
        <v>137</v>
      </c>
      <c r="Q45" s="101">
        <v>0</v>
      </c>
      <c r="R45" s="586">
        <v>71</v>
      </c>
      <c r="S45" s="592"/>
      <c r="T45" s="594"/>
      <c r="U45" s="590">
        <v>25</v>
      </c>
      <c r="V45" s="1192">
        <v>25</v>
      </c>
      <c r="W45" s="1193">
        <v>1</v>
      </c>
      <c r="X45" s="1194">
        <v>0</v>
      </c>
      <c r="Y45" s="1194">
        <v>2</v>
      </c>
      <c r="Z45" s="1194">
        <v>0</v>
      </c>
      <c r="AA45" s="1194">
        <v>0</v>
      </c>
      <c r="AB45" s="1194">
        <v>42</v>
      </c>
      <c r="AC45" s="1194">
        <v>0</v>
      </c>
      <c r="AD45" s="1194">
        <v>1</v>
      </c>
      <c r="AE45" s="1194">
        <v>0</v>
      </c>
      <c r="AF45" s="1194">
        <v>0</v>
      </c>
      <c r="AG45" s="1195">
        <v>4</v>
      </c>
      <c r="AH45" s="1196" t="s">
        <v>537</v>
      </c>
      <c r="AI45" s="146"/>
    </row>
    <row r="46" spans="2:35" s="45" customFormat="1" ht="20.45" customHeight="1" x14ac:dyDescent="0.15">
      <c r="B46" s="142"/>
      <c r="C46" s="266"/>
      <c r="D46" s="1134"/>
      <c r="E46" s="1121"/>
      <c r="F46" s="267"/>
      <c r="G46" s="68" t="s">
        <v>145</v>
      </c>
      <c r="H46" s="266" t="s">
        <v>394</v>
      </c>
      <c r="I46" s="266"/>
      <c r="J46" s="1122">
        <v>0</v>
      </c>
      <c r="K46" s="58">
        <f t="shared" si="9"/>
        <v>246</v>
      </c>
      <c r="L46" s="57">
        <v>118</v>
      </c>
      <c r="M46" s="101">
        <v>128</v>
      </c>
      <c r="N46" s="105">
        <v>69</v>
      </c>
      <c r="O46" s="100">
        <v>110</v>
      </c>
      <c r="P46" s="100">
        <v>67</v>
      </c>
      <c r="Q46" s="101">
        <v>0</v>
      </c>
      <c r="R46" s="586">
        <v>0</v>
      </c>
      <c r="S46" s="592"/>
      <c r="T46" s="594"/>
      <c r="U46" s="590">
        <v>0</v>
      </c>
      <c r="V46" s="1192">
        <v>0</v>
      </c>
      <c r="W46" s="1193">
        <v>0</v>
      </c>
      <c r="X46" s="1194">
        <v>0</v>
      </c>
      <c r="Y46" s="1194">
        <v>0</v>
      </c>
      <c r="Z46" s="1194">
        <v>0</v>
      </c>
      <c r="AA46" s="1194">
        <v>0</v>
      </c>
      <c r="AB46" s="1194">
        <v>0</v>
      </c>
      <c r="AC46" s="1194">
        <v>0</v>
      </c>
      <c r="AD46" s="1194">
        <v>0</v>
      </c>
      <c r="AE46" s="1194">
        <v>0</v>
      </c>
      <c r="AF46" s="1194">
        <v>0</v>
      </c>
      <c r="AG46" s="1195">
        <v>0</v>
      </c>
      <c r="AH46" s="1205"/>
      <c r="AI46" s="142"/>
    </row>
    <row r="47" spans="2:35" s="45" customFormat="1" ht="20.45" customHeight="1" x14ac:dyDescent="0.15">
      <c r="B47" s="142"/>
      <c r="C47" s="266"/>
      <c r="D47" s="1134"/>
      <c r="E47" s="1121"/>
      <c r="F47" s="267"/>
      <c r="G47" s="68" t="s">
        <v>375</v>
      </c>
      <c r="H47" s="266" t="s">
        <v>394</v>
      </c>
      <c r="I47" s="266"/>
      <c r="J47" s="1122">
        <v>0</v>
      </c>
      <c r="K47" s="58">
        <f t="shared" ref="K47" si="10">SUM(L47:M47)</f>
        <v>104</v>
      </c>
      <c r="L47" s="57">
        <v>14</v>
      </c>
      <c r="M47" s="101">
        <v>90</v>
      </c>
      <c r="N47" s="105">
        <v>29</v>
      </c>
      <c r="O47" s="100">
        <v>39</v>
      </c>
      <c r="P47" s="100">
        <v>36</v>
      </c>
      <c r="Q47" s="101">
        <v>0</v>
      </c>
      <c r="R47" s="586">
        <v>0</v>
      </c>
      <c r="S47" s="592"/>
      <c r="T47" s="594"/>
      <c r="U47" s="590">
        <v>0</v>
      </c>
      <c r="V47" s="1192">
        <v>0</v>
      </c>
      <c r="W47" s="1193">
        <v>0</v>
      </c>
      <c r="X47" s="1194">
        <v>0</v>
      </c>
      <c r="Y47" s="1194">
        <v>0</v>
      </c>
      <c r="Z47" s="1194">
        <v>0</v>
      </c>
      <c r="AA47" s="1194">
        <v>0</v>
      </c>
      <c r="AB47" s="1194">
        <v>0</v>
      </c>
      <c r="AC47" s="1194">
        <v>0</v>
      </c>
      <c r="AD47" s="1194">
        <v>0</v>
      </c>
      <c r="AE47" s="1194">
        <v>0</v>
      </c>
      <c r="AF47" s="1194">
        <v>0</v>
      </c>
      <c r="AG47" s="1195">
        <v>0</v>
      </c>
      <c r="AH47" s="1205"/>
      <c r="AI47" s="142"/>
    </row>
    <row r="48" spans="2:35" s="45" customFormat="1" ht="20.45" customHeight="1" x14ac:dyDescent="0.15">
      <c r="B48" s="142"/>
      <c r="C48" s="266"/>
      <c r="D48" s="176"/>
      <c r="E48" s="1121"/>
      <c r="F48" s="267"/>
      <c r="G48" s="68" t="s">
        <v>295</v>
      </c>
      <c r="H48" s="266" t="s">
        <v>394</v>
      </c>
      <c r="I48" s="266"/>
      <c r="J48" s="1122">
        <v>0</v>
      </c>
      <c r="K48" s="58">
        <f t="shared" si="9"/>
        <v>109</v>
      </c>
      <c r="L48" s="57">
        <v>9</v>
      </c>
      <c r="M48" s="101">
        <v>100</v>
      </c>
      <c r="N48" s="105">
        <v>35</v>
      </c>
      <c r="O48" s="100">
        <v>40</v>
      </c>
      <c r="P48" s="100">
        <v>34</v>
      </c>
      <c r="Q48" s="101">
        <v>0</v>
      </c>
      <c r="R48" s="586">
        <v>71</v>
      </c>
      <c r="S48" s="592"/>
      <c r="T48" s="594"/>
      <c r="U48" s="590">
        <v>0</v>
      </c>
      <c r="V48" s="1192">
        <v>0</v>
      </c>
      <c r="W48" s="1193">
        <v>0</v>
      </c>
      <c r="X48" s="1194">
        <v>0</v>
      </c>
      <c r="Y48" s="1194">
        <v>0</v>
      </c>
      <c r="Z48" s="1194">
        <v>0</v>
      </c>
      <c r="AA48" s="1194">
        <v>0</v>
      </c>
      <c r="AB48" s="1194">
        <v>0</v>
      </c>
      <c r="AC48" s="1194">
        <v>0</v>
      </c>
      <c r="AD48" s="1194">
        <v>0</v>
      </c>
      <c r="AE48" s="1194">
        <v>0</v>
      </c>
      <c r="AF48" s="1194">
        <v>0</v>
      </c>
      <c r="AG48" s="1195">
        <v>0</v>
      </c>
      <c r="AH48" s="1196"/>
      <c r="AI48" s="142"/>
    </row>
    <row r="49" spans="2:35" s="45" customFormat="1" ht="20.45" customHeight="1" x14ac:dyDescent="0.15">
      <c r="B49" s="142" t="s">
        <v>428</v>
      </c>
      <c r="C49" s="266"/>
      <c r="D49" s="176" t="s">
        <v>430</v>
      </c>
      <c r="E49" s="1121"/>
      <c r="F49" s="267" t="s">
        <v>393</v>
      </c>
      <c r="G49" s="68" t="s">
        <v>416</v>
      </c>
      <c r="H49" s="266" t="s">
        <v>394</v>
      </c>
      <c r="I49" s="266"/>
      <c r="J49" s="1122">
        <v>10</v>
      </c>
      <c r="K49" s="58">
        <f t="shared" si="9"/>
        <v>141</v>
      </c>
      <c r="L49" s="57">
        <v>92</v>
      </c>
      <c r="M49" s="101">
        <v>49</v>
      </c>
      <c r="N49" s="105">
        <v>40</v>
      </c>
      <c r="O49" s="100">
        <v>41</v>
      </c>
      <c r="P49" s="100">
        <v>60</v>
      </c>
      <c r="Q49" s="101">
        <v>0</v>
      </c>
      <c r="R49" s="586">
        <v>0</v>
      </c>
      <c r="S49" s="592"/>
      <c r="T49" s="594"/>
      <c r="U49" s="590">
        <v>23</v>
      </c>
      <c r="V49" s="1192">
        <v>14</v>
      </c>
      <c r="W49" s="1193">
        <v>1</v>
      </c>
      <c r="X49" s="1194">
        <v>0</v>
      </c>
      <c r="Y49" s="1194">
        <v>1</v>
      </c>
      <c r="Z49" s="1194">
        <v>0</v>
      </c>
      <c r="AA49" s="1194">
        <v>0</v>
      </c>
      <c r="AB49" s="1194">
        <v>31</v>
      </c>
      <c r="AC49" s="1194">
        <v>0</v>
      </c>
      <c r="AD49" s="1194">
        <v>1</v>
      </c>
      <c r="AE49" s="1194">
        <v>0</v>
      </c>
      <c r="AF49" s="1194">
        <v>0</v>
      </c>
      <c r="AG49" s="1195">
        <v>3</v>
      </c>
      <c r="AH49" s="1196" t="s">
        <v>430</v>
      </c>
      <c r="AI49" s="142"/>
    </row>
    <row r="50" spans="2:35" s="45" customFormat="1" ht="20.45" customHeight="1" x14ac:dyDescent="0.15">
      <c r="B50" s="142" t="s">
        <v>431</v>
      </c>
      <c r="C50" s="266"/>
      <c r="D50" s="176" t="s">
        <v>432</v>
      </c>
      <c r="E50" s="1121"/>
      <c r="F50" s="267" t="s">
        <v>393</v>
      </c>
      <c r="G50" s="68" t="s">
        <v>153</v>
      </c>
      <c r="H50" s="266" t="s">
        <v>394</v>
      </c>
      <c r="I50" s="266"/>
      <c r="J50" s="1122">
        <v>18</v>
      </c>
      <c r="K50" s="58">
        <f t="shared" si="9"/>
        <v>602</v>
      </c>
      <c r="L50" s="57">
        <v>513</v>
      </c>
      <c r="M50" s="101">
        <v>89</v>
      </c>
      <c r="N50" s="105">
        <v>210</v>
      </c>
      <c r="O50" s="100">
        <v>194</v>
      </c>
      <c r="P50" s="100">
        <v>198</v>
      </c>
      <c r="Q50" s="101">
        <v>0</v>
      </c>
      <c r="R50" s="586">
        <v>0</v>
      </c>
      <c r="S50" s="592"/>
      <c r="T50" s="594"/>
      <c r="U50" s="590">
        <v>47</v>
      </c>
      <c r="V50" s="1192">
        <v>11</v>
      </c>
      <c r="W50" s="1193">
        <v>1</v>
      </c>
      <c r="X50" s="1194">
        <v>0</v>
      </c>
      <c r="Y50" s="1194">
        <v>1</v>
      </c>
      <c r="Z50" s="1194">
        <v>0</v>
      </c>
      <c r="AA50" s="1194">
        <v>0</v>
      </c>
      <c r="AB50" s="1194">
        <v>49</v>
      </c>
      <c r="AC50" s="1194">
        <v>0</v>
      </c>
      <c r="AD50" s="1194">
        <v>1</v>
      </c>
      <c r="AE50" s="1194">
        <v>0</v>
      </c>
      <c r="AF50" s="1194">
        <v>0</v>
      </c>
      <c r="AG50" s="1195">
        <v>6</v>
      </c>
      <c r="AH50" s="1196" t="s">
        <v>432</v>
      </c>
      <c r="AI50" s="142"/>
    </row>
    <row r="51" spans="2:35" s="45" customFormat="1" ht="20.45" customHeight="1" x14ac:dyDescent="0.15">
      <c r="B51" s="142" t="s">
        <v>12</v>
      </c>
      <c r="C51" s="266"/>
      <c r="D51" s="176" t="s">
        <v>433</v>
      </c>
      <c r="E51" s="1121"/>
      <c r="F51" s="267" t="s">
        <v>393</v>
      </c>
      <c r="G51" s="68"/>
      <c r="H51" s="266" t="s">
        <v>394</v>
      </c>
      <c r="I51" s="266"/>
      <c r="J51" s="1122">
        <v>18</v>
      </c>
      <c r="K51" s="58">
        <f t="shared" si="9"/>
        <v>705</v>
      </c>
      <c r="L51" s="57">
        <v>276</v>
      </c>
      <c r="M51" s="101">
        <v>429</v>
      </c>
      <c r="N51" s="105">
        <v>240</v>
      </c>
      <c r="O51" s="100">
        <v>233</v>
      </c>
      <c r="P51" s="100">
        <v>232</v>
      </c>
      <c r="Q51" s="101">
        <v>0</v>
      </c>
      <c r="R51" s="586">
        <v>0</v>
      </c>
      <c r="S51" s="592"/>
      <c r="T51" s="594"/>
      <c r="U51" s="590">
        <v>28</v>
      </c>
      <c r="V51" s="1192">
        <v>29</v>
      </c>
      <c r="W51" s="1193">
        <v>1</v>
      </c>
      <c r="X51" s="1194">
        <v>0</v>
      </c>
      <c r="Y51" s="1194">
        <v>1</v>
      </c>
      <c r="Z51" s="1194">
        <v>0</v>
      </c>
      <c r="AA51" s="1194">
        <v>0</v>
      </c>
      <c r="AB51" s="1194">
        <v>48</v>
      </c>
      <c r="AC51" s="1194">
        <v>0</v>
      </c>
      <c r="AD51" s="1194">
        <v>1</v>
      </c>
      <c r="AE51" s="1194">
        <v>0</v>
      </c>
      <c r="AF51" s="1194">
        <v>0</v>
      </c>
      <c r="AG51" s="1195">
        <v>6</v>
      </c>
      <c r="AH51" s="1196" t="s">
        <v>433</v>
      </c>
      <c r="AI51" s="142"/>
    </row>
    <row r="52" spans="2:35" s="45" customFormat="1" ht="20.45" customHeight="1" x14ac:dyDescent="0.15">
      <c r="B52" s="142"/>
      <c r="C52" s="266"/>
      <c r="D52" s="176"/>
      <c r="E52" s="1121"/>
      <c r="F52" s="267"/>
      <c r="G52" s="68" t="s">
        <v>375</v>
      </c>
      <c r="H52" s="266" t="s">
        <v>394</v>
      </c>
      <c r="I52" s="266"/>
      <c r="J52" s="1122">
        <v>0</v>
      </c>
      <c r="K52" s="58">
        <f t="shared" si="9"/>
        <v>357</v>
      </c>
      <c r="L52" s="57">
        <v>182</v>
      </c>
      <c r="M52" s="101">
        <v>175</v>
      </c>
      <c r="N52" s="105">
        <v>120</v>
      </c>
      <c r="O52" s="100">
        <v>117</v>
      </c>
      <c r="P52" s="100">
        <v>120</v>
      </c>
      <c r="Q52" s="101">
        <v>0</v>
      </c>
      <c r="R52" s="586">
        <v>0</v>
      </c>
      <c r="S52" s="592"/>
      <c r="T52" s="594"/>
      <c r="U52" s="590">
        <v>0</v>
      </c>
      <c r="V52" s="1192">
        <v>0</v>
      </c>
      <c r="W52" s="1193">
        <v>0</v>
      </c>
      <c r="X52" s="1194">
        <v>0</v>
      </c>
      <c r="Y52" s="1194">
        <v>0</v>
      </c>
      <c r="Z52" s="1194">
        <v>0</v>
      </c>
      <c r="AA52" s="1194">
        <v>0</v>
      </c>
      <c r="AB52" s="1194">
        <v>0</v>
      </c>
      <c r="AC52" s="1194">
        <v>0</v>
      </c>
      <c r="AD52" s="1194">
        <v>0</v>
      </c>
      <c r="AE52" s="1194">
        <v>0</v>
      </c>
      <c r="AF52" s="1194">
        <v>0</v>
      </c>
      <c r="AG52" s="1195">
        <v>0</v>
      </c>
      <c r="AH52" s="1196"/>
      <c r="AI52" s="142"/>
    </row>
    <row r="53" spans="2:35" s="45" customFormat="1" ht="20.45" customHeight="1" x14ac:dyDescent="0.15">
      <c r="B53" s="142"/>
      <c r="C53" s="266"/>
      <c r="D53" s="176"/>
      <c r="E53" s="1121"/>
      <c r="F53" s="267"/>
      <c r="G53" s="68" t="s">
        <v>436</v>
      </c>
      <c r="H53" s="266" t="s">
        <v>394</v>
      </c>
      <c r="I53" s="266"/>
      <c r="J53" s="1122">
        <v>0</v>
      </c>
      <c r="K53" s="58">
        <f t="shared" si="9"/>
        <v>232</v>
      </c>
      <c r="L53" s="57">
        <v>10</v>
      </c>
      <c r="M53" s="101">
        <v>222</v>
      </c>
      <c r="N53" s="105">
        <v>80</v>
      </c>
      <c r="O53" s="100">
        <v>77</v>
      </c>
      <c r="P53" s="100">
        <v>75</v>
      </c>
      <c r="Q53" s="101">
        <v>0</v>
      </c>
      <c r="R53" s="586">
        <v>0</v>
      </c>
      <c r="S53" s="592"/>
      <c r="T53" s="594"/>
      <c r="U53" s="590">
        <v>0</v>
      </c>
      <c r="V53" s="1192">
        <v>0</v>
      </c>
      <c r="W53" s="1193">
        <v>0</v>
      </c>
      <c r="X53" s="1194">
        <v>0</v>
      </c>
      <c r="Y53" s="1194">
        <v>0</v>
      </c>
      <c r="Z53" s="1194">
        <v>0</v>
      </c>
      <c r="AA53" s="1194">
        <v>0</v>
      </c>
      <c r="AB53" s="1194">
        <v>0</v>
      </c>
      <c r="AC53" s="1194">
        <v>0</v>
      </c>
      <c r="AD53" s="1194">
        <v>0</v>
      </c>
      <c r="AE53" s="1194">
        <v>0</v>
      </c>
      <c r="AF53" s="1194">
        <v>0</v>
      </c>
      <c r="AG53" s="1195">
        <v>0</v>
      </c>
      <c r="AH53" s="1196"/>
      <c r="AI53" s="142"/>
    </row>
    <row r="54" spans="2:35" s="45" customFormat="1" ht="20.45" customHeight="1" thickBot="1" x14ac:dyDescent="0.2">
      <c r="B54" s="1135"/>
      <c r="C54" s="1136"/>
      <c r="D54" s="27"/>
      <c r="E54" s="1137"/>
      <c r="F54" s="1138"/>
      <c r="G54" s="53" t="s">
        <v>323</v>
      </c>
      <c r="H54" s="1136" t="s">
        <v>394</v>
      </c>
      <c r="I54" s="1136"/>
      <c r="J54" s="1139">
        <v>0</v>
      </c>
      <c r="K54" s="1140">
        <f t="shared" si="9"/>
        <v>116</v>
      </c>
      <c r="L54" s="1141">
        <v>84</v>
      </c>
      <c r="M54" s="1142">
        <v>32</v>
      </c>
      <c r="N54" s="1143">
        <v>40</v>
      </c>
      <c r="O54" s="1144">
        <v>39</v>
      </c>
      <c r="P54" s="1144">
        <v>37</v>
      </c>
      <c r="Q54" s="1142">
        <v>0</v>
      </c>
      <c r="R54" s="1145">
        <v>0</v>
      </c>
      <c r="S54" s="592"/>
      <c r="T54" s="594"/>
      <c r="U54" s="1206">
        <v>0</v>
      </c>
      <c r="V54" s="1207">
        <v>0</v>
      </c>
      <c r="W54" s="1208">
        <v>0</v>
      </c>
      <c r="X54" s="1209">
        <v>0</v>
      </c>
      <c r="Y54" s="1209">
        <v>0</v>
      </c>
      <c r="Z54" s="1209">
        <v>0</v>
      </c>
      <c r="AA54" s="1209">
        <v>0</v>
      </c>
      <c r="AB54" s="1209">
        <v>0</v>
      </c>
      <c r="AC54" s="1209">
        <v>0</v>
      </c>
      <c r="AD54" s="1209">
        <v>0</v>
      </c>
      <c r="AE54" s="1209">
        <v>0</v>
      </c>
      <c r="AF54" s="1209">
        <v>0</v>
      </c>
      <c r="AG54" s="1210">
        <v>0</v>
      </c>
      <c r="AH54" s="1211"/>
      <c r="AI54" s="142"/>
    </row>
    <row r="55" spans="2:35" s="83" customFormat="1" ht="15.75" customHeight="1" x14ac:dyDescent="0.2">
      <c r="B55" s="131"/>
      <c r="C55" s="81"/>
      <c r="F55" s="132"/>
      <c r="G55" s="132"/>
      <c r="H55" s="132"/>
      <c r="I55" s="132"/>
      <c r="N55" s="44"/>
      <c r="O55" s="44"/>
      <c r="P55" s="44"/>
      <c r="Q55" s="44"/>
      <c r="R55" s="116"/>
      <c r="S55" s="116"/>
      <c r="T55" s="116"/>
      <c r="U55" s="133"/>
      <c r="V55" s="133"/>
      <c r="W55" s="131"/>
      <c r="X55" s="133"/>
      <c r="Y55" s="133"/>
      <c r="Z55" s="133"/>
      <c r="AA55" s="133"/>
      <c r="AB55" s="133"/>
      <c r="AC55" s="133"/>
      <c r="AD55" s="133"/>
      <c r="AE55" s="133"/>
      <c r="AF55" s="133"/>
      <c r="AG55" s="133"/>
      <c r="AI55" s="134"/>
    </row>
    <row r="56" spans="2:35" s="82" customFormat="1" ht="18" thickBot="1" x14ac:dyDescent="0.2">
      <c r="B56" s="1146"/>
      <c r="C56" s="1146"/>
      <c r="D56" s="1146"/>
      <c r="E56" s="1146"/>
      <c r="F56" s="1146"/>
      <c r="G56" s="1146"/>
      <c r="H56" s="1146"/>
      <c r="I56" s="1146"/>
      <c r="J56" s="135"/>
      <c r="K56" s="135"/>
      <c r="L56" s="135"/>
      <c r="M56" s="135"/>
      <c r="N56" s="135"/>
      <c r="O56" s="135"/>
      <c r="P56" s="135"/>
      <c r="Q56" s="135"/>
      <c r="R56" s="136"/>
      <c r="S56" s="136"/>
      <c r="T56" s="136"/>
      <c r="U56" s="136"/>
      <c r="V56" s="136"/>
      <c r="W56" s="136"/>
      <c r="X56" s="136"/>
      <c r="Y56" s="136"/>
      <c r="Z56" s="136"/>
      <c r="AA56" s="136"/>
      <c r="AB56" s="136"/>
      <c r="AC56" s="136"/>
      <c r="AD56" s="136"/>
      <c r="AE56" s="136"/>
      <c r="AF56" s="136"/>
      <c r="AG56" s="136"/>
      <c r="AH56" s="1146"/>
      <c r="AI56" s="136"/>
    </row>
    <row r="57" spans="2:35" s="88" customFormat="1" ht="4.5" customHeight="1" x14ac:dyDescent="0.15">
      <c r="B57" s="137"/>
      <c r="C57" s="138"/>
      <c r="D57" s="85"/>
      <c r="E57" s="86"/>
      <c r="F57" s="139"/>
      <c r="G57" s="140"/>
      <c r="H57" s="139"/>
      <c r="I57" s="141"/>
      <c r="J57" s="86"/>
      <c r="K57" s="85"/>
      <c r="L57" s="85"/>
      <c r="M57" s="85"/>
      <c r="N57" s="85"/>
      <c r="O57" s="85"/>
      <c r="P57" s="85"/>
      <c r="Q57" s="85"/>
      <c r="R57" s="585"/>
      <c r="S57" s="147"/>
      <c r="T57" s="597"/>
      <c r="U57" s="1873" t="s">
        <v>929</v>
      </c>
      <c r="V57" s="1874"/>
      <c r="W57" s="1874"/>
      <c r="X57" s="1874"/>
      <c r="Y57" s="1874"/>
      <c r="Z57" s="1874"/>
      <c r="AA57" s="1874"/>
      <c r="AB57" s="1874"/>
      <c r="AC57" s="1874"/>
      <c r="AD57" s="1874"/>
      <c r="AE57" s="1874"/>
      <c r="AF57" s="1874"/>
      <c r="AG57" s="1890"/>
      <c r="AH57" s="1212"/>
      <c r="AI57" s="1230"/>
    </row>
    <row r="58" spans="2:35" s="88" customFormat="1" ht="21" customHeight="1" x14ac:dyDescent="0.15">
      <c r="B58" s="1870" t="s">
        <v>515</v>
      </c>
      <c r="C58" s="122"/>
      <c r="D58" s="1880" t="s">
        <v>395</v>
      </c>
      <c r="E58" s="89"/>
      <c r="F58" s="1881" t="s">
        <v>46</v>
      </c>
      <c r="G58" s="1882" t="s">
        <v>1061</v>
      </c>
      <c r="H58" s="1882" t="s">
        <v>1062</v>
      </c>
      <c r="I58" s="1098"/>
      <c r="J58" s="1885" t="s">
        <v>927</v>
      </c>
      <c r="K58" s="1887" t="s">
        <v>330</v>
      </c>
      <c r="L58" s="1639"/>
      <c r="M58" s="1639"/>
      <c r="N58" s="1639"/>
      <c r="O58" s="1639"/>
      <c r="P58" s="1639"/>
      <c r="Q58" s="1639"/>
      <c r="R58" s="1888" t="s">
        <v>401</v>
      </c>
      <c r="S58" s="583"/>
      <c r="T58" s="598"/>
      <c r="U58" s="1875"/>
      <c r="V58" s="1876"/>
      <c r="W58" s="1876"/>
      <c r="X58" s="1876"/>
      <c r="Y58" s="1876"/>
      <c r="Z58" s="1876"/>
      <c r="AA58" s="1876"/>
      <c r="AB58" s="1876"/>
      <c r="AC58" s="1876"/>
      <c r="AD58" s="1876"/>
      <c r="AE58" s="1876"/>
      <c r="AF58" s="1876"/>
      <c r="AG58" s="1891"/>
      <c r="AH58" s="1896" t="s">
        <v>395</v>
      </c>
      <c r="AI58" s="1860"/>
    </row>
    <row r="59" spans="2:35" s="88" customFormat="1" ht="4.5" customHeight="1" x14ac:dyDescent="0.15">
      <c r="B59" s="1870"/>
      <c r="C59" s="122"/>
      <c r="D59" s="1880"/>
      <c r="E59" s="89"/>
      <c r="F59" s="1881"/>
      <c r="G59" s="1882"/>
      <c r="H59" s="1882"/>
      <c r="I59" s="1098"/>
      <c r="J59" s="1885"/>
      <c r="K59" s="1635" t="s">
        <v>539</v>
      </c>
      <c r="L59" s="1636"/>
      <c r="M59" s="1637"/>
      <c r="N59" s="254"/>
      <c r="O59" s="1099"/>
      <c r="P59" s="1099"/>
      <c r="Q59" s="255"/>
      <c r="R59" s="1888"/>
      <c r="S59" s="583"/>
      <c r="T59" s="598"/>
      <c r="U59" s="1861" t="s">
        <v>539</v>
      </c>
      <c r="V59" s="1862"/>
      <c r="W59" s="1179"/>
      <c r="X59" s="1180"/>
      <c r="Y59" s="1180"/>
      <c r="Z59" s="1180"/>
      <c r="AA59" s="1180"/>
      <c r="AB59" s="1180"/>
      <c r="AC59" s="1180"/>
      <c r="AD59" s="1180"/>
      <c r="AE59" s="1180"/>
      <c r="AF59" s="1180"/>
      <c r="AG59" s="1181"/>
      <c r="AH59" s="1897"/>
      <c r="AI59" s="1860"/>
    </row>
    <row r="60" spans="2:35" s="88" customFormat="1" ht="39.75" customHeight="1" x14ac:dyDescent="0.15">
      <c r="B60" s="1870"/>
      <c r="C60" s="122"/>
      <c r="D60" s="1880"/>
      <c r="E60" s="89"/>
      <c r="F60" s="1881"/>
      <c r="G60" s="1883"/>
      <c r="H60" s="1883"/>
      <c r="I60" s="1098"/>
      <c r="J60" s="1886"/>
      <c r="K60" s="1638"/>
      <c r="L60" s="1639"/>
      <c r="M60" s="1640"/>
      <c r="N60" s="1865" t="s">
        <v>593</v>
      </c>
      <c r="O60" s="1645" t="s">
        <v>595</v>
      </c>
      <c r="P60" s="1645" t="s">
        <v>596</v>
      </c>
      <c r="Q60" s="1647" t="s">
        <v>600</v>
      </c>
      <c r="R60" s="1889"/>
      <c r="S60" s="584"/>
      <c r="T60" s="599"/>
      <c r="U60" s="1863"/>
      <c r="V60" s="1864"/>
      <c r="W60" s="1866" t="s">
        <v>163</v>
      </c>
      <c r="X60" s="1868" t="s">
        <v>390</v>
      </c>
      <c r="Y60" s="1868" t="s">
        <v>80</v>
      </c>
      <c r="Z60" s="1868" t="s">
        <v>300</v>
      </c>
      <c r="AA60" s="1868" t="s">
        <v>389</v>
      </c>
      <c r="AB60" s="1868" t="s">
        <v>939</v>
      </c>
      <c r="AC60" s="1868" t="s">
        <v>864</v>
      </c>
      <c r="AD60" s="1877" t="s">
        <v>388</v>
      </c>
      <c r="AE60" s="1877" t="s">
        <v>940</v>
      </c>
      <c r="AF60" s="1877" t="s">
        <v>561</v>
      </c>
      <c r="AG60" s="1878" t="s">
        <v>941</v>
      </c>
      <c r="AH60" s="1897"/>
      <c r="AI60" s="1860"/>
    </row>
    <row r="61" spans="2:35" s="88" customFormat="1" ht="39.75" customHeight="1" x14ac:dyDescent="0.15">
      <c r="B61" s="1870"/>
      <c r="C61" s="122"/>
      <c r="D61" s="1880"/>
      <c r="E61" s="89"/>
      <c r="F61" s="1881"/>
      <c r="G61" s="1884"/>
      <c r="H61" s="1884"/>
      <c r="I61" s="1098"/>
      <c r="J61" s="1886"/>
      <c r="K61" s="1658" t="s">
        <v>411</v>
      </c>
      <c r="L61" s="1660" t="s">
        <v>931</v>
      </c>
      <c r="M61" s="1662" t="s">
        <v>932</v>
      </c>
      <c r="N61" s="1865"/>
      <c r="O61" s="1646"/>
      <c r="P61" s="1646"/>
      <c r="Q61" s="1648"/>
      <c r="R61" s="1889"/>
      <c r="S61" s="584"/>
      <c r="T61" s="599"/>
      <c r="U61" s="1894" t="s">
        <v>931</v>
      </c>
      <c r="V61" s="1871" t="s">
        <v>932</v>
      </c>
      <c r="W61" s="1867"/>
      <c r="X61" s="1869"/>
      <c r="Y61" s="1869"/>
      <c r="Z61" s="1869"/>
      <c r="AA61" s="1869"/>
      <c r="AB61" s="1869"/>
      <c r="AC61" s="1869"/>
      <c r="AD61" s="1877"/>
      <c r="AE61" s="1877"/>
      <c r="AF61" s="1877"/>
      <c r="AG61" s="1879"/>
      <c r="AH61" s="1897"/>
      <c r="AI61" s="1860"/>
    </row>
    <row r="62" spans="2:35" s="88" customFormat="1" ht="4.5" customHeight="1" x14ac:dyDescent="0.15">
      <c r="B62" s="1100"/>
      <c r="C62" s="264"/>
      <c r="D62" s="265"/>
      <c r="E62" s="90"/>
      <c r="F62" s="1101"/>
      <c r="G62" s="1102"/>
      <c r="H62" s="1104"/>
      <c r="I62" s="1104"/>
      <c r="J62" s="1147"/>
      <c r="K62" s="1892"/>
      <c r="L62" s="1668"/>
      <c r="M62" s="1893"/>
      <c r="N62" s="1106"/>
      <c r="O62" s="258"/>
      <c r="P62" s="258"/>
      <c r="Q62" s="259"/>
      <c r="R62" s="1107"/>
      <c r="S62" s="588"/>
      <c r="T62" s="600"/>
      <c r="U62" s="1895"/>
      <c r="V62" s="1872"/>
      <c r="W62" s="1182"/>
      <c r="X62" s="1183"/>
      <c r="Y62" s="1183"/>
      <c r="Z62" s="1183"/>
      <c r="AA62" s="1183"/>
      <c r="AB62" s="1183"/>
      <c r="AC62" s="1183"/>
      <c r="AD62" s="1183"/>
      <c r="AE62" s="1183"/>
      <c r="AF62" s="1183"/>
      <c r="AG62" s="1184"/>
      <c r="AH62" s="1185"/>
      <c r="AI62" s="1231"/>
    </row>
    <row r="63" spans="2:35" s="45" customFormat="1" ht="20.45" customHeight="1" x14ac:dyDescent="0.15">
      <c r="B63" s="142" t="s">
        <v>297</v>
      </c>
      <c r="C63" s="266"/>
      <c r="D63" s="176" t="s">
        <v>846</v>
      </c>
      <c r="E63" s="1121"/>
      <c r="F63" s="267" t="s">
        <v>393</v>
      </c>
      <c r="G63" s="68" t="s">
        <v>145</v>
      </c>
      <c r="H63" s="266" t="s">
        <v>394</v>
      </c>
      <c r="I63" s="266"/>
      <c r="J63" s="1122">
        <v>18</v>
      </c>
      <c r="K63" s="58">
        <f t="shared" ref="K63:K92" si="11">SUM(L63:M63)</f>
        <v>628</v>
      </c>
      <c r="L63" s="57">
        <v>288</v>
      </c>
      <c r="M63" s="101">
        <v>340</v>
      </c>
      <c r="N63" s="105">
        <v>210</v>
      </c>
      <c r="O63" s="100">
        <v>208</v>
      </c>
      <c r="P63" s="100">
        <v>210</v>
      </c>
      <c r="Q63" s="101">
        <v>0</v>
      </c>
      <c r="R63" s="586">
        <v>0</v>
      </c>
      <c r="S63" s="594"/>
      <c r="T63" s="601"/>
      <c r="U63" s="590">
        <v>30</v>
      </c>
      <c r="V63" s="1192">
        <v>23</v>
      </c>
      <c r="W63" s="1193">
        <v>1</v>
      </c>
      <c r="X63" s="1194">
        <v>0</v>
      </c>
      <c r="Y63" s="1194">
        <v>1</v>
      </c>
      <c r="Z63" s="1194">
        <v>0</v>
      </c>
      <c r="AA63" s="1194">
        <v>0</v>
      </c>
      <c r="AB63" s="1194">
        <v>47</v>
      </c>
      <c r="AC63" s="1194">
        <v>0</v>
      </c>
      <c r="AD63" s="1194">
        <v>1</v>
      </c>
      <c r="AE63" s="1194">
        <v>0</v>
      </c>
      <c r="AF63" s="1194">
        <v>0</v>
      </c>
      <c r="AG63" s="1195">
        <v>3</v>
      </c>
      <c r="AH63" s="1196" t="s">
        <v>846</v>
      </c>
      <c r="AI63" s="142"/>
    </row>
    <row r="64" spans="2:35" s="45" customFormat="1" ht="20.45" customHeight="1" x14ac:dyDescent="0.15">
      <c r="B64" s="142" t="s">
        <v>71</v>
      </c>
      <c r="C64" s="266"/>
      <c r="D64" s="176" t="s">
        <v>859</v>
      </c>
      <c r="E64" s="1121"/>
      <c r="F64" s="267" t="s">
        <v>393</v>
      </c>
      <c r="G64" s="68" t="s">
        <v>145</v>
      </c>
      <c r="H64" s="266" t="s">
        <v>394</v>
      </c>
      <c r="I64" s="266"/>
      <c r="J64" s="1122">
        <v>18</v>
      </c>
      <c r="K64" s="58">
        <f t="shared" si="11"/>
        <v>671</v>
      </c>
      <c r="L64" s="57">
        <v>325</v>
      </c>
      <c r="M64" s="101">
        <v>346</v>
      </c>
      <c r="N64" s="105">
        <v>222</v>
      </c>
      <c r="O64" s="100">
        <v>229</v>
      </c>
      <c r="P64" s="100">
        <v>220</v>
      </c>
      <c r="Q64" s="101">
        <v>0</v>
      </c>
      <c r="R64" s="586">
        <v>0</v>
      </c>
      <c r="S64" s="594"/>
      <c r="T64" s="601"/>
      <c r="U64" s="590">
        <v>27</v>
      </c>
      <c r="V64" s="1192">
        <v>19</v>
      </c>
      <c r="W64" s="1193">
        <v>1</v>
      </c>
      <c r="X64" s="1194">
        <v>0</v>
      </c>
      <c r="Y64" s="1194">
        <v>1</v>
      </c>
      <c r="Z64" s="1194">
        <v>0</v>
      </c>
      <c r="AA64" s="1194">
        <v>0</v>
      </c>
      <c r="AB64" s="1194">
        <v>39</v>
      </c>
      <c r="AC64" s="1194">
        <v>0</v>
      </c>
      <c r="AD64" s="1194">
        <v>1</v>
      </c>
      <c r="AE64" s="1194">
        <v>0</v>
      </c>
      <c r="AF64" s="1194">
        <v>0</v>
      </c>
      <c r="AG64" s="1195">
        <v>4</v>
      </c>
      <c r="AH64" s="1196" t="s">
        <v>859</v>
      </c>
      <c r="AI64" s="142"/>
    </row>
    <row r="65" spans="2:35" s="45" customFormat="1" ht="20.45" customHeight="1" x14ac:dyDescent="0.15">
      <c r="B65" s="142" t="s">
        <v>218</v>
      </c>
      <c r="C65" s="266"/>
      <c r="D65" s="176" t="s">
        <v>78</v>
      </c>
      <c r="E65" s="1121"/>
      <c r="F65" s="267" t="s">
        <v>393</v>
      </c>
      <c r="G65" s="68" t="s">
        <v>145</v>
      </c>
      <c r="H65" s="266" t="s">
        <v>394</v>
      </c>
      <c r="I65" s="266"/>
      <c r="J65" s="1122">
        <v>5</v>
      </c>
      <c r="K65" s="58">
        <f t="shared" si="11"/>
        <v>80</v>
      </c>
      <c r="L65" s="57">
        <v>42</v>
      </c>
      <c r="M65" s="101">
        <v>38</v>
      </c>
      <c r="N65" s="105">
        <v>21</v>
      </c>
      <c r="O65" s="100">
        <v>32</v>
      </c>
      <c r="P65" s="100">
        <v>27</v>
      </c>
      <c r="Q65" s="101">
        <v>0</v>
      </c>
      <c r="R65" s="586">
        <v>0</v>
      </c>
      <c r="S65" s="594"/>
      <c r="T65" s="601"/>
      <c r="U65" s="590">
        <v>14</v>
      </c>
      <c r="V65" s="1192">
        <v>8</v>
      </c>
      <c r="W65" s="1193">
        <v>1</v>
      </c>
      <c r="X65" s="1194">
        <v>0</v>
      </c>
      <c r="Y65" s="1194">
        <v>1</v>
      </c>
      <c r="Z65" s="1194">
        <v>0</v>
      </c>
      <c r="AA65" s="1194">
        <v>0</v>
      </c>
      <c r="AB65" s="1194">
        <v>13</v>
      </c>
      <c r="AC65" s="1194">
        <v>0</v>
      </c>
      <c r="AD65" s="1194">
        <v>1</v>
      </c>
      <c r="AE65" s="1194">
        <v>0</v>
      </c>
      <c r="AF65" s="1194">
        <v>0</v>
      </c>
      <c r="AG65" s="1195">
        <v>6</v>
      </c>
      <c r="AH65" s="1196" t="s">
        <v>78</v>
      </c>
      <c r="AI65" s="142"/>
    </row>
    <row r="66" spans="2:35" s="45" customFormat="1" ht="20.45" customHeight="1" x14ac:dyDescent="0.15">
      <c r="B66" s="142" t="s">
        <v>444</v>
      </c>
      <c r="C66" s="266"/>
      <c r="D66" s="176" t="s">
        <v>197</v>
      </c>
      <c r="E66" s="1121"/>
      <c r="F66" s="267" t="s">
        <v>393</v>
      </c>
      <c r="G66" s="68" t="s">
        <v>404</v>
      </c>
      <c r="H66" s="266" t="s">
        <v>394</v>
      </c>
      <c r="I66" s="266"/>
      <c r="J66" s="1122">
        <v>9</v>
      </c>
      <c r="K66" s="58">
        <f t="shared" si="11"/>
        <v>256</v>
      </c>
      <c r="L66" s="57">
        <v>121</v>
      </c>
      <c r="M66" s="101">
        <v>135</v>
      </c>
      <c r="N66" s="105">
        <v>71</v>
      </c>
      <c r="O66" s="100">
        <v>100</v>
      </c>
      <c r="P66" s="100">
        <v>85</v>
      </c>
      <c r="Q66" s="101">
        <v>0</v>
      </c>
      <c r="R66" s="586">
        <v>0</v>
      </c>
      <c r="S66" s="594"/>
      <c r="T66" s="601"/>
      <c r="U66" s="590">
        <v>19</v>
      </c>
      <c r="V66" s="1192">
        <v>19</v>
      </c>
      <c r="W66" s="1193">
        <v>1</v>
      </c>
      <c r="X66" s="1194">
        <v>0</v>
      </c>
      <c r="Y66" s="1194">
        <v>1</v>
      </c>
      <c r="Z66" s="1194">
        <v>0</v>
      </c>
      <c r="AA66" s="1194">
        <v>0</v>
      </c>
      <c r="AB66" s="1194">
        <v>29</v>
      </c>
      <c r="AC66" s="1194">
        <v>0</v>
      </c>
      <c r="AD66" s="1194">
        <v>1</v>
      </c>
      <c r="AE66" s="1194">
        <v>0</v>
      </c>
      <c r="AF66" s="1194">
        <v>0</v>
      </c>
      <c r="AG66" s="1195">
        <v>6</v>
      </c>
      <c r="AH66" s="1196" t="s">
        <v>197</v>
      </c>
      <c r="AI66" s="142"/>
    </row>
    <row r="67" spans="2:35" s="45" customFormat="1" ht="20.45" customHeight="1" x14ac:dyDescent="0.15">
      <c r="B67" s="142" t="s">
        <v>447</v>
      </c>
      <c r="C67" s="266"/>
      <c r="D67" s="176" t="s">
        <v>250</v>
      </c>
      <c r="E67" s="1121"/>
      <c r="F67" s="267" t="s">
        <v>393</v>
      </c>
      <c r="G67" s="68"/>
      <c r="H67" s="266" t="s">
        <v>394</v>
      </c>
      <c r="I67" s="266"/>
      <c r="J67" s="1122">
        <v>9</v>
      </c>
      <c r="K67" s="58">
        <f t="shared" si="11"/>
        <v>216</v>
      </c>
      <c r="L67" s="57">
        <v>102</v>
      </c>
      <c r="M67" s="101">
        <v>114</v>
      </c>
      <c r="N67" s="105">
        <v>61</v>
      </c>
      <c r="O67" s="100">
        <v>68</v>
      </c>
      <c r="P67" s="100">
        <v>87</v>
      </c>
      <c r="Q67" s="101">
        <v>0</v>
      </c>
      <c r="R67" s="586">
        <v>0</v>
      </c>
      <c r="S67" s="594"/>
      <c r="T67" s="601"/>
      <c r="U67" s="590">
        <v>14</v>
      </c>
      <c r="V67" s="1192">
        <v>16</v>
      </c>
      <c r="W67" s="1193">
        <v>1</v>
      </c>
      <c r="X67" s="1194">
        <v>0</v>
      </c>
      <c r="Y67" s="1194">
        <v>1</v>
      </c>
      <c r="Z67" s="1194">
        <v>0</v>
      </c>
      <c r="AA67" s="1194">
        <v>0</v>
      </c>
      <c r="AB67" s="1194">
        <v>24</v>
      </c>
      <c r="AC67" s="1194">
        <v>0</v>
      </c>
      <c r="AD67" s="1194">
        <v>1</v>
      </c>
      <c r="AE67" s="1194">
        <v>0</v>
      </c>
      <c r="AF67" s="1194">
        <v>0</v>
      </c>
      <c r="AG67" s="1195">
        <v>3</v>
      </c>
      <c r="AH67" s="1196" t="s">
        <v>250</v>
      </c>
      <c r="AI67" s="142"/>
    </row>
    <row r="68" spans="2:35" s="45" customFormat="1" ht="20.45" customHeight="1" x14ac:dyDescent="0.15">
      <c r="B68" s="142"/>
      <c r="C68" s="266"/>
      <c r="D68" s="176"/>
      <c r="E68" s="1121"/>
      <c r="F68" s="267"/>
      <c r="G68" s="68" t="s">
        <v>145</v>
      </c>
      <c r="H68" s="266" t="s">
        <v>394</v>
      </c>
      <c r="I68" s="266"/>
      <c r="J68" s="1122">
        <v>0</v>
      </c>
      <c r="K68" s="58">
        <f t="shared" si="11"/>
        <v>152</v>
      </c>
      <c r="L68" s="57">
        <v>72</v>
      </c>
      <c r="M68" s="101">
        <v>80</v>
      </c>
      <c r="N68" s="105">
        <v>44</v>
      </c>
      <c r="O68" s="100">
        <v>46</v>
      </c>
      <c r="P68" s="100">
        <v>62</v>
      </c>
      <c r="Q68" s="101">
        <v>0</v>
      </c>
      <c r="R68" s="586">
        <v>0</v>
      </c>
      <c r="S68" s="594"/>
      <c r="T68" s="601"/>
      <c r="U68" s="590">
        <v>0</v>
      </c>
      <c r="V68" s="1192">
        <v>0</v>
      </c>
      <c r="W68" s="1193">
        <v>0</v>
      </c>
      <c r="X68" s="1194">
        <v>0</v>
      </c>
      <c r="Y68" s="1194">
        <v>0</v>
      </c>
      <c r="Z68" s="1194">
        <v>0</v>
      </c>
      <c r="AA68" s="1194">
        <v>0</v>
      </c>
      <c r="AB68" s="1194">
        <v>0</v>
      </c>
      <c r="AC68" s="1194">
        <v>0</v>
      </c>
      <c r="AD68" s="1194">
        <v>0</v>
      </c>
      <c r="AE68" s="1194">
        <v>0</v>
      </c>
      <c r="AF68" s="1194">
        <v>0</v>
      </c>
      <c r="AG68" s="1195">
        <v>0</v>
      </c>
      <c r="AH68" s="1196"/>
      <c r="AI68" s="142"/>
    </row>
    <row r="69" spans="2:35" s="45" customFormat="1" ht="20.45" customHeight="1" x14ac:dyDescent="0.15">
      <c r="B69" s="142"/>
      <c r="C69" s="266"/>
      <c r="D69" s="176"/>
      <c r="E69" s="1121"/>
      <c r="F69" s="267"/>
      <c r="G69" s="68" t="s">
        <v>436</v>
      </c>
      <c r="H69" s="266" t="s">
        <v>394</v>
      </c>
      <c r="I69" s="266"/>
      <c r="J69" s="1122">
        <v>0</v>
      </c>
      <c r="K69" s="58">
        <f t="shared" si="11"/>
        <v>64</v>
      </c>
      <c r="L69" s="57">
        <v>30</v>
      </c>
      <c r="M69" s="101">
        <v>34</v>
      </c>
      <c r="N69" s="105">
        <v>17</v>
      </c>
      <c r="O69" s="100">
        <v>22</v>
      </c>
      <c r="P69" s="100">
        <v>25</v>
      </c>
      <c r="Q69" s="101">
        <v>0</v>
      </c>
      <c r="R69" s="586">
        <v>0</v>
      </c>
      <c r="S69" s="594"/>
      <c r="T69" s="601"/>
      <c r="U69" s="590">
        <v>0</v>
      </c>
      <c r="V69" s="1192">
        <v>0</v>
      </c>
      <c r="W69" s="1193">
        <v>0</v>
      </c>
      <c r="X69" s="1194">
        <v>0</v>
      </c>
      <c r="Y69" s="1194">
        <v>0</v>
      </c>
      <c r="Z69" s="1194">
        <v>0</v>
      </c>
      <c r="AA69" s="1194">
        <v>0</v>
      </c>
      <c r="AB69" s="1194">
        <v>0</v>
      </c>
      <c r="AC69" s="1194">
        <v>0</v>
      </c>
      <c r="AD69" s="1194">
        <v>0</v>
      </c>
      <c r="AE69" s="1194">
        <v>0</v>
      </c>
      <c r="AF69" s="1194">
        <v>0</v>
      </c>
      <c r="AG69" s="1195">
        <v>0</v>
      </c>
      <c r="AH69" s="1196"/>
      <c r="AI69" s="142"/>
    </row>
    <row r="70" spans="2:35" s="45" customFormat="1" ht="20.45" customHeight="1" x14ac:dyDescent="0.15">
      <c r="B70" s="142" t="s">
        <v>452</v>
      </c>
      <c r="C70" s="266"/>
      <c r="D70" s="176" t="s">
        <v>454</v>
      </c>
      <c r="E70" s="1121"/>
      <c r="F70" s="267" t="s">
        <v>393</v>
      </c>
      <c r="G70" s="68" t="s">
        <v>145</v>
      </c>
      <c r="H70" s="266" t="s">
        <v>394</v>
      </c>
      <c r="I70" s="266"/>
      <c r="J70" s="1122">
        <v>3</v>
      </c>
      <c r="K70" s="58">
        <f t="shared" si="11"/>
        <v>97</v>
      </c>
      <c r="L70" s="57">
        <v>57</v>
      </c>
      <c r="M70" s="101">
        <v>40</v>
      </c>
      <c r="N70" s="105">
        <v>31</v>
      </c>
      <c r="O70" s="100">
        <v>33</v>
      </c>
      <c r="P70" s="100">
        <v>33</v>
      </c>
      <c r="Q70" s="101">
        <v>0</v>
      </c>
      <c r="R70" s="586">
        <v>0</v>
      </c>
      <c r="S70" s="594"/>
      <c r="T70" s="601"/>
      <c r="U70" s="590">
        <v>14</v>
      </c>
      <c r="V70" s="1192">
        <v>4</v>
      </c>
      <c r="W70" s="1193">
        <v>1</v>
      </c>
      <c r="X70" s="1194">
        <v>0</v>
      </c>
      <c r="Y70" s="1194">
        <v>1</v>
      </c>
      <c r="Z70" s="1194">
        <v>0</v>
      </c>
      <c r="AA70" s="1194">
        <v>0</v>
      </c>
      <c r="AB70" s="1194">
        <v>13</v>
      </c>
      <c r="AC70" s="1194">
        <v>0</v>
      </c>
      <c r="AD70" s="1194">
        <v>0</v>
      </c>
      <c r="AE70" s="1194">
        <v>1</v>
      </c>
      <c r="AF70" s="1194">
        <v>0</v>
      </c>
      <c r="AG70" s="1195">
        <v>2</v>
      </c>
      <c r="AH70" s="1196" t="s">
        <v>454</v>
      </c>
      <c r="AI70" s="142"/>
    </row>
    <row r="71" spans="2:35" s="45" customFormat="1" ht="20.45" customHeight="1" x14ac:dyDescent="0.15">
      <c r="B71" s="142" t="s">
        <v>1217</v>
      </c>
      <c r="C71" s="266"/>
      <c r="D71" s="176" t="s">
        <v>1218</v>
      </c>
      <c r="E71" s="1121"/>
      <c r="F71" s="267" t="s">
        <v>393</v>
      </c>
      <c r="G71" s="68"/>
      <c r="H71" s="266" t="s">
        <v>394</v>
      </c>
      <c r="I71" s="266"/>
      <c r="J71" s="1122">
        <v>18</v>
      </c>
      <c r="K71" s="58">
        <f t="shared" si="11"/>
        <v>539</v>
      </c>
      <c r="L71" s="57">
        <v>289</v>
      </c>
      <c r="M71" s="101">
        <v>250</v>
      </c>
      <c r="N71" s="105">
        <v>181</v>
      </c>
      <c r="O71" s="100">
        <v>181</v>
      </c>
      <c r="P71" s="100">
        <v>177</v>
      </c>
      <c r="Q71" s="101">
        <v>0</v>
      </c>
      <c r="R71" s="586">
        <v>0</v>
      </c>
      <c r="S71" s="594"/>
      <c r="T71" s="601"/>
      <c r="U71" s="590">
        <v>42</v>
      </c>
      <c r="V71" s="1192">
        <v>11</v>
      </c>
      <c r="W71" s="1193">
        <v>1</v>
      </c>
      <c r="X71" s="1194">
        <v>0</v>
      </c>
      <c r="Y71" s="1194">
        <v>2</v>
      </c>
      <c r="Z71" s="1194">
        <v>0</v>
      </c>
      <c r="AA71" s="1194">
        <v>0</v>
      </c>
      <c r="AB71" s="1194">
        <v>46</v>
      </c>
      <c r="AC71" s="1194">
        <v>0</v>
      </c>
      <c r="AD71" s="1194">
        <v>1</v>
      </c>
      <c r="AE71" s="1194">
        <v>0</v>
      </c>
      <c r="AF71" s="1194">
        <v>0</v>
      </c>
      <c r="AG71" s="1195">
        <v>3</v>
      </c>
      <c r="AH71" s="1196" t="s">
        <v>1218</v>
      </c>
      <c r="AI71" s="142"/>
    </row>
    <row r="72" spans="2:35" s="45" customFormat="1" ht="20.45" customHeight="1" x14ac:dyDescent="0.15">
      <c r="B72" s="142"/>
      <c r="C72" s="266"/>
      <c r="D72" s="176"/>
      <c r="E72" s="1121"/>
      <c r="F72" s="267"/>
      <c r="G72" s="68" t="s">
        <v>145</v>
      </c>
      <c r="H72" s="266" t="s">
        <v>394</v>
      </c>
      <c r="I72" s="266"/>
      <c r="J72" s="1122">
        <v>0</v>
      </c>
      <c r="K72" s="58">
        <f>SUM(L72:M72)</f>
        <v>198</v>
      </c>
      <c r="L72" s="57">
        <v>77</v>
      </c>
      <c r="M72" s="101">
        <v>121</v>
      </c>
      <c r="N72" s="105">
        <v>71</v>
      </c>
      <c r="O72" s="100">
        <v>66</v>
      </c>
      <c r="P72" s="100">
        <v>61</v>
      </c>
      <c r="Q72" s="101">
        <v>0</v>
      </c>
      <c r="R72" s="586">
        <v>0</v>
      </c>
      <c r="S72" s="594"/>
      <c r="T72" s="601"/>
      <c r="U72" s="590">
        <v>0</v>
      </c>
      <c r="V72" s="1192">
        <v>0</v>
      </c>
      <c r="W72" s="1193">
        <v>0</v>
      </c>
      <c r="X72" s="1194">
        <v>0</v>
      </c>
      <c r="Y72" s="1194">
        <v>0</v>
      </c>
      <c r="Z72" s="1194">
        <v>0</v>
      </c>
      <c r="AA72" s="1194">
        <v>0</v>
      </c>
      <c r="AB72" s="1194">
        <v>0</v>
      </c>
      <c r="AC72" s="1194">
        <v>0</v>
      </c>
      <c r="AD72" s="1194">
        <v>0</v>
      </c>
      <c r="AE72" s="1194">
        <v>0</v>
      </c>
      <c r="AF72" s="1194">
        <v>0</v>
      </c>
      <c r="AG72" s="1195">
        <v>0</v>
      </c>
      <c r="AH72" s="1196"/>
      <c r="AI72" s="142"/>
    </row>
    <row r="73" spans="2:35" s="45" customFormat="1" ht="20.45" customHeight="1" x14ac:dyDescent="0.15">
      <c r="B73" s="142"/>
      <c r="C73" s="266"/>
      <c r="D73" s="176"/>
      <c r="E73" s="1121"/>
      <c r="F73" s="267"/>
      <c r="G73" s="68" t="s">
        <v>416</v>
      </c>
      <c r="H73" s="266" t="s">
        <v>394</v>
      </c>
      <c r="I73" s="266"/>
      <c r="J73" s="1122">
        <v>0</v>
      </c>
      <c r="K73" s="58">
        <f>SUM(L73:M73)</f>
        <v>341</v>
      </c>
      <c r="L73" s="57">
        <v>212</v>
      </c>
      <c r="M73" s="101">
        <v>129</v>
      </c>
      <c r="N73" s="105">
        <v>110</v>
      </c>
      <c r="O73" s="100">
        <v>115</v>
      </c>
      <c r="P73" s="100">
        <v>116</v>
      </c>
      <c r="Q73" s="101">
        <v>0</v>
      </c>
      <c r="R73" s="586">
        <v>0</v>
      </c>
      <c r="S73" s="594"/>
      <c r="T73" s="601"/>
      <c r="U73" s="590">
        <v>0</v>
      </c>
      <c r="V73" s="1192">
        <v>0</v>
      </c>
      <c r="W73" s="1193">
        <v>0</v>
      </c>
      <c r="X73" s="1194">
        <v>0</v>
      </c>
      <c r="Y73" s="1194">
        <v>0</v>
      </c>
      <c r="Z73" s="1194">
        <v>0</v>
      </c>
      <c r="AA73" s="1194">
        <v>0</v>
      </c>
      <c r="AB73" s="1194">
        <v>0</v>
      </c>
      <c r="AC73" s="1194">
        <v>0</v>
      </c>
      <c r="AD73" s="1194">
        <v>0</v>
      </c>
      <c r="AE73" s="1194">
        <v>0</v>
      </c>
      <c r="AF73" s="1194">
        <v>0</v>
      </c>
      <c r="AG73" s="1195">
        <v>0</v>
      </c>
      <c r="AH73" s="1196"/>
      <c r="AI73" s="142"/>
    </row>
    <row r="74" spans="2:35" s="45" customFormat="1" ht="20.45" customHeight="1" x14ac:dyDescent="0.15">
      <c r="B74" s="142" t="s">
        <v>456</v>
      </c>
      <c r="C74" s="266"/>
      <c r="D74" s="176" t="s">
        <v>208</v>
      </c>
      <c r="E74" s="1121"/>
      <c r="F74" s="267" t="s">
        <v>393</v>
      </c>
      <c r="G74" s="68" t="s">
        <v>153</v>
      </c>
      <c r="H74" s="266" t="s">
        <v>394</v>
      </c>
      <c r="I74" s="266"/>
      <c r="J74" s="1122">
        <v>12</v>
      </c>
      <c r="K74" s="58">
        <f t="shared" si="11"/>
        <v>362</v>
      </c>
      <c r="L74" s="57">
        <v>322</v>
      </c>
      <c r="M74" s="101">
        <v>40</v>
      </c>
      <c r="N74" s="105">
        <v>106</v>
      </c>
      <c r="O74" s="100">
        <v>129</v>
      </c>
      <c r="P74" s="100">
        <v>127</v>
      </c>
      <c r="Q74" s="101">
        <v>0</v>
      </c>
      <c r="R74" s="586">
        <v>0</v>
      </c>
      <c r="S74" s="594"/>
      <c r="T74" s="601"/>
      <c r="U74" s="590">
        <v>29</v>
      </c>
      <c r="V74" s="1192">
        <v>12</v>
      </c>
      <c r="W74" s="1193">
        <v>1</v>
      </c>
      <c r="X74" s="1194">
        <v>0</v>
      </c>
      <c r="Y74" s="1194">
        <v>1</v>
      </c>
      <c r="Z74" s="1194">
        <v>0</v>
      </c>
      <c r="AA74" s="1194">
        <v>0</v>
      </c>
      <c r="AB74" s="1194">
        <v>33</v>
      </c>
      <c r="AC74" s="1194">
        <v>0</v>
      </c>
      <c r="AD74" s="1194">
        <v>1</v>
      </c>
      <c r="AE74" s="1194">
        <v>0</v>
      </c>
      <c r="AF74" s="1194">
        <v>0</v>
      </c>
      <c r="AG74" s="1195">
        <v>5</v>
      </c>
      <c r="AH74" s="1196" t="s">
        <v>208</v>
      </c>
      <c r="AI74" s="142"/>
    </row>
    <row r="75" spans="2:35" s="45" customFormat="1" ht="20.45" customHeight="1" x14ac:dyDescent="0.15">
      <c r="B75" s="142" t="s">
        <v>459</v>
      </c>
      <c r="C75" s="266"/>
      <c r="D75" s="176" t="s">
        <v>49</v>
      </c>
      <c r="E75" s="1121"/>
      <c r="F75" s="267" t="s">
        <v>393</v>
      </c>
      <c r="G75" s="68" t="s">
        <v>375</v>
      </c>
      <c r="H75" s="266" t="s">
        <v>394</v>
      </c>
      <c r="I75" s="266"/>
      <c r="J75" s="1122">
        <v>9</v>
      </c>
      <c r="K75" s="58">
        <f t="shared" si="11"/>
        <v>315</v>
      </c>
      <c r="L75" s="57">
        <v>135</v>
      </c>
      <c r="M75" s="101">
        <v>180</v>
      </c>
      <c r="N75" s="105">
        <v>119</v>
      </c>
      <c r="O75" s="100">
        <v>88</v>
      </c>
      <c r="P75" s="100">
        <v>108</v>
      </c>
      <c r="Q75" s="101">
        <v>0</v>
      </c>
      <c r="R75" s="586">
        <v>0</v>
      </c>
      <c r="S75" s="594"/>
      <c r="T75" s="601"/>
      <c r="U75" s="590">
        <v>15</v>
      </c>
      <c r="V75" s="1192">
        <v>19</v>
      </c>
      <c r="W75" s="1193">
        <v>1</v>
      </c>
      <c r="X75" s="1194">
        <v>0</v>
      </c>
      <c r="Y75" s="1194">
        <v>1</v>
      </c>
      <c r="Z75" s="1194">
        <v>0</v>
      </c>
      <c r="AA75" s="1194">
        <v>0</v>
      </c>
      <c r="AB75" s="1194">
        <v>29</v>
      </c>
      <c r="AC75" s="1194">
        <v>0</v>
      </c>
      <c r="AD75" s="1194">
        <v>1</v>
      </c>
      <c r="AE75" s="1194">
        <v>0</v>
      </c>
      <c r="AF75" s="1194">
        <v>0</v>
      </c>
      <c r="AG75" s="1195">
        <v>2</v>
      </c>
      <c r="AH75" s="1196" t="s">
        <v>49</v>
      </c>
      <c r="AI75" s="142"/>
    </row>
    <row r="76" spans="2:35" s="45" customFormat="1" ht="20.45" customHeight="1" x14ac:dyDescent="0.15">
      <c r="B76" s="142" t="s">
        <v>460</v>
      </c>
      <c r="C76" s="266"/>
      <c r="D76" s="176" t="s">
        <v>363</v>
      </c>
      <c r="E76" s="1121"/>
      <c r="F76" s="267" t="s">
        <v>393</v>
      </c>
      <c r="G76" s="68" t="s">
        <v>145</v>
      </c>
      <c r="H76" s="266" t="s">
        <v>394</v>
      </c>
      <c r="I76" s="266"/>
      <c r="J76" s="1122">
        <v>15</v>
      </c>
      <c r="K76" s="58">
        <f t="shared" si="11"/>
        <v>529</v>
      </c>
      <c r="L76" s="57">
        <v>234</v>
      </c>
      <c r="M76" s="101">
        <v>295</v>
      </c>
      <c r="N76" s="105">
        <v>181</v>
      </c>
      <c r="O76" s="100">
        <v>185</v>
      </c>
      <c r="P76" s="100">
        <v>163</v>
      </c>
      <c r="Q76" s="101">
        <v>0</v>
      </c>
      <c r="R76" s="586">
        <v>0</v>
      </c>
      <c r="S76" s="594"/>
      <c r="T76" s="601"/>
      <c r="U76" s="590">
        <v>34</v>
      </c>
      <c r="V76" s="1192">
        <v>14</v>
      </c>
      <c r="W76" s="1193">
        <v>1</v>
      </c>
      <c r="X76" s="1194">
        <v>0</v>
      </c>
      <c r="Y76" s="1194">
        <v>1</v>
      </c>
      <c r="Z76" s="1194">
        <v>0</v>
      </c>
      <c r="AA76" s="1194">
        <v>0</v>
      </c>
      <c r="AB76" s="1194">
        <v>35</v>
      </c>
      <c r="AC76" s="1194">
        <v>0</v>
      </c>
      <c r="AD76" s="1194">
        <v>1</v>
      </c>
      <c r="AE76" s="1194">
        <v>0</v>
      </c>
      <c r="AF76" s="1194">
        <v>0</v>
      </c>
      <c r="AG76" s="1195">
        <v>10</v>
      </c>
      <c r="AH76" s="1196" t="s">
        <v>363</v>
      </c>
      <c r="AI76" s="142"/>
    </row>
    <row r="77" spans="2:35" s="45" customFormat="1" ht="20.45" customHeight="1" x14ac:dyDescent="0.15">
      <c r="B77" s="142" t="s">
        <v>464</v>
      </c>
      <c r="C77" s="266"/>
      <c r="D77" s="176" t="s">
        <v>647</v>
      </c>
      <c r="E77" s="1121"/>
      <c r="F77" s="267" t="s">
        <v>393</v>
      </c>
      <c r="G77" s="68" t="s">
        <v>404</v>
      </c>
      <c r="H77" s="266" t="s">
        <v>394</v>
      </c>
      <c r="I77" s="266"/>
      <c r="J77" s="1122">
        <v>12</v>
      </c>
      <c r="K77" s="58">
        <f t="shared" si="11"/>
        <v>302</v>
      </c>
      <c r="L77" s="57">
        <v>130</v>
      </c>
      <c r="M77" s="101">
        <v>172</v>
      </c>
      <c r="N77" s="105">
        <v>89</v>
      </c>
      <c r="O77" s="100">
        <v>109</v>
      </c>
      <c r="P77" s="100">
        <v>104</v>
      </c>
      <c r="Q77" s="101">
        <v>0</v>
      </c>
      <c r="R77" s="586">
        <v>0</v>
      </c>
      <c r="S77" s="594"/>
      <c r="T77" s="601"/>
      <c r="U77" s="590">
        <v>26</v>
      </c>
      <c r="V77" s="1192">
        <v>14</v>
      </c>
      <c r="W77" s="1193">
        <v>1</v>
      </c>
      <c r="X77" s="1194">
        <v>0</v>
      </c>
      <c r="Y77" s="1194">
        <v>1</v>
      </c>
      <c r="Z77" s="1194">
        <v>0</v>
      </c>
      <c r="AA77" s="1194">
        <v>0</v>
      </c>
      <c r="AB77" s="1194">
        <v>29</v>
      </c>
      <c r="AC77" s="1194">
        <v>0</v>
      </c>
      <c r="AD77" s="1194">
        <v>1</v>
      </c>
      <c r="AE77" s="1194">
        <v>0</v>
      </c>
      <c r="AF77" s="1194">
        <v>0</v>
      </c>
      <c r="AG77" s="1195">
        <v>8</v>
      </c>
      <c r="AH77" s="1196" t="s">
        <v>647</v>
      </c>
      <c r="AI77" s="142"/>
    </row>
    <row r="78" spans="2:35" s="45" customFormat="1" ht="20.45" customHeight="1" x14ac:dyDescent="0.15">
      <c r="B78" s="142" t="s">
        <v>360</v>
      </c>
      <c r="C78" s="266"/>
      <c r="D78" s="176" t="s">
        <v>266</v>
      </c>
      <c r="E78" s="1121"/>
      <c r="F78" s="267" t="s">
        <v>393</v>
      </c>
      <c r="G78" s="68" t="s">
        <v>145</v>
      </c>
      <c r="H78" s="266" t="s">
        <v>394</v>
      </c>
      <c r="I78" s="266"/>
      <c r="J78" s="1122">
        <v>6</v>
      </c>
      <c r="K78" s="58">
        <f t="shared" si="11"/>
        <v>122</v>
      </c>
      <c r="L78" s="57">
        <v>62</v>
      </c>
      <c r="M78" s="101">
        <v>60</v>
      </c>
      <c r="N78" s="105">
        <v>33</v>
      </c>
      <c r="O78" s="100">
        <v>41</v>
      </c>
      <c r="P78" s="100">
        <v>48</v>
      </c>
      <c r="Q78" s="101">
        <v>0</v>
      </c>
      <c r="R78" s="586">
        <v>0</v>
      </c>
      <c r="S78" s="594"/>
      <c r="T78" s="601"/>
      <c r="U78" s="590">
        <v>15</v>
      </c>
      <c r="V78" s="1192">
        <v>5</v>
      </c>
      <c r="W78" s="1193">
        <v>1</v>
      </c>
      <c r="X78" s="1194">
        <v>0</v>
      </c>
      <c r="Y78" s="1194">
        <v>1</v>
      </c>
      <c r="Z78" s="1194">
        <v>0</v>
      </c>
      <c r="AA78" s="1194">
        <v>0</v>
      </c>
      <c r="AB78" s="1194">
        <v>12</v>
      </c>
      <c r="AC78" s="1194">
        <v>0</v>
      </c>
      <c r="AD78" s="1194">
        <v>1</v>
      </c>
      <c r="AE78" s="1194">
        <v>1</v>
      </c>
      <c r="AF78" s="1194">
        <v>0</v>
      </c>
      <c r="AG78" s="1195">
        <v>4</v>
      </c>
      <c r="AH78" s="1196" t="s">
        <v>266</v>
      </c>
      <c r="AI78" s="142"/>
    </row>
    <row r="79" spans="2:35" s="45" customFormat="1" ht="20.45" customHeight="1" x14ac:dyDescent="0.15">
      <c r="B79" s="142" t="s">
        <v>213</v>
      </c>
      <c r="C79" s="266"/>
      <c r="D79" s="176" t="s">
        <v>275</v>
      </c>
      <c r="E79" s="1121"/>
      <c r="F79" s="267" t="s">
        <v>393</v>
      </c>
      <c r="G79" s="68" t="s">
        <v>153</v>
      </c>
      <c r="H79" s="266" t="s">
        <v>394</v>
      </c>
      <c r="I79" s="266"/>
      <c r="J79" s="1122">
        <v>9</v>
      </c>
      <c r="K79" s="58">
        <f t="shared" si="11"/>
        <v>260</v>
      </c>
      <c r="L79" s="57">
        <v>210</v>
      </c>
      <c r="M79" s="101">
        <v>50</v>
      </c>
      <c r="N79" s="105">
        <v>89</v>
      </c>
      <c r="O79" s="100">
        <v>88</v>
      </c>
      <c r="P79" s="100">
        <v>83</v>
      </c>
      <c r="Q79" s="101">
        <v>0</v>
      </c>
      <c r="R79" s="586">
        <v>0</v>
      </c>
      <c r="S79" s="594"/>
      <c r="T79" s="601"/>
      <c r="U79" s="590">
        <v>26</v>
      </c>
      <c r="V79" s="1192">
        <v>6</v>
      </c>
      <c r="W79" s="1193">
        <v>1</v>
      </c>
      <c r="X79" s="1194">
        <v>0</v>
      </c>
      <c r="Y79" s="1194">
        <v>1</v>
      </c>
      <c r="Z79" s="1194">
        <v>0</v>
      </c>
      <c r="AA79" s="1194">
        <v>0</v>
      </c>
      <c r="AB79" s="1194">
        <v>25</v>
      </c>
      <c r="AC79" s="1194">
        <v>0</v>
      </c>
      <c r="AD79" s="1194">
        <v>0</v>
      </c>
      <c r="AE79" s="1194">
        <v>1</v>
      </c>
      <c r="AF79" s="1194">
        <v>0</v>
      </c>
      <c r="AG79" s="1195">
        <v>4</v>
      </c>
      <c r="AH79" s="1196" t="s">
        <v>275</v>
      </c>
      <c r="AI79" s="142"/>
    </row>
    <row r="80" spans="2:35" s="45" customFormat="1" ht="20.45" customHeight="1" x14ac:dyDescent="0.15">
      <c r="B80" s="142" t="s">
        <v>206</v>
      </c>
      <c r="C80" s="266"/>
      <c r="D80" s="176" t="s">
        <v>337</v>
      </c>
      <c r="E80" s="1121"/>
      <c r="F80" s="267" t="s">
        <v>393</v>
      </c>
      <c r="G80" s="68" t="s">
        <v>145</v>
      </c>
      <c r="H80" s="266" t="s">
        <v>394</v>
      </c>
      <c r="I80" s="266"/>
      <c r="J80" s="1122">
        <v>18</v>
      </c>
      <c r="K80" s="58">
        <f t="shared" si="11"/>
        <v>710</v>
      </c>
      <c r="L80" s="57">
        <v>363</v>
      </c>
      <c r="M80" s="101">
        <v>347</v>
      </c>
      <c r="N80" s="105">
        <v>240</v>
      </c>
      <c r="O80" s="100">
        <v>235</v>
      </c>
      <c r="P80" s="100">
        <v>235</v>
      </c>
      <c r="Q80" s="101">
        <v>0</v>
      </c>
      <c r="R80" s="586">
        <v>0</v>
      </c>
      <c r="S80" s="594"/>
      <c r="T80" s="601"/>
      <c r="U80" s="590">
        <v>40</v>
      </c>
      <c r="V80" s="1192">
        <v>12</v>
      </c>
      <c r="W80" s="1193">
        <v>1</v>
      </c>
      <c r="X80" s="1194">
        <v>0</v>
      </c>
      <c r="Y80" s="1194">
        <v>1</v>
      </c>
      <c r="Z80" s="1194">
        <v>0</v>
      </c>
      <c r="AA80" s="1194">
        <v>0</v>
      </c>
      <c r="AB80" s="1194">
        <v>46</v>
      </c>
      <c r="AC80" s="1194">
        <v>0</v>
      </c>
      <c r="AD80" s="1194">
        <v>1</v>
      </c>
      <c r="AE80" s="1194">
        <v>1</v>
      </c>
      <c r="AF80" s="1194">
        <v>0</v>
      </c>
      <c r="AG80" s="1195">
        <v>2</v>
      </c>
      <c r="AH80" s="1196" t="s">
        <v>337</v>
      </c>
      <c r="AI80" s="142"/>
    </row>
    <row r="81" spans="2:35" s="45" customFormat="1" ht="20.45" customHeight="1" x14ac:dyDescent="0.15">
      <c r="B81" s="142" t="s">
        <v>216</v>
      </c>
      <c r="C81" s="266"/>
      <c r="D81" s="176" t="s">
        <v>356</v>
      </c>
      <c r="E81" s="1121"/>
      <c r="F81" s="267" t="s">
        <v>393</v>
      </c>
      <c r="G81" s="68"/>
      <c r="H81" s="266" t="s">
        <v>394</v>
      </c>
      <c r="I81" s="266"/>
      <c r="J81" s="1122">
        <v>18</v>
      </c>
      <c r="K81" s="58">
        <f t="shared" si="11"/>
        <v>671</v>
      </c>
      <c r="L81" s="57">
        <v>226</v>
      </c>
      <c r="M81" s="101">
        <v>445</v>
      </c>
      <c r="N81" s="105">
        <v>226</v>
      </c>
      <c r="O81" s="100">
        <v>226</v>
      </c>
      <c r="P81" s="100">
        <v>219</v>
      </c>
      <c r="Q81" s="101">
        <v>0</v>
      </c>
      <c r="R81" s="586">
        <v>0</v>
      </c>
      <c r="S81" s="594"/>
      <c r="T81" s="601"/>
      <c r="U81" s="590">
        <v>29</v>
      </c>
      <c r="V81" s="1192">
        <v>17</v>
      </c>
      <c r="W81" s="1193">
        <v>1</v>
      </c>
      <c r="X81" s="1194">
        <v>0</v>
      </c>
      <c r="Y81" s="1194">
        <v>1</v>
      </c>
      <c r="Z81" s="1194">
        <v>0</v>
      </c>
      <c r="AA81" s="1194">
        <v>0</v>
      </c>
      <c r="AB81" s="1194">
        <v>41</v>
      </c>
      <c r="AC81" s="1194">
        <v>0</v>
      </c>
      <c r="AD81" s="1194">
        <v>1</v>
      </c>
      <c r="AE81" s="1194">
        <v>0</v>
      </c>
      <c r="AF81" s="1194">
        <v>0</v>
      </c>
      <c r="AG81" s="1195">
        <v>2</v>
      </c>
      <c r="AH81" s="1196" t="s">
        <v>356</v>
      </c>
      <c r="AI81" s="142"/>
    </row>
    <row r="82" spans="2:35" s="45" customFormat="1" ht="20.45" customHeight="1" x14ac:dyDescent="0.15">
      <c r="B82" s="142"/>
      <c r="C82" s="266"/>
      <c r="D82" s="176"/>
      <c r="E82" s="1121"/>
      <c r="F82" s="267"/>
      <c r="G82" s="68" t="s">
        <v>145</v>
      </c>
      <c r="H82" s="266" t="s">
        <v>394</v>
      </c>
      <c r="I82" s="266"/>
      <c r="J82" s="1122">
        <v>0</v>
      </c>
      <c r="K82" s="58">
        <f t="shared" si="11"/>
        <v>592</v>
      </c>
      <c r="L82" s="57">
        <v>218</v>
      </c>
      <c r="M82" s="101">
        <v>374</v>
      </c>
      <c r="N82" s="105">
        <v>200</v>
      </c>
      <c r="O82" s="100">
        <v>199</v>
      </c>
      <c r="P82" s="100">
        <v>193</v>
      </c>
      <c r="Q82" s="101">
        <v>0</v>
      </c>
      <c r="R82" s="586">
        <v>0</v>
      </c>
      <c r="S82" s="594"/>
      <c r="T82" s="601"/>
      <c r="U82" s="590">
        <v>0</v>
      </c>
      <c r="V82" s="1192">
        <v>0</v>
      </c>
      <c r="W82" s="1193">
        <v>0</v>
      </c>
      <c r="X82" s="1194">
        <v>0</v>
      </c>
      <c r="Y82" s="1194">
        <v>0</v>
      </c>
      <c r="Z82" s="1194">
        <v>0</v>
      </c>
      <c r="AA82" s="1194">
        <v>0</v>
      </c>
      <c r="AB82" s="1194">
        <v>0</v>
      </c>
      <c r="AC82" s="1194">
        <v>0</v>
      </c>
      <c r="AD82" s="1194">
        <v>0</v>
      </c>
      <c r="AE82" s="1194">
        <v>0</v>
      </c>
      <c r="AF82" s="1194">
        <v>0</v>
      </c>
      <c r="AG82" s="1195">
        <v>0</v>
      </c>
      <c r="AH82" s="1196"/>
      <c r="AI82" s="142"/>
    </row>
    <row r="83" spans="2:35" s="45" customFormat="1" ht="20.45" customHeight="1" x14ac:dyDescent="0.15">
      <c r="B83" s="142"/>
      <c r="C83" s="266"/>
      <c r="D83" s="176"/>
      <c r="E83" s="1121"/>
      <c r="F83" s="267"/>
      <c r="G83" s="68" t="s">
        <v>373</v>
      </c>
      <c r="H83" s="266" t="s">
        <v>394</v>
      </c>
      <c r="I83" s="266"/>
      <c r="J83" s="1122">
        <v>0</v>
      </c>
      <c r="K83" s="58">
        <f t="shared" si="11"/>
        <v>79</v>
      </c>
      <c r="L83" s="57">
        <v>8</v>
      </c>
      <c r="M83" s="101">
        <v>71</v>
      </c>
      <c r="N83" s="105">
        <v>26</v>
      </c>
      <c r="O83" s="100">
        <v>27</v>
      </c>
      <c r="P83" s="100">
        <v>26</v>
      </c>
      <c r="Q83" s="101">
        <v>0</v>
      </c>
      <c r="R83" s="586">
        <v>0</v>
      </c>
      <c r="S83" s="594"/>
      <c r="T83" s="601"/>
      <c r="U83" s="590">
        <v>0</v>
      </c>
      <c r="V83" s="1192">
        <v>0</v>
      </c>
      <c r="W83" s="1193">
        <v>0</v>
      </c>
      <c r="X83" s="1194">
        <v>0</v>
      </c>
      <c r="Y83" s="1194">
        <v>0</v>
      </c>
      <c r="Z83" s="1194">
        <v>0</v>
      </c>
      <c r="AA83" s="1194">
        <v>0</v>
      </c>
      <c r="AB83" s="1194">
        <v>0</v>
      </c>
      <c r="AC83" s="1194">
        <v>0</v>
      </c>
      <c r="AD83" s="1194">
        <v>0</v>
      </c>
      <c r="AE83" s="1194">
        <v>0</v>
      </c>
      <c r="AF83" s="1194">
        <v>0</v>
      </c>
      <c r="AG83" s="1195">
        <v>0</v>
      </c>
      <c r="AH83" s="1196"/>
      <c r="AI83" s="142"/>
    </row>
    <row r="84" spans="2:35" s="45" customFormat="1" ht="20.45" customHeight="1" x14ac:dyDescent="0.15">
      <c r="B84" s="142">
        <v>5519</v>
      </c>
      <c r="C84" s="266"/>
      <c r="D84" s="176" t="s">
        <v>989</v>
      </c>
      <c r="E84" s="1121"/>
      <c r="F84" s="267" t="s">
        <v>393</v>
      </c>
      <c r="G84" s="68" t="s">
        <v>145</v>
      </c>
      <c r="H84" s="266" t="s">
        <v>394</v>
      </c>
      <c r="I84" s="266"/>
      <c r="J84" s="1122">
        <v>16</v>
      </c>
      <c r="K84" s="58">
        <f t="shared" si="11"/>
        <v>625</v>
      </c>
      <c r="L84" s="57">
        <v>280</v>
      </c>
      <c r="M84" s="101">
        <v>345</v>
      </c>
      <c r="N84" s="105">
        <v>200</v>
      </c>
      <c r="O84" s="100">
        <v>196</v>
      </c>
      <c r="P84" s="100">
        <v>229</v>
      </c>
      <c r="Q84" s="101">
        <v>0</v>
      </c>
      <c r="R84" s="586">
        <v>0</v>
      </c>
      <c r="S84" s="594"/>
      <c r="T84" s="601"/>
      <c r="U84" s="590">
        <v>29</v>
      </c>
      <c r="V84" s="1192">
        <v>19</v>
      </c>
      <c r="W84" s="1193">
        <v>1</v>
      </c>
      <c r="X84" s="1194">
        <v>0</v>
      </c>
      <c r="Y84" s="1194">
        <v>1</v>
      </c>
      <c r="Z84" s="1194">
        <v>0</v>
      </c>
      <c r="AA84" s="1194">
        <v>0</v>
      </c>
      <c r="AB84" s="1194">
        <v>40</v>
      </c>
      <c r="AC84" s="1194">
        <v>0</v>
      </c>
      <c r="AD84" s="1194">
        <v>1</v>
      </c>
      <c r="AE84" s="1194">
        <v>1</v>
      </c>
      <c r="AF84" s="1194">
        <v>0</v>
      </c>
      <c r="AG84" s="1195">
        <v>4</v>
      </c>
      <c r="AH84" s="1196" t="s">
        <v>989</v>
      </c>
      <c r="AI84" s="142"/>
    </row>
    <row r="85" spans="2:35" s="45" customFormat="1" ht="20.45" customHeight="1" x14ac:dyDescent="0.15">
      <c r="B85" s="142" t="s">
        <v>467</v>
      </c>
      <c r="C85" s="266"/>
      <c r="D85" s="176" t="s">
        <v>468</v>
      </c>
      <c r="E85" s="1121"/>
      <c r="F85" s="267" t="s">
        <v>393</v>
      </c>
      <c r="G85" s="68"/>
      <c r="H85" s="266" t="s">
        <v>394</v>
      </c>
      <c r="I85" s="266"/>
      <c r="J85" s="1122">
        <v>18</v>
      </c>
      <c r="K85" s="58">
        <f t="shared" si="11"/>
        <v>707</v>
      </c>
      <c r="L85" s="57">
        <v>376</v>
      </c>
      <c r="M85" s="101">
        <v>331</v>
      </c>
      <c r="N85" s="105">
        <v>240</v>
      </c>
      <c r="O85" s="100">
        <v>236</v>
      </c>
      <c r="P85" s="100">
        <v>231</v>
      </c>
      <c r="Q85" s="101">
        <v>0</v>
      </c>
      <c r="R85" s="586">
        <v>0</v>
      </c>
      <c r="S85" s="594"/>
      <c r="T85" s="601"/>
      <c r="U85" s="590">
        <v>34</v>
      </c>
      <c r="V85" s="1192">
        <v>14</v>
      </c>
      <c r="W85" s="1193">
        <v>1</v>
      </c>
      <c r="X85" s="1194">
        <v>0</v>
      </c>
      <c r="Y85" s="1194">
        <v>1</v>
      </c>
      <c r="Z85" s="1194">
        <v>0</v>
      </c>
      <c r="AA85" s="1194">
        <v>0</v>
      </c>
      <c r="AB85" s="1194">
        <v>40</v>
      </c>
      <c r="AC85" s="1194">
        <v>0</v>
      </c>
      <c r="AD85" s="1194">
        <v>1</v>
      </c>
      <c r="AE85" s="1194">
        <v>0</v>
      </c>
      <c r="AF85" s="1194">
        <v>0</v>
      </c>
      <c r="AG85" s="1195">
        <v>5</v>
      </c>
      <c r="AH85" s="1196" t="s">
        <v>468</v>
      </c>
      <c r="AI85" s="142"/>
    </row>
    <row r="86" spans="2:35" s="45" customFormat="1" ht="20.45" customHeight="1" x14ac:dyDescent="0.15">
      <c r="B86" s="142"/>
      <c r="C86" s="266"/>
      <c r="D86" s="176"/>
      <c r="E86" s="1121"/>
      <c r="F86" s="267"/>
      <c r="G86" s="68" t="s">
        <v>145</v>
      </c>
      <c r="H86" s="266" t="s">
        <v>394</v>
      </c>
      <c r="I86" s="266"/>
      <c r="J86" s="1122">
        <v>0</v>
      </c>
      <c r="K86" s="58">
        <f t="shared" si="11"/>
        <v>588</v>
      </c>
      <c r="L86" s="57">
        <v>291</v>
      </c>
      <c r="M86" s="101">
        <v>297</v>
      </c>
      <c r="N86" s="105">
        <v>200</v>
      </c>
      <c r="O86" s="100">
        <v>197</v>
      </c>
      <c r="P86" s="100">
        <v>191</v>
      </c>
      <c r="Q86" s="101">
        <v>0</v>
      </c>
      <c r="R86" s="586">
        <v>0</v>
      </c>
      <c r="S86" s="594"/>
      <c r="T86" s="601"/>
      <c r="U86" s="590">
        <v>0</v>
      </c>
      <c r="V86" s="1192">
        <v>0</v>
      </c>
      <c r="W86" s="1193">
        <v>0</v>
      </c>
      <c r="X86" s="1194">
        <v>0</v>
      </c>
      <c r="Y86" s="1194">
        <v>0</v>
      </c>
      <c r="Z86" s="1194">
        <v>0</v>
      </c>
      <c r="AA86" s="1194">
        <v>0</v>
      </c>
      <c r="AB86" s="1194">
        <v>0</v>
      </c>
      <c r="AC86" s="1194">
        <v>0</v>
      </c>
      <c r="AD86" s="1194">
        <v>0</v>
      </c>
      <c r="AE86" s="1194">
        <v>0</v>
      </c>
      <c r="AF86" s="1194">
        <v>0</v>
      </c>
      <c r="AG86" s="1195">
        <v>0</v>
      </c>
      <c r="AH86" s="1196"/>
      <c r="AI86" s="142"/>
    </row>
    <row r="87" spans="2:35" s="45" customFormat="1" ht="20.45" customHeight="1" x14ac:dyDescent="0.15">
      <c r="B87" s="142"/>
      <c r="C87" s="266"/>
      <c r="D87" s="176"/>
      <c r="E87" s="1121"/>
      <c r="F87" s="267"/>
      <c r="G87" s="68" t="s">
        <v>323</v>
      </c>
      <c r="H87" s="266" t="s">
        <v>394</v>
      </c>
      <c r="I87" s="266"/>
      <c r="J87" s="1122">
        <v>0</v>
      </c>
      <c r="K87" s="58">
        <f t="shared" si="11"/>
        <v>119</v>
      </c>
      <c r="L87" s="57">
        <v>85</v>
      </c>
      <c r="M87" s="101">
        <v>34</v>
      </c>
      <c r="N87" s="105">
        <v>40</v>
      </c>
      <c r="O87" s="100">
        <v>39</v>
      </c>
      <c r="P87" s="100">
        <v>40</v>
      </c>
      <c r="Q87" s="101">
        <v>0</v>
      </c>
      <c r="R87" s="586">
        <v>0</v>
      </c>
      <c r="S87" s="594"/>
      <c r="T87" s="601"/>
      <c r="U87" s="590">
        <v>0</v>
      </c>
      <c r="V87" s="1192">
        <v>0</v>
      </c>
      <c r="W87" s="1193">
        <v>0</v>
      </c>
      <c r="X87" s="1194">
        <v>0</v>
      </c>
      <c r="Y87" s="1194">
        <v>0</v>
      </c>
      <c r="Z87" s="1194">
        <v>0</v>
      </c>
      <c r="AA87" s="1194">
        <v>0</v>
      </c>
      <c r="AB87" s="1194">
        <v>0</v>
      </c>
      <c r="AC87" s="1194">
        <v>0</v>
      </c>
      <c r="AD87" s="1194">
        <v>0</v>
      </c>
      <c r="AE87" s="1194">
        <v>0</v>
      </c>
      <c r="AF87" s="1194">
        <v>0</v>
      </c>
      <c r="AG87" s="1195">
        <v>0</v>
      </c>
      <c r="AH87" s="1196"/>
      <c r="AI87" s="142"/>
    </row>
    <row r="88" spans="2:35" s="45" customFormat="1" ht="20.45" customHeight="1" x14ac:dyDescent="0.15">
      <c r="B88" s="142" t="s">
        <v>154</v>
      </c>
      <c r="C88" s="266"/>
      <c r="D88" s="176" t="s">
        <v>204</v>
      </c>
      <c r="E88" s="1121"/>
      <c r="F88" s="267" t="s">
        <v>393</v>
      </c>
      <c r="G88" s="68" t="s">
        <v>145</v>
      </c>
      <c r="H88" s="266" t="s">
        <v>394</v>
      </c>
      <c r="I88" s="266"/>
      <c r="J88" s="1122">
        <v>3</v>
      </c>
      <c r="K88" s="58">
        <f t="shared" si="11"/>
        <v>85</v>
      </c>
      <c r="L88" s="57">
        <v>41</v>
      </c>
      <c r="M88" s="101">
        <v>44</v>
      </c>
      <c r="N88" s="105">
        <v>28</v>
      </c>
      <c r="O88" s="100">
        <v>25</v>
      </c>
      <c r="P88" s="100">
        <v>32</v>
      </c>
      <c r="Q88" s="101">
        <v>0</v>
      </c>
      <c r="R88" s="586">
        <v>0</v>
      </c>
      <c r="S88" s="594"/>
      <c r="T88" s="601"/>
      <c r="U88" s="590">
        <v>11</v>
      </c>
      <c r="V88" s="1192">
        <v>5</v>
      </c>
      <c r="W88" s="1193">
        <v>1</v>
      </c>
      <c r="X88" s="1194">
        <v>0</v>
      </c>
      <c r="Y88" s="1194">
        <v>1</v>
      </c>
      <c r="Z88" s="1194">
        <v>0</v>
      </c>
      <c r="AA88" s="1194">
        <v>0</v>
      </c>
      <c r="AB88" s="1194">
        <v>9</v>
      </c>
      <c r="AC88" s="1194">
        <v>0</v>
      </c>
      <c r="AD88" s="1194">
        <v>1</v>
      </c>
      <c r="AE88" s="1194">
        <v>0</v>
      </c>
      <c r="AF88" s="1194">
        <v>0</v>
      </c>
      <c r="AG88" s="1195">
        <v>4</v>
      </c>
      <c r="AH88" s="1196" t="s">
        <v>204</v>
      </c>
      <c r="AI88" s="142"/>
    </row>
    <row r="89" spans="2:35" s="45" customFormat="1" ht="20.45" customHeight="1" x14ac:dyDescent="0.15">
      <c r="B89" s="142" t="s">
        <v>55</v>
      </c>
      <c r="C89" s="266"/>
      <c r="D89" s="176" t="s">
        <v>132</v>
      </c>
      <c r="E89" s="1121"/>
      <c r="F89" s="267" t="s">
        <v>393</v>
      </c>
      <c r="G89" s="68" t="s">
        <v>416</v>
      </c>
      <c r="H89" s="266" t="s">
        <v>394</v>
      </c>
      <c r="I89" s="266"/>
      <c r="J89" s="1122">
        <v>6</v>
      </c>
      <c r="K89" s="58">
        <f t="shared" si="11"/>
        <v>123</v>
      </c>
      <c r="L89" s="57">
        <v>77</v>
      </c>
      <c r="M89" s="101">
        <v>46</v>
      </c>
      <c r="N89" s="105">
        <v>46</v>
      </c>
      <c r="O89" s="100">
        <v>35</v>
      </c>
      <c r="P89" s="100">
        <v>42</v>
      </c>
      <c r="Q89" s="101">
        <v>0</v>
      </c>
      <c r="R89" s="586">
        <v>0</v>
      </c>
      <c r="S89" s="594"/>
      <c r="T89" s="601"/>
      <c r="U89" s="590">
        <v>16</v>
      </c>
      <c r="V89" s="1192">
        <v>7</v>
      </c>
      <c r="W89" s="1193">
        <v>1</v>
      </c>
      <c r="X89" s="1194">
        <v>0</v>
      </c>
      <c r="Y89" s="1194">
        <v>1</v>
      </c>
      <c r="Z89" s="1194">
        <v>0</v>
      </c>
      <c r="AA89" s="1194">
        <v>0</v>
      </c>
      <c r="AB89" s="1194">
        <v>19</v>
      </c>
      <c r="AC89" s="1194">
        <v>0</v>
      </c>
      <c r="AD89" s="1194">
        <v>1</v>
      </c>
      <c r="AE89" s="1194">
        <v>0</v>
      </c>
      <c r="AF89" s="1194">
        <v>0</v>
      </c>
      <c r="AG89" s="1195">
        <v>1</v>
      </c>
      <c r="AH89" s="1196" t="s">
        <v>132</v>
      </c>
      <c r="AI89" s="142"/>
    </row>
    <row r="90" spans="2:35" s="45" customFormat="1" ht="20.45" customHeight="1" x14ac:dyDescent="0.15">
      <c r="B90" s="142" t="s">
        <v>471</v>
      </c>
      <c r="C90" s="266"/>
      <c r="D90" s="176" t="s">
        <v>472</v>
      </c>
      <c r="E90" s="1121"/>
      <c r="F90" s="267" t="s">
        <v>393</v>
      </c>
      <c r="G90" s="68" t="s">
        <v>474</v>
      </c>
      <c r="H90" s="266" t="s">
        <v>394</v>
      </c>
      <c r="I90" s="266"/>
      <c r="J90" s="1122">
        <v>9</v>
      </c>
      <c r="K90" s="58">
        <f t="shared" si="11"/>
        <v>152</v>
      </c>
      <c r="L90" s="57">
        <v>121</v>
      </c>
      <c r="M90" s="101">
        <v>31</v>
      </c>
      <c r="N90" s="105">
        <v>61</v>
      </c>
      <c r="O90" s="100">
        <v>58</v>
      </c>
      <c r="P90" s="100">
        <v>33</v>
      </c>
      <c r="Q90" s="101">
        <v>0</v>
      </c>
      <c r="R90" s="586">
        <v>22</v>
      </c>
      <c r="S90" s="594"/>
      <c r="T90" s="601"/>
      <c r="U90" s="590">
        <v>24</v>
      </c>
      <c r="V90" s="1192">
        <v>8</v>
      </c>
      <c r="W90" s="1193">
        <v>1</v>
      </c>
      <c r="X90" s="1194">
        <v>0</v>
      </c>
      <c r="Y90" s="1194">
        <v>1</v>
      </c>
      <c r="Z90" s="1194">
        <v>0</v>
      </c>
      <c r="AA90" s="1194">
        <v>0</v>
      </c>
      <c r="AB90" s="1194">
        <v>25</v>
      </c>
      <c r="AC90" s="1194">
        <v>0</v>
      </c>
      <c r="AD90" s="1194">
        <v>0</v>
      </c>
      <c r="AE90" s="1194">
        <v>1</v>
      </c>
      <c r="AF90" s="1194">
        <v>0</v>
      </c>
      <c r="AG90" s="1195">
        <v>4</v>
      </c>
      <c r="AH90" s="1196" t="s">
        <v>472</v>
      </c>
      <c r="AI90" s="142"/>
    </row>
    <row r="91" spans="2:35" s="45" customFormat="1" ht="20.45" customHeight="1" x14ac:dyDescent="0.15">
      <c r="B91" s="142" t="s">
        <v>232</v>
      </c>
      <c r="C91" s="266"/>
      <c r="D91" s="176" t="s">
        <v>190</v>
      </c>
      <c r="E91" s="1121"/>
      <c r="F91" s="267" t="s">
        <v>393</v>
      </c>
      <c r="G91" s="68" t="s">
        <v>153</v>
      </c>
      <c r="H91" s="266" t="s">
        <v>394</v>
      </c>
      <c r="I91" s="266"/>
      <c r="J91" s="1122">
        <v>18</v>
      </c>
      <c r="K91" s="58">
        <f t="shared" si="11"/>
        <v>607</v>
      </c>
      <c r="L91" s="57">
        <v>527</v>
      </c>
      <c r="M91" s="101">
        <v>80</v>
      </c>
      <c r="N91" s="105">
        <v>212</v>
      </c>
      <c r="O91" s="100">
        <v>202</v>
      </c>
      <c r="P91" s="100">
        <v>193</v>
      </c>
      <c r="Q91" s="101">
        <v>0</v>
      </c>
      <c r="R91" s="586">
        <v>0</v>
      </c>
      <c r="S91" s="594"/>
      <c r="T91" s="601"/>
      <c r="U91" s="590">
        <v>48</v>
      </c>
      <c r="V91" s="1192">
        <v>9</v>
      </c>
      <c r="W91" s="1193">
        <v>1</v>
      </c>
      <c r="X91" s="1194">
        <v>0</v>
      </c>
      <c r="Y91" s="1194">
        <v>1</v>
      </c>
      <c r="Z91" s="1194">
        <v>0</v>
      </c>
      <c r="AA91" s="1194">
        <v>0</v>
      </c>
      <c r="AB91" s="1194">
        <v>48</v>
      </c>
      <c r="AC91" s="1194">
        <v>0</v>
      </c>
      <c r="AD91" s="1194">
        <v>1</v>
      </c>
      <c r="AE91" s="1194">
        <v>0</v>
      </c>
      <c r="AF91" s="1194">
        <v>0</v>
      </c>
      <c r="AG91" s="1195">
        <v>6</v>
      </c>
      <c r="AH91" s="1196" t="s">
        <v>190</v>
      </c>
      <c r="AI91" s="142"/>
    </row>
    <row r="92" spans="2:35" s="45" customFormat="1" ht="20.45" customHeight="1" x14ac:dyDescent="0.15">
      <c r="B92" s="1128" t="s">
        <v>94</v>
      </c>
      <c r="C92" s="1129"/>
      <c r="D92" s="262" t="s">
        <v>475</v>
      </c>
      <c r="E92" s="1130"/>
      <c r="F92" s="1131" t="s">
        <v>393</v>
      </c>
      <c r="G92" s="52" t="s">
        <v>375</v>
      </c>
      <c r="H92" s="1129" t="s">
        <v>394</v>
      </c>
      <c r="I92" s="1129"/>
      <c r="J92" s="1132">
        <v>9</v>
      </c>
      <c r="K92" s="59">
        <f t="shared" si="11"/>
        <v>270</v>
      </c>
      <c r="L92" s="66">
        <v>70</v>
      </c>
      <c r="M92" s="104">
        <v>200</v>
      </c>
      <c r="N92" s="106">
        <v>94</v>
      </c>
      <c r="O92" s="103">
        <v>81</v>
      </c>
      <c r="P92" s="103">
        <v>95</v>
      </c>
      <c r="Q92" s="104">
        <v>0</v>
      </c>
      <c r="R92" s="1133">
        <v>0</v>
      </c>
      <c r="S92" s="594"/>
      <c r="T92" s="601"/>
      <c r="U92" s="1199">
        <v>16</v>
      </c>
      <c r="V92" s="1200">
        <v>17</v>
      </c>
      <c r="W92" s="1201">
        <v>1</v>
      </c>
      <c r="X92" s="1202">
        <v>0</v>
      </c>
      <c r="Y92" s="1202">
        <v>1</v>
      </c>
      <c r="Z92" s="1202">
        <v>0</v>
      </c>
      <c r="AA92" s="1202">
        <v>0</v>
      </c>
      <c r="AB92" s="1202">
        <v>27</v>
      </c>
      <c r="AC92" s="1202">
        <v>0</v>
      </c>
      <c r="AD92" s="1202">
        <v>1</v>
      </c>
      <c r="AE92" s="1202">
        <v>0</v>
      </c>
      <c r="AF92" s="1202">
        <v>0</v>
      </c>
      <c r="AG92" s="1203">
        <v>3</v>
      </c>
      <c r="AH92" s="1204" t="s">
        <v>475</v>
      </c>
      <c r="AI92" s="142"/>
    </row>
    <row r="93" spans="2:35" s="93" customFormat="1" ht="20.45" customHeight="1" x14ac:dyDescent="0.15">
      <c r="B93" s="143"/>
      <c r="C93" s="1123"/>
      <c r="D93" s="25" t="s">
        <v>1192</v>
      </c>
      <c r="E93" s="1124"/>
      <c r="F93" s="1125"/>
      <c r="G93" s="64"/>
      <c r="H93" s="1123"/>
      <c r="I93" s="1123"/>
      <c r="J93" s="1126">
        <f>SUM(J94:J99)</f>
        <v>46</v>
      </c>
      <c r="K93" s="1127">
        <f>L93+M93</f>
        <v>838</v>
      </c>
      <c r="L93" s="98">
        <f t="shared" ref="L93:AG93" si="12">SUM(L94:L99)</f>
        <v>409</v>
      </c>
      <c r="M93" s="318">
        <f t="shared" si="12"/>
        <v>429</v>
      </c>
      <c r="N93" s="108">
        <f t="shared" si="12"/>
        <v>230</v>
      </c>
      <c r="O93" s="319">
        <f t="shared" si="12"/>
        <v>244</v>
      </c>
      <c r="P93" s="319">
        <f t="shared" si="12"/>
        <v>226</v>
      </c>
      <c r="Q93" s="318">
        <f t="shared" si="12"/>
        <v>138</v>
      </c>
      <c r="R93" s="587">
        <f t="shared" si="12"/>
        <v>0</v>
      </c>
      <c r="S93" s="602"/>
      <c r="T93" s="603"/>
      <c r="U93" s="591">
        <f t="shared" si="12"/>
        <v>81</v>
      </c>
      <c r="V93" s="311">
        <f t="shared" si="12"/>
        <v>64</v>
      </c>
      <c r="W93" s="129">
        <f t="shared" si="12"/>
        <v>3</v>
      </c>
      <c r="X93" s="310">
        <f t="shared" si="12"/>
        <v>0</v>
      </c>
      <c r="Y93" s="310">
        <f t="shared" si="12"/>
        <v>9</v>
      </c>
      <c r="Z93" s="310">
        <f t="shared" si="12"/>
        <v>0</v>
      </c>
      <c r="AA93" s="310">
        <f t="shared" si="12"/>
        <v>0</v>
      </c>
      <c r="AB93" s="310">
        <f t="shared" si="12"/>
        <v>104</v>
      </c>
      <c r="AC93" s="310">
        <f t="shared" si="12"/>
        <v>0</v>
      </c>
      <c r="AD93" s="310">
        <f t="shared" si="12"/>
        <v>8</v>
      </c>
      <c r="AE93" s="310">
        <f t="shared" si="12"/>
        <v>1</v>
      </c>
      <c r="AF93" s="310">
        <f t="shared" si="12"/>
        <v>0</v>
      </c>
      <c r="AG93" s="1197">
        <f t="shared" si="12"/>
        <v>20</v>
      </c>
      <c r="AH93" s="1198" t="s">
        <v>1192</v>
      </c>
      <c r="AI93" s="143"/>
    </row>
    <row r="94" spans="2:35" s="45" customFormat="1" ht="20.45" customHeight="1" x14ac:dyDescent="0.15">
      <c r="B94" s="142" t="s">
        <v>477</v>
      </c>
      <c r="C94" s="266"/>
      <c r="D94" s="176" t="s">
        <v>304</v>
      </c>
      <c r="E94" s="1121"/>
      <c r="F94" s="267" t="s">
        <v>393</v>
      </c>
      <c r="G94" s="68" t="s">
        <v>145</v>
      </c>
      <c r="H94" s="266" t="s">
        <v>394</v>
      </c>
      <c r="I94" s="266"/>
      <c r="J94" s="1122">
        <v>12</v>
      </c>
      <c r="K94" s="58">
        <f t="shared" ref="K94:K99" si="13">SUM(L94:M94)</f>
        <v>292</v>
      </c>
      <c r="L94" s="57">
        <v>136</v>
      </c>
      <c r="M94" s="101">
        <v>156</v>
      </c>
      <c r="N94" s="105">
        <v>77</v>
      </c>
      <c r="O94" s="100">
        <v>76</v>
      </c>
      <c r="P94" s="100">
        <v>81</v>
      </c>
      <c r="Q94" s="101">
        <v>58</v>
      </c>
      <c r="R94" s="586">
        <v>0</v>
      </c>
      <c r="S94" s="595"/>
      <c r="T94" s="604"/>
      <c r="U94" s="590">
        <v>24</v>
      </c>
      <c r="V94" s="1192">
        <v>20</v>
      </c>
      <c r="W94" s="1193">
        <v>1</v>
      </c>
      <c r="X94" s="1194">
        <v>0</v>
      </c>
      <c r="Y94" s="1194">
        <v>2</v>
      </c>
      <c r="Z94" s="1194">
        <v>0</v>
      </c>
      <c r="AA94" s="1194">
        <v>0</v>
      </c>
      <c r="AB94" s="1194">
        <v>30</v>
      </c>
      <c r="AC94" s="1194">
        <v>0</v>
      </c>
      <c r="AD94" s="1194">
        <v>2</v>
      </c>
      <c r="AE94" s="1194">
        <v>0</v>
      </c>
      <c r="AF94" s="1194">
        <v>0</v>
      </c>
      <c r="AG94" s="1195">
        <v>9</v>
      </c>
      <c r="AH94" s="1196" t="s">
        <v>304</v>
      </c>
      <c r="AI94" s="142"/>
    </row>
    <row r="95" spans="2:35" s="45" customFormat="1" ht="20.45" customHeight="1" x14ac:dyDescent="0.15">
      <c r="B95" s="142" t="s">
        <v>368</v>
      </c>
      <c r="C95" s="266"/>
      <c r="D95" s="176" t="s">
        <v>836</v>
      </c>
      <c r="E95" s="1121"/>
      <c r="F95" s="267" t="s">
        <v>393</v>
      </c>
      <c r="G95" s="68" t="s">
        <v>145</v>
      </c>
      <c r="H95" s="266" t="s">
        <v>394</v>
      </c>
      <c r="I95" s="266"/>
      <c r="J95" s="1122">
        <v>3</v>
      </c>
      <c r="K95" s="58">
        <f t="shared" si="13"/>
        <v>19</v>
      </c>
      <c r="L95" s="57">
        <v>4</v>
      </c>
      <c r="M95" s="101">
        <v>15</v>
      </c>
      <c r="N95" s="105">
        <v>10</v>
      </c>
      <c r="O95" s="100">
        <v>6</v>
      </c>
      <c r="P95" s="100">
        <v>3</v>
      </c>
      <c r="Q95" s="101">
        <v>0</v>
      </c>
      <c r="R95" s="586">
        <v>0</v>
      </c>
      <c r="S95" s="595"/>
      <c r="T95" s="604"/>
      <c r="U95" s="590">
        <v>5</v>
      </c>
      <c r="V95" s="1192">
        <v>3</v>
      </c>
      <c r="W95" s="1193">
        <v>0</v>
      </c>
      <c r="X95" s="1194">
        <v>0</v>
      </c>
      <c r="Y95" s="1194">
        <v>1</v>
      </c>
      <c r="Z95" s="1194">
        <v>0</v>
      </c>
      <c r="AA95" s="1194">
        <v>0</v>
      </c>
      <c r="AB95" s="1194">
        <v>6</v>
      </c>
      <c r="AC95" s="1194">
        <v>0</v>
      </c>
      <c r="AD95" s="1194">
        <v>1</v>
      </c>
      <c r="AE95" s="1194">
        <v>0</v>
      </c>
      <c r="AF95" s="1194">
        <v>0</v>
      </c>
      <c r="AG95" s="1195">
        <v>0</v>
      </c>
      <c r="AH95" s="1196" t="s">
        <v>836</v>
      </c>
      <c r="AI95" s="142"/>
    </row>
    <row r="96" spans="2:35" s="45" customFormat="1" ht="20.45" customHeight="1" x14ac:dyDescent="0.15">
      <c r="B96" s="142" t="s">
        <v>221</v>
      </c>
      <c r="C96" s="266"/>
      <c r="D96" s="176" t="s">
        <v>425</v>
      </c>
      <c r="E96" s="1121"/>
      <c r="F96" s="267" t="s">
        <v>393</v>
      </c>
      <c r="G96" s="68" t="s">
        <v>916</v>
      </c>
      <c r="H96" s="266" t="s">
        <v>394</v>
      </c>
      <c r="I96" s="266"/>
      <c r="J96" s="1122">
        <v>12</v>
      </c>
      <c r="K96" s="58">
        <f t="shared" si="13"/>
        <v>221</v>
      </c>
      <c r="L96" s="57">
        <v>107</v>
      </c>
      <c r="M96" s="101">
        <v>114</v>
      </c>
      <c r="N96" s="105">
        <v>61</v>
      </c>
      <c r="O96" s="100">
        <v>62</v>
      </c>
      <c r="P96" s="100">
        <v>50</v>
      </c>
      <c r="Q96" s="101">
        <v>48</v>
      </c>
      <c r="R96" s="586">
        <v>0</v>
      </c>
      <c r="S96" s="595"/>
      <c r="T96" s="604"/>
      <c r="U96" s="590">
        <v>25</v>
      </c>
      <c r="V96" s="1192">
        <v>12</v>
      </c>
      <c r="W96" s="1193">
        <v>1</v>
      </c>
      <c r="X96" s="1194">
        <v>0</v>
      </c>
      <c r="Y96" s="1194">
        <v>2</v>
      </c>
      <c r="Z96" s="1194">
        <v>0</v>
      </c>
      <c r="AA96" s="1194">
        <v>0</v>
      </c>
      <c r="AB96" s="1194">
        <v>29</v>
      </c>
      <c r="AC96" s="1194">
        <v>0</v>
      </c>
      <c r="AD96" s="1194">
        <v>2</v>
      </c>
      <c r="AE96" s="1194">
        <v>0</v>
      </c>
      <c r="AF96" s="1194">
        <v>0</v>
      </c>
      <c r="AG96" s="1195">
        <v>3</v>
      </c>
      <c r="AH96" s="1196" t="s">
        <v>425</v>
      </c>
      <c r="AI96" s="142"/>
    </row>
    <row r="97" spans="2:35" s="45" customFormat="1" ht="20.45" customHeight="1" x14ac:dyDescent="0.15">
      <c r="B97" s="142" t="s">
        <v>71</v>
      </c>
      <c r="C97" s="266"/>
      <c r="D97" s="176" t="s">
        <v>859</v>
      </c>
      <c r="E97" s="1121"/>
      <c r="F97" s="267" t="s">
        <v>393</v>
      </c>
      <c r="G97" s="68" t="s">
        <v>145</v>
      </c>
      <c r="H97" s="266" t="s">
        <v>394</v>
      </c>
      <c r="I97" s="266"/>
      <c r="J97" s="1122">
        <v>3</v>
      </c>
      <c r="K97" s="58">
        <f t="shared" si="13"/>
        <v>48</v>
      </c>
      <c r="L97" s="57">
        <v>24</v>
      </c>
      <c r="M97" s="101">
        <v>24</v>
      </c>
      <c r="N97" s="105">
        <v>17</v>
      </c>
      <c r="O97" s="100">
        <v>15</v>
      </c>
      <c r="P97" s="100">
        <v>16</v>
      </c>
      <c r="Q97" s="101">
        <v>0</v>
      </c>
      <c r="R97" s="586">
        <v>0</v>
      </c>
      <c r="S97" s="595"/>
      <c r="T97" s="604"/>
      <c r="U97" s="590">
        <v>6</v>
      </c>
      <c r="V97" s="1192">
        <v>3</v>
      </c>
      <c r="W97" s="1193">
        <v>0</v>
      </c>
      <c r="X97" s="1194">
        <v>0</v>
      </c>
      <c r="Y97" s="1194">
        <v>1</v>
      </c>
      <c r="Z97" s="1194">
        <v>0</v>
      </c>
      <c r="AA97" s="1194">
        <v>0</v>
      </c>
      <c r="AB97" s="1194">
        <v>6</v>
      </c>
      <c r="AC97" s="1194">
        <v>0</v>
      </c>
      <c r="AD97" s="1194">
        <v>1</v>
      </c>
      <c r="AE97" s="1194">
        <v>0</v>
      </c>
      <c r="AF97" s="1194">
        <v>0</v>
      </c>
      <c r="AG97" s="1195">
        <v>1</v>
      </c>
      <c r="AH97" s="1196" t="s">
        <v>859</v>
      </c>
      <c r="AI97" s="142"/>
    </row>
    <row r="98" spans="2:35" s="45" customFormat="1" ht="20.45" customHeight="1" x14ac:dyDescent="0.15">
      <c r="B98" s="142" t="s">
        <v>460</v>
      </c>
      <c r="C98" s="266"/>
      <c r="D98" s="176" t="s">
        <v>363</v>
      </c>
      <c r="E98" s="1121"/>
      <c r="F98" s="267" t="s">
        <v>393</v>
      </c>
      <c r="G98" s="68" t="s">
        <v>145</v>
      </c>
      <c r="H98" s="266" t="s">
        <v>394</v>
      </c>
      <c r="I98" s="266"/>
      <c r="J98" s="1148">
        <v>4</v>
      </c>
      <c r="K98" s="58">
        <f t="shared" si="13"/>
        <v>62</v>
      </c>
      <c r="L98" s="57">
        <v>34</v>
      </c>
      <c r="M98" s="101">
        <v>28</v>
      </c>
      <c r="N98" s="105">
        <v>7</v>
      </c>
      <c r="O98" s="100">
        <v>27</v>
      </c>
      <c r="P98" s="100">
        <v>22</v>
      </c>
      <c r="Q98" s="101">
        <v>6</v>
      </c>
      <c r="R98" s="586">
        <v>0</v>
      </c>
      <c r="S98" s="595"/>
      <c r="T98" s="604"/>
      <c r="U98" s="590">
        <v>3</v>
      </c>
      <c r="V98" s="1192">
        <v>6</v>
      </c>
      <c r="W98" s="1193">
        <v>0</v>
      </c>
      <c r="X98" s="1194">
        <v>0</v>
      </c>
      <c r="Y98" s="1194">
        <v>1</v>
      </c>
      <c r="Z98" s="1194">
        <v>0</v>
      </c>
      <c r="AA98" s="1194">
        <v>0</v>
      </c>
      <c r="AB98" s="1194">
        <v>5</v>
      </c>
      <c r="AC98" s="1194">
        <v>0</v>
      </c>
      <c r="AD98" s="1194">
        <v>0</v>
      </c>
      <c r="AE98" s="1194">
        <v>1</v>
      </c>
      <c r="AF98" s="1194">
        <v>0</v>
      </c>
      <c r="AG98" s="1195">
        <v>2</v>
      </c>
      <c r="AH98" s="1196" t="s">
        <v>363</v>
      </c>
      <c r="AI98" s="142"/>
    </row>
    <row r="99" spans="2:35" s="45" customFormat="1" ht="20.45" customHeight="1" x14ac:dyDescent="0.15">
      <c r="B99" s="142" t="s">
        <v>481</v>
      </c>
      <c r="C99" s="266"/>
      <c r="D99" s="176" t="s">
        <v>219</v>
      </c>
      <c r="E99" s="1121"/>
      <c r="F99" s="267" t="s">
        <v>393</v>
      </c>
      <c r="G99" s="68" t="s">
        <v>145</v>
      </c>
      <c r="H99" s="266" t="s">
        <v>394</v>
      </c>
      <c r="I99" s="266"/>
      <c r="J99" s="1148">
        <v>12</v>
      </c>
      <c r="K99" s="58">
        <f t="shared" si="13"/>
        <v>196</v>
      </c>
      <c r="L99" s="57">
        <v>104</v>
      </c>
      <c r="M99" s="101">
        <v>92</v>
      </c>
      <c r="N99" s="105">
        <v>58</v>
      </c>
      <c r="O99" s="100">
        <v>58</v>
      </c>
      <c r="P99" s="100">
        <v>54</v>
      </c>
      <c r="Q99" s="101">
        <v>26</v>
      </c>
      <c r="R99" s="586">
        <v>0</v>
      </c>
      <c r="S99" s="595"/>
      <c r="T99" s="604"/>
      <c r="U99" s="590">
        <v>18</v>
      </c>
      <c r="V99" s="1192">
        <v>20</v>
      </c>
      <c r="W99" s="1193">
        <v>1</v>
      </c>
      <c r="X99" s="1194">
        <v>0</v>
      </c>
      <c r="Y99" s="1194">
        <v>2</v>
      </c>
      <c r="Z99" s="1194">
        <v>0</v>
      </c>
      <c r="AA99" s="1194">
        <v>0</v>
      </c>
      <c r="AB99" s="1194">
        <v>28</v>
      </c>
      <c r="AC99" s="1194">
        <v>0</v>
      </c>
      <c r="AD99" s="1194">
        <v>2</v>
      </c>
      <c r="AE99" s="1194">
        <v>0</v>
      </c>
      <c r="AF99" s="1194">
        <v>0</v>
      </c>
      <c r="AG99" s="1195">
        <v>5</v>
      </c>
      <c r="AH99" s="1196" t="s">
        <v>219</v>
      </c>
      <c r="AI99" s="142"/>
    </row>
    <row r="100" spans="2:35" s="93" customFormat="1" ht="20.45" customHeight="1" x14ac:dyDescent="0.15">
      <c r="B100" s="1149"/>
      <c r="C100" s="1150"/>
      <c r="D100" s="26" t="s">
        <v>1191</v>
      </c>
      <c r="E100" s="1151"/>
      <c r="F100" s="1152"/>
      <c r="G100" s="54"/>
      <c r="H100" s="1150"/>
      <c r="I100" s="1150"/>
      <c r="J100" s="1153"/>
      <c r="K100" s="1154"/>
      <c r="L100" s="60"/>
      <c r="M100" s="1155"/>
      <c r="N100" s="61"/>
      <c r="O100" s="1156"/>
      <c r="P100" s="1156"/>
      <c r="Q100" s="1155"/>
      <c r="R100" s="1157"/>
      <c r="S100" s="144"/>
      <c r="T100" s="587"/>
      <c r="U100" s="1213"/>
      <c r="V100" s="1214"/>
      <c r="W100" s="1215"/>
      <c r="X100" s="1216"/>
      <c r="Y100" s="1216"/>
      <c r="Z100" s="1216"/>
      <c r="AA100" s="1216"/>
      <c r="AB100" s="1216"/>
      <c r="AC100" s="1216"/>
      <c r="AD100" s="1216"/>
      <c r="AE100" s="1216"/>
      <c r="AF100" s="1216"/>
      <c r="AG100" s="1217"/>
      <c r="AH100" s="1218" t="s">
        <v>1191</v>
      </c>
      <c r="AI100" s="143"/>
    </row>
    <row r="101" spans="2:35" s="45" customFormat="1" ht="20.45" customHeight="1" x14ac:dyDescent="0.15">
      <c r="B101" s="1158" t="s">
        <v>477</v>
      </c>
      <c r="C101" s="266"/>
      <c r="D101" s="176" t="s">
        <v>304</v>
      </c>
      <c r="E101" s="1121"/>
      <c r="F101" s="267" t="s">
        <v>393</v>
      </c>
      <c r="G101" s="68" t="s">
        <v>145</v>
      </c>
      <c r="H101" s="1159" t="s">
        <v>394</v>
      </c>
      <c r="I101" s="266"/>
      <c r="J101" s="1121"/>
      <c r="K101" s="1160"/>
      <c r="L101" s="1161"/>
      <c r="M101" s="1162"/>
      <c r="N101" s="105"/>
      <c r="O101" s="100"/>
      <c r="P101" s="100"/>
      <c r="Q101" s="101"/>
      <c r="R101" s="586"/>
      <c r="S101" s="67"/>
      <c r="T101" s="586"/>
      <c r="U101" s="590"/>
      <c r="V101" s="1192"/>
      <c r="W101" s="1193"/>
      <c r="X101" s="1194"/>
      <c r="Y101" s="1194"/>
      <c r="Z101" s="1194"/>
      <c r="AA101" s="1194"/>
      <c r="AB101" s="1194"/>
      <c r="AC101" s="1194"/>
      <c r="AD101" s="1194"/>
      <c r="AE101" s="1194"/>
      <c r="AF101" s="1194"/>
      <c r="AG101" s="1195"/>
      <c r="AH101" s="1196" t="s">
        <v>304</v>
      </c>
      <c r="AI101" s="142"/>
    </row>
    <row r="102" spans="2:35" s="45" customFormat="1" ht="20.45" customHeight="1" x14ac:dyDescent="0.15">
      <c r="B102" s="142">
        <v>6001</v>
      </c>
      <c r="C102" s="266"/>
      <c r="D102" s="176" t="s">
        <v>976</v>
      </c>
      <c r="E102" s="1121"/>
      <c r="F102" s="267" t="s">
        <v>393</v>
      </c>
      <c r="G102" s="68" t="s">
        <v>145</v>
      </c>
      <c r="H102" s="1159" t="s">
        <v>394</v>
      </c>
      <c r="I102" s="266"/>
      <c r="J102" s="1121"/>
      <c r="K102" s="1160" t="s">
        <v>1458</v>
      </c>
      <c r="L102" s="1161"/>
      <c r="M102" s="1162"/>
      <c r="N102" s="105"/>
      <c r="O102" s="100"/>
      <c r="P102" s="100"/>
      <c r="Q102" s="101"/>
      <c r="R102" s="586"/>
      <c r="S102" s="67"/>
      <c r="T102" s="586"/>
      <c r="U102" s="590"/>
      <c r="V102" s="1192"/>
      <c r="W102" s="1193"/>
      <c r="X102" s="1194"/>
      <c r="Y102" s="1194"/>
      <c r="Z102" s="1194"/>
      <c r="AA102" s="1194"/>
      <c r="AB102" s="1194"/>
      <c r="AC102" s="1194"/>
      <c r="AD102" s="1194"/>
      <c r="AE102" s="1194"/>
      <c r="AF102" s="1194"/>
      <c r="AG102" s="1195"/>
      <c r="AH102" s="1196" t="s">
        <v>976</v>
      </c>
      <c r="AI102" s="142"/>
    </row>
    <row r="103" spans="2:35" s="45" customFormat="1" ht="20.45" customHeight="1" thickBot="1" x14ac:dyDescent="0.2">
      <c r="B103" s="1135">
        <v>6133</v>
      </c>
      <c r="C103" s="1136"/>
      <c r="D103" s="27" t="s">
        <v>750</v>
      </c>
      <c r="E103" s="1137"/>
      <c r="F103" s="1138" t="s">
        <v>393</v>
      </c>
      <c r="G103" s="53" t="s">
        <v>145</v>
      </c>
      <c r="H103" s="1163" t="s">
        <v>394</v>
      </c>
      <c r="I103" s="1136"/>
      <c r="J103" s="1164"/>
      <c r="K103" s="1165"/>
      <c r="L103" s="1166"/>
      <c r="M103" s="1167"/>
      <c r="N103" s="1143"/>
      <c r="O103" s="1168"/>
      <c r="P103" s="1168"/>
      <c r="Q103" s="1167"/>
      <c r="R103" s="1145"/>
      <c r="S103" s="67"/>
      <c r="T103" s="586"/>
      <c r="U103" s="1206"/>
      <c r="V103" s="1219"/>
      <c r="W103" s="1208"/>
      <c r="X103" s="1220"/>
      <c r="Y103" s="1220"/>
      <c r="Z103" s="1220"/>
      <c r="AA103" s="1220"/>
      <c r="AB103" s="1220"/>
      <c r="AC103" s="1220"/>
      <c r="AD103" s="1220"/>
      <c r="AE103" s="1220"/>
      <c r="AF103" s="1220"/>
      <c r="AG103" s="1221"/>
      <c r="AH103" s="1211" t="s">
        <v>750</v>
      </c>
      <c r="AI103" s="142"/>
    </row>
    <row r="104" spans="2:35" s="83" customFormat="1" ht="15.75" customHeight="1" x14ac:dyDescent="0.2">
      <c r="B104" s="131"/>
      <c r="C104" s="81"/>
      <c r="F104" s="132"/>
      <c r="G104" s="132"/>
      <c r="H104" s="132"/>
      <c r="I104" s="132"/>
      <c r="N104" s="44"/>
      <c r="O104" s="44"/>
      <c r="P104" s="44"/>
      <c r="Q104" s="44"/>
      <c r="R104" s="116"/>
      <c r="S104" s="116"/>
      <c r="T104" s="116"/>
      <c r="U104" s="133"/>
      <c r="V104" s="133"/>
      <c r="W104" s="131"/>
      <c r="X104" s="133"/>
      <c r="Y104" s="133"/>
      <c r="Z104" s="133"/>
      <c r="AA104" s="133"/>
      <c r="AB104" s="133"/>
      <c r="AC104" s="133"/>
      <c r="AD104" s="133"/>
      <c r="AE104" s="133"/>
      <c r="AF104" s="133"/>
      <c r="AG104" s="133"/>
      <c r="AI104" s="134"/>
    </row>
    <row r="105" spans="2:35" s="82" customFormat="1" ht="18" thickBot="1" x14ac:dyDescent="0.2">
      <c r="B105" s="1146"/>
      <c r="C105" s="1146"/>
      <c r="D105" s="1146"/>
      <c r="E105" s="1146"/>
      <c r="F105" s="1146"/>
      <c r="G105" s="1146"/>
      <c r="H105" s="1146"/>
      <c r="I105" s="1146"/>
      <c r="J105" s="135"/>
      <c r="K105" s="135"/>
      <c r="L105" s="135"/>
      <c r="M105" s="135"/>
      <c r="N105" s="135"/>
      <c r="O105" s="135"/>
      <c r="P105" s="135"/>
      <c r="Q105" s="135"/>
      <c r="R105" s="136"/>
      <c r="T105" s="136"/>
      <c r="U105" s="136"/>
      <c r="V105" s="136"/>
      <c r="W105" s="136"/>
      <c r="X105" s="136"/>
      <c r="Y105" s="136"/>
      <c r="Z105" s="136"/>
      <c r="AA105" s="136"/>
      <c r="AB105" s="136"/>
      <c r="AC105" s="136"/>
      <c r="AD105" s="136"/>
      <c r="AE105" s="136"/>
      <c r="AF105" s="136"/>
      <c r="AG105" s="136"/>
      <c r="AH105" s="1146"/>
      <c r="AI105" s="136"/>
    </row>
    <row r="106" spans="2:35" s="88" customFormat="1" ht="4.5" customHeight="1" x14ac:dyDescent="0.15">
      <c r="B106" s="137"/>
      <c r="C106" s="138"/>
      <c r="D106" s="85"/>
      <c r="E106" s="86"/>
      <c r="F106" s="139"/>
      <c r="G106" s="140"/>
      <c r="H106" s="139"/>
      <c r="I106" s="141"/>
      <c r="J106" s="86"/>
      <c r="K106" s="85"/>
      <c r="L106" s="85"/>
      <c r="M106" s="85"/>
      <c r="N106" s="85"/>
      <c r="O106" s="85"/>
      <c r="P106" s="85"/>
      <c r="Q106" s="85"/>
      <c r="R106" s="585"/>
      <c r="S106" s="606"/>
      <c r="T106" s="597"/>
      <c r="U106" s="1873" t="s">
        <v>929</v>
      </c>
      <c r="V106" s="1874"/>
      <c r="W106" s="1874"/>
      <c r="X106" s="1874"/>
      <c r="Y106" s="1874"/>
      <c r="Z106" s="1874"/>
      <c r="AA106" s="1874"/>
      <c r="AB106" s="1874"/>
      <c r="AC106" s="1874"/>
      <c r="AD106" s="1874"/>
      <c r="AE106" s="1874"/>
      <c r="AF106" s="1874"/>
      <c r="AG106" s="1874"/>
      <c r="AH106" s="87"/>
      <c r="AI106" s="1230"/>
    </row>
    <row r="107" spans="2:35" s="88" customFormat="1" ht="21" customHeight="1" x14ac:dyDescent="0.15">
      <c r="B107" s="1870" t="s">
        <v>515</v>
      </c>
      <c r="C107" s="122"/>
      <c r="D107" s="1880" t="s">
        <v>395</v>
      </c>
      <c r="E107" s="89"/>
      <c r="F107" s="1881" t="s">
        <v>46</v>
      </c>
      <c r="G107" s="1882" t="s">
        <v>1061</v>
      </c>
      <c r="H107" s="1882" t="s">
        <v>1062</v>
      </c>
      <c r="I107" s="1098"/>
      <c r="J107" s="1885" t="s">
        <v>927</v>
      </c>
      <c r="K107" s="1887" t="s">
        <v>330</v>
      </c>
      <c r="L107" s="1639"/>
      <c r="M107" s="1639"/>
      <c r="N107" s="1639"/>
      <c r="O107" s="1639"/>
      <c r="P107" s="1639"/>
      <c r="Q107" s="1639"/>
      <c r="R107" s="1888" t="s">
        <v>401</v>
      </c>
      <c r="S107" s="607"/>
      <c r="T107" s="598"/>
      <c r="U107" s="1875"/>
      <c r="V107" s="1876"/>
      <c r="W107" s="1876"/>
      <c r="X107" s="1876"/>
      <c r="Y107" s="1876"/>
      <c r="Z107" s="1876"/>
      <c r="AA107" s="1876"/>
      <c r="AB107" s="1876"/>
      <c r="AC107" s="1876"/>
      <c r="AD107" s="1876"/>
      <c r="AE107" s="1876"/>
      <c r="AF107" s="1876"/>
      <c r="AG107" s="1876"/>
      <c r="AH107" s="1897" t="s">
        <v>395</v>
      </c>
      <c r="AI107" s="1860"/>
    </row>
    <row r="108" spans="2:35" s="88" customFormat="1" ht="4.5" customHeight="1" x14ac:dyDescent="0.15">
      <c r="B108" s="1870"/>
      <c r="C108" s="122"/>
      <c r="D108" s="1880"/>
      <c r="E108" s="89"/>
      <c r="F108" s="1881"/>
      <c r="G108" s="1882"/>
      <c r="H108" s="1882"/>
      <c r="I108" s="1098"/>
      <c r="J108" s="1885"/>
      <c r="K108" s="1635" t="s">
        <v>539</v>
      </c>
      <c r="L108" s="1636"/>
      <c r="M108" s="1637"/>
      <c r="N108" s="254"/>
      <c r="O108" s="1099"/>
      <c r="P108" s="1099"/>
      <c r="Q108" s="255"/>
      <c r="R108" s="1888"/>
      <c r="S108" s="607"/>
      <c r="T108" s="598"/>
      <c r="U108" s="1861" t="s">
        <v>539</v>
      </c>
      <c r="V108" s="1862"/>
      <c r="W108" s="1179"/>
      <c r="X108" s="1180"/>
      <c r="Y108" s="1180"/>
      <c r="Z108" s="1180"/>
      <c r="AA108" s="1180"/>
      <c r="AB108" s="1180"/>
      <c r="AC108" s="1180"/>
      <c r="AD108" s="1180"/>
      <c r="AE108" s="1180"/>
      <c r="AF108" s="1180"/>
      <c r="AG108" s="1181"/>
      <c r="AH108" s="1897"/>
      <c r="AI108" s="1860"/>
    </row>
    <row r="109" spans="2:35" s="88" customFormat="1" ht="39.75" customHeight="1" x14ac:dyDescent="0.15">
      <c r="B109" s="1870"/>
      <c r="C109" s="122"/>
      <c r="D109" s="1880"/>
      <c r="E109" s="89"/>
      <c r="F109" s="1881"/>
      <c r="G109" s="1883"/>
      <c r="H109" s="1883"/>
      <c r="I109" s="1098"/>
      <c r="J109" s="1886"/>
      <c r="K109" s="1638"/>
      <c r="L109" s="1639"/>
      <c r="M109" s="1640"/>
      <c r="N109" s="1865" t="s">
        <v>593</v>
      </c>
      <c r="O109" s="1645" t="s">
        <v>595</v>
      </c>
      <c r="P109" s="1645" t="s">
        <v>596</v>
      </c>
      <c r="Q109" s="1647" t="s">
        <v>600</v>
      </c>
      <c r="R109" s="1889"/>
      <c r="S109" s="608"/>
      <c r="T109" s="599"/>
      <c r="U109" s="1863"/>
      <c r="V109" s="1864"/>
      <c r="W109" s="1866" t="s">
        <v>163</v>
      </c>
      <c r="X109" s="1868" t="s">
        <v>390</v>
      </c>
      <c r="Y109" s="1868" t="s">
        <v>80</v>
      </c>
      <c r="Z109" s="1868" t="s">
        <v>300</v>
      </c>
      <c r="AA109" s="1868" t="s">
        <v>389</v>
      </c>
      <c r="AB109" s="1868" t="s">
        <v>939</v>
      </c>
      <c r="AC109" s="1868" t="s">
        <v>864</v>
      </c>
      <c r="AD109" s="1877" t="s">
        <v>388</v>
      </c>
      <c r="AE109" s="1877" t="s">
        <v>940</v>
      </c>
      <c r="AF109" s="1877" t="s">
        <v>561</v>
      </c>
      <c r="AG109" s="1878" t="s">
        <v>941</v>
      </c>
      <c r="AH109" s="1897"/>
      <c r="AI109" s="1860"/>
    </row>
    <row r="110" spans="2:35" s="88" customFormat="1" ht="39.75" customHeight="1" x14ac:dyDescent="0.15">
      <c r="B110" s="1870"/>
      <c r="C110" s="122"/>
      <c r="D110" s="1880"/>
      <c r="E110" s="89"/>
      <c r="F110" s="1881"/>
      <c r="G110" s="1884"/>
      <c r="H110" s="1884"/>
      <c r="I110" s="1098"/>
      <c r="J110" s="1886"/>
      <c r="K110" s="1658" t="s">
        <v>411</v>
      </c>
      <c r="L110" s="1660" t="s">
        <v>931</v>
      </c>
      <c r="M110" s="1662" t="s">
        <v>932</v>
      </c>
      <c r="N110" s="1865"/>
      <c r="O110" s="1646"/>
      <c r="P110" s="1646"/>
      <c r="Q110" s="1648"/>
      <c r="R110" s="1889"/>
      <c r="S110" s="608"/>
      <c r="T110" s="599"/>
      <c r="U110" s="1894" t="s">
        <v>931</v>
      </c>
      <c r="V110" s="1871" t="s">
        <v>932</v>
      </c>
      <c r="W110" s="1867"/>
      <c r="X110" s="1869"/>
      <c r="Y110" s="1869"/>
      <c r="Z110" s="1869"/>
      <c r="AA110" s="1869"/>
      <c r="AB110" s="1869"/>
      <c r="AC110" s="1869"/>
      <c r="AD110" s="1877"/>
      <c r="AE110" s="1877"/>
      <c r="AF110" s="1877"/>
      <c r="AG110" s="1879"/>
      <c r="AH110" s="1897"/>
      <c r="AI110" s="1860"/>
    </row>
    <row r="111" spans="2:35" s="88" customFormat="1" ht="4.5" customHeight="1" x14ac:dyDescent="0.15">
      <c r="B111" s="1100"/>
      <c r="C111" s="264"/>
      <c r="D111" s="265"/>
      <c r="E111" s="90"/>
      <c r="F111" s="1101"/>
      <c r="G111" s="1102"/>
      <c r="H111" s="1104"/>
      <c r="I111" s="1104"/>
      <c r="J111" s="1147"/>
      <c r="K111" s="1892"/>
      <c r="L111" s="1668"/>
      <c r="M111" s="1893"/>
      <c r="N111" s="1106"/>
      <c r="O111" s="258"/>
      <c r="P111" s="258"/>
      <c r="Q111" s="259"/>
      <c r="R111" s="1107"/>
      <c r="S111" s="609"/>
      <c r="T111" s="600"/>
      <c r="U111" s="1895"/>
      <c r="V111" s="1872"/>
      <c r="W111" s="1182"/>
      <c r="X111" s="1183"/>
      <c r="Y111" s="1183"/>
      <c r="Z111" s="1183"/>
      <c r="AA111" s="1183"/>
      <c r="AB111" s="1183"/>
      <c r="AC111" s="1183"/>
      <c r="AD111" s="1183"/>
      <c r="AE111" s="1183"/>
      <c r="AF111" s="1183"/>
      <c r="AG111" s="1184"/>
      <c r="AH111" s="1185"/>
      <c r="AI111" s="1231"/>
    </row>
    <row r="112" spans="2:35" s="93" customFormat="1" ht="21" customHeight="1" x14ac:dyDescent="0.15">
      <c r="B112" s="143"/>
      <c r="C112" s="1123"/>
      <c r="D112" s="25" t="s">
        <v>482</v>
      </c>
      <c r="E112" s="1124"/>
      <c r="F112" s="1125"/>
      <c r="G112" s="64"/>
      <c r="H112" s="1123"/>
      <c r="I112" s="1123"/>
      <c r="J112" s="1169">
        <f>J113+J119+J124+SUM(J127:J134)+J138+J141+J142+J146+J150+J153+J154+J157</f>
        <v>272</v>
      </c>
      <c r="K112" s="1127">
        <f>L112+M112</f>
        <v>7224</v>
      </c>
      <c r="L112" s="61">
        <f>L113+L119+L124+SUM(L127:L129)+SUM(L132:L134)+L138+L141+L142+L146+L150+L153+L154+L157</f>
        <v>3822</v>
      </c>
      <c r="M112" s="92">
        <f>M113+M119+M124+SUM(M127:M129)+SUM(M132:M134)+M138+M141+M142+M146+M150+M153+M154+M157</f>
        <v>3402</v>
      </c>
      <c r="N112" s="61">
        <f>N113+N119+N124+SUM(N127:N129)+N132+N133+N134+N138+N141+N142+N146+N150+N153+N154+N157</f>
        <v>2426</v>
      </c>
      <c r="O112" s="91">
        <f>O113+O119+O124+SUM(O127:O129)+O132+O133+O134+O138+O141+O142+O146+O150+O153+O154+O157</f>
        <v>2438</v>
      </c>
      <c r="P112" s="91">
        <f>P113+P119+P124+SUM(P127:P129)+P132+P133+P134+P138+P141+P142+P146+P150+P153+P154+P157</f>
        <v>2360</v>
      </c>
      <c r="Q112" s="92">
        <f>Q113+Q119+Q124+SUM(Q127:Q134)+Q138+Q141+Q142+Q146+Q150+Q153+Q154+Q157</f>
        <v>0</v>
      </c>
      <c r="R112" s="587">
        <f>R113+R119+R124+SUM(R127:R134)+R138+R141+R142+R146+R150+R153+R154+R157</f>
        <v>115</v>
      </c>
      <c r="S112" s="591"/>
      <c r="T112" s="587"/>
      <c r="U112" s="591">
        <f t="shared" ref="U112:AG112" si="14">U113+U119+U124+SUM(U127:U134)+U138+U141+U142+U146+U150+U153+U154+U157</f>
        <v>385</v>
      </c>
      <c r="V112" s="311">
        <f t="shared" si="14"/>
        <v>198</v>
      </c>
      <c r="W112" s="129">
        <f t="shared" si="14"/>
        <v>16</v>
      </c>
      <c r="X112" s="310">
        <f t="shared" si="14"/>
        <v>11</v>
      </c>
      <c r="Y112" s="310">
        <f t="shared" si="14"/>
        <v>20</v>
      </c>
      <c r="Z112" s="310">
        <f t="shared" si="14"/>
        <v>1</v>
      </c>
      <c r="AA112" s="310">
        <f t="shared" si="14"/>
        <v>1</v>
      </c>
      <c r="AB112" s="310">
        <f t="shared" si="14"/>
        <v>475</v>
      </c>
      <c r="AC112" s="310">
        <f t="shared" si="14"/>
        <v>8</v>
      </c>
      <c r="AD112" s="310">
        <f t="shared" si="14"/>
        <v>17</v>
      </c>
      <c r="AE112" s="310">
        <f t="shared" si="14"/>
        <v>0</v>
      </c>
      <c r="AF112" s="310">
        <f t="shared" si="14"/>
        <v>0</v>
      </c>
      <c r="AG112" s="1197">
        <f t="shared" si="14"/>
        <v>34</v>
      </c>
      <c r="AH112" s="1198" t="s">
        <v>482</v>
      </c>
      <c r="AI112" s="143"/>
    </row>
    <row r="113" spans="2:35" s="45" customFormat="1" ht="21" customHeight="1" x14ac:dyDescent="0.15">
      <c r="B113" s="142" t="s">
        <v>483</v>
      </c>
      <c r="C113" s="266"/>
      <c r="D113" s="176" t="s">
        <v>319</v>
      </c>
      <c r="E113" s="1121"/>
      <c r="F113" s="267" t="s">
        <v>393</v>
      </c>
      <c r="G113" s="68"/>
      <c r="H113" s="266" t="s">
        <v>394</v>
      </c>
      <c r="I113" s="266"/>
      <c r="J113" s="1148">
        <v>18</v>
      </c>
      <c r="K113" s="58">
        <f t="shared" ref="K113:K157" si="15">SUM(L113:M113)</f>
        <v>332</v>
      </c>
      <c r="L113" s="57">
        <v>151</v>
      </c>
      <c r="M113" s="101">
        <v>181</v>
      </c>
      <c r="N113" s="105">
        <v>100</v>
      </c>
      <c r="O113" s="100">
        <v>100</v>
      </c>
      <c r="P113" s="100">
        <v>132</v>
      </c>
      <c r="Q113" s="101">
        <v>0</v>
      </c>
      <c r="R113" s="586">
        <v>48</v>
      </c>
      <c r="S113" s="593"/>
      <c r="T113" s="604"/>
      <c r="U113" s="590">
        <v>27</v>
      </c>
      <c r="V113" s="1192">
        <v>15</v>
      </c>
      <c r="W113" s="1193">
        <v>1</v>
      </c>
      <c r="X113" s="1194">
        <v>2</v>
      </c>
      <c r="Y113" s="1194">
        <v>1</v>
      </c>
      <c r="Z113" s="1194">
        <v>0</v>
      </c>
      <c r="AA113" s="1194">
        <v>0</v>
      </c>
      <c r="AB113" s="1194">
        <v>30</v>
      </c>
      <c r="AC113" s="1194">
        <v>7</v>
      </c>
      <c r="AD113" s="1194">
        <v>1</v>
      </c>
      <c r="AE113" s="1194">
        <v>0</v>
      </c>
      <c r="AF113" s="1194">
        <v>0</v>
      </c>
      <c r="AG113" s="1195">
        <v>0</v>
      </c>
      <c r="AH113" s="1196" t="s">
        <v>319</v>
      </c>
      <c r="AI113" s="142"/>
    </row>
    <row r="114" spans="2:35" s="45" customFormat="1" ht="21" customHeight="1" x14ac:dyDescent="0.15">
      <c r="B114" s="142"/>
      <c r="C114" s="266"/>
      <c r="D114" s="176"/>
      <c r="E114" s="1121"/>
      <c r="F114" s="267"/>
      <c r="G114" s="68" t="s">
        <v>145</v>
      </c>
      <c r="H114" s="266" t="s">
        <v>394</v>
      </c>
      <c r="I114" s="266"/>
      <c r="J114" s="1148">
        <v>0</v>
      </c>
      <c r="K114" s="58">
        <f t="shared" si="15"/>
        <v>128</v>
      </c>
      <c r="L114" s="57">
        <v>86</v>
      </c>
      <c r="M114" s="101">
        <v>42</v>
      </c>
      <c r="N114" s="105">
        <v>44</v>
      </c>
      <c r="O114" s="100">
        <v>42</v>
      </c>
      <c r="P114" s="100">
        <v>42</v>
      </c>
      <c r="Q114" s="101">
        <v>0</v>
      </c>
      <c r="R114" s="586">
        <v>0</v>
      </c>
      <c r="S114" s="593"/>
      <c r="T114" s="604"/>
      <c r="U114" s="590">
        <v>0</v>
      </c>
      <c r="V114" s="1192">
        <v>0</v>
      </c>
      <c r="W114" s="1193">
        <v>0</v>
      </c>
      <c r="X114" s="1194">
        <v>0</v>
      </c>
      <c r="Y114" s="1194">
        <v>0</v>
      </c>
      <c r="Z114" s="1194">
        <v>0</v>
      </c>
      <c r="AA114" s="1194">
        <v>0</v>
      </c>
      <c r="AB114" s="1194">
        <v>0</v>
      </c>
      <c r="AC114" s="1194">
        <v>0</v>
      </c>
      <c r="AD114" s="1194">
        <v>0</v>
      </c>
      <c r="AE114" s="1194">
        <v>0</v>
      </c>
      <c r="AF114" s="1194">
        <v>0</v>
      </c>
      <c r="AG114" s="1195">
        <v>0</v>
      </c>
      <c r="AH114" s="1196"/>
      <c r="AI114" s="142"/>
    </row>
    <row r="115" spans="2:35" s="45" customFormat="1" ht="21" customHeight="1" x14ac:dyDescent="0.15">
      <c r="B115" s="142"/>
      <c r="C115" s="266"/>
      <c r="D115" s="176"/>
      <c r="E115" s="1121"/>
      <c r="F115" s="267"/>
      <c r="G115" s="68" t="s">
        <v>436</v>
      </c>
      <c r="H115" s="266" t="s">
        <v>394</v>
      </c>
      <c r="I115" s="266"/>
      <c r="J115" s="1148">
        <v>0</v>
      </c>
      <c r="K115" s="58">
        <f t="shared" si="15"/>
        <v>55</v>
      </c>
      <c r="L115" s="57">
        <v>18</v>
      </c>
      <c r="M115" s="101">
        <v>37</v>
      </c>
      <c r="N115" s="105">
        <v>18</v>
      </c>
      <c r="O115" s="100">
        <v>14</v>
      </c>
      <c r="P115" s="100">
        <v>23</v>
      </c>
      <c r="Q115" s="101">
        <v>0</v>
      </c>
      <c r="R115" s="586">
        <v>0</v>
      </c>
      <c r="S115" s="593"/>
      <c r="T115" s="604"/>
      <c r="U115" s="590">
        <v>0</v>
      </c>
      <c r="V115" s="1192">
        <v>0</v>
      </c>
      <c r="W115" s="1193">
        <v>0</v>
      </c>
      <c r="X115" s="1194">
        <v>0</v>
      </c>
      <c r="Y115" s="1194">
        <v>0</v>
      </c>
      <c r="Z115" s="1194">
        <v>0</v>
      </c>
      <c r="AA115" s="1194">
        <v>0</v>
      </c>
      <c r="AB115" s="1194">
        <v>0</v>
      </c>
      <c r="AC115" s="1194">
        <v>0</v>
      </c>
      <c r="AD115" s="1194">
        <v>0</v>
      </c>
      <c r="AE115" s="1194">
        <v>0</v>
      </c>
      <c r="AF115" s="1194">
        <v>0</v>
      </c>
      <c r="AG115" s="1195">
        <v>0</v>
      </c>
      <c r="AH115" s="1196"/>
      <c r="AI115" s="142"/>
    </row>
    <row r="116" spans="2:35" s="45" customFormat="1" ht="21" customHeight="1" x14ac:dyDescent="0.15">
      <c r="B116" s="142"/>
      <c r="C116" s="266"/>
      <c r="D116" s="176"/>
      <c r="E116" s="1121"/>
      <c r="F116" s="267"/>
      <c r="G116" s="68" t="s">
        <v>486</v>
      </c>
      <c r="H116" s="266" t="s">
        <v>394</v>
      </c>
      <c r="I116" s="266"/>
      <c r="J116" s="1148">
        <v>0</v>
      </c>
      <c r="K116" s="58">
        <f t="shared" si="15"/>
        <v>46</v>
      </c>
      <c r="L116" s="57">
        <v>12</v>
      </c>
      <c r="M116" s="101">
        <v>34</v>
      </c>
      <c r="N116" s="105">
        <v>11</v>
      </c>
      <c r="O116" s="100">
        <v>17</v>
      </c>
      <c r="P116" s="100">
        <v>18</v>
      </c>
      <c r="Q116" s="101">
        <v>0</v>
      </c>
      <c r="R116" s="586">
        <v>0</v>
      </c>
      <c r="S116" s="593"/>
      <c r="T116" s="604"/>
      <c r="U116" s="590">
        <v>0</v>
      </c>
      <c r="V116" s="1192">
        <v>0</v>
      </c>
      <c r="W116" s="1193">
        <v>0</v>
      </c>
      <c r="X116" s="1194">
        <v>0</v>
      </c>
      <c r="Y116" s="1194">
        <v>0</v>
      </c>
      <c r="Z116" s="1194">
        <v>0</v>
      </c>
      <c r="AA116" s="1194">
        <v>0</v>
      </c>
      <c r="AB116" s="1194">
        <v>0</v>
      </c>
      <c r="AC116" s="1194">
        <v>0</v>
      </c>
      <c r="AD116" s="1194">
        <v>0</v>
      </c>
      <c r="AE116" s="1194">
        <v>0</v>
      </c>
      <c r="AF116" s="1194">
        <v>0</v>
      </c>
      <c r="AG116" s="1195">
        <v>0</v>
      </c>
      <c r="AH116" s="1196"/>
      <c r="AI116" s="142"/>
    </row>
    <row r="117" spans="2:35" s="45" customFormat="1" ht="21" customHeight="1" x14ac:dyDescent="0.15">
      <c r="B117" s="142"/>
      <c r="C117" s="266"/>
      <c r="D117" s="176"/>
      <c r="E117" s="1121"/>
      <c r="F117" s="267"/>
      <c r="G117" s="68" t="s">
        <v>487</v>
      </c>
      <c r="H117" s="266" t="s">
        <v>394</v>
      </c>
      <c r="I117" s="266"/>
      <c r="J117" s="1148">
        <v>0</v>
      </c>
      <c r="K117" s="58">
        <f t="shared" ref="K117" si="16">SUM(L117:M117)</f>
        <v>44</v>
      </c>
      <c r="L117" s="57">
        <v>30</v>
      </c>
      <c r="M117" s="101">
        <v>14</v>
      </c>
      <c r="N117" s="105">
        <v>10</v>
      </c>
      <c r="O117" s="100">
        <v>11</v>
      </c>
      <c r="P117" s="100">
        <v>23</v>
      </c>
      <c r="Q117" s="101">
        <v>0</v>
      </c>
      <c r="R117" s="586">
        <v>0</v>
      </c>
      <c r="S117" s="593"/>
      <c r="T117" s="604"/>
      <c r="U117" s="590">
        <v>0</v>
      </c>
      <c r="V117" s="1192">
        <v>0</v>
      </c>
      <c r="W117" s="1193">
        <v>0</v>
      </c>
      <c r="X117" s="1194">
        <v>0</v>
      </c>
      <c r="Y117" s="1194">
        <v>0</v>
      </c>
      <c r="Z117" s="1194">
        <v>0</v>
      </c>
      <c r="AA117" s="1194">
        <v>0</v>
      </c>
      <c r="AB117" s="1194">
        <v>0</v>
      </c>
      <c r="AC117" s="1194">
        <v>0</v>
      </c>
      <c r="AD117" s="1194">
        <v>0</v>
      </c>
      <c r="AE117" s="1194">
        <v>0</v>
      </c>
      <c r="AF117" s="1194">
        <v>0</v>
      </c>
      <c r="AG117" s="1195">
        <v>0</v>
      </c>
      <c r="AH117" s="1196"/>
      <c r="AI117" s="142"/>
    </row>
    <row r="118" spans="2:35" s="45" customFormat="1" ht="21" customHeight="1" x14ac:dyDescent="0.15">
      <c r="B118" s="142"/>
      <c r="C118" s="266"/>
      <c r="D118" s="176"/>
      <c r="E118" s="1121"/>
      <c r="F118" s="267"/>
      <c r="G118" s="68" t="s">
        <v>1206</v>
      </c>
      <c r="H118" s="266" t="s">
        <v>394</v>
      </c>
      <c r="I118" s="266"/>
      <c r="J118" s="1148">
        <v>0</v>
      </c>
      <c r="K118" s="58">
        <f t="shared" si="15"/>
        <v>59</v>
      </c>
      <c r="L118" s="57">
        <v>5</v>
      </c>
      <c r="M118" s="101">
        <v>54</v>
      </c>
      <c r="N118" s="105">
        <v>17</v>
      </c>
      <c r="O118" s="100">
        <v>16</v>
      </c>
      <c r="P118" s="100">
        <v>26</v>
      </c>
      <c r="Q118" s="101">
        <v>0</v>
      </c>
      <c r="R118" s="586">
        <v>48</v>
      </c>
      <c r="S118" s="593"/>
      <c r="T118" s="604"/>
      <c r="U118" s="590">
        <v>0</v>
      </c>
      <c r="V118" s="1192">
        <v>0</v>
      </c>
      <c r="W118" s="1193">
        <v>0</v>
      </c>
      <c r="X118" s="1194">
        <v>0</v>
      </c>
      <c r="Y118" s="1194">
        <v>0</v>
      </c>
      <c r="Z118" s="1194">
        <v>0</v>
      </c>
      <c r="AA118" s="1194">
        <v>0</v>
      </c>
      <c r="AB118" s="1194">
        <v>0</v>
      </c>
      <c r="AC118" s="1194">
        <v>0</v>
      </c>
      <c r="AD118" s="1194">
        <v>0</v>
      </c>
      <c r="AE118" s="1194">
        <v>0</v>
      </c>
      <c r="AF118" s="1194">
        <v>0</v>
      </c>
      <c r="AG118" s="1195">
        <v>0</v>
      </c>
      <c r="AH118" s="1196"/>
      <c r="AI118" s="142"/>
    </row>
    <row r="119" spans="2:35" s="45" customFormat="1" ht="21" customHeight="1" x14ac:dyDescent="0.15">
      <c r="B119" s="142" t="s">
        <v>488</v>
      </c>
      <c r="C119" s="266"/>
      <c r="D119" s="176" t="s">
        <v>61</v>
      </c>
      <c r="E119" s="1121"/>
      <c r="F119" s="267" t="s">
        <v>393</v>
      </c>
      <c r="G119" s="68"/>
      <c r="H119" s="266" t="s">
        <v>394</v>
      </c>
      <c r="I119" s="266"/>
      <c r="J119" s="1148">
        <v>35</v>
      </c>
      <c r="K119" s="58">
        <f t="shared" si="15"/>
        <v>1113</v>
      </c>
      <c r="L119" s="57">
        <v>739</v>
      </c>
      <c r="M119" s="101">
        <v>374</v>
      </c>
      <c r="N119" s="105">
        <v>373</v>
      </c>
      <c r="O119" s="100">
        <v>406</v>
      </c>
      <c r="P119" s="100">
        <v>334</v>
      </c>
      <c r="Q119" s="101">
        <v>0</v>
      </c>
      <c r="R119" s="586">
        <v>17</v>
      </c>
      <c r="S119" s="593"/>
      <c r="T119" s="604"/>
      <c r="U119" s="590">
        <v>45</v>
      </c>
      <c r="V119" s="1192">
        <v>11</v>
      </c>
      <c r="W119" s="1193">
        <v>1</v>
      </c>
      <c r="X119" s="1194">
        <v>1</v>
      </c>
      <c r="Y119" s="1194">
        <v>2</v>
      </c>
      <c r="Z119" s="1194">
        <v>1</v>
      </c>
      <c r="AA119" s="1194">
        <v>1</v>
      </c>
      <c r="AB119" s="1194">
        <v>48</v>
      </c>
      <c r="AC119" s="1194">
        <v>0</v>
      </c>
      <c r="AD119" s="1194">
        <v>2</v>
      </c>
      <c r="AE119" s="1194">
        <v>0</v>
      </c>
      <c r="AF119" s="1194">
        <v>0</v>
      </c>
      <c r="AG119" s="1195">
        <v>0</v>
      </c>
      <c r="AH119" s="1196" t="s">
        <v>61</v>
      </c>
      <c r="AI119" s="142"/>
    </row>
    <row r="120" spans="2:35" s="45" customFormat="1" ht="21" customHeight="1" x14ac:dyDescent="0.15">
      <c r="B120" s="142"/>
      <c r="C120" s="266"/>
      <c r="D120" s="176"/>
      <c r="E120" s="1121"/>
      <c r="F120" s="267"/>
      <c r="G120" s="68" t="s">
        <v>145</v>
      </c>
      <c r="H120" s="266" t="s">
        <v>394</v>
      </c>
      <c r="I120" s="266"/>
      <c r="J120" s="1148">
        <v>0</v>
      </c>
      <c r="K120" s="58">
        <f t="shared" si="15"/>
        <v>892</v>
      </c>
      <c r="L120" s="57">
        <v>626</v>
      </c>
      <c r="M120" s="101">
        <v>266</v>
      </c>
      <c r="N120" s="105">
        <v>304</v>
      </c>
      <c r="O120" s="100">
        <v>310</v>
      </c>
      <c r="P120" s="100">
        <v>278</v>
      </c>
      <c r="Q120" s="101">
        <v>0</v>
      </c>
      <c r="R120" s="586">
        <v>0</v>
      </c>
      <c r="S120" s="593"/>
      <c r="T120" s="604"/>
      <c r="U120" s="590">
        <v>0</v>
      </c>
      <c r="V120" s="1192">
        <v>0</v>
      </c>
      <c r="W120" s="1193">
        <v>0</v>
      </c>
      <c r="X120" s="1194">
        <v>0</v>
      </c>
      <c r="Y120" s="1194">
        <v>0</v>
      </c>
      <c r="Z120" s="1194">
        <v>0</v>
      </c>
      <c r="AA120" s="1194">
        <v>0</v>
      </c>
      <c r="AB120" s="1194">
        <v>0</v>
      </c>
      <c r="AC120" s="1194">
        <v>0</v>
      </c>
      <c r="AD120" s="1194">
        <v>0</v>
      </c>
      <c r="AE120" s="1194">
        <v>0</v>
      </c>
      <c r="AF120" s="1194">
        <v>0</v>
      </c>
      <c r="AG120" s="1195">
        <v>0</v>
      </c>
      <c r="AH120" s="1196"/>
      <c r="AI120" s="142"/>
    </row>
    <row r="121" spans="2:35" s="45" customFormat="1" ht="21" customHeight="1" x14ac:dyDescent="0.15">
      <c r="B121" s="142"/>
      <c r="C121" s="266"/>
      <c r="D121" s="176"/>
      <c r="E121" s="1121"/>
      <c r="F121" s="267"/>
      <c r="G121" s="68" t="s">
        <v>153</v>
      </c>
      <c r="H121" s="266" t="s">
        <v>394</v>
      </c>
      <c r="I121" s="266"/>
      <c r="J121" s="1148">
        <v>0</v>
      </c>
      <c r="K121" s="58">
        <f t="shared" si="15"/>
        <v>0</v>
      </c>
      <c r="L121" s="57">
        <v>0</v>
      </c>
      <c r="M121" s="101">
        <v>0</v>
      </c>
      <c r="N121" s="105"/>
      <c r="O121" s="100"/>
      <c r="P121" s="100"/>
      <c r="Q121" s="101"/>
      <c r="R121" s="586">
        <v>17</v>
      </c>
      <c r="S121" s="593"/>
      <c r="T121" s="604"/>
      <c r="U121" s="590">
        <v>0</v>
      </c>
      <c r="V121" s="1192">
        <v>0</v>
      </c>
      <c r="W121" s="1193">
        <v>0</v>
      </c>
      <c r="X121" s="1194">
        <v>0</v>
      </c>
      <c r="Y121" s="1194">
        <v>0</v>
      </c>
      <c r="Z121" s="1194">
        <v>0</v>
      </c>
      <c r="AA121" s="1194">
        <v>0</v>
      </c>
      <c r="AB121" s="1194">
        <v>0</v>
      </c>
      <c r="AC121" s="1194">
        <v>0</v>
      </c>
      <c r="AD121" s="1194">
        <v>0</v>
      </c>
      <c r="AE121" s="1194">
        <v>0</v>
      </c>
      <c r="AF121" s="1194">
        <v>0</v>
      </c>
      <c r="AG121" s="1195">
        <v>0</v>
      </c>
      <c r="AH121" s="1196"/>
      <c r="AI121" s="142"/>
    </row>
    <row r="122" spans="2:35" s="45" customFormat="1" ht="21" customHeight="1" x14ac:dyDescent="0.15">
      <c r="B122" s="142"/>
      <c r="C122" s="266"/>
      <c r="D122" s="176"/>
      <c r="E122" s="1121"/>
      <c r="F122" s="267"/>
      <c r="G122" s="68" t="s">
        <v>375</v>
      </c>
      <c r="H122" s="266" t="s">
        <v>394</v>
      </c>
      <c r="I122" s="266"/>
      <c r="J122" s="1148">
        <v>0</v>
      </c>
      <c r="K122" s="58">
        <f t="shared" si="15"/>
        <v>87</v>
      </c>
      <c r="L122" s="57">
        <v>48</v>
      </c>
      <c r="M122" s="101">
        <v>39</v>
      </c>
      <c r="N122" s="105">
        <v>26</v>
      </c>
      <c r="O122" s="100">
        <v>38</v>
      </c>
      <c r="P122" s="100">
        <v>23</v>
      </c>
      <c r="Q122" s="101">
        <v>0</v>
      </c>
      <c r="R122" s="586">
        <v>0</v>
      </c>
      <c r="S122" s="593"/>
      <c r="T122" s="604"/>
      <c r="U122" s="590">
        <v>0</v>
      </c>
      <c r="V122" s="1192">
        <v>0</v>
      </c>
      <c r="W122" s="1193">
        <v>0</v>
      </c>
      <c r="X122" s="1194">
        <v>0</v>
      </c>
      <c r="Y122" s="1194">
        <v>0</v>
      </c>
      <c r="Z122" s="1194">
        <v>0</v>
      </c>
      <c r="AA122" s="1194">
        <v>0</v>
      </c>
      <c r="AB122" s="1194">
        <v>0</v>
      </c>
      <c r="AC122" s="1194">
        <v>0</v>
      </c>
      <c r="AD122" s="1194">
        <v>0</v>
      </c>
      <c r="AE122" s="1194">
        <v>0</v>
      </c>
      <c r="AF122" s="1194">
        <v>0</v>
      </c>
      <c r="AG122" s="1195">
        <v>0</v>
      </c>
      <c r="AH122" s="1196"/>
      <c r="AI122" s="142"/>
    </row>
    <row r="123" spans="2:35" s="45" customFormat="1" ht="21" customHeight="1" x14ac:dyDescent="0.15">
      <c r="B123" s="142"/>
      <c r="C123" s="266"/>
      <c r="D123" s="176"/>
      <c r="E123" s="1121"/>
      <c r="F123" s="267"/>
      <c r="G123" s="68" t="s">
        <v>436</v>
      </c>
      <c r="H123" s="266" t="s">
        <v>394</v>
      </c>
      <c r="I123" s="266"/>
      <c r="J123" s="1148">
        <v>0</v>
      </c>
      <c r="K123" s="58">
        <f t="shared" si="15"/>
        <v>134</v>
      </c>
      <c r="L123" s="57">
        <v>65</v>
      </c>
      <c r="M123" s="101">
        <v>69</v>
      </c>
      <c r="N123" s="105">
        <v>43</v>
      </c>
      <c r="O123" s="100">
        <v>58</v>
      </c>
      <c r="P123" s="100">
        <v>33</v>
      </c>
      <c r="Q123" s="101">
        <v>0</v>
      </c>
      <c r="R123" s="586">
        <v>0</v>
      </c>
      <c r="S123" s="593"/>
      <c r="T123" s="604"/>
      <c r="U123" s="590">
        <v>0</v>
      </c>
      <c r="V123" s="1192">
        <v>0</v>
      </c>
      <c r="W123" s="1193">
        <v>0</v>
      </c>
      <c r="X123" s="1194">
        <v>0</v>
      </c>
      <c r="Y123" s="1194">
        <v>0</v>
      </c>
      <c r="Z123" s="1194">
        <v>0</v>
      </c>
      <c r="AA123" s="1194">
        <v>0</v>
      </c>
      <c r="AB123" s="1194">
        <v>0</v>
      </c>
      <c r="AC123" s="1194">
        <v>0</v>
      </c>
      <c r="AD123" s="1194">
        <v>0</v>
      </c>
      <c r="AE123" s="1194">
        <v>0</v>
      </c>
      <c r="AF123" s="1194">
        <v>0</v>
      </c>
      <c r="AG123" s="1195">
        <v>0</v>
      </c>
      <c r="AH123" s="1196"/>
      <c r="AI123" s="142"/>
    </row>
    <row r="124" spans="2:35" s="45" customFormat="1" ht="21" customHeight="1" x14ac:dyDescent="0.15">
      <c r="B124" s="142" t="s">
        <v>462</v>
      </c>
      <c r="C124" s="266"/>
      <c r="D124" s="176" t="s">
        <v>479</v>
      </c>
      <c r="E124" s="1121"/>
      <c r="F124" s="267" t="s">
        <v>393</v>
      </c>
      <c r="G124" s="68"/>
      <c r="H124" s="266" t="s">
        <v>747</v>
      </c>
      <c r="I124" s="266"/>
      <c r="J124" s="1148">
        <v>16</v>
      </c>
      <c r="K124" s="58">
        <f t="shared" si="15"/>
        <v>457</v>
      </c>
      <c r="L124" s="57">
        <v>185</v>
      </c>
      <c r="M124" s="101">
        <v>272</v>
      </c>
      <c r="N124" s="105">
        <v>159</v>
      </c>
      <c r="O124" s="100">
        <v>136</v>
      </c>
      <c r="P124" s="100">
        <v>162</v>
      </c>
      <c r="Q124" s="101">
        <v>0</v>
      </c>
      <c r="R124" s="586">
        <v>0</v>
      </c>
      <c r="S124" s="593"/>
      <c r="T124" s="604"/>
      <c r="U124" s="590">
        <v>21</v>
      </c>
      <c r="V124" s="1192">
        <v>17</v>
      </c>
      <c r="W124" s="1193">
        <v>1</v>
      </c>
      <c r="X124" s="1194">
        <v>1</v>
      </c>
      <c r="Y124" s="1194">
        <v>1</v>
      </c>
      <c r="Z124" s="1194">
        <v>0</v>
      </c>
      <c r="AA124" s="1194">
        <v>0</v>
      </c>
      <c r="AB124" s="1194">
        <v>34</v>
      </c>
      <c r="AC124" s="1194">
        <v>0</v>
      </c>
      <c r="AD124" s="1194">
        <v>1</v>
      </c>
      <c r="AE124" s="1194">
        <v>0</v>
      </c>
      <c r="AF124" s="1194">
        <v>0</v>
      </c>
      <c r="AG124" s="1195">
        <v>0</v>
      </c>
      <c r="AH124" s="1196" t="s">
        <v>479</v>
      </c>
      <c r="AI124" s="142"/>
    </row>
    <row r="125" spans="2:35" s="45" customFormat="1" ht="21" customHeight="1" x14ac:dyDescent="0.15">
      <c r="B125" s="142"/>
      <c r="C125" s="266"/>
      <c r="D125" s="176"/>
      <c r="E125" s="1121"/>
      <c r="F125" s="267"/>
      <c r="G125" s="68" t="s">
        <v>145</v>
      </c>
      <c r="H125" s="266" t="s">
        <v>747</v>
      </c>
      <c r="I125" s="266"/>
      <c r="J125" s="1148">
        <v>0</v>
      </c>
      <c r="K125" s="58">
        <f t="shared" si="15"/>
        <v>389</v>
      </c>
      <c r="L125" s="57">
        <v>176</v>
      </c>
      <c r="M125" s="101">
        <v>213</v>
      </c>
      <c r="N125" s="105">
        <v>136</v>
      </c>
      <c r="O125" s="100">
        <v>117</v>
      </c>
      <c r="P125" s="100">
        <v>136</v>
      </c>
      <c r="Q125" s="101">
        <v>0</v>
      </c>
      <c r="R125" s="586">
        <v>0</v>
      </c>
      <c r="S125" s="593"/>
      <c r="T125" s="604"/>
      <c r="U125" s="590">
        <v>0</v>
      </c>
      <c r="V125" s="1192">
        <v>0</v>
      </c>
      <c r="W125" s="1193">
        <v>0</v>
      </c>
      <c r="X125" s="1194">
        <v>0</v>
      </c>
      <c r="Y125" s="1194">
        <v>0</v>
      </c>
      <c r="Z125" s="1194">
        <v>0</v>
      </c>
      <c r="AA125" s="1194">
        <v>0</v>
      </c>
      <c r="AB125" s="1194">
        <v>0</v>
      </c>
      <c r="AC125" s="1194">
        <v>0</v>
      </c>
      <c r="AD125" s="1194">
        <v>0</v>
      </c>
      <c r="AE125" s="1194">
        <v>0</v>
      </c>
      <c r="AF125" s="1194">
        <v>0</v>
      </c>
      <c r="AG125" s="1195">
        <v>0</v>
      </c>
      <c r="AH125" s="1196"/>
      <c r="AI125" s="142"/>
    </row>
    <row r="126" spans="2:35" s="45" customFormat="1" ht="21" customHeight="1" x14ac:dyDescent="0.15">
      <c r="B126" s="142"/>
      <c r="C126" s="266"/>
      <c r="D126" s="176"/>
      <c r="E126" s="1121"/>
      <c r="F126" s="267"/>
      <c r="G126" s="68" t="s">
        <v>438</v>
      </c>
      <c r="H126" s="266" t="s">
        <v>747</v>
      </c>
      <c r="I126" s="266"/>
      <c r="J126" s="1148">
        <v>0</v>
      </c>
      <c r="K126" s="58">
        <f t="shared" si="15"/>
        <v>68</v>
      </c>
      <c r="L126" s="57">
        <v>9</v>
      </c>
      <c r="M126" s="101">
        <v>59</v>
      </c>
      <c r="N126" s="105">
        <v>23</v>
      </c>
      <c r="O126" s="100">
        <v>19</v>
      </c>
      <c r="P126" s="100">
        <v>26</v>
      </c>
      <c r="Q126" s="101">
        <v>0</v>
      </c>
      <c r="R126" s="586">
        <v>0</v>
      </c>
      <c r="S126" s="593"/>
      <c r="T126" s="604"/>
      <c r="U126" s="590">
        <v>0</v>
      </c>
      <c r="V126" s="1192">
        <v>0</v>
      </c>
      <c r="W126" s="1193">
        <v>0</v>
      </c>
      <c r="X126" s="1194">
        <v>0</v>
      </c>
      <c r="Y126" s="1194">
        <v>0</v>
      </c>
      <c r="Z126" s="1194">
        <v>0</v>
      </c>
      <c r="AA126" s="1194">
        <v>0</v>
      </c>
      <c r="AB126" s="1194">
        <v>0</v>
      </c>
      <c r="AC126" s="1194">
        <v>0</v>
      </c>
      <c r="AD126" s="1194">
        <v>0</v>
      </c>
      <c r="AE126" s="1194">
        <v>0</v>
      </c>
      <c r="AF126" s="1194">
        <v>0</v>
      </c>
      <c r="AG126" s="1195">
        <v>0</v>
      </c>
      <c r="AH126" s="1196"/>
      <c r="AI126" s="142"/>
    </row>
    <row r="127" spans="2:35" s="45" customFormat="1" ht="21" customHeight="1" x14ac:dyDescent="0.15">
      <c r="B127" s="142" t="s">
        <v>189</v>
      </c>
      <c r="C127" s="266"/>
      <c r="D127" s="176" t="s">
        <v>491</v>
      </c>
      <c r="E127" s="1121"/>
      <c r="F127" s="267" t="s">
        <v>393</v>
      </c>
      <c r="G127" s="68" t="s">
        <v>145</v>
      </c>
      <c r="H127" s="266" t="s">
        <v>394</v>
      </c>
      <c r="I127" s="266"/>
      <c r="J127" s="1148">
        <v>3</v>
      </c>
      <c r="K127" s="58">
        <f t="shared" si="15"/>
        <v>26</v>
      </c>
      <c r="L127" s="57">
        <v>17</v>
      </c>
      <c r="M127" s="101">
        <v>9</v>
      </c>
      <c r="N127" s="105">
        <v>10</v>
      </c>
      <c r="O127" s="100">
        <v>6</v>
      </c>
      <c r="P127" s="100">
        <v>10</v>
      </c>
      <c r="Q127" s="101">
        <v>0</v>
      </c>
      <c r="R127" s="586">
        <v>0</v>
      </c>
      <c r="S127" s="593"/>
      <c r="T127" s="604"/>
      <c r="U127" s="590">
        <v>5</v>
      </c>
      <c r="V127" s="1192">
        <v>4</v>
      </c>
      <c r="W127" s="1193">
        <v>1</v>
      </c>
      <c r="X127" s="1194">
        <v>0</v>
      </c>
      <c r="Y127" s="1194">
        <v>1</v>
      </c>
      <c r="Z127" s="1194">
        <v>0</v>
      </c>
      <c r="AA127" s="1194">
        <v>0</v>
      </c>
      <c r="AB127" s="1194">
        <v>6</v>
      </c>
      <c r="AC127" s="1194">
        <v>0</v>
      </c>
      <c r="AD127" s="1194">
        <v>0</v>
      </c>
      <c r="AE127" s="1194">
        <v>0</v>
      </c>
      <c r="AF127" s="1194">
        <v>0</v>
      </c>
      <c r="AG127" s="1195">
        <v>1</v>
      </c>
      <c r="AH127" s="1196" t="s">
        <v>491</v>
      </c>
      <c r="AI127" s="142"/>
    </row>
    <row r="128" spans="2:35" s="45" customFormat="1" ht="21" customHeight="1" x14ac:dyDescent="0.15">
      <c r="B128" s="142" t="s">
        <v>158</v>
      </c>
      <c r="C128" s="266"/>
      <c r="D128" s="176" t="s">
        <v>20</v>
      </c>
      <c r="E128" s="1121"/>
      <c r="F128" s="267" t="s">
        <v>393</v>
      </c>
      <c r="G128" s="68" t="s">
        <v>145</v>
      </c>
      <c r="H128" s="266" t="s">
        <v>394</v>
      </c>
      <c r="I128" s="266"/>
      <c r="J128" s="1148">
        <v>11</v>
      </c>
      <c r="K128" s="58">
        <f t="shared" si="15"/>
        <v>238</v>
      </c>
      <c r="L128" s="57">
        <v>108</v>
      </c>
      <c r="M128" s="101">
        <v>130</v>
      </c>
      <c r="N128" s="105">
        <v>63</v>
      </c>
      <c r="O128" s="100">
        <v>84</v>
      </c>
      <c r="P128" s="100">
        <v>91</v>
      </c>
      <c r="Q128" s="101">
        <v>0</v>
      </c>
      <c r="R128" s="586">
        <v>0</v>
      </c>
      <c r="S128" s="593"/>
      <c r="T128" s="604"/>
      <c r="U128" s="590">
        <v>20</v>
      </c>
      <c r="V128" s="1192">
        <v>17</v>
      </c>
      <c r="W128" s="1193">
        <v>1</v>
      </c>
      <c r="X128" s="1194">
        <v>1</v>
      </c>
      <c r="Y128" s="1194">
        <v>1</v>
      </c>
      <c r="Z128" s="1194">
        <v>0</v>
      </c>
      <c r="AA128" s="1194">
        <v>0</v>
      </c>
      <c r="AB128" s="1194">
        <v>28</v>
      </c>
      <c r="AC128" s="1194">
        <v>0</v>
      </c>
      <c r="AD128" s="1194">
        <v>1</v>
      </c>
      <c r="AE128" s="1194">
        <v>0</v>
      </c>
      <c r="AF128" s="1194">
        <v>0</v>
      </c>
      <c r="AG128" s="1195">
        <v>5</v>
      </c>
      <c r="AH128" s="1196" t="s">
        <v>20</v>
      </c>
      <c r="AI128" s="142"/>
    </row>
    <row r="129" spans="2:35" s="45" customFormat="1" ht="21" customHeight="1" x14ac:dyDescent="0.15">
      <c r="B129" s="142">
        <v>5813</v>
      </c>
      <c r="C129" s="266"/>
      <c r="D129" s="176" t="s">
        <v>1273</v>
      </c>
      <c r="E129" s="1121"/>
      <c r="F129" s="267" t="s">
        <v>393</v>
      </c>
      <c r="G129" s="68"/>
      <c r="H129" s="266" t="s">
        <v>394</v>
      </c>
      <c r="I129" s="266"/>
      <c r="J129" s="1148">
        <v>8</v>
      </c>
      <c r="K129" s="58">
        <f t="shared" si="15"/>
        <v>223</v>
      </c>
      <c r="L129" s="57">
        <v>94</v>
      </c>
      <c r="M129" s="101">
        <v>129</v>
      </c>
      <c r="N129" s="105">
        <v>80</v>
      </c>
      <c r="O129" s="100">
        <v>94</v>
      </c>
      <c r="P129" s="100">
        <v>49</v>
      </c>
      <c r="Q129" s="101">
        <v>0</v>
      </c>
      <c r="R129" s="586">
        <v>0</v>
      </c>
      <c r="S129" s="593"/>
      <c r="T129" s="604"/>
      <c r="U129" s="590">
        <v>15</v>
      </c>
      <c r="V129" s="1192">
        <v>8</v>
      </c>
      <c r="W129" s="1193">
        <v>1</v>
      </c>
      <c r="X129" s="1194">
        <v>1</v>
      </c>
      <c r="Y129" s="1194">
        <v>2</v>
      </c>
      <c r="Z129" s="1194">
        <v>0</v>
      </c>
      <c r="AA129" s="1194">
        <v>0</v>
      </c>
      <c r="AB129" s="1194">
        <v>16</v>
      </c>
      <c r="AC129" s="1194">
        <v>0</v>
      </c>
      <c r="AD129" s="1194">
        <v>0</v>
      </c>
      <c r="AE129" s="1194">
        <v>0</v>
      </c>
      <c r="AF129" s="1194">
        <v>0</v>
      </c>
      <c r="AG129" s="1195">
        <v>3</v>
      </c>
      <c r="AH129" s="1196" t="s">
        <v>1273</v>
      </c>
      <c r="AI129" s="142"/>
    </row>
    <row r="130" spans="2:35" s="45" customFormat="1" ht="21" customHeight="1" x14ac:dyDescent="0.15">
      <c r="B130" s="142"/>
      <c r="C130" s="266"/>
      <c r="D130" s="176"/>
      <c r="E130" s="1121"/>
      <c r="F130" s="267"/>
      <c r="G130" s="68" t="s">
        <v>145</v>
      </c>
      <c r="H130" s="266" t="s">
        <v>394</v>
      </c>
      <c r="I130" s="266"/>
      <c r="J130" s="1148">
        <v>0</v>
      </c>
      <c r="K130" s="58">
        <f t="shared" si="15"/>
        <v>71</v>
      </c>
      <c r="L130" s="57">
        <v>23</v>
      </c>
      <c r="M130" s="101">
        <v>48</v>
      </c>
      <c r="N130" s="105">
        <v>43</v>
      </c>
      <c r="O130" s="100">
        <v>28</v>
      </c>
      <c r="P130" s="100">
        <v>0</v>
      </c>
      <c r="Q130" s="101">
        <v>0</v>
      </c>
      <c r="R130" s="586">
        <v>0</v>
      </c>
      <c r="S130" s="593"/>
      <c r="T130" s="604"/>
      <c r="U130" s="590">
        <v>0</v>
      </c>
      <c r="V130" s="1192">
        <v>0</v>
      </c>
      <c r="W130" s="1193">
        <v>0</v>
      </c>
      <c r="X130" s="1194">
        <v>0</v>
      </c>
      <c r="Y130" s="1194">
        <v>0</v>
      </c>
      <c r="Z130" s="1194">
        <v>0</v>
      </c>
      <c r="AA130" s="1194">
        <v>0</v>
      </c>
      <c r="AB130" s="1194">
        <v>0</v>
      </c>
      <c r="AC130" s="1194">
        <v>0</v>
      </c>
      <c r="AD130" s="1194">
        <v>0</v>
      </c>
      <c r="AE130" s="1194">
        <v>0</v>
      </c>
      <c r="AF130" s="1194">
        <v>0</v>
      </c>
      <c r="AG130" s="1195">
        <v>0</v>
      </c>
      <c r="AH130" s="1196"/>
      <c r="AI130" s="142"/>
    </row>
    <row r="131" spans="2:35" s="45" customFormat="1" ht="21" customHeight="1" x14ac:dyDescent="0.15">
      <c r="B131" s="142"/>
      <c r="C131" s="266"/>
      <c r="D131" s="176"/>
      <c r="E131" s="1121"/>
      <c r="F131" s="267"/>
      <c r="G131" s="68" t="s">
        <v>375</v>
      </c>
      <c r="H131" s="266" t="s">
        <v>394</v>
      </c>
      <c r="I131" s="266"/>
      <c r="J131" s="1148">
        <v>0</v>
      </c>
      <c r="K131" s="58">
        <f t="shared" si="15"/>
        <v>152</v>
      </c>
      <c r="L131" s="57">
        <v>71</v>
      </c>
      <c r="M131" s="101">
        <v>81</v>
      </c>
      <c r="N131" s="105">
        <v>37</v>
      </c>
      <c r="O131" s="100">
        <v>66</v>
      </c>
      <c r="P131" s="100">
        <v>49</v>
      </c>
      <c r="Q131" s="101">
        <v>0</v>
      </c>
      <c r="R131" s="586">
        <v>0</v>
      </c>
      <c r="S131" s="593"/>
      <c r="T131" s="604"/>
      <c r="U131" s="590">
        <v>0</v>
      </c>
      <c r="V131" s="1192">
        <v>0</v>
      </c>
      <c r="W131" s="1193">
        <v>0</v>
      </c>
      <c r="X131" s="1194">
        <v>0</v>
      </c>
      <c r="Y131" s="1194">
        <v>0</v>
      </c>
      <c r="Z131" s="1194">
        <v>0</v>
      </c>
      <c r="AA131" s="1194">
        <v>0</v>
      </c>
      <c r="AB131" s="1194">
        <v>0</v>
      </c>
      <c r="AC131" s="1194">
        <v>0</v>
      </c>
      <c r="AD131" s="1194">
        <v>0</v>
      </c>
      <c r="AE131" s="1194">
        <v>0</v>
      </c>
      <c r="AF131" s="1194">
        <v>0</v>
      </c>
      <c r="AG131" s="1195">
        <v>0</v>
      </c>
      <c r="AH131" s="1196"/>
      <c r="AI131" s="142"/>
    </row>
    <row r="132" spans="2:35" s="45" customFormat="1" ht="21" customHeight="1" x14ac:dyDescent="0.15">
      <c r="B132" s="142" t="s">
        <v>492</v>
      </c>
      <c r="C132" s="266"/>
      <c r="D132" s="176" t="s">
        <v>493</v>
      </c>
      <c r="E132" s="1121"/>
      <c r="F132" s="267" t="s">
        <v>393</v>
      </c>
      <c r="G132" s="68" t="s">
        <v>145</v>
      </c>
      <c r="H132" s="266" t="s">
        <v>394</v>
      </c>
      <c r="I132" s="266"/>
      <c r="J132" s="1148">
        <v>16</v>
      </c>
      <c r="K132" s="58">
        <f t="shared" si="15"/>
        <v>524</v>
      </c>
      <c r="L132" s="57">
        <v>282</v>
      </c>
      <c r="M132" s="101">
        <v>242</v>
      </c>
      <c r="N132" s="105">
        <v>184</v>
      </c>
      <c r="O132" s="100">
        <v>167</v>
      </c>
      <c r="P132" s="100">
        <v>173</v>
      </c>
      <c r="Q132" s="101">
        <v>0</v>
      </c>
      <c r="R132" s="586">
        <v>0</v>
      </c>
      <c r="S132" s="593"/>
      <c r="T132" s="604"/>
      <c r="U132" s="590">
        <v>31</v>
      </c>
      <c r="V132" s="1192">
        <v>8</v>
      </c>
      <c r="W132" s="1193">
        <v>1</v>
      </c>
      <c r="X132" s="1194">
        <v>0</v>
      </c>
      <c r="Y132" s="1194">
        <v>1</v>
      </c>
      <c r="Z132" s="1194">
        <v>0</v>
      </c>
      <c r="AA132" s="1194">
        <v>0</v>
      </c>
      <c r="AB132" s="1194">
        <v>33</v>
      </c>
      <c r="AC132" s="1194">
        <v>0</v>
      </c>
      <c r="AD132" s="1194">
        <v>2</v>
      </c>
      <c r="AE132" s="1194">
        <v>0</v>
      </c>
      <c r="AF132" s="1194">
        <v>0</v>
      </c>
      <c r="AG132" s="1195">
        <v>2</v>
      </c>
      <c r="AH132" s="1196" t="s">
        <v>493</v>
      </c>
      <c r="AI132" s="142"/>
    </row>
    <row r="133" spans="2:35" s="45" customFormat="1" ht="21" customHeight="1" x14ac:dyDescent="0.15">
      <c r="B133" s="142" t="s">
        <v>495</v>
      </c>
      <c r="C133" s="266"/>
      <c r="D133" s="176" t="s">
        <v>435</v>
      </c>
      <c r="E133" s="1121"/>
      <c r="F133" s="267" t="s">
        <v>393</v>
      </c>
      <c r="G133" s="68" t="s">
        <v>145</v>
      </c>
      <c r="H133" s="266" t="s">
        <v>394</v>
      </c>
      <c r="I133" s="266"/>
      <c r="J133" s="1148">
        <v>16</v>
      </c>
      <c r="K133" s="58">
        <f t="shared" si="15"/>
        <v>477</v>
      </c>
      <c r="L133" s="57">
        <v>215</v>
      </c>
      <c r="M133" s="101">
        <v>262</v>
      </c>
      <c r="N133" s="105">
        <v>200</v>
      </c>
      <c r="O133" s="100">
        <v>148</v>
      </c>
      <c r="P133" s="100">
        <v>129</v>
      </c>
      <c r="Q133" s="101">
        <v>0</v>
      </c>
      <c r="R133" s="586">
        <v>0</v>
      </c>
      <c r="S133" s="593"/>
      <c r="T133" s="604"/>
      <c r="U133" s="590">
        <v>23</v>
      </c>
      <c r="V133" s="1192">
        <v>12</v>
      </c>
      <c r="W133" s="1193">
        <v>0</v>
      </c>
      <c r="X133" s="1194">
        <v>1</v>
      </c>
      <c r="Y133" s="1194">
        <v>0</v>
      </c>
      <c r="Z133" s="1194">
        <v>0</v>
      </c>
      <c r="AA133" s="1194">
        <v>0</v>
      </c>
      <c r="AB133" s="1194">
        <v>32</v>
      </c>
      <c r="AC133" s="1194">
        <v>0</v>
      </c>
      <c r="AD133" s="1194">
        <v>1</v>
      </c>
      <c r="AE133" s="1194">
        <v>0</v>
      </c>
      <c r="AF133" s="1194">
        <v>0</v>
      </c>
      <c r="AG133" s="1195">
        <v>1</v>
      </c>
      <c r="AH133" s="1196" t="s">
        <v>435</v>
      </c>
      <c r="AI133" s="142"/>
    </row>
    <row r="134" spans="2:35" s="45" customFormat="1" ht="25.5" customHeight="1" x14ac:dyDescent="0.15">
      <c r="B134" s="142" t="s">
        <v>497</v>
      </c>
      <c r="C134" s="266"/>
      <c r="D134" s="1170" t="s">
        <v>1333</v>
      </c>
      <c r="E134" s="1121"/>
      <c r="F134" s="267" t="s">
        <v>393</v>
      </c>
      <c r="G134" s="68"/>
      <c r="H134" s="266" t="s">
        <v>394</v>
      </c>
      <c r="I134" s="266"/>
      <c r="J134" s="1148">
        <v>16</v>
      </c>
      <c r="K134" s="58">
        <f t="shared" si="15"/>
        <v>466</v>
      </c>
      <c r="L134" s="57">
        <v>154</v>
      </c>
      <c r="M134" s="101">
        <v>312</v>
      </c>
      <c r="N134" s="105">
        <v>157</v>
      </c>
      <c r="O134" s="100">
        <v>155</v>
      </c>
      <c r="P134" s="100">
        <v>154</v>
      </c>
      <c r="Q134" s="101">
        <v>0</v>
      </c>
      <c r="R134" s="586">
        <v>0</v>
      </c>
      <c r="S134" s="593"/>
      <c r="T134" s="604"/>
      <c r="U134" s="590">
        <v>16</v>
      </c>
      <c r="V134" s="1192">
        <v>17</v>
      </c>
      <c r="W134" s="1193">
        <v>1</v>
      </c>
      <c r="X134" s="1194">
        <v>0</v>
      </c>
      <c r="Y134" s="1194">
        <v>1</v>
      </c>
      <c r="Z134" s="1194">
        <v>0</v>
      </c>
      <c r="AA134" s="1194">
        <v>0</v>
      </c>
      <c r="AB134" s="1194">
        <v>27</v>
      </c>
      <c r="AC134" s="1194">
        <v>0</v>
      </c>
      <c r="AD134" s="1194">
        <v>1</v>
      </c>
      <c r="AE134" s="1194">
        <v>0</v>
      </c>
      <c r="AF134" s="1194">
        <v>0</v>
      </c>
      <c r="AG134" s="1195">
        <v>3</v>
      </c>
      <c r="AH134" s="1222" t="s">
        <v>1333</v>
      </c>
      <c r="AI134" s="142"/>
    </row>
    <row r="135" spans="2:35" s="45" customFormat="1" ht="21" customHeight="1" x14ac:dyDescent="0.15">
      <c r="B135" s="142"/>
      <c r="C135" s="266"/>
      <c r="D135" s="176"/>
      <c r="E135" s="1121"/>
      <c r="F135" s="267"/>
      <c r="G135" s="68" t="s">
        <v>145</v>
      </c>
      <c r="H135" s="266" t="s">
        <v>394</v>
      </c>
      <c r="I135" s="266"/>
      <c r="J135" s="1148">
        <v>0</v>
      </c>
      <c r="K135" s="58">
        <f t="shared" si="15"/>
        <v>279</v>
      </c>
      <c r="L135" s="57">
        <v>82</v>
      </c>
      <c r="M135" s="101">
        <v>197</v>
      </c>
      <c r="N135" s="105">
        <v>90</v>
      </c>
      <c r="O135" s="100">
        <v>98</v>
      </c>
      <c r="P135" s="100">
        <v>91</v>
      </c>
      <c r="Q135" s="101">
        <v>0</v>
      </c>
      <c r="R135" s="586">
        <v>0</v>
      </c>
      <c r="S135" s="593"/>
      <c r="T135" s="604"/>
      <c r="U135" s="590">
        <v>0</v>
      </c>
      <c r="V135" s="1192">
        <v>0</v>
      </c>
      <c r="W135" s="1193">
        <v>0</v>
      </c>
      <c r="X135" s="1194">
        <v>0</v>
      </c>
      <c r="Y135" s="1194">
        <v>0</v>
      </c>
      <c r="Z135" s="1194">
        <v>0</v>
      </c>
      <c r="AA135" s="1194">
        <v>0</v>
      </c>
      <c r="AB135" s="1194">
        <v>0</v>
      </c>
      <c r="AC135" s="1194">
        <v>0</v>
      </c>
      <c r="AD135" s="1194">
        <v>0</v>
      </c>
      <c r="AE135" s="1194">
        <v>0</v>
      </c>
      <c r="AF135" s="1194">
        <v>0</v>
      </c>
      <c r="AG135" s="1195">
        <v>0</v>
      </c>
      <c r="AH135" s="1196"/>
      <c r="AI135" s="142"/>
    </row>
    <row r="136" spans="2:35" s="45" customFormat="1" ht="21" customHeight="1" x14ac:dyDescent="0.15">
      <c r="B136" s="142"/>
      <c r="C136" s="266"/>
      <c r="D136" s="176"/>
      <c r="E136" s="1121"/>
      <c r="F136" s="267"/>
      <c r="G136" s="68" t="s">
        <v>375</v>
      </c>
      <c r="H136" s="266" t="s">
        <v>394</v>
      </c>
      <c r="I136" s="266"/>
      <c r="J136" s="1148">
        <v>0</v>
      </c>
      <c r="K136" s="58">
        <f t="shared" si="15"/>
        <v>77</v>
      </c>
      <c r="L136" s="57">
        <v>38</v>
      </c>
      <c r="M136" s="101">
        <v>39</v>
      </c>
      <c r="N136" s="105">
        <v>22</v>
      </c>
      <c r="O136" s="100">
        <v>31</v>
      </c>
      <c r="P136" s="100">
        <v>24</v>
      </c>
      <c r="Q136" s="101">
        <v>0</v>
      </c>
      <c r="R136" s="586">
        <v>0</v>
      </c>
      <c r="S136" s="593"/>
      <c r="T136" s="604"/>
      <c r="U136" s="590">
        <v>0</v>
      </c>
      <c r="V136" s="1192">
        <v>0</v>
      </c>
      <c r="W136" s="1193">
        <v>0</v>
      </c>
      <c r="X136" s="1194">
        <v>0</v>
      </c>
      <c r="Y136" s="1194">
        <v>0</v>
      </c>
      <c r="Z136" s="1194">
        <v>0</v>
      </c>
      <c r="AA136" s="1194">
        <v>0</v>
      </c>
      <c r="AB136" s="1194">
        <v>0</v>
      </c>
      <c r="AC136" s="1194">
        <v>0</v>
      </c>
      <c r="AD136" s="1194">
        <v>0</v>
      </c>
      <c r="AE136" s="1194">
        <v>0</v>
      </c>
      <c r="AF136" s="1194">
        <v>0</v>
      </c>
      <c r="AG136" s="1195">
        <v>0</v>
      </c>
      <c r="AH136" s="1196"/>
      <c r="AI136" s="142"/>
    </row>
    <row r="137" spans="2:35" s="45" customFormat="1" ht="21" customHeight="1" x14ac:dyDescent="0.15">
      <c r="B137" s="142"/>
      <c r="C137" s="266"/>
      <c r="D137" s="176"/>
      <c r="E137" s="1121"/>
      <c r="F137" s="267"/>
      <c r="G137" s="68" t="s">
        <v>436</v>
      </c>
      <c r="H137" s="266" t="s">
        <v>394</v>
      </c>
      <c r="I137" s="266"/>
      <c r="J137" s="1148">
        <v>0</v>
      </c>
      <c r="K137" s="58">
        <f t="shared" si="15"/>
        <v>110</v>
      </c>
      <c r="L137" s="57">
        <v>34</v>
      </c>
      <c r="M137" s="101">
        <v>76</v>
      </c>
      <c r="N137" s="105">
        <v>45</v>
      </c>
      <c r="O137" s="100">
        <v>26</v>
      </c>
      <c r="P137" s="100">
        <v>39</v>
      </c>
      <c r="Q137" s="101">
        <v>0</v>
      </c>
      <c r="R137" s="586">
        <v>0</v>
      </c>
      <c r="S137" s="593"/>
      <c r="T137" s="604"/>
      <c r="U137" s="590">
        <v>0</v>
      </c>
      <c r="V137" s="1192">
        <v>0</v>
      </c>
      <c r="W137" s="1193">
        <v>0</v>
      </c>
      <c r="X137" s="1194">
        <v>0</v>
      </c>
      <c r="Y137" s="1194">
        <v>0</v>
      </c>
      <c r="Z137" s="1194">
        <v>0</v>
      </c>
      <c r="AA137" s="1194">
        <v>0</v>
      </c>
      <c r="AB137" s="1194">
        <v>0</v>
      </c>
      <c r="AC137" s="1194">
        <v>0</v>
      </c>
      <c r="AD137" s="1194">
        <v>0</v>
      </c>
      <c r="AE137" s="1194">
        <v>0</v>
      </c>
      <c r="AF137" s="1194">
        <v>0</v>
      </c>
      <c r="AG137" s="1195">
        <v>0</v>
      </c>
      <c r="AH137" s="1196"/>
      <c r="AI137" s="142"/>
    </row>
    <row r="138" spans="2:35" s="45" customFormat="1" ht="21" customHeight="1" x14ac:dyDescent="0.15">
      <c r="B138" s="142" t="s">
        <v>499</v>
      </c>
      <c r="C138" s="266"/>
      <c r="D138" s="176" t="s">
        <v>252</v>
      </c>
      <c r="E138" s="1121"/>
      <c r="F138" s="267" t="s">
        <v>393</v>
      </c>
      <c r="G138" s="68"/>
      <c r="H138" s="266" t="s">
        <v>394</v>
      </c>
      <c r="I138" s="266"/>
      <c r="J138" s="1148">
        <v>13</v>
      </c>
      <c r="K138" s="58">
        <f t="shared" si="15"/>
        <v>341</v>
      </c>
      <c r="L138" s="57">
        <v>290</v>
      </c>
      <c r="M138" s="101">
        <v>51</v>
      </c>
      <c r="N138" s="105">
        <v>132</v>
      </c>
      <c r="O138" s="100">
        <v>97</v>
      </c>
      <c r="P138" s="100">
        <v>112</v>
      </c>
      <c r="Q138" s="101">
        <v>0</v>
      </c>
      <c r="R138" s="586">
        <v>0</v>
      </c>
      <c r="S138" s="593"/>
      <c r="T138" s="604"/>
      <c r="U138" s="590">
        <v>24</v>
      </c>
      <c r="V138" s="1192">
        <v>10</v>
      </c>
      <c r="W138" s="1193">
        <v>1</v>
      </c>
      <c r="X138" s="1194">
        <v>0</v>
      </c>
      <c r="Y138" s="1194">
        <v>2</v>
      </c>
      <c r="Z138" s="1194">
        <v>0</v>
      </c>
      <c r="AA138" s="1194">
        <v>0</v>
      </c>
      <c r="AB138" s="1194">
        <v>28</v>
      </c>
      <c r="AC138" s="1194">
        <v>0</v>
      </c>
      <c r="AD138" s="1194">
        <v>1</v>
      </c>
      <c r="AE138" s="1194">
        <v>0</v>
      </c>
      <c r="AF138" s="1194">
        <v>0</v>
      </c>
      <c r="AG138" s="1195">
        <v>2</v>
      </c>
      <c r="AH138" s="1196" t="s">
        <v>252</v>
      </c>
      <c r="AI138" s="142"/>
    </row>
    <row r="139" spans="2:35" s="45" customFormat="1" ht="21" customHeight="1" x14ac:dyDescent="0.15">
      <c r="B139" s="142"/>
      <c r="C139" s="266"/>
      <c r="D139" s="176"/>
      <c r="E139" s="1121"/>
      <c r="F139" s="267"/>
      <c r="G139" s="68" t="s">
        <v>145</v>
      </c>
      <c r="H139" s="266" t="s">
        <v>394</v>
      </c>
      <c r="I139" s="266"/>
      <c r="J139" s="1148">
        <v>0</v>
      </c>
      <c r="K139" s="58">
        <f t="shared" si="15"/>
        <v>117</v>
      </c>
      <c r="L139" s="57">
        <v>97</v>
      </c>
      <c r="M139" s="101">
        <v>20</v>
      </c>
      <c r="N139" s="105">
        <v>53</v>
      </c>
      <c r="O139" s="100">
        <v>32</v>
      </c>
      <c r="P139" s="100">
        <v>32</v>
      </c>
      <c r="Q139" s="101">
        <v>0</v>
      </c>
      <c r="R139" s="586">
        <v>0</v>
      </c>
      <c r="S139" s="593"/>
      <c r="T139" s="604"/>
      <c r="U139" s="590">
        <v>0</v>
      </c>
      <c r="V139" s="1192">
        <v>0</v>
      </c>
      <c r="W139" s="1193">
        <v>0</v>
      </c>
      <c r="X139" s="1194">
        <v>0</v>
      </c>
      <c r="Y139" s="1194">
        <v>0</v>
      </c>
      <c r="Z139" s="1194">
        <v>0</v>
      </c>
      <c r="AA139" s="1194">
        <v>0</v>
      </c>
      <c r="AB139" s="1194">
        <v>0</v>
      </c>
      <c r="AC139" s="1194">
        <v>0</v>
      </c>
      <c r="AD139" s="1194">
        <v>0</v>
      </c>
      <c r="AE139" s="1194">
        <v>0</v>
      </c>
      <c r="AF139" s="1194">
        <v>0</v>
      </c>
      <c r="AG139" s="1195">
        <v>0</v>
      </c>
      <c r="AH139" s="1196"/>
      <c r="AI139" s="142"/>
    </row>
    <row r="140" spans="2:35" s="45" customFormat="1" ht="21" customHeight="1" x14ac:dyDescent="0.15">
      <c r="B140" s="142"/>
      <c r="C140" s="266"/>
      <c r="D140" s="176"/>
      <c r="E140" s="1121"/>
      <c r="F140" s="267"/>
      <c r="G140" s="68" t="s">
        <v>153</v>
      </c>
      <c r="H140" s="266" t="s">
        <v>394</v>
      </c>
      <c r="I140" s="266"/>
      <c r="J140" s="1148">
        <v>0</v>
      </c>
      <c r="K140" s="58">
        <f t="shared" si="15"/>
        <v>224</v>
      </c>
      <c r="L140" s="57">
        <v>193</v>
      </c>
      <c r="M140" s="101">
        <v>31</v>
      </c>
      <c r="N140" s="105">
        <v>79</v>
      </c>
      <c r="O140" s="100">
        <v>65</v>
      </c>
      <c r="P140" s="100">
        <v>80</v>
      </c>
      <c r="Q140" s="101">
        <v>0</v>
      </c>
      <c r="R140" s="586">
        <v>0</v>
      </c>
      <c r="S140" s="593"/>
      <c r="T140" s="604"/>
      <c r="U140" s="590">
        <v>0</v>
      </c>
      <c r="V140" s="1192">
        <v>0</v>
      </c>
      <c r="W140" s="1193">
        <v>0</v>
      </c>
      <c r="X140" s="1194">
        <v>0</v>
      </c>
      <c r="Y140" s="1194">
        <v>0</v>
      </c>
      <c r="Z140" s="1194">
        <v>0</v>
      </c>
      <c r="AA140" s="1194">
        <v>0</v>
      </c>
      <c r="AB140" s="1194">
        <v>0</v>
      </c>
      <c r="AC140" s="1194">
        <v>0</v>
      </c>
      <c r="AD140" s="1194">
        <v>0</v>
      </c>
      <c r="AE140" s="1194">
        <v>0</v>
      </c>
      <c r="AF140" s="1194">
        <v>0</v>
      </c>
      <c r="AG140" s="1195">
        <v>0</v>
      </c>
      <c r="AH140" s="1196"/>
      <c r="AI140" s="142"/>
    </row>
    <row r="141" spans="2:35" s="45" customFormat="1" ht="21" customHeight="1" x14ac:dyDescent="0.15">
      <c r="B141" s="142" t="s">
        <v>500</v>
      </c>
      <c r="C141" s="266"/>
      <c r="D141" s="14" t="s">
        <v>981</v>
      </c>
      <c r="E141" s="1121"/>
      <c r="F141" s="267" t="s">
        <v>393</v>
      </c>
      <c r="G141" s="68" t="s">
        <v>404</v>
      </c>
      <c r="H141" s="266" t="s">
        <v>394</v>
      </c>
      <c r="I141" s="266"/>
      <c r="J141" s="1148">
        <v>5</v>
      </c>
      <c r="K141" s="58">
        <f>SUM(L141:M141)</f>
        <v>128</v>
      </c>
      <c r="L141" s="57">
        <v>117</v>
      </c>
      <c r="M141" s="101">
        <v>11</v>
      </c>
      <c r="N141" s="105">
        <v>37</v>
      </c>
      <c r="O141" s="100">
        <v>50</v>
      </c>
      <c r="P141" s="100">
        <v>41</v>
      </c>
      <c r="Q141" s="101">
        <v>0</v>
      </c>
      <c r="R141" s="586">
        <v>0</v>
      </c>
      <c r="S141" s="593"/>
      <c r="T141" s="604"/>
      <c r="U141" s="590">
        <v>11</v>
      </c>
      <c r="V141" s="1192">
        <v>2</v>
      </c>
      <c r="W141" s="1193">
        <v>1</v>
      </c>
      <c r="X141" s="1194">
        <v>0</v>
      </c>
      <c r="Y141" s="1194">
        <v>1</v>
      </c>
      <c r="Z141" s="1194">
        <v>0</v>
      </c>
      <c r="AA141" s="1194">
        <v>0</v>
      </c>
      <c r="AB141" s="1194">
        <v>9</v>
      </c>
      <c r="AC141" s="1194">
        <v>0</v>
      </c>
      <c r="AD141" s="1194">
        <v>1</v>
      </c>
      <c r="AE141" s="1194">
        <v>0</v>
      </c>
      <c r="AF141" s="1194">
        <v>0</v>
      </c>
      <c r="AG141" s="1195">
        <v>1</v>
      </c>
      <c r="AH141" s="1223" t="s">
        <v>981</v>
      </c>
      <c r="AI141" s="142"/>
    </row>
    <row r="142" spans="2:35" s="45" customFormat="1" ht="21" customHeight="1" x14ac:dyDescent="0.15">
      <c r="B142" s="142" t="s">
        <v>310</v>
      </c>
      <c r="C142" s="266"/>
      <c r="D142" s="176" t="s">
        <v>501</v>
      </c>
      <c r="E142" s="1121"/>
      <c r="F142" s="267" t="s">
        <v>393</v>
      </c>
      <c r="G142" s="68"/>
      <c r="H142" s="266" t="s">
        <v>98</v>
      </c>
      <c r="I142" s="266"/>
      <c r="J142" s="1148">
        <v>14</v>
      </c>
      <c r="K142" s="58">
        <f t="shared" si="15"/>
        <v>233</v>
      </c>
      <c r="L142" s="57">
        <v>0</v>
      </c>
      <c r="M142" s="101">
        <v>233</v>
      </c>
      <c r="N142" s="105">
        <v>85</v>
      </c>
      <c r="O142" s="100">
        <v>69</v>
      </c>
      <c r="P142" s="100">
        <v>79</v>
      </c>
      <c r="Q142" s="101">
        <v>0</v>
      </c>
      <c r="R142" s="586">
        <v>50</v>
      </c>
      <c r="S142" s="593"/>
      <c r="T142" s="604"/>
      <c r="U142" s="590">
        <v>9</v>
      </c>
      <c r="V142" s="1192">
        <v>19</v>
      </c>
      <c r="W142" s="1193">
        <v>1</v>
      </c>
      <c r="X142" s="1194">
        <v>0</v>
      </c>
      <c r="Y142" s="1194">
        <v>1</v>
      </c>
      <c r="Z142" s="1194">
        <v>0</v>
      </c>
      <c r="AA142" s="1194">
        <v>0</v>
      </c>
      <c r="AB142" s="1194">
        <v>23</v>
      </c>
      <c r="AC142" s="1194">
        <v>1</v>
      </c>
      <c r="AD142" s="1194">
        <v>1</v>
      </c>
      <c r="AE142" s="1194">
        <v>0</v>
      </c>
      <c r="AF142" s="1194">
        <v>0</v>
      </c>
      <c r="AG142" s="1195">
        <v>1</v>
      </c>
      <c r="AH142" s="1196" t="s">
        <v>501</v>
      </c>
      <c r="AI142" s="142"/>
    </row>
    <row r="143" spans="2:35" s="45" customFormat="1" ht="21" customHeight="1" x14ac:dyDescent="0.15">
      <c r="B143" s="142"/>
      <c r="C143" s="266"/>
      <c r="D143" s="176"/>
      <c r="E143" s="1121"/>
      <c r="F143" s="267"/>
      <c r="G143" s="68" t="s">
        <v>1236</v>
      </c>
      <c r="H143" s="266" t="s">
        <v>1237</v>
      </c>
      <c r="I143" s="266"/>
      <c r="J143" s="1148">
        <v>0</v>
      </c>
      <c r="K143" s="58">
        <f t="shared" si="15"/>
        <v>19</v>
      </c>
      <c r="L143" s="57">
        <v>0</v>
      </c>
      <c r="M143" s="101">
        <v>19</v>
      </c>
      <c r="N143" s="105">
        <v>8</v>
      </c>
      <c r="O143" s="100">
        <v>4</v>
      </c>
      <c r="P143" s="100">
        <v>7</v>
      </c>
      <c r="Q143" s="101">
        <v>0</v>
      </c>
      <c r="R143" s="586">
        <v>0</v>
      </c>
      <c r="S143" s="593"/>
      <c r="T143" s="604"/>
      <c r="U143" s="590">
        <v>0</v>
      </c>
      <c r="V143" s="1192">
        <v>0</v>
      </c>
      <c r="W143" s="1193">
        <v>0</v>
      </c>
      <c r="X143" s="1194">
        <v>0</v>
      </c>
      <c r="Y143" s="1194">
        <v>0</v>
      </c>
      <c r="Z143" s="1194">
        <v>0</v>
      </c>
      <c r="AA143" s="1194">
        <v>0</v>
      </c>
      <c r="AB143" s="1194">
        <v>0</v>
      </c>
      <c r="AC143" s="1194">
        <v>0</v>
      </c>
      <c r="AD143" s="1194">
        <v>0</v>
      </c>
      <c r="AE143" s="1194">
        <v>0</v>
      </c>
      <c r="AF143" s="1194">
        <v>0</v>
      </c>
      <c r="AG143" s="1195">
        <v>0</v>
      </c>
      <c r="AH143" s="1196"/>
      <c r="AI143" s="142"/>
    </row>
    <row r="144" spans="2:35" s="45" customFormat="1" ht="21" customHeight="1" x14ac:dyDescent="0.15">
      <c r="B144" s="142"/>
      <c r="C144" s="266"/>
      <c r="D144" s="176"/>
      <c r="E144" s="1121"/>
      <c r="F144" s="267"/>
      <c r="G144" s="68" t="s">
        <v>436</v>
      </c>
      <c r="H144" s="266" t="s">
        <v>98</v>
      </c>
      <c r="I144" s="266"/>
      <c r="J144" s="1148">
        <v>0</v>
      </c>
      <c r="K144" s="58">
        <f t="shared" si="15"/>
        <v>147</v>
      </c>
      <c r="L144" s="57">
        <v>0</v>
      </c>
      <c r="M144" s="101">
        <v>147</v>
      </c>
      <c r="N144" s="105">
        <v>59</v>
      </c>
      <c r="O144" s="100">
        <v>45</v>
      </c>
      <c r="P144" s="100">
        <v>43</v>
      </c>
      <c r="Q144" s="101">
        <v>0</v>
      </c>
      <c r="R144" s="586">
        <v>0</v>
      </c>
      <c r="S144" s="593"/>
      <c r="T144" s="604"/>
      <c r="U144" s="590">
        <v>0</v>
      </c>
      <c r="V144" s="1192">
        <v>0</v>
      </c>
      <c r="W144" s="1193">
        <v>0</v>
      </c>
      <c r="X144" s="1194">
        <v>0</v>
      </c>
      <c r="Y144" s="1194">
        <v>0</v>
      </c>
      <c r="Z144" s="1194">
        <v>0</v>
      </c>
      <c r="AA144" s="1194">
        <v>0</v>
      </c>
      <c r="AB144" s="1194">
        <v>0</v>
      </c>
      <c r="AC144" s="1194">
        <v>0</v>
      </c>
      <c r="AD144" s="1194">
        <v>0</v>
      </c>
      <c r="AE144" s="1194">
        <v>0</v>
      </c>
      <c r="AF144" s="1194">
        <v>0</v>
      </c>
      <c r="AG144" s="1195">
        <v>0</v>
      </c>
      <c r="AH144" s="1196"/>
      <c r="AI144" s="142"/>
    </row>
    <row r="145" spans="2:35" s="45" customFormat="1" ht="21" customHeight="1" x14ac:dyDescent="0.15">
      <c r="B145" s="142"/>
      <c r="C145" s="266"/>
      <c r="D145" s="176"/>
      <c r="E145" s="1121"/>
      <c r="F145" s="267"/>
      <c r="G145" s="68" t="s">
        <v>295</v>
      </c>
      <c r="H145" s="266" t="s">
        <v>98</v>
      </c>
      <c r="I145" s="266"/>
      <c r="J145" s="1148">
        <v>0</v>
      </c>
      <c r="K145" s="58">
        <f t="shared" si="15"/>
        <v>67</v>
      </c>
      <c r="L145" s="57">
        <v>0</v>
      </c>
      <c r="M145" s="101">
        <v>67</v>
      </c>
      <c r="N145" s="105">
        <v>18</v>
      </c>
      <c r="O145" s="100">
        <v>20</v>
      </c>
      <c r="P145" s="100">
        <v>29</v>
      </c>
      <c r="Q145" s="101">
        <v>0</v>
      </c>
      <c r="R145" s="586">
        <v>50</v>
      </c>
      <c r="S145" s="593"/>
      <c r="T145" s="604"/>
      <c r="U145" s="590">
        <v>0</v>
      </c>
      <c r="V145" s="1192">
        <v>0</v>
      </c>
      <c r="W145" s="1193">
        <v>0</v>
      </c>
      <c r="X145" s="1194">
        <v>0</v>
      </c>
      <c r="Y145" s="1194">
        <v>0</v>
      </c>
      <c r="Z145" s="1194">
        <v>0</v>
      </c>
      <c r="AA145" s="1194">
        <v>0</v>
      </c>
      <c r="AB145" s="1194">
        <v>0</v>
      </c>
      <c r="AC145" s="1194">
        <v>0</v>
      </c>
      <c r="AD145" s="1194">
        <v>0</v>
      </c>
      <c r="AE145" s="1194">
        <v>0</v>
      </c>
      <c r="AF145" s="1194">
        <v>0</v>
      </c>
      <c r="AG145" s="1195">
        <v>0</v>
      </c>
      <c r="AH145" s="1196"/>
      <c r="AI145" s="142"/>
    </row>
    <row r="146" spans="2:35" s="45" customFormat="1" ht="21" customHeight="1" x14ac:dyDescent="0.15">
      <c r="B146" s="142" t="s">
        <v>503</v>
      </c>
      <c r="C146" s="266"/>
      <c r="D146" s="23" t="s">
        <v>545</v>
      </c>
      <c r="E146" s="1121"/>
      <c r="F146" s="267" t="s">
        <v>393</v>
      </c>
      <c r="G146" s="68"/>
      <c r="H146" s="266" t="s">
        <v>394</v>
      </c>
      <c r="I146" s="266"/>
      <c r="J146" s="1148">
        <v>20</v>
      </c>
      <c r="K146" s="58">
        <f t="shared" si="15"/>
        <v>431</v>
      </c>
      <c r="L146" s="57">
        <v>130</v>
      </c>
      <c r="M146" s="101">
        <v>301</v>
      </c>
      <c r="N146" s="105">
        <v>108</v>
      </c>
      <c r="O146" s="100">
        <v>164</v>
      </c>
      <c r="P146" s="100">
        <v>159</v>
      </c>
      <c r="Q146" s="101">
        <v>0</v>
      </c>
      <c r="R146" s="586">
        <v>0</v>
      </c>
      <c r="S146" s="593"/>
      <c r="T146" s="604"/>
      <c r="U146" s="590">
        <v>22</v>
      </c>
      <c r="V146" s="1192">
        <v>15</v>
      </c>
      <c r="W146" s="1193">
        <v>1</v>
      </c>
      <c r="X146" s="1194">
        <v>1</v>
      </c>
      <c r="Y146" s="1194">
        <v>1</v>
      </c>
      <c r="Z146" s="1194">
        <v>0</v>
      </c>
      <c r="AA146" s="1194">
        <v>0</v>
      </c>
      <c r="AB146" s="1194">
        <v>30</v>
      </c>
      <c r="AC146" s="1194">
        <v>0</v>
      </c>
      <c r="AD146" s="1194">
        <v>1</v>
      </c>
      <c r="AE146" s="1194">
        <v>0</v>
      </c>
      <c r="AF146" s="1194">
        <v>0</v>
      </c>
      <c r="AG146" s="1195">
        <v>3</v>
      </c>
      <c r="AH146" s="1306" t="s">
        <v>545</v>
      </c>
      <c r="AI146" s="142"/>
    </row>
    <row r="147" spans="2:35" s="45" customFormat="1" ht="21" customHeight="1" x14ac:dyDescent="0.15">
      <c r="B147" s="142"/>
      <c r="C147" s="266"/>
      <c r="D147" s="176"/>
      <c r="E147" s="1121"/>
      <c r="F147" s="267"/>
      <c r="G147" s="68" t="s">
        <v>145</v>
      </c>
      <c r="H147" s="266" t="s">
        <v>394</v>
      </c>
      <c r="I147" s="266"/>
      <c r="J147" s="1148">
        <v>0</v>
      </c>
      <c r="K147" s="58">
        <f t="shared" si="15"/>
        <v>328</v>
      </c>
      <c r="L147" s="57">
        <v>110</v>
      </c>
      <c r="M147" s="101">
        <v>218</v>
      </c>
      <c r="N147" s="105">
        <v>86</v>
      </c>
      <c r="O147" s="100">
        <v>122</v>
      </c>
      <c r="P147" s="100">
        <v>120</v>
      </c>
      <c r="Q147" s="101">
        <v>0</v>
      </c>
      <c r="R147" s="586">
        <v>0</v>
      </c>
      <c r="S147" s="593"/>
      <c r="T147" s="604"/>
      <c r="U147" s="590">
        <v>0</v>
      </c>
      <c r="V147" s="1192">
        <v>0</v>
      </c>
      <c r="W147" s="1193">
        <v>0</v>
      </c>
      <c r="X147" s="1194">
        <v>0</v>
      </c>
      <c r="Y147" s="1194">
        <v>0</v>
      </c>
      <c r="Z147" s="1194">
        <v>0</v>
      </c>
      <c r="AA147" s="1194">
        <v>0</v>
      </c>
      <c r="AB147" s="1194">
        <v>0</v>
      </c>
      <c r="AC147" s="1194">
        <v>0</v>
      </c>
      <c r="AD147" s="1194">
        <v>0</v>
      </c>
      <c r="AE147" s="1194">
        <v>0</v>
      </c>
      <c r="AF147" s="1194">
        <v>0</v>
      </c>
      <c r="AG147" s="1195">
        <v>0</v>
      </c>
      <c r="AH147" s="1196"/>
      <c r="AI147" s="142"/>
    </row>
    <row r="148" spans="2:35" s="45" customFormat="1" ht="21" customHeight="1" x14ac:dyDescent="0.15">
      <c r="B148" s="142"/>
      <c r="C148" s="266"/>
      <c r="D148" s="176"/>
      <c r="E148" s="1121"/>
      <c r="F148" s="267"/>
      <c r="G148" s="68" t="s">
        <v>438</v>
      </c>
      <c r="H148" s="266" t="s">
        <v>394</v>
      </c>
      <c r="I148" s="266"/>
      <c r="J148" s="1148">
        <v>0</v>
      </c>
      <c r="K148" s="58">
        <f t="shared" si="15"/>
        <v>93</v>
      </c>
      <c r="L148" s="57">
        <v>18</v>
      </c>
      <c r="M148" s="101">
        <v>75</v>
      </c>
      <c r="N148" s="105">
        <v>22</v>
      </c>
      <c r="O148" s="100">
        <v>35</v>
      </c>
      <c r="P148" s="100">
        <v>36</v>
      </c>
      <c r="Q148" s="101">
        <v>0</v>
      </c>
      <c r="R148" s="586">
        <v>0</v>
      </c>
      <c r="S148" s="593"/>
      <c r="T148" s="604"/>
      <c r="U148" s="590">
        <v>0</v>
      </c>
      <c r="V148" s="1192">
        <v>0</v>
      </c>
      <c r="W148" s="1193">
        <v>0</v>
      </c>
      <c r="X148" s="1194">
        <v>0</v>
      </c>
      <c r="Y148" s="1194">
        <v>0</v>
      </c>
      <c r="Z148" s="1194">
        <v>0</v>
      </c>
      <c r="AA148" s="1194">
        <v>0</v>
      </c>
      <c r="AB148" s="1194">
        <v>0</v>
      </c>
      <c r="AC148" s="1194">
        <v>0</v>
      </c>
      <c r="AD148" s="1194">
        <v>0</v>
      </c>
      <c r="AE148" s="1194">
        <v>0</v>
      </c>
      <c r="AF148" s="1194">
        <v>0</v>
      </c>
      <c r="AG148" s="1195">
        <v>0</v>
      </c>
      <c r="AH148" s="1196"/>
      <c r="AI148" s="142"/>
    </row>
    <row r="149" spans="2:35" s="45" customFormat="1" ht="21" customHeight="1" x14ac:dyDescent="0.15">
      <c r="B149" s="142"/>
      <c r="C149" s="266"/>
      <c r="D149" s="176"/>
      <c r="E149" s="1121"/>
      <c r="F149" s="267"/>
      <c r="G149" s="68" t="s">
        <v>489</v>
      </c>
      <c r="H149" s="266" t="s">
        <v>394</v>
      </c>
      <c r="I149" s="266"/>
      <c r="J149" s="1122">
        <v>0</v>
      </c>
      <c r="K149" s="58">
        <f t="shared" si="15"/>
        <v>10</v>
      </c>
      <c r="L149" s="57">
        <v>2</v>
      </c>
      <c r="M149" s="101">
        <v>8</v>
      </c>
      <c r="N149" s="105">
        <v>0</v>
      </c>
      <c r="O149" s="100">
        <v>7</v>
      </c>
      <c r="P149" s="100">
        <v>3</v>
      </c>
      <c r="Q149" s="101">
        <v>0</v>
      </c>
      <c r="R149" s="586">
        <v>0</v>
      </c>
      <c r="S149" s="593"/>
      <c r="T149" s="604"/>
      <c r="U149" s="590">
        <v>0</v>
      </c>
      <c r="V149" s="1192">
        <v>0</v>
      </c>
      <c r="W149" s="1193">
        <v>0</v>
      </c>
      <c r="X149" s="1194">
        <v>0</v>
      </c>
      <c r="Y149" s="1194">
        <v>0</v>
      </c>
      <c r="Z149" s="1194">
        <v>0</v>
      </c>
      <c r="AA149" s="1194">
        <v>0</v>
      </c>
      <c r="AB149" s="1194">
        <v>0</v>
      </c>
      <c r="AC149" s="1194">
        <v>0</v>
      </c>
      <c r="AD149" s="1194">
        <v>0</v>
      </c>
      <c r="AE149" s="1194">
        <v>0</v>
      </c>
      <c r="AF149" s="1194">
        <v>0</v>
      </c>
      <c r="AG149" s="1195">
        <v>0</v>
      </c>
      <c r="AH149" s="1196"/>
      <c r="AI149" s="142"/>
    </row>
    <row r="150" spans="2:35" s="45" customFormat="1" ht="21" customHeight="1" x14ac:dyDescent="0.15">
      <c r="B150" s="142" t="s">
        <v>504</v>
      </c>
      <c r="C150" s="266"/>
      <c r="D150" s="176" t="s">
        <v>982</v>
      </c>
      <c r="E150" s="1121"/>
      <c r="F150" s="267" t="s">
        <v>393</v>
      </c>
      <c r="G150" s="68"/>
      <c r="H150" s="266" t="s">
        <v>394</v>
      </c>
      <c r="I150" s="266"/>
      <c r="J150" s="1122">
        <v>30</v>
      </c>
      <c r="K150" s="58">
        <f t="shared" si="15"/>
        <v>863</v>
      </c>
      <c r="L150" s="57">
        <v>470</v>
      </c>
      <c r="M150" s="101">
        <v>393</v>
      </c>
      <c r="N150" s="105">
        <v>254</v>
      </c>
      <c r="O150" s="100">
        <v>293</v>
      </c>
      <c r="P150" s="100">
        <v>316</v>
      </c>
      <c r="Q150" s="101">
        <v>0</v>
      </c>
      <c r="R150" s="586">
        <v>0</v>
      </c>
      <c r="S150" s="593"/>
      <c r="T150" s="604"/>
      <c r="U150" s="590">
        <v>36</v>
      </c>
      <c r="V150" s="1192">
        <v>19</v>
      </c>
      <c r="W150" s="1193">
        <v>1</v>
      </c>
      <c r="X150" s="1194">
        <v>1</v>
      </c>
      <c r="Y150" s="1194">
        <v>2</v>
      </c>
      <c r="Z150" s="1194">
        <v>0</v>
      </c>
      <c r="AA150" s="1194">
        <v>0</v>
      </c>
      <c r="AB150" s="1194">
        <v>43</v>
      </c>
      <c r="AC150" s="1194">
        <v>0</v>
      </c>
      <c r="AD150" s="1194">
        <v>1</v>
      </c>
      <c r="AE150" s="1194">
        <v>0</v>
      </c>
      <c r="AF150" s="1194">
        <v>0</v>
      </c>
      <c r="AG150" s="1195">
        <v>7</v>
      </c>
      <c r="AH150" s="1196" t="s">
        <v>982</v>
      </c>
      <c r="AI150" s="142"/>
    </row>
    <row r="151" spans="2:35" s="45" customFormat="1" ht="21" customHeight="1" x14ac:dyDescent="0.15">
      <c r="B151" s="142"/>
      <c r="C151" s="266"/>
      <c r="D151" s="176"/>
      <c r="E151" s="1121"/>
      <c r="F151" s="267"/>
      <c r="G151" s="68" t="s">
        <v>145</v>
      </c>
      <c r="H151" s="266" t="s">
        <v>394</v>
      </c>
      <c r="I151" s="266"/>
      <c r="J151" s="1122">
        <v>0</v>
      </c>
      <c r="K151" s="58">
        <f t="shared" si="15"/>
        <v>740</v>
      </c>
      <c r="L151" s="57">
        <v>451</v>
      </c>
      <c r="M151" s="101">
        <v>289</v>
      </c>
      <c r="N151" s="105">
        <v>222</v>
      </c>
      <c r="O151" s="100">
        <v>246</v>
      </c>
      <c r="P151" s="100">
        <v>272</v>
      </c>
      <c r="Q151" s="101">
        <v>0</v>
      </c>
      <c r="R151" s="586">
        <v>0</v>
      </c>
      <c r="S151" s="593"/>
      <c r="T151" s="604"/>
      <c r="U151" s="590">
        <v>0</v>
      </c>
      <c r="V151" s="1192">
        <v>0</v>
      </c>
      <c r="W151" s="1193">
        <v>0</v>
      </c>
      <c r="X151" s="1194">
        <v>0</v>
      </c>
      <c r="Y151" s="1194">
        <v>0</v>
      </c>
      <c r="Z151" s="1194">
        <v>0</v>
      </c>
      <c r="AA151" s="1194">
        <v>0</v>
      </c>
      <c r="AB151" s="1194">
        <v>0</v>
      </c>
      <c r="AC151" s="1194">
        <v>0</v>
      </c>
      <c r="AD151" s="1194">
        <v>0</v>
      </c>
      <c r="AE151" s="1194">
        <v>0</v>
      </c>
      <c r="AF151" s="1194">
        <v>0</v>
      </c>
      <c r="AG151" s="1195">
        <v>0</v>
      </c>
      <c r="AH151" s="1196"/>
      <c r="AI151" s="142"/>
    </row>
    <row r="152" spans="2:35" s="45" customFormat="1" ht="21" customHeight="1" x14ac:dyDescent="0.15">
      <c r="B152" s="142"/>
      <c r="C152" s="266"/>
      <c r="D152" s="176"/>
      <c r="E152" s="1121"/>
      <c r="F152" s="267"/>
      <c r="G152" s="68" t="s">
        <v>436</v>
      </c>
      <c r="H152" s="266" t="s">
        <v>394</v>
      </c>
      <c r="I152" s="266"/>
      <c r="J152" s="1122">
        <v>0</v>
      </c>
      <c r="K152" s="58">
        <f t="shared" si="15"/>
        <v>123</v>
      </c>
      <c r="L152" s="57">
        <v>19</v>
      </c>
      <c r="M152" s="101">
        <v>104</v>
      </c>
      <c r="N152" s="105">
        <v>32</v>
      </c>
      <c r="O152" s="100">
        <v>47</v>
      </c>
      <c r="P152" s="100">
        <v>44</v>
      </c>
      <c r="Q152" s="101">
        <v>0</v>
      </c>
      <c r="R152" s="586">
        <v>0</v>
      </c>
      <c r="S152" s="593"/>
      <c r="T152" s="604"/>
      <c r="U152" s="590">
        <v>0</v>
      </c>
      <c r="V152" s="1192">
        <v>0</v>
      </c>
      <c r="W152" s="1193">
        <v>0</v>
      </c>
      <c r="X152" s="1194">
        <v>0</v>
      </c>
      <c r="Y152" s="1194">
        <v>0</v>
      </c>
      <c r="Z152" s="1194">
        <v>0</v>
      </c>
      <c r="AA152" s="1194">
        <v>0</v>
      </c>
      <c r="AB152" s="1194">
        <v>0</v>
      </c>
      <c r="AC152" s="1194">
        <v>0</v>
      </c>
      <c r="AD152" s="1194">
        <v>0</v>
      </c>
      <c r="AE152" s="1194">
        <v>0</v>
      </c>
      <c r="AF152" s="1194">
        <v>0</v>
      </c>
      <c r="AG152" s="1195">
        <v>0</v>
      </c>
      <c r="AH152" s="1196"/>
      <c r="AI152" s="142"/>
    </row>
    <row r="153" spans="2:35" s="45" customFormat="1" ht="21" customHeight="1" x14ac:dyDescent="0.15">
      <c r="B153" s="142" t="s">
        <v>141</v>
      </c>
      <c r="C153" s="266"/>
      <c r="D153" s="176" t="s">
        <v>27</v>
      </c>
      <c r="E153" s="1121"/>
      <c r="F153" s="267" t="s">
        <v>393</v>
      </c>
      <c r="G153" s="68" t="s">
        <v>145</v>
      </c>
      <c r="H153" s="266" t="s">
        <v>394</v>
      </c>
      <c r="I153" s="266"/>
      <c r="J153" s="1122">
        <v>6</v>
      </c>
      <c r="K153" s="58">
        <f t="shared" si="15"/>
        <v>130</v>
      </c>
      <c r="L153" s="57">
        <v>78</v>
      </c>
      <c r="M153" s="101">
        <v>52</v>
      </c>
      <c r="N153" s="105">
        <v>44</v>
      </c>
      <c r="O153" s="100">
        <v>42</v>
      </c>
      <c r="P153" s="100">
        <v>44</v>
      </c>
      <c r="Q153" s="101">
        <v>0</v>
      </c>
      <c r="R153" s="586">
        <v>0</v>
      </c>
      <c r="S153" s="593"/>
      <c r="T153" s="604"/>
      <c r="U153" s="590">
        <v>7</v>
      </c>
      <c r="V153" s="1192">
        <v>6</v>
      </c>
      <c r="W153" s="1193">
        <v>1</v>
      </c>
      <c r="X153" s="1194">
        <v>0</v>
      </c>
      <c r="Y153" s="1194">
        <v>1</v>
      </c>
      <c r="Z153" s="1194">
        <v>0</v>
      </c>
      <c r="AA153" s="1194">
        <v>0</v>
      </c>
      <c r="AB153" s="1194">
        <v>10</v>
      </c>
      <c r="AC153" s="1194">
        <v>0</v>
      </c>
      <c r="AD153" s="1194">
        <v>1</v>
      </c>
      <c r="AE153" s="1194">
        <v>0</v>
      </c>
      <c r="AF153" s="1194">
        <v>0</v>
      </c>
      <c r="AG153" s="1195">
        <v>0</v>
      </c>
      <c r="AH153" s="1196" t="s">
        <v>27</v>
      </c>
      <c r="AI153" s="142"/>
    </row>
    <row r="154" spans="2:35" s="45" customFormat="1" ht="21" customHeight="1" x14ac:dyDescent="0.15">
      <c r="B154" s="142" t="s">
        <v>82</v>
      </c>
      <c r="C154" s="266"/>
      <c r="D154" s="14" t="s">
        <v>506</v>
      </c>
      <c r="E154" s="1121"/>
      <c r="F154" s="267" t="s">
        <v>393</v>
      </c>
      <c r="G154" s="68"/>
      <c r="H154" s="266" t="s">
        <v>394</v>
      </c>
      <c r="I154" s="266"/>
      <c r="J154" s="1122">
        <v>26</v>
      </c>
      <c r="K154" s="58">
        <f t="shared" si="15"/>
        <v>720</v>
      </c>
      <c r="L154" s="57">
        <v>593</v>
      </c>
      <c r="M154" s="101">
        <v>127</v>
      </c>
      <c r="N154" s="105">
        <v>271</v>
      </c>
      <c r="O154" s="100">
        <v>228</v>
      </c>
      <c r="P154" s="100">
        <v>221</v>
      </c>
      <c r="Q154" s="101">
        <v>0</v>
      </c>
      <c r="R154" s="586">
        <v>0</v>
      </c>
      <c r="S154" s="593"/>
      <c r="T154" s="604"/>
      <c r="U154" s="590">
        <v>46</v>
      </c>
      <c r="V154" s="1192">
        <v>8</v>
      </c>
      <c r="W154" s="1193">
        <v>1</v>
      </c>
      <c r="X154" s="1194">
        <v>2</v>
      </c>
      <c r="Y154" s="1194">
        <v>1</v>
      </c>
      <c r="Z154" s="1194">
        <v>0</v>
      </c>
      <c r="AA154" s="1194">
        <v>0</v>
      </c>
      <c r="AB154" s="1194">
        <v>47</v>
      </c>
      <c r="AC154" s="1194">
        <v>0</v>
      </c>
      <c r="AD154" s="1194">
        <v>1</v>
      </c>
      <c r="AE154" s="1194">
        <v>0</v>
      </c>
      <c r="AF154" s="1194">
        <v>0</v>
      </c>
      <c r="AG154" s="1195">
        <v>2</v>
      </c>
      <c r="AH154" s="1223" t="s">
        <v>506</v>
      </c>
      <c r="AI154" s="142"/>
    </row>
    <row r="155" spans="2:35" s="45" customFormat="1" ht="21" customHeight="1" x14ac:dyDescent="0.15">
      <c r="B155" s="142"/>
      <c r="C155" s="266"/>
      <c r="D155" s="176"/>
      <c r="E155" s="1121"/>
      <c r="F155" s="267"/>
      <c r="G155" s="68" t="s">
        <v>145</v>
      </c>
      <c r="H155" s="266" t="s">
        <v>394</v>
      </c>
      <c r="I155" s="266"/>
      <c r="J155" s="1122">
        <v>0</v>
      </c>
      <c r="K155" s="58">
        <f t="shared" si="15"/>
        <v>259</v>
      </c>
      <c r="L155" s="57">
        <v>178</v>
      </c>
      <c r="M155" s="101">
        <v>81</v>
      </c>
      <c r="N155" s="105">
        <v>98</v>
      </c>
      <c r="O155" s="100">
        <v>84</v>
      </c>
      <c r="P155" s="100">
        <v>77</v>
      </c>
      <c r="Q155" s="101">
        <v>0</v>
      </c>
      <c r="R155" s="586">
        <v>0</v>
      </c>
      <c r="S155" s="593"/>
      <c r="T155" s="604"/>
      <c r="U155" s="590">
        <v>0</v>
      </c>
      <c r="V155" s="1192">
        <v>0</v>
      </c>
      <c r="W155" s="1193">
        <v>0</v>
      </c>
      <c r="X155" s="1194">
        <v>0</v>
      </c>
      <c r="Y155" s="1194">
        <v>0</v>
      </c>
      <c r="Z155" s="1194">
        <v>0</v>
      </c>
      <c r="AA155" s="1194">
        <v>0</v>
      </c>
      <c r="AB155" s="1194">
        <v>0</v>
      </c>
      <c r="AC155" s="1194">
        <v>0</v>
      </c>
      <c r="AD155" s="1194">
        <v>0</v>
      </c>
      <c r="AE155" s="1194">
        <v>0</v>
      </c>
      <c r="AF155" s="1194">
        <v>0</v>
      </c>
      <c r="AG155" s="1195">
        <v>0</v>
      </c>
      <c r="AH155" s="1196"/>
      <c r="AI155" s="142"/>
    </row>
    <row r="156" spans="2:35" s="45" customFormat="1" ht="21" customHeight="1" x14ac:dyDescent="0.15">
      <c r="B156" s="142"/>
      <c r="C156" s="266"/>
      <c r="D156" s="176"/>
      <c r="E156" s="1121"/>
      <c r="F156" s="267"/>
      <c r="G156" s="68" t="s">
        <v>153</v>
      </c>
      <c r="H156" s="266" t="s">
        <v>394</v>
      </c>
      <c r="I156" s="266"/>
      <c r="J156" s="1122">
        <v>0</v>
      </c>
      <c r="K156" s="58">
        <f t="shared" si="15"/>
        <v>461</v>
      </c>
      <c r="L156" s="57">
        <v>415</v>
      </c>
      <c r="M156" s="101">
        <v>46</v>
      </c>
      <c r="N156" s="105">
        <v>173</v>
      </c>
      <c r="O156" s="100">
        <v>144</v>
      </c>
      <c r="P156" s="100">
        <v>144</v>
      </c>
      <c r="Q156" s="101">
        <v>0</v>
      </c>
      <c r="R156" s="586">
        <v>0</v>
      </c>
      <c r="S156" s="593"/>
      <c r="T156" s="604"/>
      <c r="U156" s="590">
        <v>0</v>
      </c>
      <c r="V156" s="1192">
        <v>0</v>
      </c>
      <c r="W156" s="1193">
        <v>0</v>
      </c>
      <c r="X156" s="1194">
        <v>0</v>
      </c>
      <c r="Y156" s="1194">
        <v>0</v>
      </c>
      <c r="Z156" s="1194">
        <v>0</v>
      </c>
      <c r="AA156" s="1194">
        <v>0</v>
      </c>
      <c r="AB156" s="1194">
        <v>0</v>
      </c>
      <c r="AC156" s="1194">
        <v>0</v>
      </c>
      <c r="AD156" s="1194">
        <v>0</v>
      </c>
      <c r="AE156" s="1194">
        <v>0</v>
      </c>
      <c r="AF156" s="1194">
        <v>0</v>
      </c>
      <c r="AG156" s="1195">
        <v>0</v>
      </c>
      <c r="AH156" s="1196"/>
      <c r="AI156" s="142"/>
    </row>
    <row r="157" spans="2:35" s="45" customFormat="1" ht="21" customHeight="1" x14ac:dyDescent="0.15">
      <c r="B157" s="1128" t="s">
        <v>253</v>
      </c>
      <c r="C157" s="1129"/>
      <c r="D157" s="12" t="s">
        <v>507</v>
      </c>
      <c r="E157" s="1130"/>
      <c r="F157" s="1131" t="s">
        <v>393</v>
      </c>
      <c r="G157" s="52" t="s">
        <v>145</v>
      </c>
      <c r="H157" s="1129" t="s">
        <v>394</v>
      </c>
      <c r="I157" s="1129"/>
      <c r="J157" s="1171">
        <v>19</v>
      </c>
      <c r="K157" s="59">
        <f t="shared" si="15"/>
        <v>522</v>
      </c>
      <c r="L157" s="66">
        <v>199</v>
      </c>
      <c r="M157" s="104">
        <v>323</v>
      </c>
      <c r="N157" s="106">
        <v>169</v>
      </c>
      <c r="O157" s="103">
        <v>199</v>
      </c>
      <c r="P157" s="103">
        <v>154</v>
      </c>
      <c r="Q157" s="104">
        <v>0</v>
      </c>
      <c r="R157" s="1133">
        <v>0</v>
      </c>
      <c r="S157" s="593"/>
      <c r="T157" s="604"/>
      <c r="U157" s="1199">
        <v>27</v>
      </c>
      <c r="V157" s="1200">
        <v>10</v>
      </c>
      <c r="W157" s="1201">
        <v>1</v>
      </c>
      <c r="X157" s="1202">
        <v>0</v>
      </c>
      <c r="Y157" s="1202">
        <v>1</v>
      </c>
      <c r="Z157" s="1202">
        <v>0</v>
      </c>
      <c r="AA157" s="1202">
        <v>0</v>
      </c>
      <c r="AB157" s="1202">
        <v>31</v>
      </c>
      <c r="AC157" s="1202">
        <v>0</v>
      </c>
      <c r="AD157" s="1202">
        <v>1</v>
      </c>
      <c r="AE157" s="1202">
        <v>0</v>
      </c>
      <c r="AF157" s="1202">
        <v>0</v>
      </c>
      <c r="AG157" s="1203">
        <v>3</v>
      </c>
      <c r="AH157" s="1224" t="s">
        <v>507</v>
      </c>
      <c r="AI157" s="142"/>
    </row>
    <row r="158" spans="2:35" s="93" customFormat="1" ht="21" customHeight="1" x14ac:dyDescent="0.15">
      <c r="B158" s="143"/>
      <c r="C158" s="1123"/>
      <c r="D158" s="25" t="s">
        <v>509</v>
      </c>
      <c r="E158" s="1124"/>
      <c r="F158" s="1125"/>
      <c r="G158" s="64"/>
      <c r="H158" s="1123"/>
      <c r="I158" s="1123"/>
      <c r="J158" s="1153"/>
      <c r="K158" s="1172"/>
      <c r="L158" s="98"/>
      <c r="M158" s="1155"/>
      <c r="N158" s="108"/>
      <c r="O158" s="1173"/>
      <c r="P158" s="1173"/>
      <c r="Q158" s="1174"/>
      <c r="R158" s="587"/>
      <c r="S158" s="591"/>
      <c r="T158" s="587"/>
      <c r="U158" s="591"/>
      <c r="V158" s="1225"/>
      <c r="W158" s="129"/>
      <c r="X158" s="1226"/>
      <c r="Y158" s="1226"/>
      <c r="Z158" s="1226"/>
      <c r="AA158" s="1226"/>
      <c r="AB158" s="1226"/>
      <c r="AC158" s="1226"/>
      <c r="AD158" s="1226"/>
      <c r="AE158" s="1226"/>
      <c r="AF158" s="1226"/>
      <c r="AG158" s="1227"/>
      <c r="AH158" s="1198" t="s">
        <v>509</v>
      </c>
      <c r="AI158" s="143"/>
    </row>
    <row r="159" spans="2:35" s="45" customFormat="1" ht="21" customHeight="1" x14ac:dyDescent="0.15">
      <c r="B159" s="142" t="s">
        <v>483</v>
      </c>
      <c r="C159" s="266"/>
      <c r="D159" s="176" t="s">
        <v>319</v>
      </c>
      <c r="E159" s="1121"/>
      <c r="F159" s="267" t="s">
        <v>393</v>
      </c>
      <c r="G159" s="68" t="s">
        <v>145</v>
      </c>
      <c r="H159" s="266" t="s">
        <v>394</v>
      </c>
      <c r="I159" s="266"/>
      <c r="J159" s="1148"/>
      <c r="K159" s="58"/>
      <c r="L159" s="57"/>
      <c r="M159" s="101"/>
      <c r="N159" s="105"/>
      <c r="O159" s="100"/>
      <c r="P159" s="1175"/>
      <c r="Q159" s="101"/>
      <c r="R159" s="586"/>
      <c r="S159" s="590"/>
      <c r="T159" s="586"/>
      <c r="U159" s="590"/>
      <c r="V159" s="1192"/>
      <c r="W159" s="1193"/>
      <c r="X159" s="1194"/>
      <c r="Y159" s="1194"/>
      <c r="Z159" s="1228"/>
      <c r="AA159" s="1194"/>
      <c r="AB159" s="1228"/>
      <c r="AC159" s="1194"/>
      <c r="AD159" s="1194"/>
      <c r="AE159" s="1194"/>
      <c r="AF159" s="1194"/>
      <c r="AG159" s="1195"/>
      <c r="AH159" s="1196" t="s">
        <v>319</v>
      </c>
      <c r="AI159" s="142"/>
    </row>
    <row r="160" spans="2:35" s="45" customFormat="1" ht="21" customHeight="1" x14ac:dyDescent="0.15">
      <c r="B160" s="142" t="s">
        <v>488</v>
      </c>
      <c r="C160" s="266"/>
      <c r="D160" s="176" t="s">
        <v>61</v>
      </c>
      <c r="E160" s="1121"/>
      <c r="F160" s="267" t="s">
        <v>393</v>
      </c>
      <c r="G160" s="68" t="s">
        <v>145</v>
      </c>
      <c r="H160" s="266" t="s">
        <v>394</v>
      </c>
      <c r="I160" s="266"/>
      <c r="J160" s="1148"/>
      <c r="K160" s="1160" t="s">
        <v>1458</v>
      </c>
      <c r="L160" s="57"/>
      <c r="M160" s="101"/>
      <c r="N160" s="105"/>
      <c r="O160" s="100"/>
      <c r="P160" s="100"/>
      <c r="Q160" s="101"/>
      <c r="R160" s="586"/>
      <c r="S160" s="590"/>
      <c r="T160" s="586"/>
      <c r="U160" s="590"/>
      <c r="V160" s="1192"/>
      <c r="W160" s="1193"/>
      <c r="X160" s="1194"/>
      <c r="Y160" s="1194"/>
      <c r="Z160" s="1194"/>
      <c r="AA160" s="1194"/>
      <c r="AB160" s="1228"/>
      <c r="AC160" s="1194"/>
      <c r="AD160" s="1194"/>
      <c r="AE160" s="1194"/>
      <c r="AF160" s="1228"/>
      <c r="AG160" s="1195"/>
      <c r="AH160" s="1196" t="s">
        <v>61</v>
      </c>
      <c r="AI160" s="142"/>
    </row>
    <row r="161" spans="2:36" s="45" customFormat="1" ht="21" customHeight="1" x14ac:dyDescent="0.15">
      <c r="B161" s="142" t="s">
        <v>158</v>
      </c>
      <c r="C161" s="266"/>
      <c r="D161" s="176" t="s">
        <v>20</v>
      </c>
      <c r="E161" s="1121"/>
      <c r="F161" s="267" t="s">
        <v>393</v>
      </c>
      <c r="G161" s="68" t="s">
        <v>145</v>
      </c>
      <c r="H161" s="266" t="s">
        <v>394</v>
      </c>
      <c r="I161" s="266"/>
      <c r="J161" s="1176"/>
      <c r="K161" s="202"/>
      <c r="L161" s="57"/>
      <c r="M161" s="1177"/>
      <c r="N161" s="105"/>
      <c r="O161" s="100"/>
      <c r="P161" s="100"/>
      <c r="Q161" s="1177"/>
      <c r="R161" s="605"/>
      <c r="S161" s="610"/>
      <c r="T161" s="605"/>
      <c r="U161" s="590"/>
      <c r="V161" s="1192"/>
      <c r="W161" s="1193"/>
      <c r="X161" s="1194"/>
      <c r="Y161" s="1194"/>
      <c r="Z161" s="1194"/>
      <c r="AA161" s="1194"/>
      <c r="AB161" s="1194"/>
      <c r="AC161" s="1194"/>
      <c r="AD161" s="1194"/>
      <c r="AE161" s="1194"/>
      <c r="AF161" s="1194"/>
      <c r="AG161" s="1195"/>
      <c r="AH161" s="1196" t="s">
        <v>20</v>
      </c>
      <c r="AI161" s="142"/>
    </row>
    <row r="162" spans="2:36" s="45" customFormat="1" ht="21" customHeight="1" thickBot="1" x14ac:dyDescent="0.2">
      <c r="B162" s="1135">
        <v>5817</v>
      </c>
      <c r="C162" s="1136"/>
      <c r="D162" s="15" t="s">
        <v>1274</v>
      </c>
      <c r="E162" s="1137"/>
      <c r="F162" s="1138" t="s">
        <v>393</v>
      </c>
      <c r="G162" s="53" t="s">
        <v>145</v>
      </c>
      <c r="H162" s="1136" t="s">
        <v>394</v>
      </c>
      <c r="I162" s="1136"/>
      <c r="J162" s="1164"/>
      <c r="K162" s="1165"/>
      <c r="L162" s="1141"/>
      <c r="M162" s="1167"/>
      <c r="N162" s="1143"/>
      <c r="O162" s="1144"/>
      <c r="P162" s="1144"/>
      <c r="Q162" s="1167"/>
      <c r="R162" s="1178"/>
      <c r="S162" s="610"/>
      <c r="T162" s="605"/>
      <c r="U162" s="1206"/>
      <c r="V162" s="1207"/>
      <c r="W162" s="1208"/>
      <c r="X162" s="1209"/>
      <c r="Y162" s="1209"/>
      <c r="Z162" s="1209"/>
      <c r="AA162" s="1209"/>
      <c r="AB162" s="1209"/>
      <c r="AC162" s="1209"/>
      <c r="AD162" s="1209"/>
      <c r="AE162" s="1209"/>
      <c r="AF162" s="1209"/>
      <c r="AG162" s="1210"/>
      <c r="AH162" s="1229" t="s">
        <v>1274</v>
      </c>
      <c r="AI162" s="142"/>
    </row>
    <row r="163" spans="2:36" s="56" customFormat="1" ht="17.25" customHeight="1" x14ac:dyDescent="0.15">
      <c r="B163" s="1857" t="s">
        <v>948</v>
      </c>
      <c r="C163" s="1857"/>
      <c r="D163" s="1857"/>
      <c r="E163" s="1857"/>
      <c r="F163" s="1857"/>
      <c r="G163" s="1857"/>
      <c r="H163" s="1857"/>
      <c r="I163" s="1857"/>
      <c r="J163" s="1857"/>
      <c r="K163" s="1857"/>
      <c r="L163" s="1857"/>
      <c r="M163" s="1857"/>
      <c r="N163" s="1857"/>
      <c r="O163" s="1857"/>
      <c r="P163" s="1857"/>
      <c r="Q163" s="1857"/>
      <c r="R163" s="1857"/>
      <c r="S163" s="1857"/>
      <c r="T163" s="1857"/>
      <c r="U163" s="1857"/>
      <c r="V163" s="1857"/>
      <c r="W163" s="1857"/>
      <c r="X163" s="1857"/>
      <c r="Y163" s="1857"/>
      <c r="Z163" s="1857"/>
      <c r="AA163" s="1857"/>
      <c r="AB163" s="1857"/>
      <c r="AC163" s="147"/>
      <c r="AD163" s="147"/>
      <c r="AE163" s="147"/>
      <c r="AF163" s="147"/>
      <c r="AG163" s="147"/>
      <c r="AH163" s="147"/>
      <c r="AI163" s="148"/>
    </row>
    <row r="164" spans="2:36" ht="17.25" customHeight="1" x14ac:dyDescent="0.15">
      <c r="B164" s="1858"/>
      <c r="C164" s="1858"/>
      <c r="D164" s="1859"/>
      <c r="E164" s="1859"/>
      <c r="F164" s="1859"/>
      <c r="G164" s="1859"/>
      <c r="H164" s="1859"/>
      <c r="I164" s="1859"/>
      <c r="J164" s="1859"/>
      <c r="K164" s="1859"/>
      <c r="L164" s="1859"/>
      <c r="M164" s="1859"/>
      <c r="N164" s="1859"/>
      <c r="O164" s="1859"/>
      <c r="P164" s="1859"/>
      <c r="Q164" s="1859"/>
      <c r="R164" s="1859"/>
      <c r="S164" s="1859"/>
      <c r="T164" s="1859"/>
      <c r="U164" s="1859"/>
      <c r="V164" s="1859"/>
      <c r="W164" s="1859"/>
      <c r="X164" s="1859"/>
      <c r="Y164" s="1859"/>
      <c r="Z164" s="1859"/>
      <c r="AA164" s="1859"/>
      <c r="AB164" s="1859"/>
      <c r="AC164" s="117"/>
      <c r="AD164" s="117"/>
      <c r="AE164" s="117"/>
      <c r="AF164" s="117"/>
      <c r="AG164" s="117"/>
      <c r="AH164" s="117"/>
      <c r="AI164" s="149"/>
      <c r="AJ164" s="82"/>
    </row>
    <row r="165" spans="2:36" ht="17.25" customHeight="1" x14ac:dyDescent="0.15">
      <c r="B165" s="149"/>
      <c r="C165" s="115"/>
      <c r="D165" s="82"/>
      <c r="E165" s="82"/>
      <c r="F165" s="115"/>
      <c r="G165" s="115"/>
      <c r="H165" s="115"/>
      <c r="I165" s="115"/>
      <c r="J165" s="82"/>
      <c r="K165" s="82"/>
      <c r="L165" s="82"/>
      <c r="M165" s="82"/>
      <c r="N165" s="82"/>
      <c r="O165" s="82"/>
      <c r="P165" s="82"/>
      <c r="Q165" s="82"/>
      <c r="R165" s="117"/>
      <c r="S165" s="117"/>
      <c r="T165" s="117"/>
      <c r="U165" s="117"/>
      <c r="V165" s="117"/>
      <c r="W165" s="117"/>
      <c r="X165" s="117"/>
      <c r="Y165" s="117"/>
      <c r="Z165" s="117"/>
      <c r="AA165" s="117"/>
      <c r="AB165" s="117"/>
      <c r="AC165" s="117"/>
      <c r="AD165" s="117"/>
      <c r="AE165" s="117"/>
      <c r="AF165" s="117"/>
      <c r="AG165" s="117"/>
      <c r="AH165" s="82"/>
      <c r="AI165" s="149"/>
      <c r="AJ165" s="82"/>
    </row>
    <row r="166" spans="2:36" ht="17.25" customHeight="1" x14ac:dyDescent="0.15">
      <c r="B166" s="149"/>
      <c r="C166" s="115"/>
      <c r="D166" s="82"/>
      <c r="E166" s="82"/>
      <c r="F166" s="115"/>
      <c r="G166" s="115"/>
      <c r="H166" s="115"/>
      <c r="I166" s="115"/>
      <c r="J166" s="82"/>
      <c r="K166" s="82"/>
      <c r="L166" s="82"/>
      <c r="M166" s="82"/>
      <c r="N166" s="82"/>
      <c r="O166" s="82"/>
      <c r="P166" s="82"/>
      <c r="Q166" s="82"/>
      <c r="R166" s="117"/>
      <c r="S166" s="117"/>
      <c r="T166" s="117"/>
      <c r="U166" s="117"/>
      <c r="V166" s="117"/>
      <c r="W166" s="117"/>
      <c r="X166" s="117"/>
      <c r="Y166" s="117"/>
      <c r="Z166" s="117"/>
      <c r="AA166" s="117"/>
      <c r="AB166" s="117"/>
      <c r="AC166" s="117"/>
      <c r="AD166" s="117"/>
      <c r="AE166" s="117"/>
      <c r="AF166" s="117"/>
      <c r="AG166" s="117"/>
      <c r="AH166" s="82"/>
      <c r="AI166" s="149"/>
      <c r="AJ166" s="82"/>
    </row>
    <row r="167" spans="2:36" ht="17.25" customHeight="1" x14ac:dyDescent="0.15">
      <c r="B167" s="149"/>
      <c r="C167" s="115"/>
      <c r="D167" s="82"/>
      <c r="E167" s="82"/>
      <c r="F167" s="115"/>
      <c r="G167" s="115"/>
      <c r="H167" s="115"/>
      <c r="I167" s="115"/>
      <c r="J167" s="82"/>
      <c r="K167" s="82"/>
      <c r="L167" s="82"/>
      <c r="M167" s="82"/>
      <c r="N167" s="82"/>
      <c r="O167" s="82"/>
      <c r="P167" s="82"/>
      <c r="Q167" s="82"/>
      <c r="R167" s="117"/>
      <c r="S167" s="117"/>
      <c r="T167" s="117"/>
      <c r="U167" s="117"/>
      <c r="V167" s="117"/>
      <c r="W167" s="117"/>
      <c r="X167" s="117"/>
      <c r="Y167" s="117"/>
      <c r="Z167" s="117"/>
      <c r="AA167" s="117"/>
      <c r="AB167" s="117"/>
      <c r="AC167" s="117"/>
      <c r="AD167" s="117"/>
      <c r="AE167" s="117"/>
      <c r="AF167" s="117"/>
      <c r="AG167" s="117"/>
      <c r="AH167" s="82"/>
      <c r="AI167" s="149"/>
      <c r="AJ167" s="82"/>
    </row>
    <row r="168" spans="2:36" ht="17.25" customHeight="1" x14ac:dyDescent="0.15">
      <c r="B168" s="149"/>
      <c r="C168" s="115"/>
      <c r="D168" s="82"/>
      <c r="E168" s="82"/>
      <c r="F168" s="115"/>
      <c r="G168" s="115"/>
      <c r="H168" s="115"/>
      <c r="I168" s="115"/>
      <c r="J168" s="82"/>
      <c r="K168" s="82"/>
      <c r="L168" s="82"/>
      <c r="M168" s="82"/>
      <c r="N168" s="82"/>
      <c r="O168" s="82"/>
      <c r="P168" s="82"/>
      <c r="Q168" s="82"/>
      <c r="R168" s="117"/>
      <c r="S168" s="117"/>
      <c r="T168" s="117"/>
      <c r="U168" s="117"/>
      <c r="V168" s="117"/>
      <c r="W168" s="117"/>
      <c r="X168" s="117"/>
      <c r="Y168" s="117"/>
      <c r="Z168" s="117"/>
      <c r="AA168" s="117"/>
      <c r="AB168" s="117"/>
      <c r="AC168" s="117"/>
      <c r="AD168" s="117"/>
      <c r="AE168" s="117"/>
      <c r="AF168" s="117"/>
      <c r="AG168" s="117"/>
      <c r="AH168" s="82"/>
      <c r="AI168" s="149"/>
      <c r="AJ168" s="82"/>
    </row>
    <row r="169" spans="2:36" ht="17.25" customHeight="1" x14ac:dyDescent="0.15">
      <c r="B169" s="149"/>
      <c r="C169" s="115"/>
      <c r="D169" s="82"/>
      <c r="E169" s="82"/>
      <c r="F169" s="115"/>
      <c r="G169" s="115"/>
      <c r="H169" s="115"/>
      <c r="I169" s="115"/>
      <c r="J169" s="82"/>
      <c r="K169" s="82"/>
      <c r="L169" s="82"/>
      <c r="M169" s="82"/>
      <c r="N169" s="82"/>
      <c r="O169" s="82"/>
      <c r="P169" s="82"/>
      <c r="Q169" s="82"/>
      <c r="R169" s="117"/>
      <c r="S169" s="117"/>
      <c r="T169" s="117"/>
      <c r="U169" s="117"/>
      <c r="V169" s="117"/>
      <c r="W169" s="117"/>
      <c r="X169" s="117"/>
      <c r="Y169" s="117"/>
      <c r="Z169" s="117"/>
      <c r="AA169" s="117"/>
      <c r="AB169" s="117"/>
      <c r="AC169" s="117"/>
      <c r="AD169" s="117"/>
      <c r="AE169" s="117"/>
      <c r="AF169" s="117"/>
      <c r="AG169" s="117"/>
      <c r="AH169" s="82"/>
      <c r="AI169" s="149"/>
      <c r="AJ169" s="82"/>
    </row>
    <row r="170" spans="2:36" ht="17.25" customHeight="1" x14ac:dyDescent="0.15">
      <c r="B170" s="149"/>
      <c r="C170" s="115"/>
      <c r="D170" s="82"/>
      <c r="E170" s="82"/>
      <c r="F170" s="115"/>
      <c r="G170" s="115"/>
      <c r="H170" s="115"/>
      <c r="I170" s="115"/>
      <c r="J170" s="82"/>
      <c r="K170" s="82"/>
      <c r="L170" s="82"/>
      <c r="M170" s="82"/>
      <c r="N170" s="82"/>
      <c r="O170" s="82"/>
      <c r="P170" s="82"/>
      <c r="Q170" s="82"/>
      <c r="R170" s="117"/>
      <c r="S170" s="117"/>
      <c r="T170" s="117"/>
      <c r="U170" s="117"/>
      <c r="V170" s="117"/>
      <c r="W170" s="117"/>
      <c r="X170" s="117"/>
      <c r="Y170" s="117"/>
      <c r="Z170" s="117"/>
      <c r="AA170" s="117"/>
      <c r="AB170" s="117"/>
      <c r="AC170" s="117"/>
      <c r="AD170" s="117"/>
      <c r="AE170" s="117"/>
      <c r="AF170" s="117"/>
      <c r="AG170" s="117"/>
      <c r="AH170" s="82"/>
      <c r="AI170" s="149"/>
      <c r="AJ170" s="82"/>
    </row>
    <row r="171" spans="2:36" ht="17.25" customHeight="1" x14ac:dyDescent="0.15">
      <c r="B171" s="149"/>
      <c r="C171" s="115"/>
      <c r="D171" s="82"/>
      <c r="E171" s="82"/>
      <c r="F171" s="115"/>
      <c r="G171" s="115"/>
      <c r="H171" s="115"/>
      <c r="I171" s="115"/>
      <c r="J171" s="82"/>
      <c r="K171" s="82"/>
      <c r="L171" s="82"/>
      <c r="M171" s="82"/>
      <c r="N171" s="82"/>
      <c r="O171" s="82"/>
      <c r="P171" s="82"/>
      <c r="Q171" s="82"/>
      <c r="R171" s="117"/>
      <c r="S171" s="117"/>
      <c r="T171" s="117"/>
      <c r="U171" s="117"/>
      <c r="V171" s="117"/>
      <c r="W171" s="117"/>
      <c r="X171" s="117"/>
      <c r="Y171" s="117"/>
      <c r="Z171" s="117"/>
      <c r="AA171" s="117"/>
      <c r="AB171" s="117"/>
      <c r="AC171" s="117"/>
      <c r="AD171" s="117"/>
      <c r="AE171" s="117"/>
      <c r="AF171" s="117"/>
      <c r="AG171" s="117"/>
      <c r="AH171" s="82"/>
      <c r="AI171" s="149"/>
      <c r="AJ171" s="82"/>
    </row>
    <row r="172" spans="2:36" ht="17.25" customHeight="1" x14ac:dyDescent="0.15">
      <c r="B172" s="149"/>
      <c r="C172" s="115"/>
      <c r="D172" s="82"/>
      <c r="E172" s="82"/>
      <c r="F172" s="115"/>
      <c r="G172" s="115"/>
      <c r="H172" s="115"/>
      <c r="I172" s="115"/>
      <c r="J172" s="82"/>
      <c r="K172" s="82"/>
      <c r="L172" s="82"/>
      <c r="M172" s="82"/>
      <c r="N172" s="82"/>
      <c r="O172" s="82"/>
      <c r="P172" s="82"/>
      <c r="Q172" s="82"/>
      <c r="R172" s="117"/>
      <c r="S172" s="117"/>
      <c r="T172" s="117"/>
      <c r="U172" s="117"/>
      <c r="V172" s="117"/>
      <c r="W172" s="117"/>
      <c r="X172" s="117"/>
      <c r="Y172" s="117"/>
      <c r="Z172" s="117"/>
      <c r="AA172" s="117"/>
      <c r="AB172" s="117"/>
      <c r="AC172" s="117"/>
      <c r="AD172" s="117"/>
      <c r="AE172" s="117"/>
      <c r="AF172" s="117"/>
      <c r="AG172" s="117"/>
      <c r="AH172" s="82"/>
      <c r="AI172" s="149"/>
      <c r="AJ172" s="82"/>
    </row>
    <row r="173" spans="2:36" ht="17.25" customHeight="1" x14ac:dyDescent="0.15">
      <c r="B173" s="149"/>
      <c r="C173" s="115"/>
      <c r="D173" s="82"/>
      <c r="E173" s="82"/>
      <c r="F173" s="115"/>
      <c r="G173" s="115"/>
      <c r="H173" s="115"/>
      <c r="I173" s="115"/>
      <c r="J173" s="82"/>
      <c r="K173" s="82"/>
      <c r="L173" s="82"/>
      <c r="M173" s="82"/>
      <c r="N173" s="82"/>
      <c r="O173" s="82"/>
      <c r="P173" s="82"/>
      <c r="Q173" s="82"/>
      <c r="R173" s="117"/>
      <c r="S173" s="117"/>
      <c r="T173" s="117"/>
      <c r="U173" s="117"/>
      <c r="V173" s="117"/>
      <c r="W173" s="117"/>
      <c r="X173" s="117"/>
      <c r="Y173" s="117"/>
      <c r="Z173" s="117"/>
      <c r="AA173" s="117"/>
      <c r="AB173" s="117"/>
      <c r="AC173" s="117"/>
      <c r="AD173" s="117"/>
      <c r="AE173" s="117"/>
      <c r="AF173" s="117"/>
      <c r="AG173" s="117"/>
      <c r="AH173" s="82"/>
      <c r="AI173" s="149"/>
      <c r="AJ173" s="82"/>
    </row>
    <row r="174" spans="2:36" ht="17.25" customHeight="1" x14ac:dyDescent="0.15">
      <c r="B174" s="149"/>
      <c r="C174" s="115"/>
      <c r="D174" s="82"/>
      <c r="E174" s="82"/>
      <c r="F174" s="115"/>
      <c r="G174" s="115"/>
      <c r="H174" s="115"/>
      <c r="I174" s="115"/>
      <c r="J174" s="82"/>
      <c r="K174" s="82"/>
      <c r="L174" s="82"/>
      <c r="M174" s="82"/>
      <c r="N174" s="82"/>
      <c r="O174" s="82"/>
      <c r="P174" s="82"/>
      <c r="Q174" s="82"/>
      <c r="R174" s="117"/>
      <c r="S174" s="117"/>
      <c r="T174" s="117"/>
      <c r="U174" s="117"/>
      <c r="V174" s="117"/>
      <c r="W174" s="117"/>
      <c r="X174" s="117"/>
      <c r="Y174" s="117"/>
      <c r="Z174" s="117"/>
      <c r="AA174" s="117"/>
      <c r="AB174" s="117"/>
      <c r="AC174" s="117"/>
      <c r="AD174" s="117"/>
      <c r="AE174" s="117"/>
      <c r="AF174" s="117"/>
      <c r="AG174" s="117"/>
      <c r="AH174" s="82"/>
      <c r="AI174" s="149"/>
      <c r="AJ174" s="82"/>
    </row>
    <row r="175" spans="2:36" ht="17.25" customHeight="1" x14ac:dyDescent="0.15">
      <c r="B175" s="149"/>
      <c r="C175" s="115"/>
      <c r="D175" s="82"/>
      <c r="E175" s="82"/>
      <c r="F175" s="115"/>
      <c r="G175" s="115"/>
      <c r="H175" s="115"/>
      <c r="I175" s="115"/>
      <c r="J175" s="82"/>
      <c r="K175" s="82"/>
      <c r="L175" s="82"/>
      <c r="M175" s="82"/>
      <c r="N175" s="82"/>
      <c r="O175" s="82"/>
      <c r="P175" s="82"/>
      <c r="Q175" s="82"/>
      <c r="R175" s="117"/>
      <c r="S175" s="117"/>
      <c r="T175" s="117"/>
      <c r="U175" s="117"/>
      <c r="V175" s="117"/>
      <c r="W175" s="117"/>
      <c r="X175" s="117"/>
      <c r="Y175" s="117"/>
      <c r="Z175" s="117"/>
      <c r="AA175" s="117"/>
      <c r="AB175" s="117"/>
      <c r="AC175" s="117"/>
      <c r="AD175" s="117"/>
      <c r="AE175" s="117"/>
      <c r="AF175" s="117"/>
      <c r="AG175" s="117"/>
      <c r="AH175" s="82"/>
      <c r="AI175" s="149"/>
      <c r="AJ175" s="82"/>
    </row>
    <row r="176" spans="2:36" ht="17.25" customHeight="1" x14ac:dyDescent="0.15">
      <c r="B176" s="149"/>
      <c r="C176" s="115"/>
      <c r="D176" s="82"/>
      <c r="E176" s="82"/>
      <c r="F176" s="115"/>
      <c r="G176" s="115"/>
      <c r="H176" s="115"/>
      <c r="I176" s="115"/>
      <c r="J176" s="82"/>
      <c r="K176" s="82"/>
      <c r="L176" s="82"/>
      <c r="M176" s="82"/>
      <c r="N176" s="82"/>
      <c r="O176" s="82"/>
      <c r="P176" s="82"/>
      <c r="Q176" s="82"/>
      <c r="R176" s="117"/>
      <c r="S176" s="117"/>
      <c r="T176" s="117"/>
      <c r="U176" s="117"/>
      <c r="V176" s="117"/>
      <c r="W176" s="117"/>
      <c r="X176" s="117"/>
      <c r="Y176" s="117"/>
      <c r="Z176" s="117"/>
      <c r="AA176" s="117"/>
      <c r="AB176" s="117"/>
      <c r="AC176" s="117"/>
      <c r="AD176" s="117"/>
      <c r="AE176" s="117"/>
      <c r="AF176" s="117"/>
      <c r="AG176" s="117"/>
      <c r="AH176" s="82"/>
      <c r="AI176" s="149"/>
      <c r="AJ176" s="82"/>
    </row>
    <row r="177" spans="2:36" ht="17.25" customHeight="1" x14ac:dyDescent="0.15">
      <c r="B177" s="149"/>
      <c r="C177" s="115"/>
      <c r="D177" s="82"/>
      <c r="E177" s="82"/>
      <c r="F177" s="115"/>
      <c r="G177" s="115"/>
      <c r="H177" s="115"/>
      <c r="I177" s="115"/>
      <c r="J177" s="82"/>
      <c r="K177" s="82"/>
      <c r="L177" s="82"/>
      <c r="M177" s="82"/>
      <c r="N177" s="82"/>
      <c r="O177" s="82"/>
      <c r="P177" s="82"/>
      <c r="Q177" s="82"/>
      <c r="R177" s="117"/>
      <c r="S177" s="117"/>
      <c r="T177" s="117"/>
      <c r="U177" s="117"/>
      <c r="V177" s="117"/>
      <c r="W177" s="117"/>
      <c r="X177" s="117"/>
      <c r="Y177" s="117"/>
      <c r="Z177" s="117"/>
      <c r="AA177" s="117"/>
      <c r="AB177" s="117"/>
      <c r="AC177" s="117"/>
      <c r="AD177" s="117"/>
      <c r="AE177" s="117"/>
      <c r="AF177" s="117"/>
      <c r="AG177" s="117"/>
      <c r="AH177" s="82"/>
      <c r="AI177" s="149"/>
      <c r="AJ177" s="82"/>
    </row>
    <row r="178" spans="2:36" ht="17.25" customHeight="1" x14ac:dyDescent="0.15">
      <c r="B178" s="149"/>
      <c r="C178" s="115"/>
      <c r="D178" s="82"/>
      <c r="E178" s="82"/>
      <c r="F178" s="115"/>
      <c r="G178" s="115"/>
      <c r="H178" s="115"/>
      <c r="I178" s="115"/>
      <c r="J178" s="82"/>
      <c r="K178" s="82"/>
      <c r="L178" s="82"/>
      <c r="M178" s="82"/>
      <c r="N178" s="82"/>
      <c r="O178" s="82"/>
      <c r="P178" s="82"/>
      <c r="Q178" s="82"/>
      <c r="R178" s="117"/>
      <c r="S178" s="117"/>
      <c r="T178" s="117"/>
      <c r="U178" s="117"/>
      <c r="V178" s="117"/>
      <c r="W178" s="117"/>
      <c r="X178" s="117"/>
      <c r="Y178" s="117"/>
      <c r="Z178" s="117"/>
      <c r="AA178" s="117"/>
      <c r="AB178" s="117"/>
      <c r="AC178" s="117"/>
      <c r="AD178" s="117"/>
      <c r="AE178" s="117"/>
      <c r="AF178" s="117"/>
      <c r="AG178" s="117"/>
      <c r="AH178" s="82"/>
      <c r="AI178" s="149"/>
      <c r="AJ178" s="82"/>
    </row>
    <row r="179" spans="2:36" ht="17.25" customHeight="1" x14ac:dyDescent="0.15">
      <c r="B179" s="149"/>
      <c r="C179" s="115"/>
      <c r="D179" s="82"/>
      <c r="E179" s="82"/>
      <c r="F179" s="115"/>
      <c r="G179" s="115"/>
      <c r="H179" s="115"/>
      <c r="I179" s="115"/>
      <c r="J179" s="82"/>
      <c r="K179" s="82"/>
      <c r="L179" s="82"/>
      <c r="M179" s="82"/>
      <c r="N179" s="82"/>
      <c r="O179" s="82"/>
      <c r="P179" s="82"/>
      <c r="Q179" s="82"/>
      <c r="R179" s="117"/>
      <c r="S179" s="117"/>
      <c r="T179" s="117"/>
      <c r="U179" s="117"/>
      <c r="V179" s="117"/>
      <c r="W179" s="117"/>
      <c r="X179" s="117"/>
      <c r="Y179" s="117"/>
      <c r="Z179" s="117"/>
      <c r="AA179" s="117"/>
      <c r="AB179" s="117"/>
      <c r="AC179" s="117"/>
      <c r="AD179" s="117"/>
      <c r="AE179" s="117"/>
      <c r="AF179" s="117"/>
      <c r="AG179" s="117"/>
      <c r="AH179" s="82"/>
      <c r="AI179" s="149"/>
      <c r="AJ179" s="82"/>
    </row>
    <row r="180" spans="2:36" ht="17.25" customHeight="1" x14ac:dyDescent="0.15">
      <c r="B180" s="149"/>
      <c r="C180" s="115"/>
      <c r="D180" s="82"/>
      <c r="E180" s="82"/>
      <c r="F180" s="115"/>
      <c r="G180" s="115"/>
      <c r="H180" s="115"/>
      <c r="I180" s="115"/>
      <c r="J180" s="82"/>
      <c r="K180" s="82"/>
      <c r="L180" s="82"/>
      <c r="M180" s="82"/>
      <c r="N180" s="82"/>
      <c r="O180" s="82"/>
      <c r="P180" s="82"/>
      <c r="Q180" s="82"/>
      <c r="R180" s="117"/>
      <c r="S180" s="117"/>
      <c r="T180" s="117"/>
      <c r="U180" s="117"/>
      <c r="V180" s="117"/>
      <c r="W180" s="117"/>
      <c r="X180" s="117"/>
      <c r="Y180" s="117"/>
      <c r="Z180" s="117"/>
      <c r="AA180" s="117"/>
      <c r="AB180" s="117"/>
      <c r="AC180" s="117"/>
      <c r="AD180" s="117"/>
      <c r="AE180" s="117"/>
      <c r="AF180" s="117"/>
      <c r="AG180" s="117"/>
      <c r="AH180" s="82"/>
      <c r="AI180" s="149"/>
      <c r="AJ180" s="82"/>
    </row>
    <row r="181" spans="2:36" ht="17.25" customHeight="1" x14ac:dyDescent="0.15">
      <c r="B181" s="149"/>
      <c r="C181" s="115"/>
      <c r="D181" s="82"/>
      <c r="E181" s="82"/>
      <c r="F181" s="115"/>
      <c r="G181" s="115"/>
      <c r="H181" s="115"/>
      <c r="I181" s="115"/>
      <c r="J181" s="82"/>
      <c r="K181" s="82"/>
      <c r="L181" s="82"/>
      <c r="M181" s="82"/>
      <c r="N181" s="82"/>
      <c r="O181" s="82"/>
      <c r="P181" s="82"/>
      <c r="Q181" s="82"/>
      <c r="R181" s="117"/>
      <c r="S181" s="117"/>
      <c r="T181" s="117"/>
      <c r="U181" s="117"/>
      <c r="V181" s="117"/>
      <c r="W181" s="117"/>
      <c r="X181" s="117"/>
      <c r="Y181" s="117"/>
      <c r="Z181" s="117"/>
      <c r="AA181" s="117"/>
      <c r="AB181" s="117"/>
      <c r="AC181" s="117"/>
      <c r="AD181" s="117"/>
      <c r="AE181" s="117"/>
      <c r="AF181" s="117"/>
      <c r="AG181" s="117"/>
      <c r="AH181" s="82"/>
      <c r="AI181" s="149"/>
      <c r="AJ181" s="82"/>
    </row>
    <row r="182" spans="2:36" ht="17.25" customHeight="1" x14ac:dyDescent="0.15">
      <c r="B182" s="149"/>
      <c r="C182" s="115"/>
      <c r="D182" s="82"/>
      <c r="E182" s="82"/>
      <c r="F182" s="115"/>
      <c r="G182" s="115"/>
      <c r="H182" s="115"/>
      <c r="I182" s="115"/>
      <c r="J182" s="82"/>
      <c r="K182" s="82"/>
      <c r="L182" s="82"/>
      <c r="M182" s="82"/>
      <c r="N182" s="82"/>
      <c r="O182" s="82"/>
      <c r="P182" s="82"/>
      <c r="Q182" s="82"/>
      <c r="R182" s="117"/>
      <c r="S182" s="117"/>
      <c r="T182" s="117"/>
      <c r="U182" s="117"/>
      <c r="V182" s="117"/>
      <c r="W182" s="117"/>
      <c r="X182" s="117"/>
      <c r="Y182" s="117"/>
      <c r="Z182" s="117"/>
      <c r="AA182" s="117"/>
      <c r="AB182" s="117"/>
      <c r="AC182" s="117"/>
      <c r="AD182" s="117"/>
      <c r="AE182" s="117"/>
      <c r="AF182" s="117"/>
      <c r="AG182" s="117"/>
      <c r="AH182" s="82"/>
      <c r="AI182" s="149"/>
      <c r="AJ182" s="82"/>
    </row>
    <row r="183" spans="2:36" ht="17.25" customHeight="1" x14ac:dyDescent="0.15">
      <c r="B183" s="149"/>
      <c r="C183" s="115"/>
      <c r="D183" s="82"/>
      <c r="E183" s="82"/>
      <c r="F183" s="115"/>
      <c r="G183" s="115"/>
      <c r="H183" s="115"/>
      <c r="I183" s="115"/>
      <c r="J183" s="82"/>
      <c r="K183" s="82"/>
      <c r="L183" s="82"/>
      <c r="M183" s="82"/>
      <c r="N183" s="82"/>
      <c r="O183" s="82"/>
      <c r="P183" s="82"/>
      <c r="Q183" s="82"/>
      <c r="R183" s="117"/>
      <c r="S183" s="117"/>
      <c r="T183" s="117"/>
      <c r="U183" s="117"/>
      <c r="V183" s="117"/>
      <c r="W183" s="117"/>
      <c r="X183" s="117"/>
      <c r="Y183" s="117"/>
      <c r="Z183" s="117"/>
      <c r="AA183" s="117"/>
      <c r="AB183" s="117"/>
      <c r="AC183" s="117"/>
      <c r="AD183" s="117"/>
      <c r="AE183" s="117"/>
      <c r="AF183" s="117"/>
      <c r="AG183" s="117"/>
      <c r="AH183" s="82"/>
      <c r="AI183" s="149"/>
      <c r="AJ183" s="82"/>
    </row>
    <row r="184" spans="2:36" ht="17.25" customHeight="1" x14ac:dyDescent="0.15">
      <c r="B184" s="149"/>
      <c r="C184" s="115"/>
      <c r="D184" s="82"/>
      <c r="E184" s="82"/>
      <c r="F184" s="115"/>
      <c r="G184" s="115"/>
      <c r="H184" s="115"/>
      <c r="I184" s="115"/>
      <c r="J184" s="82"/>
      <c r="K184" s="82"/>
      <c r="L184" s="82"/>
      <c r="M184" s="82"/>
      <c r="N184" s="82"/>
      <c r="O184" s="82"/>
      <c r="P184" s="82"/>
      <c r="Q184" s="82"/>
      <c r="R184" s="117"/>
      <c r="S184" s="117"/>
      <c r="T184" s="117"/>
      <c r="U184" s="117"/>
      <c r="V184" s="117"/>
      <c r="W184" s="117"/>
      <c r="X184" s="117"/>
      <c r="Y184" s="117"/>
      <c r="Z184" s="117"/>
      <c r="AA184" s="117"/>
      <c r="AB184" s="117"/>
      <c r="AC184" s="117"/>
      <c r="AD184" s="117"/>
      <c r="AE184" s="117"/>
      <c r="AF184" s="117"/>
      <c r="AG184" s="117"/>
      <c r="AH184" s="82"/>
      <c r="AI184" s="149"/>
      <c r="AJ184" s="82"/>
    </row>
    <row r="185" spans="2:36" ht="17.25" customHeight="1" x14ac:dyDescent="0.15">
      <c r="B185" s="149"/>
      <c r="C185" s="115"/>
      <c r="D185" s="82"/>
      <c r="E185" s="82"/>
      <c r="F185" s="115"/>
      <c r="G185" s="115"/>
      <c r="H185" s="115"/>
      <c r="I185" s="115"/>
      <c r="J185" s="82"/>
      <c r="K185" s="82"/>
      <c r="L185" s="82"/>
      <c r="M185" s="82"/>
      <c r="N185" s="82"/>
      <c r="O185" s="82"/>
      <c r="P185" s="82"/>
      <c r="Q185" s="82"/>
      <c r="R185" s="117"/>
      <c r="S185" s="117"/>
      <c r="T185" s="117"/>
      <c r="U185" s="117"/>
      <c r="V185" s="117"/>
      <c r="W185" s="117"/>
      <c r="X185" s="117"/>
      <c r="Y185" s="117"/>
      <c r="Z185" s="117"/>
      <c r="AA185" s="117"/>
      <c r="AB185" s="117"/>
      <c r="AC185" s="117"/>
      <c r="AD185" s="117"/>
      <c r="AE185" s="117"/>
      <c r="AF185" s="117"/>
      <c r="AG185" s="117"/>
      <c r="AH185" s="82"/>
      <c r="AI185" s="149"/>
      <c r="AJ185" s="82"/>
    </row>
    <row r="186" spans="2:36" ht="17.25" customHeight="1" x14ac:dyDescent="0.15">
      <c r="B186" s="149"/>
      <c r="C186" s="115"/>
      <c r="D186" s="82"/>
      <c r="E186" s="82"/>
      <c r="F186" s="115"/>
      <c r="G186" s="115"/>
      <c r="H186" s="115"/>
      <c r="I186" s="115"/>
      <c r="J186" s="82"/>
      <c r="K186" s="82"/>
      <c r="L186" s="82"/>
      <c r="M186" s="82"/>
      <c r="N186" s="82"/>
      <c r="O186" s="82"/>
      <c r="P186" s="82"/>
      <c r="Q186" s="82"/>
      <c r="R186" s="117"/>
      <c r="S186" s="117"/>
      <c r="T186" s="117"/>
      <c r="U186" s="117"/>
      <c r="V186" s="117"/>
      <c r="W186" s="117"/>
      <c r="X186" s="117"/>
      <c r="Y186" s="117"/>
      <c r="Z186" s="117"/>
      <c r="AA186" s="117"/>
      <c r="AB186" s="117"/>
      <c r="AC186" s="117"/>
      <c r="AD186" s="117"/>
      <c r="AE186" s="117"/>
      <c r="AF186" s="117"/>
      <c r="AG186" s="117"/>
      <c r="AH186" s="82"/>
      <c r="AI186" s="149"/>
      <c r="AJ186" s="82"/>
    </row>
    <row r="187" spans="2:36" ht="17.25" customHeight="1" x14ac:dyDescent="0.15">
      <c r="B187" s="149"/>
      <c r="C187" s="115"/>
      <c r="D187" s="82"/>
      <c r="E187" s="82"/>
      <c r="F187" s="115"/>
      <c r="G187" s="115"/>
      <c r="H187" s="115"/>
      <c r="I187" s="115"/>
      <c r="J187" s="82"/>
      <c r="K187" s="82"/>
      <c r="L187" s="82"/>
      <c r="M187" s="82"/>
      <c r="N187" s="82"/>
      <c r="O187" s="82"/>
      <c r="P187" s="82"/>
      <c r="Q187" s="82"/>
      <c r="R187" s="117"/>
      <c r="S187" s="117"/>
      <c r="T187" s="117"/>
      <c r="U187" s="117"/>
      <c r="V187" s="117"/>
      <c r="W187" s="117"/>
      <c r="X187" s="117"/>
      <c r="Y187" s="117"/>
      <c r="Z187" s="117"/>
      <c r="AA187" s="117"/>
      <c r="AB187" s="117"/>
      <c r="AC187" s="117"/>
      <c r="AD187" s="117"/>
      <c r="AE187" s="117"/>
      <c r="AF187" s="117"/>
      <c r="AG187" s="117"/>
      <c r="AH187" s="82"/>
      <c r="AI187" s="149"/>
      <c r="AJ187" s="82"/>
    </row>
    <row r="188" spans="2:36" ht="17.25" customHeight="1" x14ac:dyDescent="0.15">
      <c r="B188" s="149"/>
      <c r="C188" s="115"/>
      <c r="D188" s="82"/>
      <c r="E188" s="82"/>
      <c r="F188" s="115"/>
      <c r="G188" s="115"/>
      <c r="H188" s="115"/>
      <c r="I188" s="115"/>
      <c r="J188" s="82"/>
      <c r="K188" s="82"/>
      <c r="L188" s="82"/>
      <c r="M188" s="82"/>
      <c r="N188" s="82"/>
      <c r="O188" s="82"/>
      <c r="P188" s="82"/>
      <c r="Q188" s="82"/>
      <c r="R188" s="117"/>
      <c r="S188" s="117"/>
      <c r="T188" s="117"/>
      <c r="U188" s="117"/>
      <c r="V188" s="117"/>
      <c r="W188" s="117"/>
      <c r="X188" s="117"/>
      <c r="Y188" s="117"/>
      <c r="Z188" s="117"/>
      <c r="AA188" s="117"/>
      <c r="AB188" s="117"/>
      <c r="AC188" s="117"/>
      <c r="AD188" s="117"/>
      <c r="AE188" s="117"/>
      <c r="AF188" s="117"/>
      <c r="AG188" s="117"/>
      <c r="AH188" s="82"/>
      <c r="AI188" s="149"/>
      <c r="AJ188" s="82"/>
    </row>
    <row r="189" spans="2:36" ht="17.25" customHeight="1" x14ac:dyDescent="0.15">
      <c r="B189" s="149"/>
      <c r="C189" s="115"/>
      <c r="D189" s="82"/>
      <c r="E189" s="82"/>
      <c r="F189" s="115"/>
      <c r="G189" s="115"/>
      <c r="H189" s="115"/>
      <c r="I189" s="115"/>
      <c r="J189" s="82"/>
      <c r="K189" s="82"/>
      <c r="L189" s="82"/>
      <c r="M189" s="82"/>
      <c r="N189" s="82"/>
      <c r="O189" s="82"/>
      <c r="P189" s="82"/>
      <c r="Q189" s="82"/>
      <c r="R189" s="117"/>
      <c r="S189" s="117"/>
      <c r="T189" s="117"/>
      <c r="U189" s="117"/>
      <c r="V189" s="117"/>
      <c r="W189" s="117"/>
      <c r="X189" s="117"/>
      <c r="Y189" s="117"/>
      <c r="Z189" s="117"/>
      <c r="AA189" s="117"/>
      <c r="AB189" s="117"/>
      <c r="AC189" s="117"/>
      <c r="AD189" s="117"/>
      <c r="AE189" s="117"/>
      <c r="AF189" s="117"/>
      <c r="AG189" s="117"/>
      <c r="AH189" s="82"/>
      <c r="AI189" s="149"/>
      <c r="AJ189" s="82"/>
    </row>
    <row r="190" spans="2:36" ht="17.25" customHeight="1" x14ac:dyDescent="0.15">
      <c r="B190" s="149"/>
      <c r="C190" s="115"/>
      <c r="D190" s="82"/>
      <c r="E190" s="82"/>
      <c r="F190" s="115"/>
      <c r="G190" s="115"/>
      <c r="H190" s="115"/>
      <c r="I190" s="115"/>
      <c r="J190" s="82"/>
      <c r="K190" s="82"/>
      <c r="L190" s="82"/>
      <c r="M190" s="82"/>
      <c r="N190" s="82"/>
      <c r="O190" s="82"/>
      <c r="P190" s="82"/>
      <c r="Q190" s="82"/>
      <c r="R190" s="117"/>
      <c r="S190" s="117"/>
      <c r="T190" s="117"/>
      <c r="U190" s="117"/>
      <c r="V190" s="117"/>
      <c r="W190" s="117"/>
      <c r="X190" s="117"/>
      <c r="Y190" s="117"/>
      <c r="Z190" s="117"/>
      <c r="AA190" s="117"/>
      <c r="AB190" s="117"/>
      <c r="AC190" s="117"/>
      <c r="AD190" s="117"/>
      <c r="AE190" s="117"/>
      <c r="AF190" s="117"/>
      <c r="AG190" s="117"/>
      <c r="AH190" s="82"/>
      <c r="AI190" s="149"/>
      <c r="AJ190" s="82"/>
    </row>
    <row r="191" spans="2:36" ht="17.25" customHeight="1" x14ac:dyDescent="0.15">
      <c r="B191" s="149"/>
      <c r="C191" s="115"/>
      <c r="D191" s="82"/>
      <c r="E191" s="82"/>
      <c r="F191" s="115"/>
      <c r="G191" s="115"/>
      <c r="H191" s="115"/>
      <c r="I191" s="115"/>
      <c r="J191" s="82"/>
      <c r="K191" s="82"/>
      <c r="L191" s="82"/>
      <c r="M191" s="82"/>
      <c r="N191" s="82"/>
      <c r="O191" s="82"/>
      <c r="P191" s="82"/>
      <c r="Q191" s="82"/>
      <c r="R191" s="117"/>
      <c r="S191" s="117"/>
      <c r="T191" s="117"/>
      <c r="U191" s="117"/>
      <c r="V191" s="117"/>
      <c r="W191" s="117"/>
      <c r="X191" s="117"/>
      <c r="Y191" s="117"/>
      <c r="Z191" s="117"/>
      <c r="AA191" s="117"/>
      <c r="AB191" s="117"/>
      <c r="AC191" s="117"/>
      <c r="AD191" s="117"/>
      <c r="AE191" s="117"/>
      <c r="AF191" s="117"/>
      <c r="AG191" s="117"/>
      <c r="AH191" s="82"/>
      <c r="AI191" s="149"/>
      <c r="AJ191" s="82"/>
    </row>
    <row r="192" spans="2:36" ht="17.25" customHeight="1" x14ac:dyDescent="0.15">
      <c r="B192" s="149"/>
      <c r="C192" s="115"/>
      <c r="D192" s="82"/>
      <c r="E192" s="82"/>
      <c r="F192" s="115"/>
      <c r="G192" s="115"/>
      <c r="H192" s="115"/>
      <c r="I192" s="115"/>
      <c r="J192" s="82"/>
      <c r="K192" s="82"/>
      <c r="L192" s="82"/>
      <c r="M192" s="82"/>
      <c r="N192" s="82"/>
      <c r="O192" s="82"/>
      <c r="P192" s="82"/>
      <c r="Q192" s="82"/>
      <c r="R192" s="117"/>
      <c r="S192" s="117"/>
      <c r="T192" s="117"/>
      <c r="U192" s="117"/>
      <c r="V192" s="117"/>
      <c r="W192" s="117"/>
      <c r="X192" s="117"/>
      <c r="Y192" s="117"/>
      <c r="Z192" s="117"/>
      <c r="AA192" s="117"/>
      <c r="AB192" s="117"/>
      <c r="AC192" s="117"/>
      <c r="AD192" s="117"/>
      <c r="AE192" s="117"/>
      <c r="AF192" s="117"/>
      <c r="AG192" s="117"/>
      <c r="AH192" s="82"/>
      <c r="AI192" s="149"/>
      <c r="AJ192" s="82"/>
    </row>
    <row r="193" spans="2:36" ht="17.25" customHeight="1" x14ac:dyDescent="0.15">
      <c r="B193" s="149"/>
      <c r="C193" s="115"/>
      <c r="D193" s="82"/>
      <c r="E193" s="82"/>
      <c r="F193" s="115"/>
      <c r="G193" s="115"/>
      <c r="H193" s="115"/>
      <c r="I193" s="115"/>
      <c r="J193" s="82"/>
      <c r="K193" s="82"/>
      <c r="L193" s="82"/>
      <c r="M193" s="82"/>
      <c r="N193" s="82"/>
      <c r="O193" s="82"/>
      <c r="P193" s="82"/>
      <c r="Q193" s="82"/>
      <c r="R193" s="117"/>
      <c r="S193" s="117"/>
      <c r="T193" s="117"/>
      <c r="U193" s="117"/>
      <c r="V193" s="117"/>
      <c r="W193" s="117"/>
      <c r="X193" s="117"/>
      <c r="Y193" s="117"/>
      <c r="Z193" s="117"/>
      <c r="AA193" s="117"/>
      <c r="AB193" s="117"/>
      <c r="AC193" s="117"/>
      <c r="AD193" s="117"/>
      <c r="AE193" s="117"/>
      <c r="AF193" s="117"/>
      <c r="AG193" s="117"/>
      <c r="AH193" s="82"/>
      <c r="AI193" s="149"/>
      <c r="AJ193" s="82"/>
    </row>
    <row r="194" spans="2:36" ht="17.25" customHeight="1" x14ac:dyDescent="0.15">
      <c r="B194" s="149"/>
      <c r="C194" s="115"/>
      <c r="D194" s="82"/>
      <c r="E194" s="82"/>
      <c r="F194" s="115"/>
      <c r="G194" s="115"/>
      <c r="H194" s="115"/>
      <c r="I194" s="115"/>
      <c r="J194" s="82"/>
      <c r="K194" s="82"/>
      <c r="L194" s="82"/>
      <c r="M194" s="82"/>
      <c r="N194" s="82"/>
      <c r="O194" s="82"/>
      <c r="P194" s="82"/>
      <c r="Q194" s="82"/>
      <c r="R194" s="117"/>
      <c r="S194" s="117"/>
      <c r="T194" s="117"/>
      <c r="U194" s="117"/>
      <c r="V194" s="117"/>
      <c r="W194" s="117"/>
      <c r="X194" s="117"/>
      <c r="Y194" s="117"/>
      <c r="Z194" s="117"/>
      <c r="AA194" s="117"/>
      <c r="AB194" s="117"/>
      <c r="AC194" s="117"/>
      <c r="AD194" s="117"/>
      <c r="AE194" s="117"/>
      <c r="AF194" s="117"/>
      <c r="AG194" s="117"/>
      <c r="AH194" s="82"/>
      <c r="AI194" s="149"/>
      <c r="AJ194" s="82"/>
    </row>
    <row r="195" spans="2:36" ht="17.25" customHeight="1" x14ac:dyDescent="0.15">
      <c r="B195" s="149"/>
      <c r="C195" s="115"/>
      <c r="D195" s="82"/>
      <c r="E195" s="82"/>
      <c r="F195" s="115"/>
      <c r="G195" s="115"/>
      <c r="H195" s="115"/>
      <c r="I195" s="115"/>
      <c r="J195" s="82"/>
      <c r="K195" s="82"/>
      <c r="L195" s="82"/>
      <c r="M195" s="82"/>
      <c r="N195" s="82"/>
      <c r="O195" s="82"/>
      <c r="P195" s="82"/>
      <c r="Q195" s="82"/>
      <c r="R195" s="117"/>
      <c r="S195" s="117"/>
      <c r="T195" s="117"/>
      <c r="U195" s="117"/>
      <c r="V195" s="117"/>
      <c r="W195" s="117"/>
      <c r="X195" s="117"/>
      <c r="Y195" s="117"/>
      <c r="Z195" s="117"/>
      <c r="AA195" s="117"/>
      <c r="AB195" s="117"/>
      <c r="AC195" s="117"/>
      <c r="AD195" s="117"/>
      <c r="AE195" s="117"/>
      <c r="AF195" s="117"/>
      <c r="AG195" s="117"/>
      <c r="AH195" s="82"/>
      <c r="AI195" s="149"/>
      <c r="AJ195" s="82"/>
    </row>
    <row r="196" spans="2:36" ht="17.25" customHeight="1" x14ac:dyDescent="0.15">
      <c r="B196" s="149"/>
      <c r="C196" s="115"/>
      <c r="D196" s="82"/>
      <c r="E196" s="82"/>
      <c r="F196" s="115"/>
      <c r="G196" s="115"/>
      <c r="H196" s="115"/>
      <c r="I196" s="115"/>
      <c r="J196" s="82"/>
      <c r="K196" s="82"/>
      <c r="L196" s="82"/>
      <c r="M196" s="82"/>
      <c r="N196" s="82"/>
      <c r="O196" s="82"/>
      <c r="P196" s="82"/>
      <c r="Q196" s="82"/>
      <c r="R196" s="117"/>
      <c r="S196" s="117"/>
      <c r="T196" s="117"/>
      <c r="U196" s="117"/>
      <c r="V196" s="117"/>
      <c r="W196" s="117"/>
      <c r="X196" s="117"/>
      <c r="Y196" s="117"/>
      <c r="Z196" s="117"/>
      <c r="AA196" s="117"/>
      <c r="AB196" s="117"/>
      <c r="AC196" s="117"/>
      <c r="AD196" s="117"/>
      <c r="AE196" s="117"/>
      <c r="AF196" s="117"/>
      <c r="AG196" s="117"/>
      <c r="AH196" s="82"/>
      <c r="AI196" s="149"/>
      <c r="AJ196" s="82"/>
    </row>
    <row r="197" spans="2:36" ht="17.25" customHeight="1" x14ac:dyDescent="0.15">
      <c r="B197" s="149"/>
      <c r="C197" s="115"/>
      <c r="D197" s="82"/>
      <c r="E197" s="82"/>
      <c r="F197" s="115"/>
      <c r="G197" s="115"/>
      <c r="H197" s="115"/>
      <c r="I197" s="115"/>
      <c r="J197" s="82"/>
      <c r="K197" s="82"/>
      <c r="L197" s="82"/>
      <c r="M197" s="82"/>
      <c r="N197" s="82"/>
      <c r="O197" s="82"/>
      <c r="P197" s="82"/>
      <c r="Q197" s="82"/>
      <c r="R197" s="117"/>
      <c r="S197" s="117"/>
      <c r="T197" s="117"/>
      <c r="U197" s="117"/>
      <c r="V197" s="117"/>
      <c r="W197" s="117"/>
      <c r="X197" s="117"/>
      <c r="Y197" s="117"/>
      <c r="Z197" s="117"/>
      <c r="AA197" s="117"/>
      <c r="AB197" s="117"/>
      <c r="AC197" s="117"/>
      <c r="AD197" s="117"/>
      <c r="AE197" s="117"/>
      <c r="AF197" s="117"/>
      <c r="AG197" s="117"/>
      <c r="AH197" s="82"/>
      <c r="AI197" s="149"/>
      <c r="AJ197" s="82"/>
    </row>
    <row r="198" spans="2:36" ht="17.25" customHeight="1" x14ac:dyDescent="0.15">
      <c r="B198" s="149"/>
      <c r="C198" s="115"/>
      <c r="D198" s="82"/>
      <c r="E198" s="82"/>
      <c r="F198" s="115"/>
      <c r="G198" s="115"/>
      <c r="H198" s="115"/>
      <c r="I198" s="115"/>
      <c r="J198" s="82"/>
      <c r="K198" s="82"/>
      <c r="L198" s="82"/>
      <c r="M198" s="82"/>
      <c r="N198" s="82"/>
      <c r="O198" s="82"/>
      <c r="P198" s="82"/>
      <c r="Q198" s="82"/>
      <c r="R198" s="117"/>
      <c r="S198" s="117"/>
      <c r="T198" s="117"/>
      <c r="U198" s="117"/>
      <c r="V198" s="117"/>
      <c r="W198" s="117"/>
      <c r="X198" s="117"/>
      <c r="Y198" s="117"/>
      <c r="Z198" s="117"/>
      <c r="AA198" s="117"/>
      <c r="AB198" s="117"/>
      <c r="AC198" s="117"/>
      <c r="AD198" s="117"/>
      <c r="AE198" s="117"/>
      <c r="AF198" s="117"/>
      <c r="AG198" s="117"/>
      <c r="AH198" s="82"/>
      <c r="AI198" s="149"/>
      <c r="AJ198" s="82"/>
    </row>
    <row r="199" spans="2:36" ht="17.25" customHeight="1" x14ac:dyDescent="0.15">
      <c r="B199" s="149"/>
      <c r="C199" s="115"/>
      <c r="D199" s="82"/>
      <c r="E199" s="82"/>
      <c r="F199" s="115"/>
      <c r="G199" s="115"/>
      <c r="H199" s="115"/>
      <c r="I199" s="115"/>
      <c r="J199" s="82"/>
      <c r="K199" s="82"/>
      <c r="L199" s="82"/>
      <c r="M199" s="82"/>
      <c r="N199" s="82"/>
      <c r="O199" s="82"/>
      <c r="P199" s="82"/>
      <c r="Q199" s="82"/>
      <c r="R199" s="117"/>
      <c r="S199" s="117"/>
      <c r="T199" s="117"/>
      <c r="U199" s="117"/>
      <c r="V199" s="117"/>
      <c r="W199" s="117"/>
      <c r="X199" s="117"/>
      <c r="Y199" s="117"/>
      <c r="Z199" s="117"/>
      <c r="AA199" s="117"/>
      <c r="AB199" s="117"/>
      <c r="AC199" s="117"/>
      <c r="AD199" s="117"/>
      <c r="AE199" s="117"/>
      <c r="AF199" s="117"/>
      <c r="AG199" s="117"/>
      <c r="AH199" s="82"/>
      <c r="AI199" s="149"/>
      <c r="AJ199" s="82"/>
    </row>
    <row r="200" spans="2:36" ht="17.25" customHeight="1" x14ac:dyDescent="0.15">
      <c r="B200" s="149"/>
      <c r="C200" s="115"/>
      <c r="D200" s="82"/>
      <c r="E200" s="82"/>
      <c r="F200" s="115"/>
      <c r="G200" s="115"/>
      <c r="H200" s="115"/>
      <c r="I200" s="115"/>
      <c r="J200" s="82"/>
      <c r="K200" s="82"/>
      <c r="L200" s="82"/>
      <c r="M200" s="82"/>
      <c r="N200" s="82"/>
      <c r="O200" s="82"/>
      <c r="P200" s="82"/>
      <c r="Q200" s="82"/>
      <c r="R200" s="117"/>
      <c r="S200" s="117"/>
      <c r="T200" s="117"/>
      <c r="U200" s="117"/>
      <c r="V200" s="117"/>
      <c r="W200" s="117"/>
      <c r="X200" s="117"/>
      <c r="Y200" s="117"/>
      <c r="Z200" s="117"/>
      <c r="AA200" s="117"/>
      <c r="AB200" s="117"/>
      <c r="AC200" s="117"/>
      <c r="AD200" s="117"/>
      <c r="AE200" s="117"/>
      <c r="AF200" s="117"/>
      <c r="AG200" s="117"/>
      <c r="AH200" s="82"/>
      <c r="AI200" s="149"/>
      <c r="AJ200" s="82"/>
    </row>
    <row r="201" spans="2:36" ht="17.25" customHeight="1" x14ac:dyDescent="0.15">
      <c r="B201" s="149"/>
      <c r="C201" s="115"/>
      <c r="D201" s="82"/>
      <c r="E201" s="82"/>
      <c r="F201" s="115"/>
      <c r="G201" s="115"/>
      <c r="H201" s="115"/>
      <c r="I201" s="115"/>
      <c r="J201" s="82"/>
      <c r="K201" s="82"/>
      <c r="L201" s="82"/>
      <c r="M201" s="82"/>
      <c r="N201" s="82"/>
      <c r="O201" s="82"/>
      <c r="P201" s="82"/>
      <c r="Q201" s="82"/>
      <c r="R201" s="117"/>
      <c r="S201" s="117"/>
      <c r="T201" s="117"/>
      <c r="U201" s="117"/>
      <c r="V201" s="117"/>
      <c r="W201" s="117"/>
      <c r="X201" s="117"/>
      <c r="Y201" s="117"/>
      <c r="Z201" s="117"/>
      <c r="AA201" s="117"/>
      <c r="AB201" s="117"/>
      <c r="AC201" s="117"/>
      <c r="AD201" s="117"/>
      <c r="AE201" s="117"/>
      <c r="AF201" s="117"/>
      <c r="AG201" s="117"/>
      <c r="AH201" s="82"/>
      <c r="AI201" s="149"/>
      <c r="AJ201" s="82"/>
    </row>
    <row r="202" spans="2:36" ht="17.25" customHeight="1" x14ac:dyDescent="0.15">
      <c r="B202" s="149"/>
      <c r="C202" s="115"/>
      <c r="D202" s="82"/>
      <c r="E202" s="82"/>
      <c r="F202" s="115"/>
      <c r="G202" s="115"/>
      <c r="H202" s="115"/>
      <c r="I202" s="115"/>
      <c r="J202" s="82"/>
      <c r="K202" s="82"/>
      <c r="L202" s="82"/>
      <c r="M202" s="82"/>
      <c r="N202" s="82"/>
      <c r="O202" s="82"/>
      <c r="P202" s="82"/>
      <c r="Q202" s="82"/>
      <c r="R202" s="117"/>
      <c r="S202" s="117"/>
      <c r="T202" s="117"/>
      <c r="U202" s="117"/>
      <c r="V202" s="117"/>
      <c r="W202" s="117"/>
      <c r="X202" s="117"/>
      <c r="Y202" s="117"/>
      <c r="Z202" s="117"/>
      <c r="AA202" s="117"/>
      <c r="AB202" s="117"/>
      <c r="AC202" s="117"/>
      <c r="AD202" s="117"/>
      <c r="AE202" s="117"/>
      <c r="AF202" s="117"/>
      <c r="AG202" s="117"/>
      <c r="AH202" s="82"/>
      <c r="AI202" s="149"/>
      <c r="AJ202" s="82"/>
    </row>
    <row r="203" spans="2:36" ht="17.25" customHeight="1" x14ac:dyDescent="0.15">
      <c r="B203" s="149"/>
      <c r="C203" s="115"/>
      <c r="D203" s="82"/>
      <c r="E203" s="82"/>
      <c r="F203" s="115"/>
      <c r="G203" s="115"/>
      <c r="H203" s="115"/>
      <c r="I203" s="115"/>
      <c r="J203" s="82"/>
      <c r="K203" s="82"/>
      <c r="L203" s="82"/>
      <c r="M203" s="82"/>
      <c r="N203" s="82"/>
      <c r="O203" s="82"/>
      <c r="P203" s="82"/>
      <c r="Q203" s="82"/>
      <c r="R203" s="117"/>
      <c r="S203" s="117"/>
      <c r="T203" s="117"/>
      <c r="U203" s="117"/>
      <c r="V203" s="117"/>
      <c r="W203" s="117"/>
      <c r="X203" s="117"/>
      <c r="Y203" s="117"/>
      <c r="Z203" s="117"/>
      <c r="AA203" s="117"/>
      <c r="AB203" s="117"/>
      <c r="AC203" s="117"/>
      <c r="AD203" s="117"/>
      <c r="AE203" s="117"/>
      <c r="AF203" s="117"/>
      <c r="AG203" s="117"/>
      <c r="AH203" s="82"/>
      <c r="AI203" s="149"/>
      <c r="AJ203" s="82"/>
    </row>
    <row r="204" spans="2:36" ht="17.25" customHeight="1" x14ac:dyDescent="0.15">
      <c r="B204" s="149"/>
      <c r="C204" s="115"/>
      <c r="D204" s="82"/>
      <c r="E204" s="82"/>
      <c r="F204" s="115"/>
      <c r="G204" s="115"/>
      <c r="H204" s="115"/>
      <c r="I204" s="115"/>
      <c r="J204" s="82"/>
      <c r="K204" s="82"/>
      <c r="L204" s="82"/>
      <c r="M204" s="82"/>
      <c r="N204" s="82"/>
      <c r="O204" s="82"/>
      <c r="P204" s="82"/>
      <c r="Q204" s="82"/>
      <c r="R204" s="117"/>
      <c r="S204" s="117"/>
      <c r="T204" s="117"/>
      <c r="U204" s="117"/>
      <c r="V204" s="117"/>
      <c r="W204" s="117"/>
      <c r="X204" s="117"/>
      <c r="Y204" s="117"/>
      <c r="Z204" s="117"/>
      <c r="AA204" s="117"/>
      <c r="AB204" s="117"/>
      <c r="AC204" s="117"/>
      <c r="AD204" s="117"/>
      <c r="AE204" s="117"/>
      <c r="AF204" s="117"/>
      <c r="AG204" s="117"/>
      <c r="AH204" s="82"/>
      <c r="AI204" s="149"/>
      <c r="AJ204" s="82"/>
    </row>
    <row r="205" spans="2:36" ht="17.25" customHeight="1" x14ac:dyDescent="0.15">
      <c r="B205" s="149"/>
      <c r="C205" s="115"/>
      <c r="D205" s="82"/>
      <c r="E205" s="82"/>
      <c r="F205" s="115"/>
      <c r="G205" s="115"/>
      <c r="H205" s="115"/>
      <c r="I205" s="115"/>
      <c r="J205" s="82"/>
      <c r="K205" s="82"/>
      <c r="L205" s="82"/>
      <c r="M205" s="82"/>
      <c r="N205" s="82"/>
      <c r="O205" s="82"/>
      <c r="P205" s="82"/>
      <c r="Q205" s="82"/>
      <c r="R205" s="117"/>
      <c r="S205" s="117"/>
      <c r="T205" s="117"/>
      <c r="U205" s="117"/>
      <c r="V205" s="117"/>
      <c r="W205" s="117"/>
      <c r="X205" s="117"/>
      <c r="Y205" s="117"/>
      <c r="Z205" s="117"/>
      <c r="AA205" s="117"/>
      <c r="AB205" s="117"/>
      <c r="AC205" s="117"/>
      <c r="AD205" s="117"/>
      <c r="AE205" s="117"/>
      <c r="AF205" s="117"/>
      <c r="AG205" s="117"/>
      <c r="AH205" s="82"/>
      <c r="AI205" s="149"/>
      <c r="AJ205" s="82"/>
    </row>
    <row r="206" spans="2:36" ht="17.25" customHeight="1" x14ac:dyDescent="0.15">
      <c r="B206" s="149"/>
      <c r="C206" s="115"/>
      <c r="D206" s="82"/>
      <c r="E206" s="82"/>
      <c r="F206" s="115"/>
      <c r="G206" s="115"/>
      <c r="H206" s="115"/>
      <c r="I206" s="115"/>
      <c r="J206" s="82"/>
      <c r="K206" s="82"/>
      <c r="L206" s="82"/>
      <c r="M206" s="82"/>
      <c r="N206" s="82"/>
      <c r="O206" s="82"/>
      <c r="P206" s="82"/>
      <c r="Q206" s="82"/>
      <c r="R206" s="117"/>
      <c r="S206" s="117"/>
      <c r="T206" s="117"/>
      <c r="U206" s="117"/>
      <c r="V206" s="117"/>
      <c r="W206" s="117"/>
      <c r="X206" s="117"/>
      <c r="Y206" s="117"/>
      <c r="Z206" s="117"/>
      <c r="AA206" s="117"/>
      <c r="AB206" s="117"/>
      <c r="AC206" s="117"/>
      <c r="AD206" s="117"/>
      <c r="AE206" s="117"/>
      <c r="AF206" s="117"/>
      <c r="AG206" s="117"/>
      <c r="AH206" s="82"/>
      <c r="AI206" s="149"/>
      <c r="AJ206" s="82"/>
    </row>
    <row r="207" spans="2:36" ht="17.25" customHeight="1" x14ac:dyDescent="0.15">
      <c r="B207" s="149"/>
      <c r="C207" s="115"/>
      <c r="D207" s="82"/>
      <c r="E207" s="82"/>
      <c r="F207" s="115"/>
      <c r="G207" s="115"/>
      <c r="H207" s="115"/>
      <c r="I207" s="115"/>
      <c r="J207" s="82"/>
      <c r="K207" s="82"/>
      <c r="L207" s="82"/>
      <c r="M207" s="82"/>
      <c r="N207" s="82"/>
      <c r="O207" s="82"/>
      <c r="P207" s="82"/>
      <c r="Q207" s="82"/>
      <c r="R207" s="117"/>
      <c r="S207" s="117"/>
      <c r="T207" s="117"/>
      <c r="U207" s="117"/>
      <c r="V207" s="117"/>
      <c r="W207" s="117"/>
      <c r="X207" s="117"/>
      <c r="Y207" s="117"/>
      <c r="Z207" s="117"/>
      <c r="AA207" s="117"/>
      <c r="AB207" s="117"/>
      <c r="AC207" s="117"/>
      <c r="AD207" s="117"/>
      <c r="AE207" s="117"/>
      <c r="AF207" s="117"/>
      <c r="AG207" s="117"/>
      <c r="AH207" s="82"/>
      <c r="AI207" s="149"/>
      <c r="AJ207" s="82"/>
    </row>
    <row r="208" spans="2:36" ht="17.25" customHeight="1" x14ac:dyDescent="0.15">
      <c r="B208" s="149"/>
      <c r="C208" s="115"/>
      <c r="D208" s="82"/>
      <c r="E208" s="82"/>
      <c r="F208" s="115"/>
      <c r="G208" s="115"/>
      <c r="H208" s="115"/>
      <c r="I208" s="115"/>
      <c r="J208" s="82"/>
      <c r="K208" s="82"/>
      <c r="L208" s="82"/>
      <c r="M208" s="82"/>
      <c r="N208" s="82"/>
      <c r="O208" s="82"/>
      <c r="P208" s="82"/>
      <c r="Q208" s="82"/>
      <c r="R208" s="117"/>
      <c r="S208" s="117"/>
      <c r="T208" s="117"/>
      <c r="U208" s="117"/>
      <c r="V208" s="117"/>
      <c r="W208" s="117"/>
      <c r="X208" s="117"/>
      <c r="Y208" s="117"/>
      <c r="Z208" s="117"/>
      <c r="AA208" s="117"/>
      <c r="AB208" s="117"/>
      <c r="AC208" s="117"/>
      <c r="AD208" s="117"/>
      <c r="AE208" s="117"/>
      <c r="AF208" s="117"/>
      <c r="AG208" s="117"/>
      <c r="AH208" s="82"/>
      <c r="AI208" s="149"/>
      <c r="AJ208" s="82"/>
    </row>
    <row r="209" spans="2:36" ht="17.25" customHeight="1" x14ac:dyDescent="0.15">
      <c r="B209" s="149"/>
      <c r="C209" s="115"/>
      <c r="D209" s="82"/>
      <c r="E209" s="82"/>
      <c r="F209" s="115"/>
      <c r="G209" s="115"/>
      <c r="H209" s="115"/>
      <c r="I209" s="115"/>
      <c r="J209" s="82"/>
      <c r="K209" s="82"/>
      <c r="L209" s="82"/>
      <c r="M209" s="82"/>
      <c r="N209" s="82"/>
      <c r="O209" s="82"/>
      <c r="P209" s="82"/>
      <c r="Q209" s="82"/>
      <c r="R209" s="117"/>
      <c r="S209" s="117"/>
      <c r="T209" s="117"/>
      <c r="U209" s="117"/>
      <c r="V209" s="117"/>
      <c r="W209" s="117"/>
      <c r="X209" s="117"/>
      <c r="Y209" s="117"/>
      <c r="Z209" s="117"/>
      <c r="AA209" s="117"/>
      <c r="AB209" s="117"/>
      <c r="AC209" s="117"/>
      <c r="AD209" s="117"/>
      <c r="AE209" s="117"/>
      <c r="AF209" s="117"/>
      <c r="AG209" s="117"/>
      <c r="AH209" s="82"/>
      <c r="AI209" s="149"/>
      <c r="AJ209" s="82"/>
    </row>
    <row r="210" spans="2:36" ht="17.25" customHeight="1" x14ac:dyDescent="0.15">
      <c r="B210" s="149"/>
      <c r="C210" s="115"/>
      <c r="D210" s="82"/>
      <c r="E210" s="82"/>
      <c r="F210" s="115"/>
      <c r="G210" s="115"/>
      <c r="H210" s="115"/>
      <c r="I210" s="115"/>
      <c r="J210" s="82"/>
      <c r="K210" s="82"/>
      <c r="L210" s="82"/>
      <c r="M210" s="82"/>
      <c r="N210" s="82"/>
      <c r="O210" s="82"/>
      <c r="P210" s="82"/>
      <c r="Q210" s="82"/>
      <c r="R210" s="117"/>
      <c r="S210" s="117"/>
      <c r="T210" s="117"/>
      <c r="U210" s="117"/>
      <c r="V210" s="117"/>
      <c r="W210" s="117"/>
      <c r="X210" s="117"/>
      <c r="Y210" s="117"/>
      <c r="Z210" s="117"/>
      <c r="AA210" s="117"/>
      <c r="AB210" s="117"/>
      <c r="AC210" s="117"/>
      <c r="AD210" s="117"/>
      <c r="AE210" s="117"/>
      <c r="AF210" s="117"/>
      <c r="AG210" s="117"/>
      <c r="AH210" s="82"/>
      <c r="AI210" s="149"/>
      <c r="AJ210" s="82"/>
    </row>
    <row r="211" spans="2:36" ht="17.25" customHeight="1" x14ac:dyDescent="0.15">
      <c r="B211" s="149"/>
      <c r="C211" s="115"/>
      <c r="D211" s="82"/>
      <c r="E211" s="82"/>
      <c r="F211" s="115"/>
      <c r="G211" s="115"/>
      <c r="H211" s="115"/>
      <c r="I211" s="115"/>
      <c r="J211" s="82"/>
      <c r="K211" s="82"/>
      <c r="L211" s="82"/>
      <c r="M211" s="82"/>
      <c r="N211" s="82"/>
      <c r="O211" s="82"/>
      <c r="P211" s="82"/>
      <c r="Q211" s="82"/>
      <c r="R211" s="117"/>
      <c r="S211" s="117"/>
      <c r="T211" s="117"/>
      <c r="U211" s="117"/>
      <c r="V211" s="117"/>
      <c r="W211" s="117"/>
      <c r="X211" s="117"/>
      <c r="Y211" s="117"/>
      <c r="Z211" s="117"/>
      <c r="AA211" s="117"/>
      <c r="AB211" s="117"/>
      <c r="AC211" s="117"/>
      <c r="AD211" s="117"/>
      <c r="AE211" s="117"/>
      <c r="AF211" s="117"/>
      <c r="AG211" s="117"/>
      <c r="AH211" s="82"/>
      <c r="AI211" s="149"/>
      <c r="AJ211" s="82"/>
    </row>
    <row r="212" spans="2:36" ht="17.25" customHeight="1" x14ac:dyDescent="0.15">
      <c r="B212" s="149"/>
      <c r="C212" s="115"/>
      <c r="D212" s="82"/>
      <c r="E212" s="82"/>
      <c r="F212" s="115"/>
      <c r="G212" s="115"/>
      <c r="H212" s="115"/>
      <c r="I212" s="115"/>
      <c r="J212" s="82"/>
      <c r="K212" s="82"/>
      <c r="L212" s="82"/>
      <c r="M212" s="82"/>
      <c r="N212" s="82"/>
      <c r="O212" s="82"/>
      <c r="P212" s="82"/>
      <c r="Q212" s="82"/>
      <c r="R212" s="117"/>
      <c r="S212" s="117"/>
      <c r="T212" s="117"/>
      <c r="U212" s="117"/>
      <c r="V212" s="117"/>
      <c r="W212" s="117"/>
      <c r="X212" s="117"/>
      <c r="Y212" s="117"/>
      <c r="Z212" s="117"/>
      <c r="AA212" s="117"/>
      <c r="AB212" s="117"/>
      <c r="AC212" s="117"/>
      <c r="AD212" s="117"/>
      <c r="AE212" s="117"/>
      <c r="AF212" s="117"/>
      <c r="AG212" s="117"/>
      <c r="AH212" s="82"/>
      <c r="AI212" s="149"/>
      <c r="AJ212" s="82"/>
    </row>
    <row r="213" spans="2:36" ht="17.25" customHeight="1" x14ac:dyDescent="0.15">
      <c r="B213" s="149"/>
      <c r="C213" s="115"/>
      <c r="D213" s="82"/>
      <c r="E213" s="82"/>
      <c r="F213" s="115"/>
      <c r="G213" s="115"/>
      <c r="H213" s="115"/>
      <c r="I213" s="115"/>
      <c r="J213" s="82"/>
      <c r="K213" s="82"/>
      <c r="L213" s="82"/>
      <c r="M213" s="82"/>
      <c r="N213" s="82"/>
      <c r="O213" s="82"/>
      <c r="P213" s="82"/>
      <c r="Q213" s="82"/>
      <c r="R213" s="117"/>
      <c r="S213" s="117"/>
      <c r="T213" s="117"/>
      <c r="U213" s="117"/>
      <c r="V213" s="117"/>
      <c r="W213" s="117"/>
      <c r="X213" s="117"/>
      <c r="Y213" s="117"/>
      <c r="Z213" s="117"/>
      <c r="AA213" s="117"/>
      <c r="AB213" s="117"/>
      <c r="AC213" s="117"/>
      <c r="AD213" s="117"/>
      <c r="AE213" s="117"/>
      <c r="AF213" s="117"/>
      <c r="AG213" s="117"/>
      <c r="AH213" s="82"/>
      <c r="AI213" s="149"/>
      <c r="AJ213" s="82"/>
    </row>
    <row r="214" spans="2:36" ht="17.25" customHeight="1" x14ac:dyDescent="0.15">
      <c r="B214" s="149"/>
      <c r="C214" s="115"/>
      <c r="D214" s="82"/>
      <c r="E214" s="82"/>
      <c r="F214" s="115"/>
      <c r="G214" s="115"/>
      <c r="H214" s="115"/>
      <c r="I214" s="115"/>
      <c r="J214" s="82"/>
      <c r="K214" s="82"/>
      <c r="L214" s="82"/>
      <c r="M214" s="82"/>
      <c r="N214" s="82"/>
      <c r="O214" s="82"/>
      <c r="P214" s="82"/>
      <c r="Q214" s="82"/>
      <c r="R214" s="117"/>
      <c r="S214" s="117"/>
      <c r="T214" s="117"/>
      <c r="U214" s="117"/>
      <c r="V214" s="117"/>
      <c r="W214" s="117"/>
      <c r="X214" s="117"/>
      <c r="Y214" s="117"/>
      <c r="Z214" s="117"/>
      <c r="AA214" s="117"/>
      <c r="AB214" s="117"/>
      <c r="AC214" s="117"/>
      <c r="AD214" s="117"/>
      <c r="AE214" s="117"/>
      <c r="AF214" s="117"/>
      <c r="AG214" s="117"/>
      <c r="AH214" s="82"/>
      <c r="AI214" s="149"/>
      <c r="AJ214" s="82"/>
    </row>
    <row r="215" spans="2:36" ht="17.25" customHeight="1" x14ac:dyDescent="0.15">
      <c r="B215" s="149"/>
      <c r="C215" s="115"/>
      <c r="D215" s="82"/>
      <c r="E215" s="82"/>
      <c r="F215" s="115"/>
      <c r="G215" s="115"/>
      <c r="H215" s="115"/>
      <c r="I215" s="115"/>
      <c r="J215" s="82"/>
      <c r="K215" s="82"/>
      <c r="L215" s="82"/>
      <c r="M215" s="82"/>
      <c r="N215" s="82"/>
      <c r="O215" s="82"/>
      <c r="P215" s="82"/>
      <c r="Q215" s="82"/>
      <c r="R215" s="117"/>
      <c r="S215" s="117"/>
      <c r="T215" s="117"/>
      <c r="U215" s="117"/>
      <c r="V215" s="117"/>
      <c r="W215" s="117"/>
      <c r="X215" s="117"/>
      <c r="Y215" s="117"/>
      <c r="Z215" s="117"/>
      <c r="AA215" s="117"/>
      <c r="AB215" s="117"/>
      <c r="AC215" s="117"/>
      <c r="AD215" s="117"/>
      <c r="AE215" s="117"/>
      <c r="AF215" s="117"/>
      <c r="AG215" s="117"/>
      <c r="AH215" s="82"/>
      <c r="AI215" s="149"/>
      <c r="AJ215" s="82"/>
    </row>
    <row r="216" spans="2:36" ht="17.25" customHeight="1" x14ac:dyDescent="0.15">
      <c r="B216" s="149"/>
      <c r="C216" s="115"/>
      <c r="D216" s="82"/>
      <c r="E216" s="82"/>
      <c r="F216" s="115"/>
      <c r="G216" s="115"/>
      <c r="H216" s="115"/>
      <c r="I216" s="115"/>
      <c r="J216" s="82"/>
      <c r="K216" s="82"/>
      <c r="L216" s="82"/>
      <c r="M216" s="82"/>
      <c r="N216" s="82"/>
      <c r="O216" s="82"/>
      <c r="P216" s="82"/>
      <c r="Q216" s="82"/>
      <c r="R216" s="117"/>
      <c r="S216" s="117"/>
      <c r="T216" s="117"/>
      <c r="U216" s="117"/>
      <c r="V216" s="117"/>
      <c r="W216" s="117"/>
      <c r="X216" s="117"/>
      <c r="Y216" s="117"/>
      <c r="Z216" s="117"/>
      <c r="AA216" s="117"/>
      <c r="AB216" s="117"/>
      <c r="AC216" s="117"/>
      <c r="AD216" s="117"/>
      <c r="AE216" s="117"/>
      <c r="AF216" s="117"/>
      <c r="AG216" s="117"/>
      <c r="AH216" s="82"/>
      <c r="AI216" s="149"/>
      <c r="AJ216" s="82"/>
    </row>
    <row r="217" spans="2:36" ht="17.25" customHeight="1" x14ac:dyDescent="0.15">
      <c r="B217" s="149"/>
      <c r="C217" s="115"/>
      <c r="D217" s="82"/>
      <c r="E217" s="82"/>
      <c r="F217" s="115"/>
      <c r="G217" s="115"/>
      <c r="H217" s="115"/>
      <c r="I217" s="115"/>
      <c r="J217" s="82"/>
      <c r="K217" s="82"/>
      <c r="L217" s="82"/>
      <c r="M217" s="82"/>
      <c r="N217" s="82"/>
      <c r="O217" s="82"/>
      <c r="P217" s="82"/>
      <c r="Q217" s="82"/>
      <c r="R217" s="117"/>
      <c r="S217" s="117"/>
      <c r="T217" s="117"/>
      <c r="U217" s="117"/>
      <c r="V217" s="117"/>
      <c r="W217" s="117"/>
      <c r="X217" s="117"/>
      <c r="Y217" s="117"/>
      <c r="Z217" s="117"/>
      <c r="AA217" s="117"/>
      <c r="AB217" s="117"/>
      <c r="AC217" s="117"/>
      <c r="AD217" s="117"/>
      <c r="AE217" s="117"/>
      <c r="AF217" s="117"/>
      <c r="AG217" s="117"/>
      <c r="AH217" s="82"/>
      <c r="AI217" s="149"/>
      <c r="AJ217" s="82"/>
    </row>
    <row r="218" spans="2:36" ht="17.25" customHeight="1" x14ac:dyDescent="0.15">
      <c r="B218" s="149"/>
      <c r="C218" s="115"/>
      <c r="D218" s="82"/>
      <c r="E218" s="82"/>
      <c r="F218" s="115"/>
      <c r="G218" s="115"/>
      <c r="H218" s="115"/>
      <c r="I218" s="115"/>
      <c r="J218" s="82"/>
      <c r="K218" s="82"/>
      <c r="L218" s="82"/>
      <c r="M218" s="82"/>
      <c r="N218" s="82"/>
      <c r="O218" s="82"/>
      <c r="P218" s="82"/>
      <c r="Q218" s="82"/>
      <c r="R218" s="117"/>
      <c r="S218" s="117"/>
      <c r="T218" s="117"/>
      <c r="U218" s="117"/>
      <c r="V218" s="117"/>
      <c r="W218" s="117"/>
      <c r="X218" s="117"/>
      <c r="Y218" s="117"/>
      <c r="Z218" s="117"/>
      <c r="AA218" s="117"/>
      <c r="AB218" s="117"/>
      <c r="AC218" s="117"/>
      <c r="AD218" s="117"/>
      <c r="AE218" s="117"/>
      <c r="AF218" s="117"/>
      <c r="AG218" s="117"/>
      <c r="AH218" s="82"/>
      <c r="AI218" s="149"/>
      <c r="AJ218" s="82"/>
    </row>
    <row r="219" spans="2:36" ht="17.25" customHeight="1" x14ac:dyDescent="0.15">
      <c r="B219" s="149"/>
      <c r="C219" s="115"/>
      <c r="D219" s="82"/>
      <c r="E219" s="82"/>
      <c r="F219" s="115"/>
      <c r="G219" s="115"/>
      <c r="H219" s="115"/>
      <c r="I219" s="115"/>
      <c r="J219" s="82"/>
      <c r="K219" s="82"/>
      <c r="L219" s="82"/>
      <c r="M219" s="82"/>
      <c r="N219" s="82"/>
      <c r="O219" s="82"/>
      <c r="P219" s="82"/>
      <c r="Q219" s="82"/>
      <c r="R219" s="117"/>
      <c r="S219" s="117"/>
      <c r="T219" s="117"/>
      <c r="U219" s="117"/>
      <c r="V219" s="117"/>
      <c r="W219" s="117"/>
      <c r="X219" s="117"/>
      <c r="Y219" s="117"/>
      <c r="Z219" s="117"/>
      <c r="AA219" s="117"/>
      <c r="AB219" s="117"/>
      <c r="AC219" s="117"/>
      <c r="AD219" s="117"/>
      <c r="AE219" s="117"/>
      <c r="AF219" s="117"/>
      <c r="AG219" s="117"/>
      <c r="AH219" s="82"/>
      <c r="AI219" s="149"/>
      <c r="AJ219" s="82"/>
    </row>
    <row r="220" spans="2:36" ht="17.25" customHeight="1" x14ac:dyDescent="0.15">
      <c r="B220" s="149"/>
      <c r="C220" s="115"/>
      <c r="D220" s="82"/>
      <c r="E220" s="82"/>
      <c r="F220" s="115"/>
      <c r="G220" s="115"/>
      <c r="H220" s="115"/>
      <c r="I220" s="115"/>
      <c r="J220" s="82"/>
      <c r="K220" s="82"/>
      <c r="L220" s="82"/>
      <c r="M220" s="82"/>
      <c r="N220" s="82"/>
      <c r="O220" s="82"/>
      <c r="P220" s="82"/>
      <c r="Q220" s="82"/>
      <c r="R220" s="117"/>
      <c r="S220" s="117"/>
      <c r="T220" s="117"/>
      <c r="U220" s="117"/>
      <c r="V220" s="117"/>
      <c r="W220" s="117"/>
      <c r="X220" s="117"/>
      <c r="Y220" s="117"/>
      <c r="Z220" s="117"/>
      <c r="AA220" s="117"/>
      <c r="AB220" s="117"/>
      <c r="AC220" s="117"/>
      <c r="AD220" s="117"/>
      <c r="AE220" s="117"/>
      <c r="AF220" s="117"/>
      <c r="AG220" s="117"/>
      <c r="AH220" s="82"/>
      <c r="AI220" s="149"/>
      <c r="AJ220" s="82"/>
    </row>
    <row r="221" spans="2:36" ht="17.25" customHeight="1" x14ac:dyDescent="0.15">
      <c r="B221" s="149"/>
      <c r="C221" s="115"/>
      <c r="D221" s="82"/>
      <c r="E221" s="82"/>
      <c r="F221" s="115"/>
      <c r="G221" s="115"/>
      <c r="H221" s="115"/>
      <c r="I221" s="115"/>
      <c r="J221" s="82"/>
      <c r="K221" s="82"/>
      <c r="L221" s="82"/>
      <c r="M221" s="82"/>
      <c r="N221" s="82"/>
      <c r="O221" s="82"/>
      <c r="P221" s="82"/>
      <c r="Q221" s="82"/>
      <c r="R221" s="117"/>
      <c r="S221" s="117"/>
      <c r="T221" s="117"/>
      <c r="U221" s="117"/>
      <c r="V221" s="117"/>
      <c r="W221" s="117"/>
      <c r="X221" s="117"/>
      <c r="Y221" s="117"/>
      <c r="Z221" s="117"/>
      <c r="AA221" s="117"/>
      <c r="AB221" s="117"/>
      <c r="AC221" s="117"/>
      <c r="AD221" s="117"/>
      <c r="AE221" s="117"/>
      <c r="AF221" s="117"/>
      <c r="AG221" s="117"/>
      <c r="AH221" s="82"/>
      <c r="AI221" s="149"/>
      <c r="AJ221" s="82"/>
    </row>
    <row r="222" spans="2:36" ht="17.25" customHeight="1" x14ac:dyDescent="0.15">
      <c r="B222" s="149"/>
      <c r="C222" s="115"/>
      <c r="D222" s="82"/>
      <c r="E222" s="82"/>
      <c r="F222" s="115"/>
      <c r="G222" s="115"/>
      <c r="H222" s="115"/>
      <c r="I222" s="115"/>
      <c r="J222" s="82"/>
      <c r="K222" s="82"/>
      <c r="L222" s="82"/>
      <c r="M222" s="82"/>
      <c r="N222" s="82"/>
      <c r="O222" s="82"/>
      <c r="P222" s="82"/>
      <c r="Q222" s="82"/>
      <c r="R222" s="117"/>
      <c r="S222" s="117"/>
      <c r="T222" s="117"/>
      <c r="U222" s="117"/>
      <c r="V222" s="117"/>
      <c r="W222" s="117"/>
      <c r="X222" s="117"/>
      <c r="Y222" s="117"/>
      <c r="Z222" s="117"/>
      <c r="AA222" s="117"/>
      <c r="AB222" s="117"/>
      <c r="AC222" s="117"/>
      <c r="AD222" s="117"/>
      <c r="AE222" s="117"/>
      <c r="AF222" s="117"/>
      <c r="AG222" s="117"/>
      <c r="AH222" s="82"/>
      <c r="AI222" s="149"/>
      <c r="AJ222" s="82"/>
    </row>
    <row r="223" spans="2:36" ht="17.25" customHeight="1" x14ac:dyDescent="0.15">
      <c r="B223" s="149"/>
      <c r="C223" s="115"/>
      <c r="D223" s="82"/>
      <c r="E223" s="82"/>
      <c r="F223" s="115"/>
      <c r="G223" s="115"/>
      <c r="H223" s="115"/>
      <c r="I223" s="115"/>
      <c r="J223" s="82"/>
      <c r="K223" s="82"/>
      <c r="L223" s="82"/>
      <c r="M223" s="82"/>
      <c r="N223" s="82"/>
      <c r="O223" s="82"/>
      <c r="P223" s="82"/>
      <c r="Q223" s="82"/>
      <c r="R223" s="117"/>
      <c r="S223" s="117"/>
      <c r="T223" s="117"/>
      <c r="U223" s="117"/>
      <c r="V223" s="117"/>
      <c r="W223" s="117"/>
      <c r="X223" s="117"/>
      <c r="Y223" s="117"/>
      <c r="Z223" s="117"/>
      <c r="AA223" s="117"/>
      <c r="AB223" s="117"/>
      <c r="AC223" s="117"/>
      <c r="AD223" s="117"/>
      <c r="AE223" s="117"/>
      <c r="AF223" s="117"/>
      <c r="AG223" s="117"/>
      <c r="AH223" s="82"/>
      <c r="AI223" s="149"/>
      <c r="AJ223" s="82"/>
    </row>
    <row r="224" spans="2:36" ht="17.25" customHeight="1" x14ac:dyDescent="0.15">
      <c r="B224" s="149"/>
      <c r="C224" s="115"/>
      <c r="D224" s="82"/>
      <c r="E224" s="82"/>
      <c r="F224" s="115"/>
      <c r="G224" s="115"/>
      <c r="H224" s="115"/>
      <c r="I224" s="115"/>
      <c r="J224" s="82"/>
      <c r="K224" s="82"/>
      <c r="L224" s="82"/>
      <c r="M224" s="82"/>
      <c r="N224" s="82"/>
      <c r="O224" s="82"/>
      <c r="P224" s="82"/>
      <c r="Q224" s="82"/>
      <c r="R224" s="117"/>
      <c r="S224" s="117"/>
      <c r="T224" s="117"/>
      <c r="U224" s="117"/>
      <c r="V224" s="117"/>
      <c r="W224" s="117"/>
      <c r="X224" s="117"/>
      <c r="Y224" s="117"/>
      <c r="Z224" s="117"/>
      <c r="AA224" s="117"/>
      <c r="AB224" s="117"/>
      <c r="AC224" s="117"/>
      <c r="AD224" s="117"/>
      <c r="AE224" s="117"/>
      <c r="AF224" s="117"/>
      <c r="AG224" s="117"/>
      <c r="AH224" s="82"/>
      <c r="AI224" s="149"/>
      <c r="AJ224" s="82"/>
    </row>
    <row r="225" spans="2:36" ht="17.25" customHeight="1" x14ac:dyDescent="0.15">
      <c r="B225" s="149"/>
      <c r="C225" s="115"/>
      <c r="D225" s="82"/>
      <c r="E225" s="82"/>
      <c r="F225" s="115"/>
      <c r="G225" s="115"/>
      <c r="H225" s="115"/>
      <c r="I225" s="115"/>
      <c r="J225" s="82"/>
      <c r="K225" s="82"/>
      <c r="L225" s="82"/>
      <c r="M225" s="82"/>
      <c r="N225" s="82"/>
      <c r="O225" s="82"/>
      <c r="P225" s="82"/>
      <c r="Q225" s="82"/>
      <c r="R225" s="117"/>
      <c r="S225" s="117"/>
      <c r="T225" s="117"/>
      <c r="U225" s="117"/>
      <c r="V225" s="117"/>
      <c r="W225" s="117"/>
      <c r="X225" s="117"/>
      <c r="Y225" s="117"/>
      <c r="Z225" s="117"/>
      <c r="AA225" s="117"/>
      <c r="AB225" s="117"/>
      <c r="AC225" s="117"/>
      <c r="AD225" s="117"/>
      <c r="AE225" s="117"/>
      <c r="AF225" s="117"/>
      <c r="AG225" s="117"/>
      <c r="AH225" s="82"/>
      <c r="AI225" s="149"/>
      <c r="AJ225" s="82"/>
    </row>
    <row r="226" spans="2:36" ht="17.25" customHeight="1" x14ac:dyDescent="0.15">
      <c r="B226" s="149"/>
      <c r="C226" s="115"/>
      <c r="D226" s="82"/>
      <c r="E226" s="82"/>
      <c r="F226" s="115"/>
      <c r="G226" s="115"/>
      <c r="H226" s="115"/>
      <c r="I226" s="115"/>
      <c r="J226" s="82"/>
      <c r="K226" s="82"/>
      <c r="L226" s="82"/>
      <c r="M226" s="82"/>
      <c r="N226" s="82"/>
      <c r="O226" s="82"/>
      <c r="P226" s="82"/>
      <c r="Q226" s="82"/>
      <c r="R226" s="117"/>
      <c r="S226" s="117"/>
      <c r="T226" s="117"/>
      <c r="U226" s="117"/>
      <c r="V226" s="117"/>
      <c r="W226" s="117"/>
      <c r="X226" s="117"/>
      <c r="Y226" s="117"/>
      <c r="Z226" s="117"/>
      <c r="AA226" s="117"/>
      <c r="AB226" s="117"/>
      <c r="AC226" s="117"/>
      <c r="AD226" s="117"/>
      <c r="AE226" s="117"/>
      <c r="AF226" s="117"/>
      <c r="AG226" s="117"/>
      <c r="AH226" s="82"/>
      <c r="AI226" s="149"/>
      <c r="AJ226" s="82"/>
    </row>
    <row r="227" spans="2:36" ht="17.25" customHeight="1" x14ac:dyDescent="0.15">
      <c r="B227" s="149"/>
      <c r="C227" s="115"/>
      <c r="D227" s="82"/>
      <c r="E227" s="82"/>
      <c r="F227" s="115"/>
      <c r="G227" s="115"/>
      <c r="H227" s="115"/>
      <c r="I227" s="115"/>
      <c r="J227" s="82"/>
      <c r="K227" s="82"/>
      <c r="L227" s="82"/>
      <c r="M227" s="82"/>
      <c r="N227" s="82"/>
      <c r="O227" s="82"/>
      <c r="P227" s="82"/>
      <c r="Q227" s="82"/>
      <c r="R227" s="117"/>
      <c r="S227" s="117"/>
      <c r="T227" s="117"/>
      <c r="U227" s="117"/>
      <c r="V227" s="117"/>
      <c r="W227" s="117"/>
      <c r="X227" s="117"/>
      <c r="Y227" s="117"/>
      <c r="Z227" s="117"/>
      <c r="AA227" s="117"/>
      <c r="AB227" s="117"/>
      <c r="AC227" s="117"/>
      <c r="AD227" s="117"/>
      <c r="AE227" s="117"/>
      <c r="AF227" s="117"/>
      <c r="AG227" s="117"/>
      <c r="AH227" s="82"/>
      <c r="AI227" s="149"/>
      <c r="AJ227" s="82"/>
    </row>
    <row r="228" spans="2:36" ht="17.25" customHeight="1" x14ac:dyDescent="0.15">
      <c r="B228" s="149"/>
      <c r="C228" s="115"/>
      <c r="D228" s="82"/>
      <c r="E228" s="82"/>
      <c r="F228" s="115"/>
      <c r="G228" s="115"/>
      <c r="H228" s="115"/>
      <c r="I228" s="115"/>
      <c r="J228" s="82"/>
      <c r="K228" s="82"/>
      <c r="L228" s="82"/>
      <c r="M228" s="82"/>
      <c r="N228" s="82"/>
      <c r="O228" s="82"/>
      <c r="P228" s="82"/>
      <c r="Q228" s="82"/>
      <c r="R228" s="117"/>
      <c r="S228" s="117"/>
      <c r="T228" s="117"/>
      <c r="U228" s="117"/>
      <c r="V228" s="117"/>
      <c r="W228" s="117"/>
      <c r="X228" s="117"/>
      <c r="Y228" s="117"/>
      <c r="Z228" s="117"/>
      <c r="AA228" s="117"/>
      <c r="AB228" s="117"/>
      <c r="AC228" s="117"/>
      <c r="AD228" s="117"/>
      <c r="AE228" s="117"/>
      <c r="AF228" s="117"/>
      <c r="AG228" s="117"/>
      <c r="AH228" s="82"/>
      <c r="AI228" s="149"/>
      <c r="AJ228" s="82"/>
    </row>
    <row r="229" spans="2:36" ht="17.25" customHeight="1" x14ac:dyDescent="0.15">
      <c r="B229" s="149"/>
      <c r="C229" s="115"/>
      <c r="D229" s="82"/>
      <c r="E229" s="82"/>
      <c r="F229" s="115"/>
      <c r="G229" s="115"/>
      <c r="H229" s="115"/>
      <c r="I229" s="115"/>
      <c r="J229" s="82"/>
      <c r="K229" s="82"/>
      <c r="L229" s="82"/>
      <c r="M229" s="82"/>
      <c r="N229" s="82"/>
      <c r="O229" s="82"/>
      <c r="P229" s="82"/>
      <c r="Q229" s="82"/>
      <c r="R229" s="117"/>
      <c r="S229" s="117"/>
      <c r="T229" s="117"/>
      <c r="U229" s="117"/>
      <c r="V229" s="117"/>
      <c r="W229" s="117"/>
      <c r="X229" s="117"/>
      <c r="Y229" s="117"/>
      <c r="Z229" s="117"/>
      <c r="AA229" s="117"/>
      <c r="AB229" s="117"/>
      <c r="AC229" s="117"/>
      <c r="AD229" s="117"/>
      <c r="AE229" s="117"/>
      <c r="AF229" s="117"/>
      <c r="AG229" s="117"/>
      <c r="AH229" s="82"/>
      <c r="AI229" s="149"/>
      <c r="AJ229" s="82"/>
    </row>
    <row r="230" spans="2:36" ht="17.25" customHeight="1" x14ac:dyDescent="0.15">
      <c r="B230" s="149"/>
      <c r="C230" s="115"/>
      <c r="D230" s="82"/>
      <c r="E230" s="82"/>
      <c r="F230" s="115"/>
      <c r="G230" s="115"/>
      <c r="H230" s="115"/>
      <c r="I230" s="115"/>
      <c r="J230" s="82"/>
      <c r="K230" s="82"/>
      <c r="L230" s="82"/>
      <c r="M230" s="82"/>
      <c r="N230" s="82"/>
      <c r="O230" s="82"/>
      <c r="P230" s="82"/>
      <c r="Q230" s="82"/>
      <c r="R230" s="117"/>
      <c r="S230" s="117"/>
      <c r="T230" s="117"/>
      <c r="U230" s="117"/>
      <c r="V230" s="117"/>
      <c r="W230" s="117"/>
      <c r="X230" s="117"/>
      <c r="Y230" s="117"/>
      <c r="Z230" s="117"/>
      <c r="AA230" s="117"/>
      <c r="AB230" s="117"/>
      <c r="AC230" s="117"/>
      <c r="AD230" s="117"/>
      <c r="AE230" s="117"/>
      <c r="AF230" s="117"/>
      <c r="AG230" s="117"/>
      <c r="AH230" s="82"/>
      <c r="AI230" s="149"/>
      <c r="AJ230" s="82"/>
    </row>
    <row r="231" spans="2:36" ht="17.25" customHeight="1" x14ac:dyDescent="0.15">
      <c r="B231" s="149"/>
      <c r="C231" s="115"/>
      <c r="D231" s="82"/>
      <c r="E231" s="82"/>
      <c r="F231" s="115"/>
      <c r="G231" s="115"/>
      <c r="H231" s="115"/>
      <c r="I231" s="115"/>
      <c r="J231" s="82"/>
      <c r="K231" s="82"/>
      <c r="L231" s="82"/>
      <c r="M231" s="82"/>
      <c r="N231" s="82"/>
      <c r="O231" s="82"/>
      <c r="P231" s="82"/>
      <c r="Q231" s="82"/>
      <c r="R231" s="117"/>
      <c r="S231" s="117"/>
      <c r="T231" s="117"/>
      <c r="U231" s="117"/>
      <c r="V231" s="117"/>
      <c r="W231" s="117"/>
      <c r="X231" s="117"/>
      <c r="Y231" s="117"/>
      <c r="Z231" s="117"/>
      <c r="AA231" s="117"/>
      <c r="AB231" s="117"/>
      <c r="AC231" s="117"/>
      <c r="AD231" s="117"/>
      <c r="AE231" s="117"/>
      <c r="AF231" s="117"/>
      <c r="AG231" s="117"/>
      <c r="AH231" s="82"/>
      <c r="AI231" s="149"/>
      <c r="AJ231" s="82"/>
    </row>
    <row r="232" spans="2:36" ht="17.25" customHeight="1" x14ac:dyDescent="0.15">
      <c r="B232" s="149"/>
      <c r="C232" s="115"/>
      <c r="D232" s="82"/>
      <c r="E232" s="82"/>
      <c r="F232" s="115"/>
      <c r="G232" s="115"/>
      <c r="H232" s="115"/>
      <c r="I232" s="115"/>
      <c r="J232" s="82"/>
      <c r="K232" s="82"/>
      <c r="L232" s="82"/>
      <c r="M232" s="82"/>
      <c r="N232" s="82"/>
      <c r="O232" s="82"/>
      <c r="P232" s="82"/>
      <c r="Q232" s="82"/>
      <c r="R232" s="117"/>
      <c r="S232" s="117"/>
      <c r="T232" s="117"/>
      <c r="U232" s="117"/>
      <c r="V232" s="117"/>
      <c r="W232" s="117"/>
      <c r="X232" s="117"/>
      <c r="Y232" s="117"/>
      <c r="Z232" s="117"/>
      <c r="AA232" s="117"/>
      <c r="AB232" s="117"/>
      <c r="AC232" s="117"/>
      <c r="AD232" s="117"/>
      <c r="AE232" s="117"/>
      <c r="AF232" s="117"/>
      <c r="AG232" s="117"/>
      <c r="AH232" s="82"/>
      <c r="AI232" s="149"/>
      <c r="AJ232" s="82"/>
    </row>
    <row r="233" spans="2:36" ht="17.25" customHeight="1" x14ac:dyDescent="0.15">
      <c r="B233" s="149"/>
      <c r="C233" s="115"/>
      <c r="D233" s="82"/>
      <c r="E233" s="82"/>
      <c r="F233" s="115"/>
      <c r="G233" s="115"/>
      <c r="H233" s="115"/>
      <c r="I233" s="115"/>
      <c r="J233" s="82"/>
      <c r="K233" s="82"/>
      <c r="L233" s="82"/>
      <c r="M233" s="82"/>
      <c r="N233" s="82"/>
      <c r="O233" s="82"/>
      <c r="P233" s="82"/>
      <c r="Q233" s="82"/>
      <c r="R233" s="117"/>
      <c r="S233" s="117"/>
      <c r="T233" s="117"/>
      <c r="U233" s="117"/>
      <c r="V233" s="117"/>
      <c r="W233" s="117"/>
      <c r="X233" s="117"/>
      <c r="Y233" s="117"/>
      <c r="Z233" s="117"/>
      <c r="AA233" s="117"/>
      <c r="AB233" s="117"/>
      <c r="AC233" s="117"/>
      <c r="AD233" s="117"/>
      <c r="AE233" s="117"/>
      <c r="AF233" s="117"/>
      <c r="AG233" s="117"/>
      <c r="AH233" s="82"/>
      <c r="AI233" s="149"/>
      <c r="AJ233" s="82"/>
    </row>
    <row r="234" spans="2:36" ht="17.25" customHeight="1" x14ac:dyDescent="0.15">
      <c r="B234" s="149"/>
      <c r="C234" s="115"/>
      <c r="D234" s="82"/>
      <c r="E234" s="82"/>
      <c r="F234" s="115"/>
      <c r="G234" s="115"/>
      <c r="H234" s="115"/>
      <c r="I234" s="115"/>
      <c r="J234" s="82"/>
      <c r="K234" s="82"/>
      <c r="L234" s="82"/>
      <c r="M234" s="82"/>
      <c r="N234" s="82"/>
      <c r="O234" s="82"/>
      <c r="P234" s="82"/>
      <c r="Q234" s="82"/>
      <c r="R234" s="117"/>
      <c r="S234" s="117"/>
      <c r="T234" s="117"/>
      <c r="U234" s="117"/>
      <c r="V234" s="117"/>
      <c r="W234" s="117"/>
      <c r="X234" s="117"/>
      <c r="Y234" s="117"/>
      <c r="Z234" s="117"/>
      <c r="AA234" s="117"/>
      <c r="AB234" s="117"/>
      <c r="AC234" s="117"/>
      <c r="AD234" s="117"/>
      <c r="AE234" s="117"/>
      <c r="AF234" s="117"/>
      <c r="AG234" s="117"/>
      <c r="AH234" s="82"/>
      <c r="AI234" s="149"/>
      <c r="AJ234" s="82"/>
    </row>
    <row r="235" spans="2:36" ht="17.25" customHeight="1" x14ac:dyDescent="0.15">
      <c r="B235" s="149"/>
      <c r="C235" s="115"/>
      <c r="D235" s="82"/>
      <c r="E235" s="82"/>
      <c r="F235" s="115"/>
      <c r="G235" s="115"/>
      <c r="H235" s="115"/>
      <c r="I235" s="115"/>
      <c r="J235" s="82"/>
      <c r="K235" s="82"/>
      <c r="L235" s="82"/>
      <c r="M235" s="82"/>
      <c r="N235" s="82"/>
      <c r="O235" s="82"/>
      <c r="P235" s="82"/>
      <c r="Q235" s="82"/>
      <c r="R235" s="117"/>
      <c r="S235" s="117"/>
      <c r="T235" s="117"/>
      <c r="U235" s="117"/>
      <c r="V235" s="117"/>
      <c r="W235" s="117"/>
      <c r="X235" s="117"/>
      <c r="Y235" s="117"/>
      <c r="Z235" s="117"/>
      <c r="AA235" s="117"/>
      <c r="AB235" s="117"/>
      <c r="AC235" s="117"/>
      <c r="AD235" s="117"/>
      <c r="AE235" s="117"/>
      <c r="AF235" s="117"/>
      <c r="AG235" s="117"/>
      <c r="AH235" s="82"/>
      <c r="AI235" s="149"/>
      <c r="AJ235" s="82"/>
    </row>
    <row r="236" spans="2:36" ht="17.25" customHeight="1" x14ac:dyDescent="0.15">
      <c r="B236" s="149"/>
      <c r="C236" s="115"/>
      <c r="D236" s="82"/>
      <c r="E236" s="82"/>
      <c r="F236" s="115"/>
      <c r="G236" s="115"/>
      <c r="H236" s="115"/>
      <c r="I236" s="115"/>
      <c r="J236" s="82"/>
      <c r="K236" s="82"/>
      <c r="L236" s="82"/>
      <c r="M236" s="82"/>
      <c r="N236" s="82"/>
      <c r="O236" s="82"/>
      <c r="P236" s="82"/>
      <c r="Q236" s="82"/>
      <c r="R236" s="117"/>
      <c r="S236" s="117"/>
      <c r="T236" s="117"/>
      <c r="U236" s="117"/>
      <c r="V236" s="117"/>
      <c r="W236" s="117"/>
      <c r="X236" s="117"/>
      <c r="Y236" s="117"/>
      <c r="Z236" s="117"/>
      <c r="AA236" s="117"/>
      <c r="AB236" s="117"/>
      <c r="AC236" s="117"/>
      <c r="AD236" s="117"/>
      <c r="AE236" s="117"/>
      <c r="AF236" s="117"/>
      <c r="AG236" s="117"/>
      <c r="AH236" s="82"/>
      <c r="AI236" s="149"/>
      <c r="AJ236" s="82"/>
    </row>
    <row r="237" spans="2:36" ht="17.25" customHeight="1" x14ac:dyDescent="0.15">
      <c r="B237" s="149"/>
      <c r="C237" s="115"/>
      <c r="D237" s="82"/>
      <c r="E237" s="82"/>
      <c r="F237" s="115"/>
      <c r="G237" s="115"/>
      <c r="H237" s="115"/>
      <c r="I237" s="115"/>
      <c r="J237" s="82"/>
      <c r="K237" s="82"/>
      <c r="L237" s="82"/>
      <c r="M237" s="82"/>
      <c r="N237" s="82"/>
      <c r="O237" s="82"/>
      <c r="P237" s="82"/>
      <c r="Q237" s="82"/>
      <c r="R237" s="117"/>
      <c r="S237" s="117"/>
      <c r="T237" s="117"/>
      <c r="U237" s="117"/>
      <c r="V237" s="117"/>
      <c r="W237" s="117"/>
      <c r="X237" s="117"/>
      <c r="Y237" s="117"/>
      <c r="Z237" s="117"/>
      <c r="AA237" s="117"/>
      <c r="AB237" s="117"/>
      <c r="AC237" s="117"/>
      <c r="AD237" s="117"/>
      <c r="AE237" s="117"/>
      <c r="AF237" s="117"/>
      <c r="AG237" s="117"/>
      <c r="AH237" s="82"/>
      <c r="AI237" s="149"/>
      <c r="AJ237" s="82"/>
    </row>
    <row r="238" spans="2:36" ht="17.25" customHeight="1" x14ac:dyDescent="0.15">
      <c r="B238" s="149"/>
      <c r="C238" s="115"/>
      <c r="D238" s="82"/>
      <c r="E238" s="82"/>
      <c r="F238" s="115"/>
      <c r="G238" s="115"/>
      <c r="H238" s="115"/>
      <c r="I238" s="115"/>
      <c r="J238" s="82"/>
      <c r="K238" s="82"/>
      <c r="L238" s="82"/>
      <c r="M238" s="82"/>
      <c r="N238" s="82"/>
      <c r="O238" s="82"/>
      <c r="P238" s="82"/>
      <c r="Q238" s="82"/>
      <c r="R238" s="117"/>
      <c r="S238" s="117"/>
      <c r="T238" s="117"/>
      <c r="U238" s="117"/>
      <c r="V238" s="117"/>
      <c r="W238" s="117"/>
      <c r="X238" s="117"/>
      <c r="Y238" s="117"/>
      <c r="Z238" s="117"/>
      <c r="AA238" s="117"/>
      <c r="AB238" s="117"/>
      <c r="AC238" s="117"/>
      <c r="AD238" s="117"/>
      <c r="AE238" s="117"/>
      <c r="AF238" s="117"/>
      <c r="AG238" s="117"/>
      <c r="AH238" s="82"/>
      <c r="AI238" s="149"/>
      <c r="AJ238" s="82"/>
    </row>
    <row r="239" spans="2:36" ht="17.25" customHeight="1" x14ac:dyDescent="0.15">
      <c r="B239" s="149"/>
      <c r="C239" s="115"/>
      <c r="D239" s="82"/>
      <c r="E239" s="82"/>
      <c r="F239" s="115"/>
      <c r="G239" s="115"/>
      <c r="H239" s="115"/>
      <c r="I239" s="115"/>
      <c r="J239" s="82"/>
      <c r="K239" s="82"/>
      <c r="L239" s="82"/>
      <c r="M239" s="82"/>
      <c r="N239" s="82"/>
      <c r="O239" s="82"/>
      <c r="P239" s="82"/>
      <c r="Q239" s="82"/>
      <c r="R239" s="117"/>
      <c r="S239" s="117"/>
      <c r="T239" s="117"/>
      <c r="U239" s="117"/>
      <c r="V239" s="117"/>
      <c r="W239" s="117"/>
      <c r="X239" s="117"/>
      <c r="Y239" s="117"/>
      <c r="Z239" s="117"/>
      <c r="AA239" s="117"/>
      <c r="AB239" s="117"/>
      <c r="AC239" s="117"/>
      <c r="AD239" s="117"/>
      <c r="AE239" s="117"/>
      <c r="AF239" s="117"/>
      <c r="AG239" s="117"/>
      <c r="AH239" s="82"/>
      <c r="AI239" s="149"/>
      <c r="AJ239" s="82"/>
    </row>
    <row r="240" spans="2:36" ht="17.25" customHeight="1" x14ac:dyDescent="0.15">
      <c r="B240" s="149"/>
      <c r="C240" s="115"/>
      <c r="D240" s="82"/>
      <c r="E240" s="82"/>
      <c r="F240" s="115"/>
      <c r="G240" s="115"/>
      <c r="H240" s="115"/>
      <c r="I240" s="115"/>
      <c r="J240" s="82"/>
      <c r="K240" s="82"/>
      <c r="L240" s="82"/>
      <c r="M240" s="82"/>
      <c r="N240" s="82"/>
      <c r="O240" s="82"/>
      <c r="P240" s="82"/>
      <c r="Q240" s="82"/>
      <c r="R240" s="117"/>
      <c r="S240" s="117"/>
      <c r="T240" s="117"/>
      <c r="U240" s="117"/>
      <c r="V240" s="117"/>
      <c r="W240" s="117"/>
      <c r="X240" s="117"/>
      <c r="Y240" s="117"/>
      <c r="Z240" s="117"/>
      <c r="AA240" s="117"/>
      <c r="AB240" s="117"/>
      <c r="AC240" s="117"/>
      <c r="AD240" s="117"/>
      <c r="AE240" s="117"/>
      <c r="AF240" s="117"/>
      <c r="AG240" s="117"/>
      <c r="AH240" s="82"/>
      <c r="AI240" s="149"/>
      <c r="AJ240" s="82"/>
    </row>
    <row r="241" spans="2:36" ht="17.25" customHeight="1" x14ac:dyDescent="0.15">
      <c r="B241" s="149"/>
      <c r="C241" s="115"/>
      <c r="D241" s="82"/>
      <c r="E241" s="82"/>
      <c r="F241" s="115"/>
      <c r="G241" s="115"/>
      <c r="H241" s="115"/>
      <c r="I241" s="115"/>
      <c r="J241" s="82"/>
      <c r="K241" s="82"/>
      <c r="L241" s="82"/>
      <c r="M241" s="82"/>
      <c r="N241" s="82"/>
      <c r="O241" s="82"/>
      <c r="P241" s="82"/>
      <c r="Q241" s="82"/>
      <c r="R241" s="117"/>
      <c r="S241" s="117"/>
      <c r="T241" s="117"/>
      <c r="U241" s="117"/>
      <c r="V241" s="117"/>
      <c r="W241" s="117"/>
      <c r="X241" s="117"/>
      <c r="Y241" s="117"/>
      <c r="Z241" s="117"/>
      <c r="AA241" s="117"/>
      <c r="AB241" s="117"/>
      <c r="AC241" s="117"/>
      <c r="AD241" s="117"/>
      <c r="AE241" s="117"/>
      <c r="AF241" s="117"/>
      <c r="AG241" s="117"/>
      <c r="AH241" s="82"/>
      <c r="AI241" s="149"/>
      <c r="AJ241" s="82"/>
    </row>
    <row r="242" spans="2:36" ht="17.25" customHeight="1" x14ac:dyDescent="0.15">
      <c r="B242" s="149"/>
      <c r="C242" s="115"/>
      <c r="D242" s="82"/>
      <c r="E242" s="82"/>
      <c r="F242" s="115"/>
      <c r="G242" s="115"/>
      <c r="H242" s="115"/>
      <c r="I242" s="115"/>
      <c r="J242" s="82"/>
      <c r="K242" s="82"/>
      <c r="L242" s="82"/>
      <c r="M242" s="82"/>
      <c r="N242" s="82"/>
      <c r="O242" s="82"/>
      <c r="P242" s="82"/>
      <c r="Q242" s="82"/>
      <c r="R242" s="117"/>
      <c r="S242" s="117"/>
      <c r="T242" s="117"/>
      <c r="U242" s="117"/>
      <c r="V242" s="117"/>
      <c r="W242" s="117"/>
      <c r="X242" s="117"/>
      <c r="Y242" s="117"/>
      <c r="Z242" s="117"/>
      <c r="AA242" s="117"/>
      <c r="AB242" s="117"/>
      <c r="AC242" s="117"/>
      <c r="AD242" s="117"/>
      <c r="AE242" s="117"/>
      <c r="AF242" s="117"/>
      <c r="AG242" s="117"/>
      <c r="AH242" s="82"/>
      <c r="AI242" s="149"/>
      <c r="AJ242" s="82"/>
    </row>
    <row r="243" spans="2:36" ht="17.25" customHeight="1" x14ac:dyDescent="0.15">
      <c r="B243" s="149"/>
      <c r="C243" s="115"/>
      <c r="D243" s="82"/>
      <c r="E243" s="82"/>
      <c r="F243" s="115"/>
      <c r="G243" s="115"/>
      <c r="H243" s="115"/>
      <c r="I243" s="115"/>
      <c r="J243" s="82"/>
      <c r="K243" s="82"/>
      <c r="L243" s="82"/>
      <c r="M243" s="82"/>
      <c r="N243" s="82"/>
      <c r="O243" s="82"/>
      <c r="P243" s="82"/>
      <c r="Q243" s="82"/>
      <c r="R243" s="117"/>
      <c r="S243" s="117"/>
      <c r="T243" s="117"/>
      <c r="U243" s="117"/>
      <c r="V243" s="117"/>
      <c r="W243" s="117"/>
      <c r="X243" s="117"/>
      <c r="Y243" s="117"/>
      <c r="Z243" s="117"/>
      <c r="AA243" s="117"/>
      <c r="AB243" s="117"/>
      <c r="AC243" s="117"/>
      <c r="AD243" s="117"/>
      <c r="AE243" s="117"/>
      <c r="AF243" s="117"/>
      <c r="AG243" s="117"/>
      <c r="AH243" s="82"/>
      <c r="AI243" s="149"/>
      <c r="AJ243" s="82"/>
    </row>
    <row r="244" spans="2:36" ht="17.25" customHeight="1" x14ac:dyDescent="0.15">
      <c r="B244" s="149"/>
      <c r="C244" s="115"/>
      <c r="D244" s="82"/>
      <c r="E244" s="82"/>
      <c r="F244" s="115"/>
      <c r="G244" s="115"/>
      <c r="H244" s="115"/>
      <c r="I244" s="115"/>
      <c r="J244" s="82"/>
      <c r="K244" s="82"/>
      <c r="L244" s="82"/>
      <c r="M244" s="82"/>
      <c r="N244" s="82"/>
      <c r="O244" s="82"/>
      <c r="P244" s="82"/>
      <c r="Q244" s="82"/>
      <c r="R244" s="117"/>
      <c r="S244" s="117"/>
      <c r="T244" s="117"/>
      <c r="U244" s="117"/>
      <c r="V244" s="117"/>
      <c r="W244" s="117"/>
      <c r="X244" s="117"/>
      <c r="Y244" s="117"/>
      <c r="Z244" s="117"/>
      <c r="AA244" s="117"/>
      <c r="AB244" s="117"/>
      <c r="AC244" s="117"/>
      <c r="AD244" s="117"/>
      <c r="AE244" s="117"/>
      <c r="AF244" s="117"/>
      <c r="AG244" s="117"/>
      <c r="AH244" s="82"/>
      <c r="AI244" s="149"/>
      <c r="AJ244" s="82"/>
    </row>
    <row r="245" spans="2:36" ht="17.25" customHeight="1" x14ac:dyDescent="0.15">
      <c r="B245" s="149"/>
      <c r="C245" s="115"/>
      <c r="D245" s="82"/>
      <c r="E245" s="82"/>
      <c r="F245" s="115"/>
      <c r="G245" s="115"/>
      <c r="H245" s="115"/>
      <c r="I245" s="115"/>
      <c r="J245" s="82"/>
      <c r="K245" s="82"/>
      <c r="L245" s="82"/>
      <c r="M245" s="82"/>
      <c r="N245" s="82"/>
      <c r="O245" s="82"/>
      <c r="P245" s="82"/>
      <c r="Q245" s="82"/>
      <c r="R245" s="117"/>
      <c r="S245" s="117"/>
      <c r="T245" s="117"/>
      <c r="U245" s="117"/>
      <c r="V245" s="117"/>
      <c r="W245" s="117"/>
      <c r="X245" s="117"/>
      <c r="Y245" s="117"/>
      <c r="Z245" s="117"/>
      <c r="AA245" s="117"/>
      <c r="AB245" s="117"/>
      <c r="AC245" s="117"/>
      <c r="AD245" s="117"/>
      <c r="AE245" s="117"/>
      <c r="AF245" s="117"/>
      <c r="AG245" s="117"/>
      <c r="AH245" s="82"/>
      <c r="AI245" s="149"/>
      <c r="AJ245" s="82"/>
    </row>
    <row r="246" spans="2:36" ht="17.25" customHeight="1" x14ac:dyDescent="0.15">
      <c r="B246" s="149"/>
      <c r="C246" s="115"/>
      <c r="D246" s="82"/>
      <c r="E246" s="82"/>
      <c r="F246" s="115"/>
      <c r="G246" s="115"/>
      <c r="H246" s="115"/>
      <c r="I246" s="115"/>
      <c r="J246" s="82"/>
      <c r="K246" s="82"/>
      <c r="L246" s="82"/>
      <c r="M246" s="82"/>
      <c r="N246" s="82"/>
      <c r="O246" s="82"/>
      <c r="P246" s="82"/>
      <c r="Q246" s="82"/>
      <c r="R246" s="117"/>
      <c r="S246" s="117"/>
      <c r="T246" s="117"/>
      <c r="U246" s="117"/>
      <c r="V246" s="117"/>
      <c r="W246" s="117"/>
      <c r="X246" s="117"/>
      <c r="Y246" s="117"/>
      <c r="Z246" s="117"/>
      <c r="AA246" s="117"/>
      <c r="AB246" s="117"/>
      <c r="AC246" s="117"/>
      <c r="AD246" s="117"/>
      <c r="AE246" s="117"/>
      <c r="AF246" s="117"/>
      <c r="AG246" s="117"/>
      <c r="AH246" s="82"/>
      <c r="AI246" s="149"/>
      <c r="AJ246" s="82"/>
    </row>
    <row r="247" spans="2:36" ht="17.25" customHeight="1" x14ac:dyDescent="0.15">
      <c r="B247" s="149"/>
      <c r="C247" s="115"/>
      <c r="D247" s="82"/>
      <c r="E247" s="82"/>
      <c r="F247" s="115"/>
      <c r="G247" s="115"/>
      <c r="H247" s="115"/>
      <c r="I247" s="115"/>
      <c r="J247" s="82"/>
      <c r="K247" s="82"/>
      <c r="L247" s="82"/>
      <c r="M247" s="82"/>
      <c r="N247" s="82"/>
      <c r="O247" s="82"/>
      <c r="P247" s="82"/>
      <c r="Q247" s="82"/>
      <c r="R247" s="117"/>
      <c r="S247" s="117"/>
      <c r="T247" s="117"/>
      <c r="U247" s="117"/>
      <c r="V247" s="117"/>
      <c r="W247" s="117"/>
      <c r="X247" s="117"/>
      <c r="Y247" s="117"/>
      <c r="Z247" s="117"/>
      <c r="AA247" s="117"/>
      <c r="AB247" s="117"/>
      <c r="AC247" s="117"/>
      <c r="AD247" s="117"/>
      <c r="AE247" s="117"/>
      <c r="AF247" s="117"/>
      <c r="AG247" s="117"/>
      <c r="AH247" s="82"/>
      <c r="AI247" s="149"/>
      <c r="AJ247" s="82"/>
    </row>
    <row r="248" spans="2:36" ht="17.25" customHeight="1" x14ac:dyDescent="0.15">
      <c r="B248" s="149"/>
      <c r="C248" s="115"/>
      <c r="D248" s="82"/>
      <c r="E248" s="82"/>
      <c r="F248" s="115"/>
      <c r="G248" s="115"/>
      <c r="H248" s="115"/>
      <c r="I248" s="115"/>
      <c r="J248" s="82"/>
      <c r="K248" s="82"/>
      <c r="L248" s="82"/>
      <c r="M248" s="82"/>
      <c r="N248" s="82"/>
      <c r="O248" s="82"/>
      <c r="P248" s="82"/>
      <c r="Q248" s="82"/>
      <c r="R248" s="117"/>
      <c r="S248" s="117"/>
      <c r="T248" s="117"/>
      <c r="U248" s="117"/>
      <c r="V248" s="117"/>
      <c r="W248" s="117"/>
      <c r="X248" s="117"/>
      <c r="Y248" s="117"/>
      <c r="Z248" s="117"/>
      <c r="AA248" s="117"/>
      <c r="AB248" s="117"/>
      <c r="AC248" s="117"/>
      <c r="AD248" s="117"/>
      <c r="AE248" s="117"/>
      <c r="AF248" s="117"/>
      <c r="AG248" s="117"/>
      <c r="AH248" s="82"/>
      <c r="AI248" s="149"/>
      <c r="AJ248" s="82"/>
    </row>
    <row r="249" spans="2:36" ht="17.25" customHeight="1" x14ac:dyDescent="0.15">
      <c r="B249" s="149"/>
      <c r="C249" s="115"/>
      <c r="D249" s="82"/>
      <c r="E249" s="82"/>
      <c r="F249" s="115"/>
      <c r="G249" s="115"/>
      <c r="H249" s="115"/>
      <c r="I249" s="115"/>
      <c r="J249" s="82"/>
      <c r="K249" s="82"/>
      <c r="L249" s="82"/>
      <c r="M249" s="82"/>
      <c r="N249" s="82"/>
      <c r="O249" s="82"/>
      <c r="P249" s="82"/>
      <c r="Q249" s="82"/>
      <c r="R249" s="117"/>
      <c r="S249" s="117"/>
      <c r="T249" s="117"/>
      <c r="U249" s="117"/>
      <c r="V249" s="117"/>
      <c r="W249" s="117"/>
      <c r="X249" s="117"/>
      <c r="Y249" s="117"/>
      <c r="Z249" s="117"/>
      <c r="AA249" s="117"/>
      <c r="AB249" s="117"/>
      <c r="AC249" s="117"/>
      <c r="AD249" s="117"/>
      <c r="AE249" s="117"/>
      <c r="AF249" s="117"/>
      <c r="AG249" s="117"/>
      <c r="AH249" s="82"/>
      <c r="AI249" s="149"/>
      <c r="AJ249" s="82"/>
    </row>
    <row r="250" spans="2:36" ht="17.25" customHeight="1" x14ac:dyDescent="0.15">
      <c r="B250" s="149"/>
      <c r="C250" s="115"/>
      <c r="D250" s="82"/>
      <c r="E250" s="82"/>
      <c r="F250" s="115"/>
      <c r="G250" s="115"/>
      <c r="H250" s="115"/>
      <c r="I250" s="115"/>
      <c r="J250" s="82"/>
      <c r="K250" s="82"/>
      <c r="L250" s="82"/>
      <c r="M250" s="82"/>
      <c r="N250" s="82"/>
      <c r="O250" s="82"/>
      <c r="P250" s="82"/>
      <c r="Q250" s="82"/>
      <c r="R250" s="117"/>
      <c r="S250" s="117"/>
      <c r="T250" s="117"/>
      <c r="U250" s="117"/>
      <c r="V250" s="117"/>
      <c r="W250" s="117"/>
      <c r="X250" s="117"/>
      <c r="Y250" s="117"/>
      <c r="Z250" s="117"/>
      <c r="AA250" s="117"/>
      <c r="AB250" s="117"/>
      <c r="AC250" s="117"/>
      <c r="AD250" s="117"/>
      <c r="AE250" s="117"/>
      <c r="AF250" s="117"/>
      <c r="AG250" s="117"/>
      <c r="AH250" s="82"/>
      <c r="AI250" s="149"/>
      <c r="AJ250" s="82"/>
    </row>
    <row r="251" spans="2:36" ht="17.25" customHeight="1" x14ac:dyDescent="0.15">
      <c r="B251" s="149"/>
      <c r="C251" s="115"/>
      <c r="D251" s="82"/>
      <c r="E251" s="82"/>
      <c r="F251" s="115"/>
      <c r="G251" s="115"/>
      <c r="H251" s="115"/>
      <c r="I251" s="115"/>
      <c r="J251" s="82"/>
      <c r="K251" s="82"/>
      <c r="L251" s="82"/>
      <c r="M251" s="82"/>
      <c r="N251" s="82"/>
      <c r="O251" s="82"/>
      <c r="P251" s="82"/>
      <c r="Q251" s="82"/>
      <c r="R251" s="117"/>
      <c r="S251" s="117"/>
      <c r="T251" s="117"/>
      <c r="U251" s="117"/>
      <c r="V251" s="117"/>
      <c r="W251" s="117"/>
      <c r="X251" s="117"/>
      <c r="Y251" s="117"/>
      <c r="Z251" s="117"/>
      <c r="AA251" s="117"/>
      <c r="AB251" s="117"/>
      <c r="AC251" s="117"/>
      <c r="AD251" s="117"/>
      <c r="AE251" s="117"/>
      <c r="AF251" s="117"/>
      <c r="AG251" s="117"/>
      <c r="AH251" s="82"/>
      <c r="AI251" s="149"/>
      <c r="AJ251" s="82"/>
    </row>
    <row r="252" spans="2:36" ht="17.25" customHeight="1" x14ac:dyDescent="0.15">
      <c r="B252" s="149"/>
      <c r="C252" s="115"/>
      <c r="D252" s="82"/>
      <c r="E252" s="82"/>
      <c r="F252" s="115"/>
      <c r="G252" s="115"/>
      <c r="H252" s="115"/>
      <c r="I252" s="115"/>
      <c r="J252" s="82"/>
      <c r="K252" s="82"/>
      <c r="L252" s="82"/>
      <c r="M252" s="82"/>
      <c r="N252" s="82"/>
      <c r="O252" s="82"/>
      <c r="P252" s="82"/>
      <c r="Q252" s="82"/>
      <c r="R252" s="117"/>
      <c r="S252" s="117"/>
      <c r="T252" s="117"/>
      <c r="U252" s="117"/>
      <c r="V252" s="117"/>
      <c r="W252" s="117"/>
      <c r="X252" s="117"/>
      <c r="Y252" s="117"/>
      <c r="Z252" s="117"/>
      <c r="AA252" s="117"/>
      <c r="AB252" s="117"/>
      <c r="AC252" s="117"/>
      <c r="AD252" s="117"/>
      <c r="AE252" s="117"/>
      <c r="AF252" s="117"/>
      <c r="AG252" s="117"/>
      <c r="AH252" s="82"/>
      <c r="AI252" s="149"/>
      <c r="AJ252" s="82"/>
    </row>
    <row r="253" spans="2:36" ht="17.25" customHeight="1" x14ac:dyDescent="0.15">
      <c r="B253" s="149"/>
      <c r="C253" s="115"/>
      <c r="D253" s="82"/>
      <c r="E253" s="82"/>
      <c r="F253" s="115"/>
      <c r="G253" s="115"/>
      <c r="H253" s="115"/>
      <c r="I253" s="115"/>
      <c r="J253" s="82"/>
      <c r="K253" s="82"/>
      <c r="L253" s="82"/>
      <c r="M253" s="82"/>
      <c r="N253" s="82"/>
      <c r="O253" s="82"/>
      <c r="P253" s="82"/>
      <c r="Q253" s="82"/>
      <c r="R253" s="117"/>
      <c r="S253" s="117"/>
      <c r="T253" s="117"/>
      <c r="U253" s="117"/>
      <c r="V253" s="117"/>
      <c r="W253" s="117"/>
      <c r="X253" s="117"/>
      <c r="Y253" s="117"/>
      <c r="Z253" s="117"/>
      <c r="AA253" s="117"/>
      <c r="AB253" s="117"/>
      <c r="AC253" s="117"/>
      <c r="AD253" s="117"/>
      <c r="AE253" s="117"/>
      <c r="AF253" s="117"/>
      <c r="AG253" s="117"/>
      <c r="AH253" s="82"/>
      <c r="AI253" s="149"/>
      <c r="AJ253" s="82"/>
    </row>
    <row r="254" spans="2:36" ht="17.25" customHeight="1" x14ac:dyDescent="0.15">
      <c r="B254" s="149"/>
      <c r="C254" s="115"/>
      <c r="D254" s="82"/>
      <c r="E254" s="82"/>
      <c r="F254" s="115"/>
      <c r="G254" s="115"/>
      <c r="H254" s="115"/>
      <c r="I254" s="115"/>
      <c r="J254" s="82"/>
      <c r="K254" s="82"/>
      <c r="L254" s="82"/>
      <c r="M254" s="82"/>
      <c r="N254" s="82"/>
      <c r="O254" s="82"/>
      <c r="P254" s="82"/>
      <c r="Q254" s="82"/>
      <c r="R254" s="117"/>
      <c r="S254" s="117"/>
      <c r="T254" s="117"/>
      <c r="U254" s="117"/>
      <c r="V254" s="117"/>
      <c r="W254" s="117"/>
      <c r="X254" s="117"/>
      <c r="Y254" s="117"/>
      <c r="Z254" s="117"/>
      <c r="AA254" s="117"/>
      <c r="AB254" s="117"/>
      <c r="AC254" s="117"/>
      <c r="AD254" s="117"/>
      <c r="AE254" s="117"/>
      <c r="AF254" s="117"/>
      <c r="AG254" s="117"/>
      <c r="AH254" s="82"/>
      <c r="AI254" s="149"/>
      <c r="AJ254" s="82"/>
    </row>
    <row r="255" spans="2:36" ht="17.25" customHeight="1" x14ac:dyDescent="0.15">
      <c r="B255" s="149"/>
      <c r="C255" s="115"/>
      <c r="D255" s="82"/>
      <c r="E255" s="82"/>
      <c r="F255" s="115"/>
      <c r="G255" s="115"/>
      <c r="H255" s="115"/>
      <c r="I255" s="115"/>
      <c r="J255" s="82"/>
      <c r="K255" s="82"/>
      <c r="L255" s="82"/>
      <c r="M255" s="82"/>
      <c r="N255" s="82"/>
      <c r="O255" s="82"/>
      <c r="P255" s="82"/>
      <c r="Q255" s="82"/>
      <c r="R255" s="117"/>
      <c r="S255" s="117"/>
      <c r="T255" s="117"/>
      <c r="U255" s="117"/>
      <c r="V255" s="117"/>
      <c r="W255" s="117"/>
      <c r="X255" s="117"/>
      <c r="Y255" s="117"/>
      <c r="Z255" s="117"/>
      <c r="AA255" s="117"/>
      <c r="AB255" s="117"/>
      <c r="AC255" s="117"/>
      <c r="AD255" s="117"/>
      <c r="AE255" s="117"/>
      <c r="AF255" s="117"/>
      <c r="AG255" s="117"/>
      <c r="AH255" s="82"/>
      <c r="AI255" s="149"/>
      <c r="AJ255" s="82"/>
    </row>
    <row r="256" spans="2:36" ht="17.25" customHeight="1" x14ac:dyDescent="0.15">
      <c r="B256" s="149"/>
      <c r="C256" s="115"/>
      <c r="D256" s="82"/>
      <c r="E256" s="82"/>
      <c r="F256" s="115"/>
      <c r="G256" s="115"/>
      <c r="H256" s="115"/>
      <c r="I256" s="115"/>
      <c r="J256" s="82"/>
      <c r="K256" s="82"/>
      <c r="L256" s="82"/>
      <c r="M256" s="82"/>
      <c r="N256" s="82"/>
      <c r="O256" s="82"/>
      <c r="P256" s="82"/>
      <c r="Q256" s="82"/>
      <c r="R256" s="117"/>
      <c r="S256" s="117"/>
      <c r="T256" s="117"/>
      <c r="U256" s="117"/>
      <c r="V256" s="117"/>
      <c r="W256" s="117"/>
      <c r="X256" s="117"/>
      <c r="Y256" s="117"/>
      <c r="Z256" s="117"/>
      <c r="AA256" s="117"/>
      <c r="AB256" s="117"/>
      <c r="AC256" s="117"/>
      <c r="AD256" s="117"/>
      <c r="AE256" s="117"/>
      <c r="AF256" s="117"/>
      <c r="AG256" s="117"/>
      <c r="AH256" s="82"/>
      <c r="AI256" s="149"/>
      <c r="AJ256" s="82"/>
    </row>
    <row r="257" spans="2:36" ht="17.25" customHeight="1" x14ac:dyDescent="0.15">
      <c r="B257" s="149"/>
      <c r="C257" s="115"/>
      <c r="D257" s="82"/>
      <c r="E257" s="82"/>
      <c r="F257" s="115"/>
      <c r="G257" s="115"/>
      <c r="H257" s="115"/>
      <c r="I257" s="115"/>
      <c r="J257" s="82"/>
      <c r="K257" s="82"/>
      <c r="L257" s="82"/>
      <c r="M257" s="82"/>
      <c r="N257" s="82"/>
      <c r="O257" s="82"/>
      <c r="P257" s="82"/>
      <c r="Q257" s="82"/>
      <c r="R257" s="117"/>
      <c r="S257" s="117"/>
      <c r="T257" s="117"/>
      <c r="U257" s="117"/>
      <c r="V257" s="117"/>
      <c r="W257" s="117"/>
      <c r="X257" s="117"/>
      <c r="Y257" s="117"/>
      <c r="Z257" s="117"/>
      <c r="AA257" s="117"/>
      <c r="AB257" s="117"/>
      <c r="AC257" s="117"/>
      <c r="AD257" s="117"/>
      <c r="AE257" s="117"/>
      <c r="AF257" s="117"/>
      <c r="AG257" s="117"/>
      <c r="AH257" s="82"/>
      <c r="AI257" s="149"/>
      <c r="AJ257" s="82"/>
    </row>
    <row r="258" spans="2:36" ht="17.25" customHeight="1" x14ac:dyDescent="0.15">
      <c r="B258" s="149"/>
      <c r="C258" s="115"/>
      <c r="D258" s="82"/>
      <c r="E258" s="82"/>
      <c r="F258" s="115"/>
      <c r="G258" s="115"/>
      <c r="H258" s="115"/>
      <c r="I258" s="115"/>
      <c r="J258" s="82"/>
      <c r="K258" s="82"/>
      <c r="L258" s="82"/>
      <c r="M258" s="82"/>
      <c r="N258" s="82"/>
      <c r="O258" s="82"/>
      <c r="P258" s="82"/>
      <c r="Q258" s="82"/>
      <c r="R258" s="117"/>
      <c r="S258" s="117"/>
      <c r="T258" s="117"/>
      <c r="U258" s="117"/>
      <c r="V258" s="117"/>
      <c r="W258" s="117"/>
      <c r="X258" s="117"/>
      <c r="Y258" s="117"/>
      <c r="Z258" s="117"/>
      <c r="AA258" s="117"/>
      <c r="AB258" s="117"/>
      <c r="AC258" s="117"/>
      <c r="AD258" s="117"/>
      <c r="AE258" s="117"/>
      <c r="AF258" s="117"/>
      <c r="AG258" s="117"/>
      <c r="AH258" s="82"/>
      <c r="AI258" s="149"/>
      <c r="AJ258" s="82"/>
    </row>
    <row r="259" spans="2:36" ht="17.25" customHeight="1" x14ac:dyDescent="0.15">
      <c r="B259" s="149"/>
      <c r="C259" s="115"/>
      <c r="D259" s="82"/>
      <c r="E259" s="82"/>
      <c r="F259" s="115"/>
      <c r="G259" s="115"/>
      <c r="H259" s="115"/>
      <c r="I259" s="115"/>
      <c r="J259" s="82"/>
      <c r="K259" s="82"/>
      <c r="L259" s="82"/>
      <c r="M259" s="82"/>
      <c r="N259" s="82"/>
      <c r="O259" s="82"/>
      <c r="P259" s="82"/>
      <c r="Q259" s="82"/>
      <c r="R259" s="117"/>
      <c r="S259" s="117"/>
      <c r="T259" s="117"/>
      <c r="U259" s="117"/>
      <c r="V259" s="117"/>
      <c r="W259" s="117"/>
      <c r="X259" s="117"/>
      <c r="Y259" s="117"/>
      <c r="Z259" s="117"/>
      <c r="AA259" s="117"/>
      <c r="AB259" s="117"/>
      <c r="AC259" s="117"/>
      <c r="AD259" s="117"/>
      <c r="AE259" s="117"/>
      <c r="AF259" s="117"/>
      <c r="AG259" s="117"/>
      <c r="AH259" s="82"/>
      <c r="AI259" s="149"/>
      <c r="AJ259" s="82"/>
    </row>
    <row r="260" spans="2:36" ht="17.25" customHeight="1" x14ac:dyDescent="0.15">
      <c r="B260" s="149"/>
      <c r="C260" s="115"/>
      <c r="D260" s="82"/>
      <c r="E260" s="82"/>
      <c r="F260" s="115"/>
      <c r="G260" s="115"/>
      <c r="H260" s="115"/>
      <c r="I260" s="115"/>
      <c r="J260" s="82"/>
      <c r="K260" s="82"/>
      <c r="L260" s="82"/>
      <c r="M260" s="82"/>
      <c r="N260" s="82"/>
      <c r="O260" s="82"/>
      <c r="P260" s="82"/>
      <c r="Q260" s="82"/>
      <c r="R260" s="117"/>
      <c r="S260" s="117"/>
      <c r="T260" s="117"/>
      <c r="U260" s="117"/>
      <c r="V260" s="117"/>
      <c r="W260" s="117"/>
      <c r="X260" s="117"/>
      <c r="Y260" s="117"/>
      <c r="Z260" s="117"/>
      <c r="AA260" s="117"/>
      <c r="AB260" s="117"/>
      <c r="AC260" s="117"/>
      <c r="AD260" s="117"/>
      <c r="AE260" s="117"/>
      <c r="AF260" s="117"/>
      <c r="AG260" s="117"/>
      <c r="AH260" s="82"/>
      <c r="AI260" s="149"/>
      <c r="AJ260" s="82"/>
    </row>
    <row r="261" spans="2:36" ht="17.25" customHeight="1" x14ac:dyDescent="0.15">
      <c r="B261" s="149"/>
      <c r="C261" s="115"/>
      <c r="D261" s="82"/>
      <c r="E261" s="82"/>
      <c r="F261" s="115"/>
      <c r="G261" s="115"/>
      <c r="H261" s="115"/>
      <c r="I261" s="115"/>
      <c r="J261" s="82"/>
      <c r="K261" s="82"/>
      <c r="L261" s="82"/>
      <c r="M261" s="82"/>
      <c r="N261" s="82"/>
      <c r="O261" s="82"/>
      <c r="P261" s="82"/>
      <c r="Q261" s="82"/>
      <c r="R261" s="117"/>
      <c r="S261" s="117"/>
      <c r="T261" s="117"/>
      <c r="U261" s="117"/>
      <c r="V261" s="117"/>
      <c r="W261" s="117"/>
      <c r="X261" s="117"/>
      <c r="Y261" s="117"/>
      <c r="Z261" s="117"/>
      <c r="AA261" s="117"/>
      <c r="AB261" s="117"/>
      <c r="AC261" s="117"/>
      <c r="AD261" s="117"/>
      <c r="AE261" s="117"/>
      <c r="AF261" s="117"/>
      <c r="AG261" s="117"/>
      <c r="AH261" s="82"/>
      <c r="AI261" s="149"/>
      <c r="AJ261" s="82"/>
    </row>
    <row r="262" spans="2:36" ht="17.25" customHeight="1" x14ac:dyDescent="0.15">
      <c r="B262" s="149"/>
      <c r="C262" s="115"/>
      <c r="D262" s="82"/>
      <c r="E262" s="82"/>
      <c r="F262" s="115"/>
      <c r="G262" s="115"/>
      <c r="H262" s="115"/>
      <c r="I262" s="115"/>
      <c r="J262" s="82"/>
      <c r="K262" s="82"/>
      <c r="L262" s="82"/>
      <c r="M262" s="82"/>
      <c r="N262" s="82"/>
      <c r="O262" s="82"/>
      <c r="P262" s="82"/>
      <c r="Q262" s="82"/>
      <c r="R262" s="117"/>
      <c r="S262" s="117"/>
      <c r="T262" s="117"/>
      <c r="U262" s="117"/>
      <c r="V262" s="117"/>
      <c r="W262" s="117"/>
      <c r="X262" s="117"/>
      <c r="Y262" s="117"/>
      <c r="Z262" s="117"/>
      <c r="AA262" s="117"/>
      <c r="AB262" s="117"/>
      <c r="AC262" s="117"/>
      <c r="AD262" s="117"/>
      <c r="AE262" s="117"/>
      <c r="AF262" s="117"/>
      <c r="AG262" s="117"/>
      <c r="AH262" s="82"/>
      <c r="AI262" s="149"/>
      <c r="AJ262" s="82"/>
    </row>
    <row r="263" spans="2:36" ht="17.25" customHeight="1" x14ac:dyDescent="0.15">
      <c r="B263" s="149"/>
      <c r="C263" s="115"/>
      <c r="D263" s="82"/>
      <c r="E263" s="82"/>
      <c r="F263" s="115"/>
      <c r="G263" s="115"/>
      <c r="H263" s="115"/>
      <c r="I263" s="115"/>
      <c r="J263" s="82"/>
      <c r="K263" s="82"/>
      <c r="L263" s="82"/>
      <c r="M263" s="82"/>
      <c r="N263" s="82"/>
      <c r="O263" s="82"/>
      <c r="P263" s="82"/>
      <c r="Q263" s="82"/>
      <c r="R263" s="117"/>
      <c r="S263" s="117"/>
      <c r="T263" s="117"/>
      <c r="U263" s="117"/>
      <c r="V263" s="117"/>
      <c r="W263" s="117"/>
      <c r="X263" s="117"/>
      <c r="Y263" s="117"/>
      <c r="Z263" s="117"/>
      <c r="AA263" s="117"/>
      <c r="AB263" s="117"/>
      <c r="AC263" s="117"/>
      <c r="AD263" s="117"/>
      <c r="AE263" s="117"/>
      <c r="AF263" s="117"/>
      <c r="AG263" s="117"/>
      <c r="AH263" s="82"/>
      <c r="AI263" s="149"/>
      <c r="AJ263" s="82"/>
    </row>
    <row r="264" spans="2:36" ht="17.25" customHeight="1" x14ac:dyDescent="0.15">
      <c r="B264" s="149"/>
      <c r="C264" s="115"/>
      <c r="D264" s="82"/>
      <c r="E264" s="82"/>
      <c r="F264" s="115"/>
      <c r="G264" s="115"/>
      <c r="H264" s="115"/>
      <c r="I264" s="115"/>
      <c r="J264" s="82"/>
      <c r="K264" s="82"/>
      <c r="L264" s="82"/>
      <c r="M264" s="82"/>
      <c r="N264" s="82"/>
      <c r="O264" s="82"/>
      <c r="P264" s="82"/>
      <c r="Q264" s="82"/>
      <c r="R264" s="117"/>
      <c r="S264" s="117"/>
      <c r="T264" s="117"/>
      <c r="U264" s="117"/>
      <c r="V264" s="117"/>
      <c r="W264" s="117"/>
      <c r="X264" s="117"/>
      <c r="Y264" s="117"/>
      <c r="Z264" s="117"/>
      <c r="AA264" s="117"/>
      <c r="AB264" s="117"/>
      <c r="AC264" s="117"/>
      <c r="AD264" s="117"/>
      <c r="AE264" s="117"/>
      <c r="AF264" s="117"/>
      <c r="AG264" s="117"/>
      <c r="AH264" s="82"/>
      <c r="AI264" s="149"/>
      <c r="AJ264" s="82"/>
    </row>
    <row r="265" spans="2:36" ht="17.25" customHeight="1" x14ac:dyDescent="0.15">
      <c r="B265" s="149"/>
      <c r="C265" s="115"/>
      <c r="D265" s="82"/>
      <c r="E265" s="82"/>
      <c r="F265" s="115"/>
      <c r="G265" s="115"/>
      <c r="H265" s="115"/>
      <c r="I265" s="115"/>
      <c r="J265" s="82"/>
      <c r="K265" s="82"/>
      <c r="L265" s="82"/>
      <c r="M265" s="82"/>
      <c r="N265" s="82"/>
      <c r="O265" s="82"/>
      <c r="P265" s="82"/>
      <c r="Q265" s="82"/>
      <c r="R265" s="117"/>
      <c r="S265" s="117"/>
      <c r="T265" s="117"/>
      <c r="U265" s="117"/>
      <c r="V265" s="117"/>
      <c r="W265" s="117"/>
      <c r="X265" s="117"/>
      <c r="Y265" s="117"/>
      <c r="Z265" s="117"/>
      <c r="AA265" s="117"/>
      <c r="AB265" s="117"/>
      <c r="AC265" s="117"/>
      <c r="AD265" s="117"/>
      <c r="AE265" s="117"/>
      <c r="AF265" s="117"/>
      <c r="AG265" s="117"/>
      <c r="AH265" s="82"/>
      <c r="AI265" s="149"/>
      <c r="AJ265" s="82"/>
    </row>
    <row r="266" spans="2:36" ht="17.25" customHeight="1" x14ac:dyDescent="0.15">
      <c r="B266" s="149"/>
      <c r="C266" s="115"/>
      <c r="D266" s="82"/>
      <c r="E266" s="82"/>
      <c r="F266" s="115"/>
      <c r="G266" s="115"/>
      <c r="H266" s="115"/>
      <c r="I266" s="115"/>
      <c r="J266" s="82"/>
      <c r="K266" s="82"/>
      <c r="L266" s="82"/>
      <c r="M266" s="82"/>
      <c r="N266" s="82"/>
      <c r="O266" s="82"/>
      <c r="P266" s="82"/>
      <c r="Q266" s="82"/>
      <c r="R266" s="117"/>
      <c r="S266" s="117"/>
      <c r="T266" s="117"/>
      <c r="U266" s="117"/>
      <c r="V266" s="117"/>
      <c r="W266" s="117"/>
      <c r="X266" s="117"/>
      <c r="Y266" s="117"/>
      <c r="Z266" s="117"/>
      <c r="AA266" s="117"/>
      <c r="AB266" s="117"/>
      <c r="AC266" s="117"/>
      <c r="AD266" s="117"/>
      <c r="AE266" s="117"/>
      <c r="AF266" s="117"/>
      <c r="AG266" s="117"/>
      <c r="AH266" s="82"/>
      <c r="AI266" s="149"/>
      <c r="AJ266" s="82"/>
    </row>
    <row r="267" spans="2:36" ht="17.25" customHeight="1" x14ac:dyDescent="0.15">
      <c r="B267" s="149"/>
      <c r="C267" s="115"/>
      <c r="D267" s="82"/>
      <c r="E267" s="82"/>
      <c r="F267" s="115"/>
      <c r="G267" s="115"/>
      <c r="H267" s="115"/>
      <c r="I267" s="115"/>
      <c r="J267" s="82"/>
      <c r="K267" s="82"/>
      <c r="L267" s="82"/>
      <c r="M267" s="82"/>
      <c r="N267" s="82"/>
      <c r="O267" s="82"/>
      <c r="P267" s="82"/>
      <c r="Q267" s="82"/>
      <c r="R267" s="117"/>
      <c r="S267" s="117"/>
      <c r="T267" s="117"/>
      <c r="U267" s="117"/>
      <c r="V267" s="117"/>
      <c r="W267" s="117"/>
      <c r="X267" s="117"/>
      <c r="Y267" s="117"/>
      <c r="Z267" s="117"/>
      <c r="AA267" s="117"/>
      <c r="AB267" s="117"/>
      <c r="AC267" s="117"/>
      <c r="AD267" s="117"/>
      <c r="AE267" s="117"/>
      <c r="AF267" s="117"/>
      <c r="AG267" s="117"/>
      <c r="AH267" s="82"/>
      <c r="AI267" s="149"/>
      <c r="AJ267" s="82"/>
    </row>
    <row r="268" spans="2:36" ht="17.25" customHeight="1" x14ac:dyDescent="0.15">
      <c r="B268" s="149"/>
      <c r="C268" s="115"/>
      <c r="D268" s="82"/>
      <c r="E268" s="82"/>
      <c r="F268" s="115"/>
      <c r="G268" s="115"/>
      <c r="H268" s="115"/>
      <c r="I268" s="115"/>
      <c r="J268" s="82"/>
      <c r="K268" s="82"/>
      <c r="L268" s="82"/>
      <c r="M268" s="82"/>
      <c r="N268" s="82"/>
      <c r="O268" s="82"/>
      <c r="P268" s="82"/>
      <c r="Q268" s="82"/>
      <c r="R268" s="117"/>
      <c r="S268" s="117"/>
      <c r="T268" s="117"/>
      <c r="U268" s="117"/>
      <c r="V268" s="117"/>
      <c r="W268" s="117"/>
      <c r="X268" s="117"/>
      <c r="Y268" s="117"/>
      <c r="Z268" s="117"/>
      <c r="AA268" s="117"/>
      <c r="AB268" s="117"/>
      <c r="AC268" s="117"/>
      <c r="AD268" s="117"/>
      <c r="AE268" s="117"/>
      <c r="AF268" s="117"/>
      <c r="AG268" s="117"/>
      <c r="AH268" s="82"/>
      <c r="AI268" s="149"/>
      <c r="AJ268" s="82"/>
    </row>
    <row r="269" spans="2:36" ht="17.25" customHeight="1" x14ac:dyDescent="0.15">
      <c r="B269" s="149"/>
      <c r="C269" s="115"/>
      <c r="D269" s="82"/>
      <c r="E269" s="82"/>
      <c r="F269" s="115"/>
      <c r="G269" s="115"/>
      <c r="H269" s="115"/>
      <c r="I269" s="115"/>
      <c r="J269" s="82"/>
      <c r="K269" s="82"/>
      <c r="L269" s="82"/>
      <c r="M269" s="82"/>
      <c r="N269" s="82"/>
      <c r="O269" s="82"/>
      <c r="P269" s="82"/>
      <c r="Q269" s="82"/>
      <c r="R269" s="117"/>
      <c r="S269" s="117"/>
      <c r="T269" s="117"/>
      <c r="U269" s="117"/>
      <c r="V269" s="117"/>
      <c r="W269" s="117"/>
      <c r="X269" s="117"/>
      <c r="Y269" s="117"/>
      <c r="Z269" s="117"/>
      <c r="AA269" s="117"/>
      <c r="AB269" s="117"/>
      <c r="AC269" s="117"/>
      <c r="AD269" s="117"/>
      <c r="AE269" s="117"/>
      <c r="AF269" s="117"/>
      <c r="AG269" s="117"/>
      <c r="AH269" s="82"/>
      <c r="AI269" s="149"/>
      <c r="AJ269" s="82"/>
    </row>
    <row r="270" spans="2:36" ht="17.25" customHeight="1" x14ac:dyDescent="0.15">
      <c r="B270" s="149"/>
      <c r="C270" s="115"/>
      <c r="D270" s="82"/>
      <c r="E270" s="82"/>
      <c r="F270" s="115"/>
      <c r="G270" s="115"/>
      <c r="H270" s="115"/>
      <c r="I270" s="115"/>
      <c r="J270" s="82"/>
      <c r="K270" s="82"/>
      <c r="L270" s="82"/>
      <c r="M270" s="82"/>
      <c r="N270" s="82"/>
      <c r="O270" s="82"/>
      <c r="P270" s="82"/>
      <c r="Q270" s="82"/>
      <c r="R270" s="117"/>
      <c r="S270" s="117"/>
      <c r="T270" s="117"/>
      <c r="U270" s="117"/>
      <c r="V270" s="117"/>
      <c r="W270" s="117"/>
      <c r="X270" s="117"/>
      <c r="Y270" s="117"/>
      <c r="Z270" s="117"/>
      <c r="AA270" s="117"/>
      <c r="AB270" s="117"/>
      <c r="AC270" s="117"/>
      <c r="AD270" s="117"/>
      <c r="AE270" s="117"/>
      <c r="AF270" s="117"/>
      <c r="AG270" s="117"/>
      <c r="AH270" s="82"/>
      <c r="AI270" s="149"/>
      <c r="AJ270" s="82"/>
    </row>
    <row r="271" spans="2:36" ht="17.25" customHeight="1" x14ac:dyDescent="0.15">
      <c r="B271" s="149"/>
      <c r="C271" s="115"/>
      <c r="D271" s="82"/>
      <c r="E271" s="82"/>
      <c r="F271" s="115"/>
      <c r="G271" s="115"/>
      <c r="H271" s="115"/>
      <c r="I271" s="115"/>
      <c r="J271" s="82"/>
      <c r="K271" s="82"/>
      <c r="L271" s="82"/>
      <c r="M271" s="82"/>
      <c r="N271" s="82"/>
      <c r="O271" s="82"/>
      <c r="P271" s="82"/>
      <c r="Q271" s="82"/>
      <c r="R271" s="117"/>
      <c r="S271" s="117"/>
      <c r="T271" s="117"/>
      <c r="U271" s="117"/>
      <c r="V271" s="117"/>
      <c r="W271" s="117"/>
      <c r="X271" s="117"/>
      <c r="Y271" s="117"/>
      <c r="Z271" s="117"/>
      <c r="AA271" s="117"/>
      <c r="AB271" s="117"/>
      <c r="AC271" s="117"/>
      <c r="AD271" s="117"/>
      <c r="AE271" s="117"/>
      <c r="AF271" s="117"/>
      <c r="AG271" s="117"/>
      <c r="AH271" s="82"/>
      <c r="AI271" s="149"/>
      <c r="AJ271" s="82"/>
    </row>
    <row r="272" spans="2:36" ht="17.25" customHeight="1" x14ac:dyDescent="0.15">
      <c r="B272" s="149"/>
      <c r="C272" s="115"/>
      <c r="D272" s="82"/>
      <c r="E272" s="82"/>
      <c r="F272" s="115"/>
      <c r="G272" s="115"/>
      <c r="H272" s="115"/>
      <c r="I272" s="115"/>
      <c r="J272" s="82"/>
      <c r="K272" s="82"/>
      <c r="L272" s="82"/>
      <c r="M272" s="82"/>
      <c r="N272" s="82"/>
      <c r="O272" s="82"/>
      <c r="P272" s="82"/>
      <c r="Q272" s="82"/>
      <c r="R272" s="117"/>
      <c r="S272" s="117"/>
      <c r="T272" s="117"/>
      <c r="U272" s="117"/>
      <c r="V272" s="117"/>
      <c r="W272" s="117"/>
      <c r="X272" s="117"/>
      <c r="Y272" s="117"/>
      <c r="Z272" s="117"/>
      <c r="AA272" s="117"/>
      <c r="AB272" s="117"/>
      <c r="AC272" s="117"/>
      <c r="AD272" s="117"/>
      <c r="AE272" s="117"/>
      <c r="AF272" s="117"/>
      <c r="AG272" s="117"/>
      <c r="AH272" s="82"/>
      <c r="AI272" s="149"/>
      <c r="AJ272" s="82"/>
    </row>
    <row r="273" spans="2:36" ht="17.25" customHeight="1" x14ac:dyDescent="0.15">
      <c r="B273" s="149"/>
      <c r="C273" s="115"/>
      <c r="D273" s="82"/>
      <c r="E273" s="82"/>
      <c r="F273" s="115"/>
      <c r="G273" s="115"/>
      <c r="H273" s="115"/>
      <c r="I273" s="115"/>
      <c r="J273" s="82"/>
      <c r="K273" s="82"/>
      <c r="L273" s="82"/>
      <c r="M273" s="82"/>
      <c r="N273" s="82"/>
      <c r="O273" s="82"/>
      <c r="P273" s="82"/>
      <c r="Q273" s="82"/>
      <c r="R273" s="117"/>
      <c r="S273" s="117"/>
      <c r="T273" s="117"/>
      <c r="U273" s="117"/>
      <c r="V273" s="117"/>
      <c r="W273" s="117"/>
      <c r="X273" s="117"/>
      <c r="Y273" s="117"/>
      <c r="Z273" s="117"/>
      <c r="AA273" s="117"/>
      <c r="AB273" s="117"/>
      <c r="AC273" s="117"/>
      <c r="AD273" s="117"/>
      <c r="AE273" s="117"/>
      <c r="AF273" s="117"/>
      <c r="AG273" s="117"/>
      <c r="AH273" s="82"/>
      <c r="AI273" s="149"/>
      <c r="AJ273" s="82"/>
    </row>
    <row r="274" spans="2:36" ht="17.25" customHeight="1" x14ac:dyDescent="0.15">
      <c r="B274" s="149"/>
      <c r="C274" s="115"/>
      <c r="D274" s="82"/>
      <c r="E274" s="82"/>
      <c r="F274" s="115"/>
      <c r="G274" s="115"/>
      <c r="H274" s="115"/>
      <c r="I274" s="115"/>
      <c r="J274" s="82"/>
      <c r="K274" s="82"/>
      <c r="L274" s="82"/>
      <c r="M274" s="82"/>
      <c r="N274" s="82"/>
      <c r="O274" s="82"/>
      <c r="P274" s="82"/>
      <c r="Q274" s="82"/>
      <c r="R274" s="117"/>
      <c r="S274" s="117"/>
      <c r="T274" s="117"/>
      <c r="U274" s="117"/>
      <c r="V274" s="117"/>
      <c r="W274" s="117"/>
      <c r="X274" s="117"/>
      <c r="Y274" s="117"/>
      <c r="Z274" s="117"/>
      <c r="AA274" s="117"/>
      <c r="AB274" s="117"/>
      <c r="AC274" s="117"/>
      <c r="AD274" s="117"/>
      <c r="AE274" s="117"/>
      <c r="AF274" s="117"/>
      <c r="AG274" s="117"/>
      <c r="AH274" s="82"/>
      <c r="AI274" s="149"/>
      <c r="AJ274" s="82"/>
    </row>
    <row r="275" spans="2:36" ht="17.25" customHeight="1" x14ac:dyDescent="0.15">
      <c r="B275" s="149"/>
      <c r="C275" s="115"/>
      <c r="D275" s="82"/>
      <c r="E275" s="82"/>
      <c r="F275" s="115"/>
      <c r="G275" s="115"/>
      <c r="H275" s="115"/>
      <c r="I275" s="115"/>
      <c r="J275" s="82"/>
      <c r="K275" s="82"/>
      <c r="L275" s="82"/>
      <c r="M275" s="82"/>
      <c r="N275" s="82"/>
      <c r="O275" s="82"/>
      <c r="P275" s="82"/>
      <c r="Q275" s="82"/>
      <c r="R275" s="117"/>
      <c r="S275" s="117"/>
      <c r="T275" s="117"/>
      <c r="U275" s="117"/>
      <c r="V275" s="117"/>
      <c r="W275" s="117"/>
      <c r="X275" s="117"/>
      <c r="Y275" s="117"/>
      <c r="Z275" s="117"/>
      <c r="AA275" s="117"/>
      <c r="AB275" s="117"/>
      <c r="AC275" s="117"/>
      <c r="AD275" s="117"/>
      <c r="AE275" s="117"/>
      <c r="AF275" s="117"/>
      <c r="AG275" s="117"/>
      <c r="AH275" s="82"/>
      <c r="AI275" s="149"/>
      <c r="AJ275" s="82"/>
    </row>
    <row r="276" spans="2:36" ht="17.25" customHeight="1" x14ac:dyDescent="0.15">
      <c r="B276" s="149"/>
      <c r="C276" s="115"/>
      <c r="D276" s="82"/>
      <c r="E276" s="82"/>
      <c r="F276" s="115"/>
      <c r="G276" s="115"/>
      <c r="H276" s="115"/>
      <c r="I276" s="115"/>
      <c r="J276" s="82"/>
      <c r="K276" s="82"/>
      <c r="L276" s="82"/>
      <c r="M276" s="82"/>
      <c r="N276" s="82"/>
      <c r="O276" s="82"/>
      <c r="P276" s="82"/>
      <c r="Q276" s="82"/>
      <c r="R276" s="117"/>
      <c r="S276" s="117"/>
      <c r="T276" s="117"/>
      <c r="U276" s="117"/>
      <c r="V276" s="117"/>
      <c r="W276" s="117"/>
      <c r="X276" s="117"/>
      <c r="Y276" s="117"/>
      <c r="Z276" s="117"/>
      <c r="AA276" s="117"/>
      <c r="AB276" s="117"/>
      <c r="AC276" s="117"/>
      <c r="AD276" s="117"/>
      <c r="AE276" s="117"/>
      <c r="AF276" s="117"/>
      <c r="AG276" s="117"/>
      <c r="AH276" s="82"/>
      <c r="AI276" s="149"/>
      <c r="AJ276" s="82"/>
    </row>
    <row r="277" spans="2:36" ht="17.25" customHeight="1" x14ac:dyDescent="0.15">
      <c r="B277" s="149"/>
      <c r="C277" s="115"/>
      <c r="D277" s="82"/>
      <c r="E277" s="82"/>
      <c r="F277" s="115"/>
      <c r="G277" s="115"/>
      <c r="H277" s="115"/>
      <c r="I277" s="115"/>
      <c r="J277" s="82"/>
      <c r="K277" s="82"/>
      <c r="L277" s="82"/>
      <c r="M277" s="82"/>
      <c r="N277" s="82"/>
      <c r="O277" s="82"/>
      <c r="P277" s="82"/>
      <c r="Q277" s="82"/>
      <c r="R277" s="117"/>
      <c r="S277" s="117"/>
      <c r="T277" s="117"/>
      <c r="U277" s="117"/>
      <c r="V277" s="117"/>
      <c r="W277" s="117"/>
      <c r="X277" s="117"/>
      <c r="Y277" s="117"/>
      <c r="Z277" s="117"/>
      <c r="AA277" s="117"/>
      <c r="AB277" s="117"/>
      <c r="AC277" s="117"/>
      <c r="AD277" s="117"/>
      <c r="AE277" s="117"/>
      <c r="AF277" s="117"/>
      <c r="AG277" s="117"/>
      <c r="AH277" s="82"/>
      <c r="AI277" s="149"/>
      <c r="AJ277" s="82"/>
    </row>
    <row r="278" spans="2:36" ht="17.25" customHeight="1" x14ac:dyDescent="0.15">
      <c r="B278" s="149"/>
      <c r="C278" s="115"/>
      <c r="D278" s="82"/>
      <c r="E278" s="82"/>
      <c r="F278" s="115"/>
      <c r="G278" s="115"/>
      <c r="H278" s="115"/>
      <c r="I278" s="115"/>
      <c r="J278" s="82"/>
      <c r="K278" s="82"/>
      <c r="L278" s="82"/>
      <c r="M278" s="82"/>
      <c r="N278" s="82"/>
      <c r="O278" s="82"/>
      <c r="P278" s="82"/>
      <c r="Q278" s="82"/>
      <c r="R278" s="117"/>
      <c r="S278" s="117"/>
      <c r="T278" s="117"/>
      <c r="U278" s="117"/>
      <c r="V278" s="117"/>
      <c r="W278" s="117"/>
      <c r="X278" s="117"/>
      <c r="Y278" s="117"/>
      <c r="Z278" s="117"/>
      <c r="AA278" s="117"/>
      <c r="AB278" s="117"/>
      <c r="AC278" s="117"/>
      <c r="AD278" s="117"/>
      <c r="AE278" s="117"/>
      <c r="AF278" s="117"/>
      <c r="AG278" s="117"/>
      <c r="AH278" s="82"/>
      <c r="AI278" s="149"/>
      <c r="AJ278" s="82"/>
    </row>
    <row r="279" spans="2:36" ht="17.25" customHeight="1" x14ac:dyDescent="0.15">
      <c r="B279" s="149"/>
      <c r="C279" s="115"/>
      <c r="D279" s="82"/>
      <c r="E279" s="82"/>
      <c r="F279" s="115"/>
      <c r="G279" s="115"/>
      <c r="H279" s="115"/>
      <c r="I279" s="115"/>
      <c r="J279" s="82"/>
      <c r="K279" s="82"/>
      <c r="L279" s="82"/>
      <c r="M279" s="82"/>
      <c r="N279" s="82"/>
      <c r="O279" s="82"/>
      <c r="P279" s="82"/>
      <c r="Q279" s="82"/>
      <c r="R279" s="117"/>
      <c r="S279" s="117"/>
      <c r="T279" s="117"/>
      <c r="U279" s="117"/>
      <c r="V279" s="117"/>
      <c r="W279" s="117"/>
      <c r="X279" s="117"/>
      <c r="Y279" s="117"/>
      <c r="Z279" s="117"/>
      <c r="AA279" s="117"/>
      <c r="AB279" s="117"/>
      <c r="AC279" s="117"/>
      <c r="AD279" s="117"/>
      <c r="AE279" s="117"/>
      <c r="AF279" s="117"/>
      <c r="AG279" s="117"/>
      <c r="AH279" s="82"/>
      <c r="AI279" s="149"/>
      <c r="AJ279" s="82"/>
    </row>
    <row r="280" spans="2:36" ht="17.25" customHeight="1" x14ac:dyDescent="0.15">
      <c r="B280" s="149"/>
      <c r="C280" s="115"/>
      <c r="D280" s="82"/>
      <c r="E280" s="82"/>
      <c r="F280" s="115"/>
      <c r="G280" s="115"/>
      <c r="H280" s="115"/>
      <c r="I280" s="115"/>
      <c r="J280" s="82"/>
      <c r="K280" s="82"/>
      <c r="L280" s="82"/>
      <c r="M280" s="82"/>
      <c r="N280" s="82"/>
      <c r="O280" s="82"/>
      <c r="P280" s="82"/>
      <c r="Q280" s="82"/>
      <c r="R280" s="117"/>
      <c r="S280" s="117"/>
      <c r="T280" s="117"/>
      <c r="U280" s="117"/>
      <c r="V280" s="117"/>
      <c r="W280" s="117"/>
      <c r="X280" s="117"/>
      <c r="Y280" s="117"/>
      <c r="Z280" s="117"/>
      <c r="AA280" s="117"/>
      <c r="AB280" s="117"/>
      <c r="AC280" s="117"/>
      <c r="AD280" s="117"/>
      <c r="AE280" s="117"/>
      <c r="AF280" s="117"/>
      <c r="AG280" s="117"/>
      <c r="AH280" s="82"/>
      <c r="AI280" s="149"/>
      <c r="AJ280" s="82"/>
    </row>
    <row r="281" spans="2:36" ht="17.25" customHeight="1" x14ac:dyDescent="0.15">
      <c r="B281" s="149"/>
      <c r="C281" s="115"/>
      <c r="D281" s="82"/>
      <c r="E281" s="82"/>
      <c r="F281" s="115"/>
      <c r="G281" s="115"/>
      <c r="H281" s="115"/>
      <c r="I281" s="115"/>
      <c r="J281" s="82"/>
      <c r="K281" s="82"/>
      <c r="L281" s="82"/>
      <c r="M281" s="82"/>
      <c r="N281" s="82"/>
      <c r="O281" s="82"/>
      <c r="P281" s="82"/>
      <c r="Q281" s="82"/>
      <c r="R281" s="117"/>
      <c r="S281" s="117"/>
      <c r="T281" s="117"/>
      <c r="U281" s="117"/>
      <c r="V281" s="117"/>
      <c r="W281" s="117"/>
      <c r="X281" s="117"/>
      <c r="Y281" s="117"/>
      <c r="Z281" s="117"/>
      <c r="AA281" s="117"/>
      <c r="AB281" s="117"/>
      <c r="AC281" s="117"/>
      <c r="AD281" s="117"/>
      <c r="AE281" s="117"/>
      <c r="AF281" s="117"/>
      <c r="AG281" s="117"/>
      <c r="AH281" s="82"/>
      <c r="AI281" s="149"/>
      <c r="AJ281" s="82"/>
    </row>
    <row r="282" spans="2:36" ht="17.25" customHeight="1" x14ac:dyDescent="0.15">
      <c r="B282" s="149"/>
      <c r="C282" s="115"/>
      <c r="D282" s="82"/>
      <c r="E282" s="82"/>
      <c r="F282" s="115"/>
      <c r="G282" s="115"/>
      <c r="H282" s="115"/>
      <c r="I282" s="115"/>
      <c r="J282" s="82"/>
      <c r="K282" s="82"/>
      <c r="L282" s="82"/>
      <c r="M282" s="82"/>
      <c r="N282" s="82"/>
      <c r="O282" s="82"/>
      <c r="P282" s="82"/>
      <c r="Q282" s="82"/>
      <c r="R282" s="117"/>
      <c r="S282" s="117"/>
      <c r="T282" s="117"/>
      <c r="U282" s="117"/>
      <c r="V282" s="117"/>
      <c r="W282" s="117"/>
      <c r="X282" s="117"/>
      <c r="Y282" s="117"/>
      <c r="Z282" s="117"/>
      <c r="AA282" s="117"/>
      <c r="AB282" s="117"/>
      <c r="AC282" s="117"/>
      <c r="AD282" s="117"/>
      <c r="AE282" s="117"/>
      <c r="AF282" s="117"/>
      <c r="AG282" s="117"/>
      <c r="AH282" s="82"/>
      <c r="AI282" s="149"/>
      <c r="AJ282" s="82"/>
    </row>
    <row r="283" spans="2:36" ht="17.25" customHeight="1" x14ac:dyDescent="0.15">
      <c r="B283" s="149"/>
      <c r="C283" s="115"/>
      <c r="D283" s="82"/>
      <c r="E283" s="82"/>
      <c r="F283" s="115"/>
      <c r="G283" s="115"/>
      <c r="H283" s="115"/>
      <c r="I283" s="115"/>
      <c r="J283" s="82"/>
      <c r="K283" s="82"/>
      <c r="L283" s="82"/>
      <c r="M283" s="82"/>
      <c r="N283" s="82"/>
      <c r="O283" s="82"/>
      <c r="P283" s="82"/>
      <c r="Q283" s="82"/>
      <c r="R283" s="117"/>
      <c r="S283" s="117"/>
      <c r="T283" s="117"/>
      <c r="U283" s="117"/>
      <c r="V283" s="117"/>
      <c r="W283" s="117"/>
      <c r="X283" s="117"/>
      <c r="Y283" s="117"/>
      <c r="Z283" s="117"/>
      <c r="AA283" s="117"/>
      <c r="AB283" s="117"/>
      <c r="AC283" s="117"/>
      <c r="AD283" s="117"/>
      <c r="AE283" s="117"/>
      <c r="AF283" s="117"/>
      <c r="AG283" s="117"/>
      <c r="AH283" s="82"/>
      <c r="AI283" s="149"/>
      <c r="AJ283" s="82"/>
    </row>
    <row r="284" spans="2:36" ht="17.25" customHeight="1" x14ac:dyDescent="0.15">
      <c r="B284" s="149"/>
      <c r="C284" s="115"/>
      <c r="D284" s="82"/>
      <c r="E284" s="82"/>
      <c r="F284" s="115"/>
      <c r="G284" s="115"/>
      <c r="H284" s="115"/>
      <c r="I284" s="115"/>
      <c r="J284" s="82"/>
      <c r="K284" s="82"/>
      <c r="L284" s="82"/>
      <c r="M284" s="82"/>
      <c r="N284" s="82"/>
      <c r="O284" s="82"/>
      <c r="P284" s="82"/>
      <c r="Q284" s="82"/>
      <c r="R284" s="117"/>
      <c r="S284" s="117"/>
      <c r="T284" s="117"/>
      <c r="U284" s="117"/>
      <c r="V284" s="117"/>
      <c r="W284" s="117"/>
      <c r="X284" s="117"/>
      <c r="Y284" s="117"/>
      <c r="Z284" s="117"/>
      <c r="AA284" s="117"/>
      <c r="AB284" s="117"/>
      <c r="AC284" s="117"/>
      <c r="AD284" s="117"/>
      <c r="AE284" s="117"/>
      <c r="AF284" s="117"/>
      <c r="AG284" s="117"/>
      <c r="AH284" s="82"/>
      <c r="AI284" s="149"/>
      <c r="AJ284" s="82"/>
    </row>
    <row r="285" spans="2:36" ht="17.25" customHeight="1" x14ac:dyDescent="0.15">
      <c r="B285" s="149"/>
      <c r="C285" s="115"/>
      <c r="D285" s="82"/>
      <c r="E285" s="82"/>
      <c r="F285" s="115"/>
      <c r="G285" s="115"/>
      <c r="H285" s="115"/>
      <c r="I285" s="115"/>
      <c r="J285" s="82"/>
      <c r="K285" s="82"/>
      <c r="L285" s="82"/>
      <c r="M285" s="82"/>
      <c r="N285" s="82"/>
      <c r="O285" s="82"/>
      <c r="P285" s="82"/>
      <c r="Q285" s="82"/>
      <c r="R285" s="117"/>
      <c r="S285" s="117"/>
      <c r="T285" s="117"/>
      <c r="U285" s="117"/>
      <c r="V285" s="117"/>
      <c r="W285" s="117"/>
      <c r="X285" s="117"/>
      <c r="Y285" s="117"/>
      <c r="Z285" s="117"/>
      <c r="AA285" s="117"/>
      <c r="AB285" s="117"/>
      <c r="AC285" s="117"/>
      <c r="AD285" s="117"/>
      <c r="AE285" s="117"/>
      <c r="AF285" s="117"/>
      <c r="AG285" s="117"/>
      <c r="AH285" s="82"/>
      <c r="AI285" s="149"/>
      <c r="AJ285" s="82"/>
    </row>
    <row r="286" spans="2:36" ht="17.25" customHeight="1" x14ac:dyDescent="0.15">
      <c r="B286" s="149"/>
      <c r="C286" s="115"/>
      <c r="D286" s="82"/>
      <c r="E286" s="82"/>
      <c r="F286" s="115"/>
      <c r="G286" s="115"/>
      <c r="H286" s="115"/>
      <c r="I286" s="115"/>
      <c r="J286" s="82"/>
      <c r="K286" s="82"/>
      <c r="L286" s="82"/>
      <c r="M286" s="82"/>
      <c r="N286" s="82"/>
      <c r="O286" s="82"/>
      <c r="P286" s="82"/>
      <c r="Q286" s="82"/>
      <c r="R286" s="117"/>
      <c r="S286" s="117"/>
      <c r="T286" s="117"/>
      <c r="U286" s="117"/>
      <c r="V286" s="117"/>
      <c r="W286" s="117"/>
      <c r="X286" s="117"/>
      <c r="Y286" s="117"/>
      <c r="Z286" s="117"/>
      <c r="AA286" s="117"/>
      <c r="AB286" s="117"/>
      <c r="AC286" s="117"/>
      <c r="AD286" s="117"/>
      <c r="AE286" s="117"/>
      <c r="AF286" s="117"/>
      <c r="AG286" s="117"/>
      <c r="AH286" s="82"/>
      <c r="AI286" s="149"/>
      <c r="AJ286" s="82"/>
    </row>
    <row r="287" spans="2:36" ht="17.25" customHeight="1" x14ac:dyDescent="0.15">
      <c r="B287" s="149"/>
      <c r="C287" s="115"/>
      <c r="D287" s="82"/>
      <c r="E287" s="82"/>
      <c r="F287" s="115"/>
      <c r="G287" s="115"/>
      <c r="H287" s="115"/>
      <c r="I287" s="115"/>
      <c r="J287" s="82"/>
      <c r="K287" s="82"/>
      <c r="L287" s="82"/>
      <c r="M287" s="82"/>
      <c r="N287" s="82"/>
      <c r="O287" s="82"/>
      <c r="P287" s="82"/>
      <c r="Q287" s="82"/>
      <c r="R287" s="117"/>
      <c r="S287" s="117"/>
      <c r="T287" s="117"/>
      <c r="U287" s="117"/>
      <c r="V287" s="117"/>
      <c r="W287" s="117"/>
      <c r="X287" s="117"/>
      <c r="Y287" s="117"/>
      <c r="Z287" s="117"/>
      <c r="AA287" s="117"/>
      <c r="AB287" s="117"/>
      <c r="AC287" s="117"/>
      <c r="AD287" s="117"/>
      <c r="AE287" s="117"/>
      <c r="AF287" s="117"/>
      <c r="AG287" s="117"/>
      <c r="AH287" s="82"/>
      <c r="AI287" s="149"/>
      <c r="AJ287" s="82"/>
    </row>
    <row r="288" spans="2:36" ht="17.25" customHeight="1" x14ac:dyDescent="0.15">
      <c r="B288" s="149"/>
      <c r="C288" s="115"/>
      <c r="D288" s="82"/>
      <c r="E288" s="82"/>
      <c r="F288" s="115"/>
      <c r="G288" s="115"/>
      <c r="H288" s="115"/>
      <c r="I288" s="115"/>
      <c r="J288" s="82"/>
      <c r="K288" s="82"/>
      <c r="L288" s="82"/>
      <c r="M288" s="82"/>
      <c r="N288" s="82"/>
      <c r="O288" s="82"/>
      <c r="P288" s="82"/>
      <c r="Q288" s="82"/>
      <c r="R288" s="117"/>
      <c r="S288" s="117"/>
      <c r="T288" s="117"/>
      <c r="U288" s="117"/>
      <c r="V288" s="117"/>
      <c r="W288" s="117"/>
      <c r="X288" s="117"/>
      <c r="Y288" s="117"/>
      <c r="Z288" s="117"/>
      <c r="AA288" s="117"/>
      <c r="AB288" s="117"/>
      <c r="AC288" s="117"/>
      <c r="AD288" s="117"/>
      <c r="AE288" s="117"/>
      <c r="AF288" s="117"/>
      <c r="AG288" s="117"/>
      <c r="AH288" s="82"/>
      <c r="AI288" s="149"/>
      <c r="AJ288" s="82"/>
    </row>
    <row r="289" spans="2:36" ht="17.25" customHeight="1" x14ac:dyDescent="0.15">
      <c r="B289" s="149"/>
      <c r="C289" s="115"/>
      <c r="D289" s="82"/>
      <c r="E289" s="82"/>
      <c r="F289" s="115"/>
      <c r="G289" s="115"/>
      <c r="H289" s="115"/>
      <c r="I289" s="115"/>
      <c r="J289" s="82"/>
      <c r="K289" s="82"/>
      <c r="L289" s="82"/>
      <c r="M289" s="82"/>
      <c r="N289" s="82"/>
      <c r="O289" s="82"/>
      <c r="P289" s="82"/>
      <c r="Q289" s="82"/>
      <c r="R289" s="117"/>
      <c r="S289" s="117"/>
      <c r="T289" s="117"/>
      <c r="U289" s="117"/>
      <c r="V289" s="117"/>
      <c r="W289" s="117"/>
      <c r="X289" s="117"/>
      <c r="Y289" s="117"/>
      <c r="Z289" s="117"/>
      <c r="AA289" s="117"/>
      <c r="AB289" s="117"/>
      <c r="AC289" s="117"/>
      <c r="AD289" s="117"/>
      <c r="AE289" s="117"/>
      <c r="AF289" s="117"/>
      <c r="AG289" s="117"/>
      <c r="AH289" s="82"/>
      <c r="AI289" s="149"/>
      <c r="AJ289" s="82"/>
    </row>
    <row r="290" spans="2:36" ht="17.25" customHeight="1" x14ac:dyDescent="0.15">
      <c r="B290" s="149"/>
      <c r="C290" s="115"/>
      <c r="D290" s="82"/>
      <c r="E290" s="82"/>
      <c r="F290" s="115"/>
      <c r="G290" s="115"/>
      <c r="H290" s="115"/>
      <c r="I290" s="115"/>
      <c r="J290" s="82"/>
      <c r="K290" s="82"/>
      <c r="L290" s="82"/>
      <c r="M290" s="82"/>
      <c r="N290" s="82"/>
      <c r="O290" s="82"/>
      <c r="P290" s="82"/>
      <c r="Q290" s="82"/>
      <c r="R290" s="117"/>
      <c r="S290" s="117"/>
      <c r="T290" s="117"/>
      <c r="U290" s="117"/>
      <c r="V290" s="117"/>
      <c r="W290" s="117"/>
      <c r="X290" s="117"/>
      <c r="Y290" s="117"/>
      <c r="Z290" s="117"/>
      <c r="AA290" s="117"/>
      <c r="AB290" s="117"/>
      <c r="AC290" s="117"/>
      <c r="AD290" s="117"/>
      <c r="AE290" s="117"/>
      <c r="AF290" s="117"/>
      <c r="AG290" s="117"/>
      <c r="AH290" s="82"/>
      <c r="AI290" s="149"/>
      <c r="AJ290" s="82"/>
    </row>
    <row r="291" spans="2:36" ht="17.25" customHeight="1" x14ac:dyDescent="0.15">
      <c r="B291" s="149"/>
      <c r="C291" s="115"/>
      <c r="D291" s="82"/>
      <c r="E291" s="82"/>
      <c r="F291" s="115"/>
      <c r="G291" s="115"/>
      <c r="H291" s="115"/>
      <c r="I291" s="115"/>
      <c r="J291" s="82"/>
      <c r="K291" s="82"/>
      <c r="L291" s="82"/>
      <c r="M291" s="82"/>
      <c r="N291" s="82"/>
      <c r="O291" s="82"/>
      <c r="P291" s="82"/>
      <c r="Q291" s="82"/>
      <c r="R291" s="117"/>
      <c r="S291" s="117"/>
      <c r="T291" s="117"/>
      <c r="U291" s="117"/>
      <c r="V291" s="117"/>
      <c r="W291" s="117"/>
      <c r="X291" s="117"/>
      <c r="Y291" s="117"/>
      <c r="Z291" s="117"/>
      <c r="AA291" s="117"/>
      <c r="AB291" s="117"/>
      <c r="AC291" s="117"/>
      <c r="AD291" s="117"/>
      <c r="AE291" s="117"/>
      <c r="AF291" s="117"/>
      <c r="AG291" s="117"/>
      <c r="AH291" s="82"/>
      <c r="AI291" s="149"/>
      <c r="AJ291" s="82"/>
    </row>
    <row r="292" spans="2:36" ht="17.25" customHeight="1" x14ac:dyDescent="0.15">
      <c r="B292" s="149"/>
      <c r="C292" s="115"/>
      <c r="D292" s="82"/>
      <c r="E292" s="82"/>
      <c r="F292" s="115"/>
      <c r="G292" s="115"/>
      <c r="H292" s="115"/>
      <c r="I292" s="115"/>
      <c r="J292" s="82"/>
      <c r="K292" s="82"/>
      <c r="L292" s="82"/>
      <c r="M292" s="82"/>
      <c r="N292" s="82"/>
      <c r="O292" s="82"/>
      <c r="P292" s="82"/>
      <c r="Q292" s="82"/>
      <c r="R292" s="117"/>
      <c r="S292" s="117"/>
      <c r="T292" s="117"/>
      <c r="U292" s="117"/>
      <c r="V292" s="117"/>
      <c r="W292" s="117"/>
      <c r="X292" s="117"/>
      <c r="Y292" s="117"/>
      <c r="Z292" s="117"/>
      <c r="AA292" s="117"/>
      <c r="AB292" s="117"/>
      <c r="AC292" s="117"/>
      <c r="AD292" s="117"/>
      <c r="AE292" s="117"/>
      <c r="AF292" s="117"/>
      <c r="AG292" s="117"/>
      <c r="AH292" s="82"/>
      <c r="AI292" s="149"/>
      <c r="AJ292" s="82"/>
    </row>
    <row r="293" spans="2:36" ht="17.25" customHeight="1" x14ac:dyDescent="0.15">
      <c r="B293" s="149"/>
      <c r="C293" s="115"/>
      <c r="D293" s="82"/>
      <c r="E293" s="82"/>
      <c r="F293" s="115"/>
      <c r="G293" s="115"/>
      <c r="H293" s="115"/>
      <c r="I293" s="115"/>
      <c r="J293" s="82"/>
      <c r="K293" s="82"/>
      <c r="L293" s="82"/>
      <c r="M293" s="82"/>
      <c r="N293" s="82"/>
      <c r="O293" s="82"/>
      <c r="P293" s="82"/>
      <c r="Q293" s="82"/>
      <c r="R293" s="117"/>
      <c r="S293" s="117"/>
      <c r="T293" s="117"/>
      <c r="U293" s="117"/>
      <c r="V293" s="117"/>
      <c r="W293" s="117"/>
      <c r="X293" s="117"/>
      <c r="Y293" s="117"/>
      <c r="Z293" s="117"/>
      <c r="AA293" s="117"/>
      <c r="AB293" s="117"/>
      <c r="AC293" s="117"/>
      <c r="AD293" s="117"/>
      <c r="AE293" s="117"/>
      <c r="AF293" s="117"/>
      <c r="AG293" s="117"/>
      <c r="AH293" s="82"/>
      <c r="AI293" s="149"/>
      <c r="AJ293" s="82"/>
    </row>
    <row r="294" spans="2:36" ht="17.25" customHeight="1" x14ac:dyDescent="0.15"/>
    <row r="295" spans="2:36" ht="17.25" customHeight="1" x14ac:dyDescent="0.15"/>
    <row r="296" spans="2:36" ht="17.25" customHeight="1" x14ac:dyDescent="0.15"/>
    <row r="297" spans="2:36" ht="17.25" customHeight="1" x14ac:dyDescent="0.15"/>
    <row r="298" spans="2:36" ht="17.25" customHeight="1" x14ac:dyDescent="0.15"/>
    <row r="299" spans="2:36" ht="17.25" customHeight="1" x14ac:dyDescent="0.15"/>
    <row r="300" spans="2:36" ht="17.25" customHeight="1" x14ac:dyDescent="0.15"/>
    <row r="301" spans="2:36" ht="17.25" customHeight="1" x14ac:dyDescent="0.15"/>
    <row r="302" spans="2:36" ht="17.25" customHeight="1" x14ac:dyDescent="0.15"/>
    <row r="303" spans="2:36" ht="17.25" customHeight="1" x14ac:dyDescent="0.15"/>
    <row r="304" spans="2:36"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sheetData>
  <mergeCells count="102">
    <mergeCell ref="AH107:AH110"/>
    <mergeCell ref="B2:I2"/>
    <mergeCell ref="U3:AG4"/>
    <mergeCell ref="B4:B7"/>
    <mergeCell ref="D4:D7"/>
    <mergeCell ref="F4:F7"/>
    <mergeCell ref="G4:G7"/>
    <mergeCell ref="H4:H7"/>
    <mergeCell ref="J4:J7"/>
    <mergeCell ref="K4:Q4"/>
    <mergeCell ref="R4:R7"/>
    <mergeCell ref="AC6:AC7"/>
    <mergeCell ref="AD6:AD7"/>
    <mergeCell ref="AE6:AE7"/>
    <mergeCell ref="AF6:AF7"/>
    <mergeCell ref="B58:B61"/>
    <mergeCell ref="D58:D61"/>
    <mergeCell ref="F58:F61"/>
    <mergeCell ref="G58:G61"/>
    <mergeCell ref="H58:H61"/>
    <mergeCell ref="AF60:AF61"/>
    <mergeCell ref="AG60:AG61"/>
    <mergeCell ref="K61:K62"/>
    <mergeCell ref="L61:L62"/>
    <mergeCell ref="AI4:AI7"/>
    <mergeCell ref="K5:M6"/>
    <mergeCell ref="U5:V6"/>
    <mergeCell ref="N6:N7"/>
    <mergeCell ref="O6:O7"/>
    <mergeCell ref="P6:P7"/>
    <mergeCell ref="Q6:Q7"/>
    <mergeCell ref="W6:W7"/>
    <mergeCell ref="X6:X7"/>
    <mergeCell ref="Y6:Y7"/>
    <mergeCell ref="Z6:Z7"/>
    <mergeCell ref="AA6:AA7"/>
    <mergeCell ref="AB6:AB7"/>
    <mergeCell ref="U7:U8"/>
    <mergeCell ref="V7:V8"/>
    <mergeCell ref="AG6:AG7"/>
    <mergeCell ref="K7:K8"/>
    <mergeCell ref="L7:L8"/>
    <mergeCell ref="M7:M8"/>
    <mergeCell ref="AH4:AH7"/>
    <mergeCell ref="AI58:AI61"/>
    <mergeCell ref="K59:M60"/>
    <mergeCell ref="U59:V60"/>
    <mergeCell ref="N60:N61"/>
    <mergeCell ref="O60:O61"/>
    <mergeCell ref="P60:P61"/>
    <mergeCell ref="Q60:Q61"/>
    <mergeCell ref="W60:W61"/>
    <mergeCell ref="X60:X61"/>
    <mergeCell ref="Y60:Y61"/>
    <mergeCell ref="Z60:Z61"/>
    <mergeCell ref="AA60:AA61"/>
    <mergeCell ref="AB60:AB61"/>
    <mergeCell ref="AC60:AC61"/>
    <mergeCell ref="AD60:AD61"/>
    <mergeCell ref="AE60:AE61"/>
    <mergeCell ref="AH58:AH61"/>
    <mergeCell ref="J107:J110"/>
    <mergeCell ref="K107:Q107"/>
    <mergeCell ref="R107:R110"/>
    <mergeCell ref="AD109:AD110"/>
    <mergeCell ref="U57:AG58"/>
    <mergeCell ref="AE109:AE110"/>
    <mergeCell ref="K110:K111"/>
    <mergeCell ref="AC109:AC110"/>
    <mergeCell ref="L110:L111"/>
    <mergeCell ref="M110:M111"/>
    <mergeCell ref="U110:U111"/>
    <mergeCell ref="M61:M62"/>
    <mergeCell ref="U61:U62"/>
    <mergeCell ref="V61:V62"/>
    <mergeCell ref="J58:J61"/>
    <mergeCell ref="K58:Q58"/>
    <mergeCell ref="R58:R61"/>
    <mergeCell ref="B163:AB163"/>
    <mergeCell ref="B164:AB164"/>
    <mergeCell ref="AI107:AI110"/>
    <mergeCell ref="K108:M109"/>
    <mergeCell ref="U108:V109"/>
    <mergeCell ref="N109:N110"/>
    <mergeCell ref="O109:O110"/>
    <mergeCell ref="P109:P110"/>
    <mergeCell ref="Q109:Q110"/>
    <mergeCell ref="W109:W110"/>
    <mergeCell ref="X109:X110"/>
    <mergeCell ref="Y109:Y110"/>
    <mergeCell ref="Z109:Z110"/>
    <mergeCell ref="AA109:AA110"/>
    <mergeCell ref="AB109:AB110"/>
    <mergeCell ref="B107:B110"/>
    <mergeCell ref="V110:V111"/>
    <mergeCell ref="U106:AG107"/>
    <mergeCell ref="AF109:AF110"/>
    <mergeCell ref="AG109:AG110"/>
    <mergeCell ref="D107:D110"/>
    <mergeCell ref="F107:F110"/>
    <mergeCell ref="G107:G110"/>
    <mergeCell ref="H107:H110"/>
  </mergeCells>
  <phoneticPr fontId="2"/>
  <printOptions horizontalCentered="1"/>
  <pageMargins left="0.59055118110236227" right="0.59055118110236227" top="0.47244094488188981" bottom="0.39370078740157483" header="0.39370078740157483" footer="0.19685039370078741"/>
  <pageSetup paperSize="9" scale="65" firstPageNumber="32" pageOrder="overThenDown" orientation="portrait" blackAndWhite="1" useFirstPageNumber="1" r:id="rId1"/>
  <headerFooter scaleWithDoc="0">
    <oddHeader>&amp;R&amp;9－高等学校－</oddHeader>
    <oddFooter>&amp;C&amp;P</oddFooter>
    <evenHeader>&amp;R&amp;12－高等学校－</evenHeader>
  </headerFooter>
  <rowBreaks count="2" manualBreakCount="2">
    <brk id="55" max="34" man="1"/>
    <brk id="104" max="34" man="1"/>
  </rowBreaks>
  <colBreaks count="1" manualBreakCount="1">
    <brk id="19" max="16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AD81"/>
  <sheetViews>
    <sheetView showGridLines="0" view="pageBreakPreview" zoomScale="70" zoomScaleNormal="100" zoomScaleSheetLayoutView="70" workbookViewId="0">
      <selection activeCell="AI45" sqref="AI45"/>
    </sheetView>
  </sheetViews>
  <sheetFormatPr defaultColWidth="9" defaultRowHeight="13.5" x14ac:dyDescent="0.15"/>
  <cols>
    <col min="1" max="2" width="3.375" style="183" customWidth="1"/>
    <col min="3" max="3" width="2.875" style="183" bestFit="1" customWidth="1"/>
    <col min="4" max="4" width="4.5" style="183" customWidth="1"/>
    <col min="5" max="5" width="5.125" style="183" customWidth="1"/>
    <col min="6" max="6" width="7.625" style="183" customWidth="1"/>
    <col min="7" max="7" width="7.875" style="189" bestFit="1" customWidth="1"/>
    <col min="8" max="9" width="5.125" style="183" customWidth="1"/>
    <col min="10" max="10" width="5.375" style="189" customWidth="1"/>
    <col min="11" max="12" width="4.625" style="183" customWidth="1"/>
    <col min="13" max="13" width="5.375" style="189" customWidth="1"/>
    <col min="14" max="15" width="4.625" style="183" customWidth="1"/>
    <col min="16" max="16" width="5.375" style="189" customWidth="1"/>
    <col min="17" max="18" width="4.625" style="183" customWidth="1"/>
    <col min="19" max="19" width="5.375" style="189" customWidth="1"/>
    <col min="20" max="21" width="4.625" style="183" customWidth="1"/>
    <col min="22" max="22" width="5.375" style="189" customWidth="1"/>
    <col min="23" max="24" width="4.625" style="183" customWidth="1"/>
    <col min="25" max="25" width="5.375" style="189" customWidth="1"/>
    <col min="26" max="27" width="4.625" style="183" customWidth="1"/>
    <col min="28" max="28" width="5.375" style="189" customWidth="1"/>
    <col min="29" max="30" width="4.625" style="183" customWidth="1"/>
    <col min="31" max="31" width="9" style="183" customWidth="1"/>
    <col min="32" max="16384" width="9" style="183"/>
  </cols>
  <sheetData>
    <row r="1" spans="1:30" ht="15.75" customHeight="1" x14ac:dyDescent="0.15">
      <c r="A1" s="184"/>
    </row>
    <row r="2" spans="1:30" ht="18" thickBot="1" x14ac:dyDescent="0.25">
      <c r="A2" s="187" t="s">
        <v>1051</v>
      </c>
    </row>
    <row r="3" spans="1:30" ht="15.6" customHeight="1" x14ac:dyDescent="0.15">
      <c r="A3" s="2016" t="s">
        <v>677</v>
      </c>
      <c r="B3" s="2017"/>
      <c r="C3" s="2017"/>
      <c r="D3" s="2017"/>
      <c r="E3" s="2017"/>
      <c r="F3" s="2018"/>
      <c r="G3" s="2021" t="s">
        <v>539</v>
      </c>
      <c r="H3" s="2022"/>
      <c r="I3" s="2023"/>
      <c r="J3" s="1956" t="s">
        <v>869</v>
      </c>
      <c r="K3" s="1956"/>
      <c r="L3" s="1957"/>
      <c r="M3" s="2006" t="s">
        <v>869</v>
      </c>
      <c r="N3" s="1956"/>
      <c r="O3" s="1957"/>
      <c r="P3" s="2006" t="s">
        <v>869</v>
      </c>
      <c r="Q3" s="1956"/>
      <c r="R3" s="1957"/>
      <c r="S3" s="2006" t="s">
        <v>31</v>
      </c>
      <c r="T3" s="1956"/>
      <c r="U3" s="1957"/>
      <c r="V3" s="2006" t="s">
        <v>31</v>
      </c>
      <c r="W3" s="1956"/>
      <c r="X3" s="1957"/>
      <c r="Y3" s="2006" t="s">
        <v>31</v>
      </c>
      <c r="Z3" s="1956"/>
      <c r="AA3" s="1956"/>
      <c r="AB3" s="2006" t="s">
        <v>31</v>
      </c>
      <c r="AC3" s="1956"/>
      <c r="AD3" s="2007"/>
    </row>
    <row r="4" spans="1:30" ht="15.6" customHeight="1" x14ac:dyDescent="0.15">
      <c r="A4" s="2019"/>
      <c r="B4" s="1918"/>
      <c r="C4" s="1918"/>
      <c r="D4" s="1918"/>
      <c r="E4" s="1918"/>
      <c r="F4" s="2020"/>
      <c r="G4" s="2024"/>
      <c r="H4" s="2025"/>
      <c r="I4" s="2026"/>
      <c r="J4" s="2009" t="s">
        <v>871</v>
      </c>
      <c r="K4" s="2009"/>
      <c r="L4" s="2027"/>
      <c r="M4" s="2008" t="s">
        <v>1193</v>
      </c>
      <c r="N4" s="2009"/>
      <c r="O4" s="2027"/>
      <c r="P4" s="2008" t="s">
        <v>1194</v>
      </c>
      <c r="Q4" s="2009"/>
      <c r="R4" s="2027"/>
      <c r="S4" s="2008" t="s">
        <v>873</v>
      </c>
      <c r="T4" s="2009"/>
      <c r="U4" s="2027"/>
      <c r="V4" s="2008" t="s">
        <v>618</v>
      </c>
      <c r="W4" s="2009"/>
      <c r="X4" s="2027"/>
      <c r="Y4" s="2008" t="s">
        <v>875</v>
      </c>
      <c r="Z4" s="2009"/>
      <c r="AA4" s="2009"/>
      <c r="AB4" s="2008" t="s">
        <v>1275</v>
      </c>
      <c r="AC4" s="2009"/>
      <c r="AD4" s="2010"/>
    </row>
    <row r="5" spans="1:30" ht="15.6" customHeight="1" x14ac:dyDescent="0.15">
      <c r="A5" s="1936" t="s">
        <v>318</v>
      </c>
      <c r="B5" s="1937"/>
      <c r="C5" s="1937"/>
      <c r="D5" s="1937"/>
      <c r="E5" s="1937"/>
      <c r="F5" s="1947"/>
      <c r="G5" s="1988">
        <v>7</v>
      </c>
      <c r="H5" s="1989"/>
      <c r="I5" s="1990"/>
      <c r="J5" s="2004" t="s">
        <v>872</v>
      </c>
      <c r="K5" s="2004"/>
      <c r="L5" s="2005"/>
      <c r="M5" s="2003" t="s">
        <v>872</v>
      </c>
      <c r="N5" s="2004"/>
      <c r="O5" s="2005"/>
      <c r="P5" s="2003" t="s">
        <v>872</v>
      </c>
      <c r="Q5" s="2004"/>
      <c r="R5" s="2005"/>
      <c r="S5" s="2003" t="s">
        <v>148</v>
      </c>
      <c r="T5" s="2004"/>
      <c r="U5" s="2005"/>
      <c r="V5" s="2003" t="s">
        <v>148</v>
      </c>
      <c r="W5" s="2004"/>
      <c r="X5" s="2005"/>
      <c r="Y5" s="2003" t="s">
        <v>148</v>
      </c>
      <c r="Z5" s="2004"/>
      <c r="AA5" s="2004"/>
      <c r="AB5" s="2003" t="s">
        <v>148</v>
      </c>
      <c r="AC5" s="2004"/>
      <c r="AD5" s="2011"/>
    </row>
    <row r="6" spans="1:30" ht="15.6" customHeight="1" x14ac:dyDescent="0.15">
      <c r="A6" s="1936" t="s">
        <v>37</v>
      </c>
      <c r="B6" s="1937"/>
      <c r="C6" s="1937"/>
      <c r="D6" s="1937"/>
      <c r="E6" s="1937"/>
      <c r="F6" s="1947"/>
      <c r="G6" s="1988">
        <v>10</v>
      </c>
      <c r="H6" s="1989"/>
      <c r="I6" s="1990"/>
      <c r="J6" s="1991">
        <v>3</v>
      </c>
      <c r="K6" s="1991"/>
      <c r="L6" s="1992"/>
      <c r="M6" s="1993">
        <v>3</v>
      </c>
      <c r="N6" s="1991"/>
      <c r="O6" s="1992"/>
      <c r="P6" s="1993">
        <v>3</v>
      </c>
      <c r="Q6" s="1991"/>
      <c r="R6" s="1992"/>
      <c r="S6" s="1993">
        <v>0</v>
      </c>
      <c r="T6" s="1991"/>
      <c r="U6" s="1992"/>
      <c r="V6" s="1993">
        <v>1</v>
      </c>
      <c r="W6" s="1991"/>
      <c r="X6" s="1992"/>
      <c r="Y6" s="1993">
        <v>0</v>
      </c>
      <c r="Z6" s="1991"/>
      <c r="AA6" s="1991"/>
      <c r="AB6" s="1993">
        <v>0</v>
      </c>
      <c r="AC6" s="1991"/>
      <c r="AD6" s="2012"/>
    </row>
    <row r="7" spans="1:30" ht="15.6" customHeight="1" x14ac:dyDescent="0.15">
      <c r="A7" s="1936" t="s">
        <v>1030</v>
      </c>
      <c r="B7" s="1937"/>
      <c r="C7" s="1937"/>
      <c r="D7" s="1937"/>
      <c r="E7" s="1937"/>
      <c r="F7" s="1947"/>
      <c r="G7" s="1988">
        <v>7</v>
      </c>
      <c r="H7" s="1989"/>
      <c r="I7" s="1990"/>
      <c r="J7" s="1991">
        <v>1</v>
      </c>
      <c r="K7" s="1991"/>
      <c r="L7" s="1992"/>
      <c r="M7" s="1993">
        <v>1</v>
      </c>
      <c r="N7" s="1991"/>
      <c r="O7" s="1992"/>
      <c r="P7" s="1993">
        <v>1</v>
      </c>
      <c r="Q7" s="1991"/>
      <c r="R7" s="1992"/>
      <c r="S7" s="1993">
        <v>1</v>
      </c>
      <c r="T7" s="1991"/>
      <c r="U7" s="1992"/>
      <c r="V7" s="1993">
        <v>1</v>
      </c>
      <c r="W7" s="1991"/>
      <c r="X7" s="1992"/>
      <c r="Y7" s="1993">
        <v>1</v>
      </c>
      <c r="Z7" s="1991"/>
      <c r="AA7" s="1991"/>
      <c r="AB7" s="1993">
        <v>1</v>
      </c>
      <c r="AC7" s="1991"/>
      <c r="AD7" s="2012"/>
    </row>
    <row r="8" spans="1:30" ht="15.6" customHeight="1" thickBot="1" x14ac:dyDescent="0.2">
      <c r="A8" s="1994" t="s">
        <v>951</v>
      </c>
      <c r="B8" s="1995"/>
      <c r="C8" s="1995"/>
      <c r="D8" s="1995"/>
      <c r="E8" s="1995"/>
      <c r="F8" s="1996"/>
      <c r="G8" s="1997">
        <v>1130</v>
      </c>
      <c r="H8" s="1998"/>
      <c r="I8" s="1999"/>
      <c r="J8" s="2000">
        <v>200</v>
      </c>
      <c r="K8" s="2000"/>
      <c r="L8" s="2001"/>
      <c r="M8" s="2002">
        <v>150</v>
      </c>
      <c r="N8" s="2000"/>
      <c r="O8" s="2001"/>
      <c r="P8" s="2002">
        <v>150</v>
      </c>
      <c r="Q8" s="2000"/>
      <c r="R8" s="2001"/>
      <c r="S8" s="2002">
        <v>100</v>
      </c>
      <c r="T8" s="2000"/>
      <c r="U8" s="2001"/>
      <c r="V8" s="2002">
        <v>370</v>
      </c>
      <c r="W8" s="2000"/>
      <c r="X8" s="2001"/>
      <c r="Y8" s="2002">
        <v>80</v>
      </c>
      <c r="Z8" s="2000"/>
      <c r="AA8" s="2000"/>
      <c r="AB8" s="2002">
        <v>80</v>
      </c>
      <c r="AC8" s="2000"/>
      <c r="AD8" s="2013"/>
    </row>
    <row r="9" spans="1:30" ht="15.6" customHeight="1" x14ac:dyDescent="0.15">
      <c r="A9" s="1955" t="s">
        <v>677</v>
      </c>
      <c r="B9" s="1956"/>
      <c r="C9" s="1956"/>
      <c r="D9" s="1956"/>
      <c r="E9" s="1956"/>
      <c r="F9" s="1957"/>
      <c r="G9" s="1232" t="s">
        <v>411</v>
      </c>
      <c r="H9" s="1233" t="s">
        <v>931</v>
      </c>
      <c r="I9" s="1234" t="s">
        <v>932</v>
      </c>
      <c r="J9" s="1235" t="s">
        <v>411</v>
      </c>
      <c r="K9" s="1236" t="s">
        <v>931</v>
      </c>
      <c r="L9" s="1237" t="s">
        <v>932</v>
      </c>
      <c r="M9" s="1238" t="s">
        <v>411</v>
      </c>
      <c r="N9" s="1239" t="s">
        <v>931</v>
      </c>
      <c r="O9" s="1240" t="s">
        <v>932</v>
      </c>
      <c r="P9" s="1238" t="s">
        <v>411</v>
      </c>
      <c r="Q9" s="1236" t="s">
        <v>931</v>
      </c>
      <c r="R9" s="1237" t="s">
        <v>932</v>
      </c>
      <c r="S9" s="1238" t="s">
        <v>411</v>
      </c>
      <c r="T9" s="1239" t="s">
        <v>931</v>
      </c>
      <c r="U9" s="1240" t="s">
        <v>932</v>
      </c>
      <c r="V9" s="1238" t="s">
        <v>411</v>
      </c>
      <c r="W9" s="1236" t="s">
        <v>931</v>
      </c>
      <c r="X9" s="1240" t="s">
        <v>932</v>
      </c>
      <c r="Y9" s="1241" t="s">
        <v>411</v>
      </c>
      <c r="Z9" s="1242" t="s">
        <v>931</v>
      </c>
      <c r="AA9" s="1243" t="s">
        <v>932</v>
      </c>
      <c r="AB9" s="1241" t="s">
        <v>411</v>
      </c>
      <c r="AC9" s="1242" t="s">
        <v>931</v>
      </c>
      <c r="AD9" s="1244" t="s">
        <v>932</v>
      </c>
    </row>
    <row r="10" spans="1:30" ht="15.6" customHeight="1" x14ac:dyDescent="0.15">
      <c r="A10" s="1958" t="s">
        <v>567</v>
      </c>
      <c r="B10" s="1959"/>
      <c r="C10" s="1959"/>
      <c r="D10" s="1959"/>
      <c r="E10" s="1959"/>
      <c r="F10" s="1960"/>
      <c r="G10" s="268">
        <f>SUM(G11:G13)</f>
        <v>1158</v>
      </c>
      <c r="H10" s="282">
        <f t="shared" ref="H10:AA10" si="0">SUM(H11:H13)</f>
        <v>499</v>
      </c>
      <c r="I10" s="285">
        <f t="shared" si="0"/>
        <v>659</v>
      </c>
      <c r="J10" s="1006">
        <f t="shared" si="0"/>
        <v>215</v>
      </c>
      <c r="K10" s="1245">
        <f t="shared" si="0"/>
        <v>77</v>
      </c>
      <c r="L10" s="1246">
        <f t="shared" si="0"/>
        <v>138</v>
      </c>
      <c r="M10" s="1247">
        <f t="shared" si="0"/>
        <v>94</v>
      </c>
      <c r="N10" s="1248">
        <f t="shared" si="0"/>
        <v>40</v>
      </c>
      <c r="O10" s="1249">
        <f t="shared" si="0"/>
        <v>54</v>
      </c>
      <c r="P10" s="1247">
        <f t="shared" si="0"/>
        <v>156</v>
      </c>
      <c r="Q10" s="1245">
        <f t="shared" si="0"/>
        <v>69</v>
      </c>
      <c r="R10" s="1246">
        <f t="shared" si="0"/>
        <v>87</v>
      </c>
      <c r="S10" s="1247">
        <f t="shared" si="0"/>
        <v>143</v>
      </c>
      <c r="T10" s="1248">
        <f t="shared" si="0"/>
        <v>62</v>
      </c>
      <c r="U10" s="1249">
        <f t="shared" si="0"/>
        <v>81</v>
      </c>
      <c r="V10" s="1247">
        <f t="shared" si="0"/>
        <v>331</v>
      </c>
      <c r="W10" s="1245">
        <f t="shared" si="0"/>
        <v>158</v>
      </c>
      <c r="X10" s="1249">
        <f t="shared" si="0"/>
        <v>173</v>
      </c>
      <c r="Y10" s="1247">
        <f t="shared" si="0"/>
        <v>176</v>
      </c>
      <c r="Z10" s="1245">
        <f t="shared" si="0"/>
        <v>73</v>
      </c>
      <c r="AA10" s="1246">
        <f t="shared" si="0"/>
        <v>103</v>
      </c>
      <c r="AB10" s="1247">
        <f t="shared" ref="AB10:AD10" si="1">SUM(AB11:AB13)</f>
        <v>43</v>
      </c>
      <c r="AC10" s="1245">
        <f t="shared" si="1"/>
        <v>20</v>
      </c>
      <c r="AD10" s="1250">
        <f t="shared" si="1"/>
        <v>23</v>
      </c>
    </row>
    <row r="11" spans="1:30" ht="15.6" customHeight="1" x14ac:dyDescent="0.15">
      <c r="A11" s="1931" t="s">
        <v>567</v>
      </c>
      <c r="B11" s="1932"/>
      <c r="C11" s="1961" t="s">
        <v>568</v>
      </c>
      <c r="D11" s="1964" t="s">
        <v>531</v>
      </c>
      <c r="E11" s="1965"/>
      <c r="F11" s="1966"/>
      <c r="G11" s="1022">
        <f t="shared" ref="G11:G30" si="2">H11+I11</f>
        <v>0</v>
      </c>
      <c r="H11" s="217">
        <f t="shared" ref="H11:I12" si="3">K11+N11+Q11+T11+W11+Z11</f>
        <v>0</v>
      </c>
      <c r="I11" s="271">
        <f t="shared" si="3"/>
        <v>0</v>
      </c>
      <c r="J11" s="152">
        <f t="shared" ref="J11:J30" si="4">K11+L11</f>
        <v>0</v>
      </c>
      <c r="K11" s="39">
        <v>0</v>
      </c>
      <c r="L11" s="243">
        <v>0</v>
      </c>
      <c r="M11" s="273">
        <f t="shared" ref="M11:M30" si="5">N11+O11</f>
        <v>0</v>
      </c>
      <c r="N11" s="32">
        <v>0</v>
      </c>
      <c r="O11" s="34">
        <v>0</v>
      </c>
      <c r="P11" s="273">
        <f t="shared" ref="P11:P30" si="6">Q11+R11</f>
        <v>0</v>
      </c>
      <c r="Q11" s="39">
        <v>0</v>
      </c>
      <c r="R11" s="243">
        <v>0</v>
      </c>
      <c r="S11" s="273">
        <f t="shared" ref="S11:S30" si="7">T11+U11</f>
        <v>0</v>
      </c>
      <c r="T11" s="32">
        <v>0</v>
      </c>
      <c r="U11" s="34">
        <v>0</v>
      </c>
      <c r="V11" s="273">
        <f t="shared" ref="V11:V30" si="8">W11+X11</f>
        <v>0</v>
      </c>
      <c r="W11" s="39">
        <v>0</v>
      </c>
      <c r="X11" s="34">
        <v>0</v>
      </c>
      <c r="Y11" s="273">
        <f t="shared" ref="Y11:Y30" si="9">Z11+AA11</f>
        <v>0</v>
      </c>
      <c r="Z11" s="39">
        <v>0</v>
      </c>
      <c r="AA11" s="243">
        <v>0</v>
      </c>
      <c r="AB11" s="273">
        <f t="shared" ref="AB11:AB30" si="10">AC11+AD11</f>
        <v>0</v>
      </c>
      <c r="AC11" s="39">
        <v>0</v>
      </c>
      <c r="AD11" s="244">
        <v>0</v>
      </c>
    </row>
    <row r="12" spans="1:30" ht="15.6" customHeight="1" x14ac:dyDescent="0.15">
      <c r="A12" s="1933"/>
      <c r="B12" s="1788"/>
      <c r="C12" s="1962"/>
      <c r="D12" s="1967" t="s">
        <v>569</v>
      </c>
      <c r="E12" s="1968"/>
      <c r="F12" s="1969"/>
      <c r="G12" s="1049">
        <f t="shared" si="2"/>
        <v>0</v>
      </c>
      <c r="H12" s="284">
        <f t="shared" si="3"/>
        <v>0</v>
      </c>
      <c r="I12" s="1251">
        <f t="shared" si="3"/>
        <v>0</v>
      </c>
      <c r="J12" s="152">
        <f t="shared" si="4"/>
        <v>0</v>
      </c>
      <c r="K12" s="39">
        <v>0</v>
      </c>
      <c r="L12" s="243">
        <v>0</v>
      </c>
      <c r="M12" s="273">
        <f t="shared" si="5"/>
        <v>0</v>
      </c>
      <c r="N12" s="32">
        <v>0</v>
      </c>
      <c r="O12" s="34">
        <v>0</v>
      </c>
      <c r="P12" s="273">
        <f t="shared" si="6"/>
        <v>0</v>
      </c>
      <c r="Q12" s="39">
        <v>0</v>
      </c>
      <c r="R12" s="243">
        <v>0</v>
      </c>
      <c r="S12" s="273">
        <f t="shared" si="7"/>
        <v>0</v>
      </c>
      <c r="T12" s="32">
        <v>0</v>
      </c>
      <c r="U12" s="34">
        <v>0</v>
      </c>
      <c r="V12" s="273">
        <f t="shared" si="8"/>
        <v>0</v>
      </c>
      <c r="W12" s="39">
        <v>0</v>
      </c>
      <c r="X12" s="34">
        <v>0</v>
      </c>
      <c r="Y12" s="273">
        <f t="shared" si="9"/>
        <v>0</v>
      </c>
      <c r="Z12" s="39">
        <v>0</v>
      </c>
      <c r="AA12" s="243">
        <v>0</v>
      </c>
      <c r="AB12" s="273">
        <f t="shared" si="10"/>
        <v>0</v>
      </c>
      <c r="AC12" s="39">
        <v>0</v>
      </c>
      <c r="AD12" s="244">
        <v>0</v>
      </c>
    </row>
    <row r="13" spans="1:30" ht="15.6" customHeight="1" x14ac:dyDescent="0.15">
      <c r="A13" s="1933"/>
      <c r="B13" s="1788"/>
      <c r="C13" s="1962"/>
      <c r="D13" s="1970" t="s">
        <v>325</v>
      </c>
      <c r="E13" s="1971"/>
      <c r="F13" s="1972"/>
      <c r="G13" s="1064">
        <f t="shared" si="2"/>
        <v>1158</v>
      </c>
      <c r="H13" s="1252">
        <f>K13+N13+Q13+T13+W13+Z13+AC13</f>
        <v>499</v>
      </c>
      <c r="I13" s="1253">
        <f>L13+O13+R13+U13+X13+AA13+AD13</f>
        <v>659</v>
      </c>
      <c r="J13" s="190">
        <f t="shared" si="4"/>
        <v>215</v>
      </c>
      <c r="K13" s="40">
        <v>77</v>
      </c>
      <c r="L13" s="1254">
        <v>138</v>
      </c>
      <c r="M13" s="1016">
        <f t="shared" si="5"/>
        <v>94</v>
      </c>
      <c r="N13" s="31">
        <v>40</v>
      </c>
      <c r="O13" s="33">
        <v>54</v>
      </c>
      <c r="P13" s="1016">
        <f t="shared" si="6"/>
        <v>156</v>
      </c>
      <c r="Q13" s="40">
        <v>69</v>
      </c>
      <c r="R13" s="1254">
        <v>87</v>
      </c>
      <c r="S13" s="1016">
        <f t="shared" si="7"/>
        <v>143</v>
      </c>
      <c r="T13" s="31">
        <v>62</v>
      </c>
      <c r="U13" s="33">
        <v>81</v>
      </c>
      <c r="V13" s="1016">
        <f t="shared" si="8"/>
        <v>331</v>
      </c>
      <c r="W13" s="40">
        <v>158</v>
      </c>
      <c r="X13" s="33">
        <v>173</v>
      </c>
      <c r="Y13" s="1016">
        <f t="shared" si="9"/>
        <v>176</v>
      </c>
      <c r="Z13" s="40">
        <v>73</v>
      </c>
      <c r="AA13" s="1254">
        <v>103</v>
      </c>
      <c r="AB13" s="1016">
        <f t="shared" si="10"/>
        <v>43</v>
      </c>
      <c r="AC13" s="40">
        <v>20</v>
      </c>
      <c r="AD13" s="242">
        <v>23</v>
      </c>
    </row>
    <row r="14" spans="1:30" ht="15.6" customHeight="1" x14ac:dyDescent="0.15">
      <c r="A14" s="1933"/>
      <c r="B14" s="1788"/>
      <c r="C14" s="1962"/>
      <c r="D14" s="1973" t="s">
        <v>1419</v>
      </c>
      <c r="E14" s="1974"/>
      <c r="F14" s="1974"/>
      <c r="G14" s="1049">
        <f t="shared" si="2"/>
        <v>212</v>
      </c>
      <c r="H14" s="284">
        <f t="shared" ref="H14:H26" si="11">K14+N14+Q14+T14+W14+Z14+AC14</f>
        <v>89</v>
      </c>
      <c r="I14" s="1251">
        <f t="shared" ref="I14:I26" si="12">L14+O14+R14+U14+X14+AA14+AD14</f>
        <v>123</v>
      </c>
      <c r="J14" s="152">
        <f t="shared" si="4"/>
        <v>35</v>
      </c>
      <c r="K14" s="39">
        <v>13</v>
      </c>
      <c r="L14" s="243">
        <v>22</v>
      </c>
      <c r="M14" s="273">
        <f t="shared" si="5"/>
        <v>16</v>
      </c>
      <c r="N14" s="32">
        <v>5</v>
      </c>
      <c r="O14" s="34">
        <v>11</v>
      </c>
      <c r="P14" s="273">
        <f t="shared" si="6"/>
        <v>21</v>
      </c>
      <c r="Q14" s="39">
        <v>7</v>
      </c>
      <c r="R14" s="243">
        <v>14</v>
      </c>
      <c r="S14" s="273">
        <f t="shared" si="7"/>
        <v>2</v>
      </c>
      <c r="T14" s="32">
        <v>2</v>
      </c>
      <c r="U14" s="34">
        <v>0</v>
      </c>
      <c r="V14" s="273">
        <f t="shared" si="8"/>
        <v>94</v>
      </c>
      <c r="W14" s="39">
        <v>43</v>
      </c>
      <c r="X14" s="34">
        <v>51</v>
      </c>
      <c r="Y14" s="273">
        <f t="shared" si="9"/>
        <v>34</v>
      </c>
      <c r="Z14" s="39">
        <v>17</v>
      </c>
      <c r="AA14" s="243">
        <v>17</v>
      </c>
      <c r="AB14" s="273">
        <f t="shared" si="10"/>
        <v>10</v>
      </c>
      <c r="AC14" s="39">
        <v>2</v>
      </c>
      <c r="AD14" s="244">
        <v>8</v>
      </c>
    </row>
    <row r="15" spans="1:30" ht="15.6" customHeight="1" x14ac:dyDescent="0.15">
      <c r="A15" s="1933"/>
      <c r="B15" s="1788"/>
      <c r="C15" s="1962"/>
      <c r="D15" s="1973" t="s">
        <v>1420</v>
      </c>
      <c r="E15" s="1974"/>
      <c r="F15" s="1975"/>
      <c r="G15" s="1049">
        <f t="shared" si="2"/>
        <v>307</v>
      </c>
      <c r="H15" s="284">
        <f t="shared" si="11"/>
        <v>130</v>
      </c>
      <c r="I15" s="1251">
        <f t="shared" si="12"/>
        <v>177</v>
      </c>
      <c r="J15" s="152">
        <f t="shared" si="4"/>
        <v>56</v>
      </c>
      <c r="K15" s="39">
        <v>17</v>
      </c>
      <c r="L15" s="243">
        <v>39</v>
      </c>
      <c r="M15" s="273">
        <f t="shared" si="5"/>
        <v>30</v>
      </c>
      <c r="N15" s="32">
        <v>8</v>
      </c>
      <c r="O15" s="34">
        <v>22</v>
      </c>
      <c r="P15" s="273">
        <f t="shared" si="6"/>
        <v>32</v>
      </c>
      <c r="Q15" s="39">
        <v>15</v>
      </c>
      <c r="R15" s="243">
        <v>17</v>
      </c>
      <c r="S15" s="273">
        <f t="shared" si="7"/>
        <v>16</v>
      </c>
      <c r="T15" s="32">
        <v>11</v>
      </c>
      <c r="U15" s="34">
        <v>5</v>
      </c>
      <c r="V15" s="273">
        <f t="shared" si="8"/>
        <v>110</v>
      </c>
      <c r="W15" s="39">
        <v>54</v>
      </c>
      <c r="X15" s="34">
        <v>56</v>
      </c>
      <c r="Y15" s="273">
        <f t="shared" si="9"/>
        <v>45</v>
      </c>
      <c r="Z15" s="39">
        <v>14</v>
      </c>
      <c r="AA15" s="243">
        <v>31</v>
      </c>
      <c r="AB15" s="273">
        <f t="shared" si="10"/>
        <v>18</v>
      </c>
      <c r="AC15" s="39">
        <v>11</v>
      </c>
      <c r="AD15" s="244">
        <v>7</v>
      </c>
    </row>
    <row r="16" spans="1:30" ht="15.6" customHeight="1" x14ac:dyDescent="0.15">
      <c r="A16" s="1933"/>
      <c r="B16" s="1788"/>
      <c r="C16" s="1962"/>
      <c r="D16" s="1973" t="s">
        <v>1421</v>
      </c>
      <c r="E16" s="1974"/>
      <c r="F16" s="1975"/>
      <c r="G16" s="1049">
        <f t="shared" si="2"/>
        <v>334</v>
      </c>
      <c r="H16" s="284">
        <f t="shared" si="11"/>
        <v>136</v>
      </c>
      <c r="I16" s="1251">
        <f t="shared" si="12"/>
        <v>198</v>
      </c>
      <c r="J16" s="152">
        <f t="shared" si="4"/>
        <v>62</v>
      </c>
      <c r="K16" s="39">
        <v>24</v>
      </c>
      <c r="L16" s="243">
        <v>38</v>
      </c>
      <c r="M16" s="273">
        <f t="shared" si="5"/>
        <v>20</v>
      </c>
      <c r="N16" s="32">
        <v>8</v>
      </c>
      <c r="O16" s="34">
        <v>12</v>
      </c>
      <c r="P16" s="273">
        <f t="shared" si="6"/>
        <v>46</v>
      </c>
      <c r="Q16" s="39">
        <v>20</v>
      </c>
      <c r="R16" s="243">
        <v>26</v>
      </c>
      <c r="S16" s="273">
        <f t="shared" si="7"/>
        <v>30</v>
      </c>
      <c r="T16" s="32">
        <v>10</v>
      </c>
      <c r="U16" s="34">
        <v>20</v>
      </c>
      <c r="V16" s="273">
        <f t="shared" si="8"/>
        <v>94</v>
      </c>
      <c r="W16" s="39">
        <v>43</v>
      </c>
      <c r="X16" s="34">
        <v>51</v>
      </c>
      <c r="Y16" s="273">
        <f t="shared" si="9"/>
        <v>70</v>
      </c>
      <c r="Z16" s="39">
        <v>27</v>
      </c>
      <c r="AA16" s="243">
        <v>43</v>
      </c>
      <c r="AB16" s="273">
        <f t="shared" si="10"/>
        <v>12</v>
      </c>
      <c r="AC16" s="39">
        <v>4</v>
      </c>
      <c r="AD16" s="244">
        <v>8</v>
      </c>
    </row>
    <row r="17" spans="1:30" ht="15.6" customHeight="1" x14ac:dyDescent="0.15">
      <c r="A17" s="1933"/>
      <c r="B17" s="1788"/>
      <c r="C17" s="1962"/>
      <c r="D17" s="1973" t="s">
        <v>1422</v>
      </c>
      <c r="E17" s="1974"/>
      <c r="F17" s="1975"/>
      <c r="G17" s="1049">
        <f t="shared" si="2"/>
        <v>158</v>
      </c>
      <c r="H17" s="284">
        <f t="shared" si="11"/>
        <v>79</v>
      </c>
      <c r="I17" s="1251">
        <f t="shared" si="12"/>
        <v>79</v>
      </c>
      <c r="J17" s="152">
        <f t="shared" si="4"/>
        <v>35</v>
      </c>
      <c r="K17" s="39">
        <v>14</v>
      </c>
      <c r="L17" s="243">
        <v>21</v>
      </c>
      <c r="M17" s="273">
        <f t="shared" si="5"/>
        <v>16</v>
      </c>
      <c r="N17" s="32">
        <v>11</v>
      </c>
      <c r="O17" s="34">
        <v>5</v>
      </c>
      <c r="P17" s="273">
        <f t="shared" si="6"/>
        <v>38</v>
      </c>
      <c r="Q17" s="39">
        <v>16</v>
      </c>
      <c r="R17" s="243">
        <v>22</v>
      </c>
      <c r="S17" s="273">
        <f t="shared" si="7"/>
        <v>23</v>
      </c>
      <c r="T17" s="32">
        <v>12</v>
      </c>
      <c r="U17" s="34">
        <v>11</v>
      </c>
      <c r="V17" s="273">
        <f t="shared" si="8"/>
        <v>26</v>
      </c>
      <c r="W17" s="39">
        <v>15</v>
      </c>
      <c r="X17" s="34">
        <v>11</v>
      </c>
      <c r="Y17" s="273">
        <f t="shared" si="9"/>
        <v>18</v>
      </c>
      <c r="Z17" s="39">
        <v>9</v>
      </c>
      <c r="AA17" s="243">
        <v>9</v>
      </c>
      <c r="AB17" s="273">
        <f t="shared" si="10"/>
        <v>2</v>
      </c>
      <c r="AC17" s="39">
        <v>2</v>
      </c>
      <c r="AD17" s="244">
        <v>0</v>
      </c>
    </row>
    <row r="18" spans="1:30" ht="15.6" customHeight="1" x14ac:dyDescent="0.15">
      <c r="A18" s="1933"/>
      <c r="B18" s="1788"/>
      <c r="C18" s="1962"/>
      <c r="D18" s="1973" t="s">
        <v>1423</v>
      </c>
      <c r="E18" s="1974"/>
      <c r="F18" s="1975"/>
      <c r="G18" s="1049">
        <f t="shared" si="2"/>
        <v>50</v>
      </c>
      <c r="H18" s="284">
        <f t="shared" si="11"/>
        <v>24</v>
      </c>
      <c r="I18" s="1251">
        <f t="shared" si="12"/>
        <v>26</v>
      </c>
      <c r="J18" s="152">
        <f t="shared" si="4"/>
        <v>17</v>
      </c>
      <c r="K18" s="39">
        <v>7</v>
      </c>
      <c r="L18" s="243">
        <v>10</v>
      </c>
      <c r="M18" s="273">
        <f t="shared" si="5"/>
        <v>4</v>
      </c>
      <c r="N18" s="32">
        <v>3</v>
      </c>
      <c r="O18" s="34">
        <v>1</v>
      </c>
      <c r="P18" s="273">
        <f t="shared" si="6"/>
        <v>14</v>
      </c>
      <c r="Q18" s="39">
        <v>7</v>
      </c>
      <c r="R18" s="243">
        <v>7</v>
      </c>
      <c r="S18" s="273">
        <f t="shared" si="7"/>
        <v>5</v>
      </c>
      <c r="T18" s="32">
        <v>1</v>
      </c>
      <c r="U18" s="34">
        <v>4</v>
      </c>
      <c r="V18" s="273">
        <f t="shared" si="8"/>
        <v>6</v>
      </c>
      <c r="W18" s="39">
        <v>3</v>
      </c>
      <c r="X18" s="34">
        <v>3</v>
      </c>
      <c r="Y18" s="273">
        <f t="shared" si="9"/>
        <v>3</v>
      </c>
      <c r="Z18" s="39">
        <v>2</v>
      </c>
      <c r="AA18" s="243">
        <v>1</v>
      </c>
      <c r="AB18" s="273">
        <f t="shared" si="10"/>
        <v>1</v>
      </c>
      <c r="AC18" s="39">
        <v>1</v>
      </c>
      <c r="AD18" s="244">
        <v>0</v>
      </c>
    </row>
    <row r="19" spans="1:30" ht="15.6" customHeight="1" x14ac:dyDescent="0.15">
      <c r="A19" s="1933"/>
      <c r="B19" s="1788"/>
      <c r="C19" s="1962"/>
      <c r="D19" s="1976" t="s">
        <v>518</v>
      </c>
      <c r="E19" s="1977"/>
      <c r="F19" s="1978"/>
      <c r="G19" s="1049">
        <f t="shared" si="2"/>
        <v>29</v>
      </c>
      <c r="H19" s="217">
        <f t="shared" si="11"/>
        <v>16</v>
      </c>
      <c r="I19" s="271">
        <f t="shared" si="12"/>
        <v>13</v>
      </c>
      <c r="J19" s="152">
        <f t="shared" si="4"/>
        <v>7</v>
      </c>
      <c r="K19" s="39">
        <v>2</v>
      </c>
      <c r="L19" s="243">
        <v>5</v>
      </c>
      <c r="M19" s="273">
        <f t="shared" si="5"/>
        <v>6</v>
      </c>
      <c r="N19" s="32">
        <v>4</v>
      </c>
      <c r="O19" s="34">
        <v>2</v>
      </c>
      <c r="P19" s="273">
        <f t="shared" si="6"/>
        <v>3</v>
      </c>
      <c r="Q19" s="39">
        <v>3</v>
      </c>
      <c r="R19" s="243">
        <v>0</v>
      </c>
      <c r="S19" s="273">
        <f t="shared" si="7"/>
        <v>8</v>
      </c>
      <c r="T19" s="32">
        <v>3</v>
      </c>
      <c r="U19" s="34">
        <v>5</v>
      </c>
      <c r="V19" s="273">
        <f t="shared" si="8"/>
        <v>0</v>
      </c>
      <c r="W19" s="39">
        <v>0</v>
      </c>
      <c r="X19" s="34">
        <v>0</v>
      </c>
      <c r="Y19" s="273">
        <f t="shared" si="9"/>
        <v>5</v>
      </c>
      <c r="Z19" s="39">
        <v>4</v>
      </c>
      <c r="AA19" s="243">
        <v>1</v>
      </c>
      <c r="AB19" s="273">
        <f t="shared" si="10"/>
        <v>0</v>
      </c>
      <c r="AC19" s="39">
        <v>0</v>
      </c>
      <c r="AD19" s="244">
        <v>0</v>
      </c>
    </row>
    <row r="20" spans="1:30" ht="15.6" customHeight="1" x14ac:dyDescent="0.15">
      <c r="A20" s="1933"/>
      <c r="B20" s="1788"/>
      <c r="C20" s="1962"/>
      <c r="D20" s="1976" t="s">
        <v>445</v>
      </c>
      <c r="E20" s="1977"/>
      <c r="F20" s="1978"/>
      <c r="G20" s="1049">
        <f t="shared" si="2"/>
        <v>11</v>
      </c>
      <c r="H20" s="217">
        <f t="shared" si="11"/>
        <v>6</v>
      </c>
      <c r="I20" s="271">
        <f t="shared" si="12"/>
        <v>5</v>
      </c>
      <c r="J20" s="152">
        <f t="shared" si="4"/>
        <v>0</v>
      </c>
      <c r="K20" s="39">
        <v>0</v>
      </c>
      <c r="L20" s="243">
        <v>0</v>
      </c>
      <c r="M20" s="273">
        <f t="shared" si="5"/>
        <v>2</v>
      </c>
      <c r="N20" s="32">
        <v>1</v>
      </c>
      <c r="O20" s="34">
        <v>1</v>
      </c>
      <c r="P20" s="273">
        <f t="shared" si="6"/>
        <v>0</v>
      </c>
      <c r="Q20" s="39">
        <v>0</v>
      </c>
      <c r="R20" s="243">
        <v>0</v>
      </c>
      <c r="S20" s="273">
        <f t="shared" si="7"/>
        <v>8</v>
      </c>
      <c r="T20" s="32">
        <v>5</v>
      </c>
      <c r="U20" s="34">
        <v>3</v>
      </c>
      <c r="V20" s="273">
        <f t="shared" si="8"/>
        <v>1</v>
      </c>
      <c r="W20" s="39">
        <v>0</v>
      </c>
      <c r="X20" s="34">
        <v>1</v>
      </c>
      <c r="Y20" s="273">
        <f t="shared" si="9"/>
        <v>0</v>
      </c>
      <c r="Z20" s="39">
        <v>0</v>
      </c>
      <c r="AA20" s="243">
        <v>0</v>
      </c>
      <c r="AB20" s="273">
        <f t="shared" si="10"/>
        <v>0</v>
      </c>
      <c r="AC20" s="39">
        <v>0</v>
      </c>
      <c r="AD20" s="244">
        <v>0</v>
      </c>
    </row>
    <row r="21" spans="1:30" ht="15.6" customHeight="1" x14ac:dyDescent="0.15">
      <c r="A21" s="1933"/>
      <c r="B21" s="1788"/>
      <c r="C21" s="1962"/>
      <c r="D21" s="1976" t="s">
        <v>519</v>
      </c>
      <c r="E21" s="1977"/>
      <c r="F21" s="1978"/>
      <c r="G21" s="1049">
        <f t="shared" si="2"/>
        <v>53</v>
      </c>
      <c r="H21" s="217">
        <f t="shared" si="11"/>
        <v>18</v>
      </c>
      <c r="I21" s="271">
        <f t="shared" si="12"/>
        <v>35</v>
      </c>
      <c r="J21" s="152">
        <f t="shared" si="4"/>
        <v>1</v>
      </c>
      <c r="K21" s="39">
        <v>0</v>
      </c>
      <c r="L21" s="243">
        <v>1</v>
      </c>
      <c r="M21" s="273">
        <f t="shared" si="5"/>
        <v>0</v>
      </c>
      <c r="N21" s="32">
        <v>0</v>
      </c>
      <c r="O21" s="34">
        <v>0</v>
      </c>
      <c r="P21" s="273">
        <f t="shared" si="6"/>
        <v>1</v>
      </c>
      <c r="Q21" s="39">
        <v>0</v>
      </c>
      <c r="R21" s="243">
        <v>1</v>
      </c>
      <c r="S21" s="273">
        <f t="shared" si="7"/>
        <v>51</v>
      </c>
      <c r="T21" s="32">
        <v>18</v>
      </c>
      <c r="U21" s="34">
        <v>33</v>
      </c>
      <c r="V21" s="273">
        <f t="shared" si="8"/>
        <v>0</v>
      </c>
      <c r="W21" s="39">
        <v>0</v>
      </c>
      <c r="X21" s="34">
        <v>0</v>
      </c>
      <c r="Y21" s="273">
        <f t="shared" si="9"/>
        <v>0</v>
      </c>
      <c r="Z21" s="39">
        <v>0</v>
      </c>
      <c r="AA21" s="243">
        <v>0</v>
      </c>
      <c r="AB21" s="273">
        <f t="shared" si="10"/>
        <v>0</v>
      </c>
      <c r="AC21" s="39">
        <v>0</v>
      </c>
      <c r="AD21" s="244">
        <v>0</v>
      </c>
    </row>
    <row r="22" spans="1:30" ht="15.6" customHeight="1" x14ac:dyDescent="0.15">
      <c r="A22" s="1933"/>
      <c r="B22" s="1788"/>
      <c r="C22" s="1962"/>
      <c r="D22" s="1976" t="s">
        <v>520</v>
      </c>
      <c r="E22" s="1977"/>
      <c r="F22" s="1978"/>
      <c r="G22" s="1049">
        <f t="shared" si="2"/>
        <v>3</v>
      </c>
      <c r="H22" s="217">
        <f t="shared" si="11"/>
        <v>0</v>
      </c>
      <c r="I22" s="271">
        <f t="shared" si="12"/>
        <v>3</v>
      </c>
      <c r="J22" s="152">
        <f t="shared" si="4"/>
        <v>2</v>
      </c>
      <c r="K22" s="39">
        <v>0</v>
      </c>
      <c r="L22" s="243">
        <v>2</v>
      </c>
      <c r="M22" s="273">
        <f t="shared" si="5"/>
        <v>0</v>
      </c>
      <c r="N22" s="32">
        <v>0</v>
      </c>
      <c r="O22" s="34">
        <v>0</v>
      </c>
      <c r="P22" s="273">
        <f t="shared" si="6"/>
        <v>0</v>
      </c>
      <c r="Q22" s="39">
        <v>0</v>
      </c>
      <c r="R22" s="243">
        <v>0</v>
      </c>
      <c r="S22" s="273">
        <f t="shared" si="7"/>
        <v>0</v>
      </c>
      <c r="T22" s="32">
        <v>0</v>
      </c>
      <c r="U22" s="34">
        <v>0</v>
      </c>
      <c r="V22" s="273">
        <f t="shared" si="8"/>
        <v>0</v>
      </c>
      <c r="W22" s="39">
        <v>0</v>
      </c>
      <c r="X22" s="34">
        <v>0</v>
      </c>
      <c r="Y22" s="273">
        <f t="shared" si="9"/>
        <v>1</v>
      </c>
      <c r="Z22" s="39">
        <v>0</v>
      </c>
      <c r="AA22" s="243">
        <v>1</v>
      </c>
      <c r="AB22" s="273">
        <f t="shared" si="10"/>
        <v>0</v>
      </c>
      <c r="AC22" s="39">
        <v>0</v>
      </c>
      <c r="AD22" s="244">
        <v>0</v>
      </c>
    </row>
    <row r="23" spans="1:30" ht="15.6" customHeight="1" x14ac:dyDescent="0.15">
      <c r="A23" s="1933"/>
      <c r="B23" s="1788"/>
      <c r="C23" s="1962"/>
      <c r="D23" s="1976" t="s">
        <v>466</v>
      </c>
      <c r="E23" s="1977"/>
      <c r="F23" s="1978"/>
      <c r="G23" s="1049">
        <f t="shared" si="2"/>
        <v>1</v>
      </c>
      <c r="H23" s="217">
        <f t="shared" si="11"/>
        <v>1</v>
      </c>
      <c r="I23" s="271">
        <f t="shared" si="12"/>
        <v>0</v>
      </c>
      <c r="J23" s="152">
        <f t="shared" si="4"/>
        <v>0</v>
      </c>
      <c r="K23" s="39">
        <v>0</v>
      </c>
      <c r="L23" s="243">
        <v>0</v>
      </c>
      <c r="M23" s="273">
        <f t="shared" si="5"/>
        <v>0</v>
      </c>
      <c r="N23" s="32">
        <v>0</v>
      </c>
      <c r="O23" s="34">
        <v>0</v>
      </c>
      <c r="P23" s="273">
        <f t="shared" si="6"/>
        <v>1</v>
      </c>
      <c r="Q23" s="39">
        <v>1</v>
      </c>
      <c r="R23" s="243">
        <v>0</v>
      </c>
      <c r="S23" s="273">
        <f t="shared" si="7"/>
        <v>0</v>
      </c>
      <c r="T23" s="32">
        <v>0</v>
      </c>
      <c r="U23" s="34">
        <v>0</v>
      </c>
      <c r="V23" s="273">
        <f t="shared" si="8"/>
        <v>0</v>
      </c>
      <c r="W23" s="39">
        <v>0</v>
      </c>
      <c r="X23" s="34">
        <v>0</v>
      </c>
      <c r="Y23" s="273">
        <f t="shared" si="9"/>
        <v>0</v>
      </c>
      <c r="Z23" s="39">
        <v>0</v>
      </c>
      <c r="AA23" s="243">
        <v>0</v>
      </c>
      <c r="AB23" s="273">
        <f t="shared" si="10"/>
        <v>0</v>
      </c>
      <c r="AC23" s="39">
        <v>0</v>
      </c>
      <c r="AD23" s="244">
        <v>0</v>
      </c>
    </row>
    <row r="24" spans="1:30" ht="15.6" customHeight="1" thickBot="1" x14ac:dyDescent="0.2">
      <c r="A24" s="1933"/>
      <c r="B24" s="1788"/>
      <c r="C24" s="1963"/>
      <c r="D24" s="1979" t="s">
        <v>572</v>
      </c>
      <c r="E24" s="1980"/>
      <c r="F24" s="1981"/>
      <c r="G24" s="1255">
        <f t="shared" si="2"/>
        <v>0</v>
      </c>
      <c r="H24" s="1256">
        <f t="shared" si="11"/>
        <v>0</v>
      </c>
      <c r="I24" s="1257">
        <f t="shared" si="12"/>
        <v>0</v>
      </c>
      <c r="J24" s="191">
        <f t="shared" si="4"/>
        <v>0</v>
      </c>
      <c r="K24" s="1258">
        <v>0</v>
      </c>
      <c r="L24" s="1259">
        <v>0</v>
      </c>
      <c r="M24" s="274">
        <f t="shared" si="5"/>
        <v>0</v>
      </c>
      <c r="N24" s="1260">
        <v>0</v>
      </c>
      <c r="O24" s="1261">
        <v>0</v>
      </c>
      <c r="P24" s="274">
        <f t="shared" si="6"/>
        <v>0</v>
      </c>
      <c r="Q24" s="1258">
        <v>0</v>
      </c>
      <c r="R24" s="1259">
        <v>0</v>
      </c>
      <c r="S24" s="274">
        <f t="shared" si="7"/>
        <v>0</v>
      </c>
      <c r="T24" s="1260">
        <v>0</v>
      </c>
      <c r="U24" s="1261">
        <v>0</v>
      </c>
      <c r="V24" s="274">
        <f t="shared" si="8"/>
        <v>0</v>
      </c>
      <c r="W24" s="1258">
        <v>0</v>
      </c>
      <c r="X24" s="1261">
        <v>0</v>
      </c>
      <c r="Y24" s="274">
        <f t="shared" si="9"/>
        <v>0</v>
      </c>
      <c r="Z24" s="1258">
        <v>0</v>
      </c>
      <c r="AA24" s="1259">
        <v>0</v>
      </c>
      <c r="AB24" s="274">
        <f t="shared" si="10"/>
        <v>0</v>
      </c>
      <c r="AC24" s="1258">
        <v>0</v>
      </c>
      <c r="AD24" s="1262">
        <v>0</v>
      </c>
    </row>
    <row r="25" spans="1:30" ht="15.6" customHeight="1" thickTop="1" x14ac:dyDescent="0.15">
      <c r="A25" s="1933"/>
      <c r="B25" s="1788"/>
      <c r="C25" s="1982" t="s">
        <v>573</v>
      </c>
      <c r="D25" s="1983"/>
      <c r="E25" s="1983"/>
      <c r="F25" s="1984"/>
      <c r="G25" s="1049">
        <f t="shared" si="2"/>
        <v>29</v>
      </c>
      <c r="H25" s="217">
        <f t="shared" si="11"/>
        <v>11</v>
      </c>
      <c r="I25" s="271">
        <f t="shared" si="12"/>
        <v>18</v>
      </c>
      <c r="J25" s="152">
        <f t="shared" si="4"/>
        <v>29</v>
      </c>
      <c r="K25" s="39">
        <v>11</v>
      </c>
      <c r="L25" s="243">
        <v>18</v>
      </c>
      <c r="M25" s="273">
        <f t="shared" si="5"/>
        <v>0</v>
      </c>
      <c r="N25" s="32">
        <v>0</v>
      </c>
      <c r="O25" s="34">
        <v>0</v>
      </c>
      <c r="P25" s="273">
        <f t="shared" si="6"/>
        <v>0</v>
      </c>
      <c r="Q25" s="39">
        <v>0</v>
      </c>
      <c r="R25" s="243">
        <v>0</v>
      </c>
      <c r="S25" s="273">
        <f t="shared" si="7"/>
        <v>0</v>
      </c>
      <c r="T25" s="32">
        <v>0</v>
      </c>
      <c r="U25" s="34">
        <v>0</v>
      </c>
      <c r="V25" s="273">
        <f t="shared" si="8"/>
        <v>0</v>
      </c>
      <c r="W25" s="39">
        <v>0</v>
      </c>
      <c r="X25" s="34">
        <v>0</v>
      </c>
      <c r="Y25" s="273">
        <f t="shared" si="9"/>
        <v>0</v>
      </c>
      <c r="Z25" s="39">
        <v>0</v>
      </c>
      <c r="AA25" s="243">
        <v>0</v>
      </c>
      <c r="AB25" s="273">
        <f t="shared" si="10"/>
        <v>0</v>
      </c>
      <c r="AC25" s="39">
        <v>0</v>
      </c>
      <c r="AD25" s="244">
        <v>0</v>
      </c>
    </row>
    <row r="26" spans="1:30" ht="15.6" customHeight="1" x14ac:dyDescent="0.15">
      <c r="A26" s="1934"/>
      <c r="B26" s="1935"/>
      <c r="C26" s="1985" t="s">
        <v>575</v>
      </c>
      <c r="D26" s="1986"/>
      <c r="E26" s="1986"/>
      <c r="F26" s="1987"/>
      <c r="G26" s="1055">
        <f t="shared" si="2"/>
        <v>0</v>
      </c>
      <c r="H26" s="282">
        <f t="shared" si="11"/>
        <v>0</v>
      </c>
      <c r="I26" s="285">
        <f t="shared" si="12"/>
        <v>0</v>
      </c>
      <c r="J26" s="1006">
        <f t="shared" si="4"/>
        <v>0</v>
      </c>
      <c r="K26" s="1245">
        <v>0</v>
      </c>
      <c r="L26" s="1246">
        <v>0</v>
      </c>
      <c r="M26" s="1247">
        <f t="shared" si="5"/>
        <v>0</v>
      </c>
      <c r="N26" s="1248">
        <v>0</v>
      </c>
      <c r="O26" s="1249">
        <v>0</v>
      </c>
      <c r="P26" s="1247">
        <f t="shared" si="6"/>
        <v>0</v>
      </c>
      <c r="Q26" s="1245">
        <v>0</v>
      </c>
      <c r="R26" s="1246">
        <v>0</v>
      </c>
      <c r="S26" s="1247">
        <f t="shared" si="7"/>
        <v>0</v>
      </c>
      <c r="T26" s="1248">
        <v>0</v>
      </c>
      <c r="U26" s="1249">
        <v>0</v>
      </c>
      <c r="V26" s="1247">
        <f t="shared" si="8"/>
        <v>0</v>
      </c>
      <c r="W26" s="1245">
        <v>0</v>
      </c>
      <c r="X26" s="1249">
        <v>0</v>
      </c>
      <c r="Y26" s="1247">
        <f t="shared" si="9"/>
        <v>0</v>
      </c>
      <c r="Z26" s="1245">
        <v>0</v>
      </c>
      <c r="AA26" s="1246">
        <v>0</v>
      </c>
      <c r="AB26" s="1247">
        <f t="shared" si="10"/>
        <v>0</v>
      </c>
      <c r="AC26" s="1245">
        <v>0</v>
      </c>
      <c r="AD26" s="1250">
        <v>0</v>
      </c>
    </row>
    <row r="27" spans="1:30" ht="15.6" customHeight="1" x14ac:dyDescent="0.15">
      <c r="A27" s="1936" t="s">
        <v>377</v>
      </c>
      <c r="B27" s="1937"/>
      <c r="C27" s="1937"/>
      <c r="D27" s="1937"/>
      <c r="E27" s="1937"/>
      <c r="F27" s="1937"/>
      <c r="G27" s="1049">
        <f t="shared" si="2"/>
        <v>1108</v>
      </c>
      <c r="H27" s="217">
        <f t="shared" ref="H27:H30" si="13">K27+N27+Q27+T27+W27+Z27+AC27</f>
        <v>479</v>
      </c>
      <c r="I27" s="271">
        <f t="shared" ref="I27:I30" si="14">L27+O27+R27+U27+X27+AA27+AD27</f>
        <v>629</v>
      </c>
      <c r="J27" s="152">
        <f t="shared" si="4"/>
        <v>234</v>
      </c>
      <c r="K27" s="39">
        <v>86</v>
      </c>
      <c r="L27" s="243">
        <v>148</v>
      </c>
      <c r="M27" s="273">
        <f t="shared" si="5"/>
        <v>94</v>
      </c>
      <c r="N27" s="32">
        <v>40</v>
      </c>
      <c r="O27" s="34">
        <v>54</v>
      </c>
      <c r="P27" s="273">
        <f t="shared" si="6"/>
        <v>156</v>
      </c>
      <c r="Q27" s="39">
        <v>69</v>
      </c>
      <c r="R27" s="243">
        <v>87</v>
      </c>
      <c r="S27" s="273">
        <f t="shared" si="7"/>
        <v>78</v>
      </c>
      <c r="T27" s="32">
        <v>37</v>
      </c>
      <c r="U27" s="34">
        <v>41</v>
      </c>
      <c r="V27" s="273">
        <f t="shared" si="8"/>
        <v>331</v>
      </c>
      <c r="W27" s="39">
        <v>158</v>
      </c>
      <c r="X27" s="34">
        <v>173</v>
      </c>
      <c r="Y27" s="273">
        <f t="shared" si="9"/>
        <v>172</v>
      </c>
      <c r="Z27" s="39">
        <v>69</v>
      </c>
      <c r="AA27" s="243">
        <v>103</v>
      </c>
      <c r="AB27" s="273">
        <f t="shared" si="10"/>
        <v>43</v>
      </c>
      <c r="AC27" s="39">
        <v>20</v>
      </c>
      <c r="AD27" s="244">
        <v>23</v>
      </c>
    </row>
    <row r="28" spans="1:30" ht="15.6" customHeight="1" x14ac:dyDescent="0.15">
      <c r="A28" s="1938" t="s">
        <v>1005</v>
      </c>
      <c r="B28" s="1939"/>
      <c r="C28" s="1942" t="s">
        <v>463</v>
      </c>
      <c r="D28" s="1943"/>
      <c r="E28" s="1943"/>
      <c r="F28" s="1943"/>
      <c r="G28" s="1263">
        <f t="shared" si="2"/>
        <v>377</v>
      </c>
      <c r="H28" s="272">
        <f t="shared" si="13"/>
        <v>156</v>
      </c>
      <c r="I28" s="1264">
        <f t="shared" si="14"/>
        <v>221</v>
      </c>
      <c r="J28" s="275">
        <f t="shared" si="4"/>
        <v>39</v>
      </c>
      <c r="K28" s="186">
        <v>13</v>
      </c>
      <c r="L28" s="188">
        <v>26</v>
      </c>
      <c r="M28" s="276">
        <f t="shared" si="5"/>
        <v>40</v>
      </c>
      <c r="N28" s="192">
        <v>14</v>
      </c>
      <c r="O28" s="1265">
        <v>26</v>
      </c>
      <c r="P28" s="276">
        <f t="shared" si="6"/>
        <v>52</v>
      </c>
      <c r="Q28" s="186">
        <v>23</v>
      </c>
      <c r="R28" s="188">
        <v>29</v>
      </c>
      <c r="S28" s="276">
        <f t="shared" si="7"/>
        <v>22</v>
      </c>
      <c r="T28" s="192">
        <v>9</v>
      </c>
      <c r="U28" s="1265">
        <v>13</v>
      </c>
      <c r="V28" s="276">
        <f t="shared" si="8"/>
        <v>138</v>
      </c>
      <c r="W28" s="186">
        <v>63</v>
      </c>
      <c r="X28" s="1265">
        <v>75</v>
      </c>
      <c r="Y28" s="276">
        <f t="shared" si="9"/>
        <v>70</v>
      </c>
      <c r="Z28" s="186">
        <v>27</v>
      </c>
      <c r="AA28" s="188">
        <v>43</v>
      </c>
      <c r="AB28" s="276">
        <f t="shared" si="10"/>
        <v>16</v>
      </c>
      <c r="AC28" s="186">
        <v>7</v>
      </c>
      <c r="AD28" s="185">
        <v>9</v>
      </c>
    </row>
    <row r="29" spans="1:30" ht="15.6" customHeight="1" x14ac:dyDescent="0.15">
      <c r="A29" s="1940"/>
      <c r="B29" s="1941"/>
      <c r="C29" s="1944" t="s">
        <v>577</v>
      </c>
      <c r="D29" s="1945"/>
      <c r="E29" s="1945"/>
      <c r="F29" s="1946"/>
      <c r="G29" s="1064">
        <f t="shared" si="2"/>
        <v>445</v>
      </c>
      <c r="H29" s="1266">
        <f t="shared" si="13"/>
        <v>207</v>
      </c>
      <c r="I29" s="1267">
        <f t="shared" si="14"/>
        <v>238</v>
      </c>
      <c r="J29" s="190">
        <f t="shared" si="4"/>
        <v>47</v>
      </c>
      <c r="K29" s="40">
        <v>17</v>
      </c>
      <c r="L29" s="1254">
        <v>30</v>
      </c>
      <c r="M29" s="1016">
        <f t="shared" si="5"/>
        <v>37</v>
      </c>
      <c r="N29" s="31">
        <v>17</v>
      </c>
      <c r="O29" s="33">
        <v>20</v>
      </c>
      <c r="P29" s="1016">
        <f t="shared" si="6"/>
        <v>52</v>
      </c>
      <c r="Q29" s="40">
        <v>22</v>
      </c>
      <c r="R29" s="1254">
        <v>30</v>
      </c>
      <c r="S29" s="1016">
        <f t="shared" si="7"/>
        <v>33</v>
      </c>
      <c r="T29" s="31">
        <v>16</v>
      </c>
      <c r="U29" s="33">
        <v>17</v>
      </c>
      <c r="V29" s="1016">
        <f t="shared" si="8"/>
        <v>161</v>
      </c>
      <c r="W29" s="40">
        <v>83</v>
      </c>
      <c r="X29" s="33">
        <v>78</v>
      </c>
      <c r="Y29" s="1016">
        <f t="shared" si="9"/>
        <v>88</v>
      </c>
      <c r="Z29" s="40">
        <v>39</v>
      </c>
      <c r="AA29" s="1254">
        <v>49</v>
      </c>
      <c r="AB29" s="1016">
        <f t="shared" si="10"/>
        <v>27</v>
      </c>
      <c r="AC29" s="40">
        <v>13</v>
      </c>
      <c r="AD29" s="242">
        <v>14</v>
      </c>
    </row>
    <row r="30" spans="1:30" ht="15.6" customHeight="1" x14ac:dyDescent="0.15">
      <c r="A30" s="1936" t="s">
        <v>578</v>
      </c>
      <c r="B30" s="1937"/>
      <c r="C30" s="1937"/>
      <c r="D30" s="1937"/>
      <c r="E30" s="1937"/>
      <c r="F30" s="1947"/>
      <c r="G30" s="1049">
        <f t="shared" si="2"/>
        <v>51</v>
      </c>
      <c r="H30" s="217">
        <f t="shared" si="13"/>
        <v>22</v>
      </c>
      <c r="I30" s="1267">
        <f t="shared" si="14"/>
        <v>29</v>
      </c>
      <c r="J30" s="190">
        <f t="shared" si="4"/>
        <v>13</v>
      </c>
      <c r="K30" s="40">
        <v>7</v>
      </c>
      <c r="L30" s="243">
        <v>6</v>
      </c>
      <c r="M30" s="273">
        <f t="shared" si="5"/>
        <v>5</v>
      </c>
      <c r="N30" s="32">
        <v>3</v>
      </c>
      <c r="O30" s="33">
        <v>2</v>
      </c>
      <c r="P30" s="1016">
        <f t="shared" si="6"/>
        <v>16</v>
      </c>
      <c r="Q30" s="40">
        <v>5</v>
      </c>
      <c r="R30" s="243">
        <v>11</v>
      </c>
      <c r="S30" s="273">
        <f t="shared" si="7"/>
        <v>3</v>
      </c>
      <c r="T30" s="32">
        <v>1</v>
      </c>
      <c r="U30" s="33">
        <v>2</v>
      </c>
      <c r="V30" s="1016">
        <f t="shared" si="8"/>
        <v>7</v>
      </c>
      <c r="W30" s="40">
        <v>4</v>
      </c>
      <c r="X30" s="33">
        <v>3</v>
      </c>
      <c r="Y30" s="1016">
        <f t="shared" si="9"/>
        <v>7</v>
      </c>
      <c r="Z30" s="40">
        <v>2</v>
      </c>
      <c r="AA30" s="243">
        <v>5</v>
      </c>
      <c r="AB30" s="1016">
        <f t="shared" si="10"/>
        <v>0</v>
      </c>
      <c r="AC30" s="40">
        <v>0</v>
      </c>
      <c r="AD30" s="244">
        <v>0</v>
      </c>
    </row>
    <row r="31" spans="1:30" ht="15.6" customHeight="1" x14ac:dyDescent="0.15">
      <c r="A31" s="1948" t="s">
        <v>579</v>
      </c>
      <c r="B31" s="1949"/>
      <c r="C31" s="1949"/>
      <c r="D31" s="1949"/>
      <c r="E31" s="1950"/>
      <c r="F31" s="246" t="s">
        <v>410</v>
      </c>
      <c r="G31" s="1263">
        <f>J31+M31+P31+S31+V31+Y31+AB31</f>
        <v>1045</v>
      </c>
      <c r="H31" s="1951">
        <v>0</v>
      </c>
      <c r="I31" s="1952"/>
      <c r="J31" s="193">
        <v>209</v>
      </c>
      <c r="K31" s="1922">
        <v>0</v>
      </c>
      <c r="L31" s="1923"/>
      <c r="M31" s="194">
        <v>90</v>
      </c>
      <c r="N31" s="1922">
        <v>0</v>
      </c>
      <c r="O31" s="1923"/>
      <c r="P31" s="194">
        <v>145</v>
      </c>
      <c r="Q31" s="1922">
        <v>0</v>
      </c>
      <c r="R31" s="1923"/>
      <c r="S31" s="194">
        <v>99</v>
      </c>
      <c r="T31" s="1922">
        <v>0</v>
      </c>
      <c r="U31" s="1923"/>
      <c r="V31" s="194">
        <v>292</v>
      </c>
      <c r="W31" s="1922">
        <v>0</v>
      </c>
      <c r="X31" s="1923"/>
      <c r="Y31" s="194">
        <v>180</v>
      </c>
      <c r="Z31" s="1922">
        <v>0</v>
      </c>
      <c r="AA31" s="1926"/>
      <c r="AB31" s="194">
        <v>30</v>
      </c>
      <c r="AC31" s="1922">
        <v>0</v>
      </c>
      <c r="AD31" s="2014"/>
    </row>
    <row r="32" spans="1:30" ht="15.6" customHeight="1" x14ac:dyDescent="0.15">
      <c r="A32" s="1928" t="s">
        <v>322</v>
      </c>
      <c r="B32" s="1929"/>
      <c r="C32" s="1929"/>
      <c r="D32" s="1929"/>
      <c r="E32" s="1930"/>
      <c r="F32" s="237" t="s">
        <v>544</v>
      </c>
      <c r="G32" s="1064">
        <f>J32+M32+P32+S32+V32+Y32+AB32</f>
        <v>17118</v>
      </c>
      <c r="H32" s="1953"/>
      <c r="I32" s="1954"/>
      <c r="J32" s="1268">
        <v>2498</v>
      </c>
      <c r="K32" s="1924"/>
      <c r="L32" s="1925"/>
      <c r="M32" s="1269">
        <v>679</v>
      </c>
      <c r="N32" s="1924"/>
      <c r="O32" s="1925"/>
      <c r="P32" s="1269">
        <v>1249</v>
      </c>
      <c r="Q32" s="1924"/>
      <c r="R32" s="1925"/>
      <c r="S32" s="1269">
        <v>2895</v>
      </c>
      <c r="T32" s="1924"/>
      <c r="U32" s="1925"/>
      <c r="V32" s="1269">
        <v>7212</v>
      </c>
      <c r="W32" s="1924"/>
      <c r="X32" s="1925"/>
      <c r="Y32" s="1269">
        <v>1859</v>
      </c>
      <c r="Z32" s="1924"/>
      <c r="AA32" s="1927"/>
      <c r="AB32" s="1269">
        <v>726</v>
      </c>
      <c r="AC32" s="1924"/>
      <c r="AD32" s="2015"/>
    </row>
    <row r="33" spans="1:30" ht="15.6" customHeight="1" x14ac:dyDescent="0.15">
      <c r="A33" s="1931" t="s">
        <v>929</v>
      </c>
      <c r="B33" s="1932"/>
      <c r="C33" s="1908" t="s">
        <v>411</v>
      </c>
      <c r="D33" s="1909"/>
      <c r="E33" s="1909"/>
      <c r="F33" s="1909"/>
      <c r="G33" s="1263">
        <f t="shared" ref="G33:AA33" si="15">SUM(G34:G44)</f>
        <v>52</v>
      </c>
      <c r="H33" s="272">
        <f t="shared" si="15"/>
        <v>33</v>
      </c>
      <c r="I33" s="1264">
        <f t="shared" si="15"/>
        <v>19</v>
      </c>
      <c r="J33" s="1270">
        <f t="shared" si="15"/>
        <v>11</v>
      </c>
      <c r="K33" s="288">
        <f t="shared" si="15"/>
        <v>7</v>
      </c>
      <c r="L33" s="1271">
        <f t="shared" si="15"/>
        <v>4</v>
      </c>
      <c r="M33" s="1263">
        <f t="shared" si="15"/>
        <v>9</v>
      </c>
      <c r="N33" s="288">
        <f t="shared" si="15"/>
        <v>5</v>
      </c>
      <c r="O33" s="287">
        <f t="shared" si="15"/>
        <v>4</v>
      </c>
      <c r="P33" s="1263">
        <f t="shared" si="15"/>
        <v>10</v>
      </c>
      <c r="Q33" s="272">
        <f t="shared" si="15"/>
        <v>7</v>
      </c>
      <c r="R33" s="1271">
        <f t="shared" si="15"/>
        <v>3</v>
      </c>
      <c r="S33" s="1263">
        <f t="shared" si="15"/>
        <v>5</v>
      </c>
      <c r="T33" s="288">
        <f t="shared" si="15"/>
        <v>3</v>
      </c>
      <c r="U33" s="287">
        <f t="shared" si="15"/>
        <v>2</v>
      </c>
      <c r="V33" s="1263">
        <f t="shared" si="15"/>
        <v>10</v>
      </c>
      <c r="W33" s="272">
        <f t="shared" si="15"/>
        <v>6</v>
      </c>
      <c r="X33" s="1271">
        <f t="shared" si="15"/>
        <v>4</v>
      </c>
      <c r="Y33" s="1263">
        <f t="shared" si="15"/>
        <v>2</v>
      </c>
      <c r="Z33" s="288">
        <f t="shared" si="15"/>
        <v>1</v>
      </c>
      <c r="AA33" s="287">
        <f t="shared" si="15"/>
        <v>1</v>
      </c>
      <c r="AB33" s="1263">
        <f t="shared" ref="AB33:AD33" si="16">SUM(AB34:AB44)</f>
        <v>5</v>
      </c>
      <c r="AC33" s="288">
        <f t="shared" si="16"/>
        <v>4</v>
      </c>
      <c r="AD33" s="1272">
        <f t="shared" si="16"/>
        <v>1</v>
      </c>
    </row>
    <row r="34" spans="1:30" ht="15.6" customHeight="1" x14ac:dyDescent="0.15">
      <c r="A34" s="1933"/>
      <c r="B34" s="1788"/>
      <c r="C34" s="1910" t="s">
        <v>1038</v>
      </c>
      <c r="D34" s="1911"/>
      <c r="E34" s="1911"/>
      <c r="F34" s="1911"/>
      <c r="G34" s="1049">
        <f t="shared" ref="G34:G44" si="17">H34+I34</f>
        <v>0</v>
      </c>
      <c r="H34" s="217">
        <f>K34+N34+Q34+T34+W34+Z34+AC34</f>
        <v>0</v>
      </c>
      <c r="I34" s="271">
        <f>L34+O34+R34+U34+X34+AA34+AD34</f>
        <v>0</v>
      </c>
      <c r="J34" s="152">
        <f t="shared" ref="J34:J44" si="18">K34+L34</f>
        <v>0</v>
      </c>
      <c r="K34" s="39">
        <v>0</v>
      </c>
      <c r="L34" s="34">
        <v>0</v>
      </c>
      <c r="M34" s="273">
        <f t="shared" ref="M34:M44" si="19">N34+O34</f>
        <v>0</v>
      </c>
      <c r="N34" s="39">
        <v>0</v>
      </c>
      <c r="O34" s="243">
        <v>0</v>
      </c>
      <c r="P34" s="273">
        <f t="shared" ref="P34:P44" si="20">Q34+R34</f>
        <v>0</v>
      </c>
      <c r="Q34" s="32">
        <v>0</v>
      </c>
      <c r="R34" s="34">
        <v>0</v>
      </c>
      <c r="S34" s="273">
        <f t="shared" ref="S34:S44" si="21">T34+U34</f>
        <v>0</v>
      </c>
      <c r="T34" s="39">
        <v>0</v>
      </c>
      <c r="U34" s="243">
        <v>0</v>
      </c>
      <c r="V34" s="273">
        <f t="shared" ref="V34:V44" si="22">W34+X34</f>
        <v>0</v>
      </c>
      <c r="W34" s="32">
        <v>0</v>
      </c>
      <c r="X34" s="34">
        <v>0</v>
      </c>
      <c r="Y34" s="273">
        <f t="shared" ref="Y34:Y44" si="23">Z34+AA34</f>
        <v>0</v>
      </c>
      <c r="Z34" s="39">
        <v>0</v>
      </c>
      <c r="AA34" s="243">
        <v>0</v>
      </c>
      <c r="AB34" s="273">
        <f t="shared" ref="AB34:AB44" si="24">AC34+AD34</f>
        <v>0</v>
      </c>
      <c r="AC34" s="39">
        <v>0</v>
      </c>
      <c r="AD34" s="244">
        <v>0</v>
      </c>
    </row>
    <row r="35" spans="1:30" ht="15.6" customHeight="1" x14ac:dyDescent="0.15">
      <c r="A35" s="1933"/>
      <c r="B35" s="1788"/>
      <c r="C35" s="1910" t="s">
        <v>1039</v>
      </c>
      <c r="D35" s="1911"/>
      <c r="E35" s="1911"/>
      <c r="F35" s="1911"/>
      <c r="G35" s="1049">
        <f t="shared" si="17"/>
        <v>2</v>
      </c>
      <c r="H35" s="217">
        <f t="shared" ref="H35:H44" si="25">K35+N35+Q35+T35+W35+Z35+AC35</f>
        <v>2</v>
      </c>
      <c r="I35" s="271">
        <f t="shared" ref="I35:I44" si="26">L35+O35+R35+U35+X35+AA35+AD35</f>
        <v>0</v>
      </c>
      <c r="J35" s="152">
        <f t="shared" si="18"/>
        <v>0</v>
      </c>
      <c r="K35" s="39">
        <v>0</v>
      </c>
      <c r="L35" s="34">
        <v>0</v>
      </c>
      <c r="M35" s="273">
        <f t="shared" si="19"/>
        <v>0</v>
      </c>
      <c r="N35" s="39">
        <v>0</v>
      </c>
      <c r="O35" s="243">
        <v>0</v>
      </c>
      <c r="P35" s="273">
        <f t="shared" si="20"/>
        <v>0</v>
      </c>
      <c r="Q35" s="32">
        <v>0</v>
      </c>
      <c r="R35" s="34">
        <v>0</v>
      </c>
      <c r="S35" s="273">
        <f t="shared" si="21"/>
        <v>1</v>
      </c>
      <c r="T35" s="39">
        <v>1</v>
      </c>
      <c r="U35" s="243">
        <v>0</v>
      </c>
      <c r="V35" s="273">
        <f t="shared" si="22"/>
        <v>1</v>
      </c>
      <c r="W35" s="32">
        <v>1</v>
      </c>
      <c r="X35" s="34">
        <v>0</v>
      </c>
      <c r="Y35" s="273">
        <f t="shared" si="23"/>
        <v>0</v>
      </c>
      <c r="Z35" s="39">
        <v>0</v>
      </c>
      <c r="AA35" s="243">
        <v>0</v>
      </c>
      <c r="AB35" s="273">
        <f t="shared" si="24"/>
        <v>0</v>
      </c>
      <c r="AC35" s="39">
        <v>0</v>
      </c>
      <c r="AD35" s="244">
        <v>0</v>
      </c>
    </row>
    <row r="36" spans="1:30" ht="15.6" customHeight="1" x14ac:dyDescent="0.15">
      <c r="A36" s="1933"/>
      <c r="B36" s="1788"/>
      <c r="C36" s="1910" t="s">
        <v>1040</v>
      </c>
      <c r="D36" s="1911"/>
      <c r="E36" s="1911"/>
      <c r="F36" s="1911"/>
      <c r="G36" s="1049">
        <f t="shared" si="17"/>
        <v>6</v>
      </c>
      <c r="H36" s="217">
        <f t="shared" si="25"/>
        <v>5</v>
      </c>
      <c r="I36" s="271">
        <f t="shared" si="26"/>
        <v>1</v>
      </c>
      <c r="J36" s="152">
        <f t="shared" si="18"/>
        <v>1</v>
      </c>
      <c r="K36" s="39">
        <v>1</v>
      </c>
      <c r="L36" s="34">
        <v>0</v>
      </c>
      <c r="M36" s="273">
        <f t="shared" si="19"/>
        <v>1</v>
      </c>
      <c r="N36" s="39">
        <v>1</v>
      </c>
      <c r="O36" s="243">
        <v>0</v>
      </c>
      <c r="P36" s="273">
        <f t="shared" si="20"/>
        <v>1</v>
      </c>
      <c r="Q36" s="32">
        <v>0</v>
      </c>
      <c r="R36" s="34">
        <v>1</v>
      </c>
      <c r="S36" s="273">
        <f t="shared" si="21"/>
        <v>0</v>
      </c>
      <c r="T36" s="39">
        <v>0</v>
      </c>
      <c r="U36" s="243">
        <v>0</v>
      </c>
      <c r="V36" s="273">
        <f t="shared" si="22"/>
        <v>2</v>
      </c>
      <c r="W36" s="32">
        <v>2</v>
      </c>
      <c r="X36" s="34">
        <v>0</v>
      </c>
      <c r="Y36" s="273">
        <f t="shared" si="23"/>
        <v>0</v>
      </c>
      <c r="Z36" s="39">
        <v>0</v>
      </c>
      <c r="AA36" s="243">
        <v>0</v>
      </c>
      <c r="AB36" s="273">
        <f t="shared" si="24"/>
        <v>1</v>
      </c>
      <c r="AC36" s="39">
        <v>1</v>
      </c>
      <c r="AD36" s="244">
        <v>0</v>
      </c>
    </row>
    <row r="37" spans="1:30" ht="15.6" customHeight="1" x14ac:dyDescent="0.15">
      <c r="A37" s="1933"/>
      <c r="B37" s="1788"/>
      <c r="C37" s="1910" t="s">
        <v>1041</v>
      </c>
      <c r="D37" s="1911"/>
      <c r="E37" s="1911"/>
      <c r="F37" s="1911"/>
      <c r="G37" s="1049">
        <f t="shared" si="17"/>
        <v>1</v>
      </c>
      <c r="H37" s="217">
        <f t="shared" si="25"/>
        <v>1</v>
      </c>
      <c r="I37" s="271">
        <f t="shared" si="26"/>
        <v>0</v>
      </c>
      <c r="J37" s="152">
        <f t="shared" si="18"/>
        <v>0</v>
      </c>
      <c r="K37" s="39">
        <v>0</v>
      </c>
      <c r="L37" s="34">
        <v>0</v>
      </c>
      <c r="M37" s="273">
        <f t="shared" si="19"/>
        <v>0</v>
      </c>
      <c r="N37" s="39">
        <v>0</v>
      </c>
      <c r="O37" s="243">
        <v>0</v>
      </c>
      <c r="P37" s="273">
        <f t="shared" si="20"/>
        <v>0</v>
      </c>
      <c r="Q37" s="32">
        <v>0</v>
      </c>
      <c r="R37" s="34">
        <v>0</v>
      </c>
      <c r="S37" s="273">
        <f t="shared" si="21"/>
        <v>0</v>
      </c>
      <c r="T37" s="39">
        <v>0</v>
      </c>
      <c r="U37" s="243">
        <v>0</v>
      </c>
      <c r="V37" s="273">
        <f t="shared" si="22"/>
        <v>0</v>
      </c>
      <c r="W37" s="32">
        <v>0</v>
      </c>
      <c r="X37" s="34">
        <v>0</v>
      </c>
      <c r="Y37" s="273">
        <f t="shared" si="23"/>
        <v>0</v>
      </c>
      <c r="Z37" s="39">
        <v>0</v>
      </c>
      <c r="AA37" s="243">
        <v>0</v>
      </c>
      <c r="AB37" s="273">
        <f t="shared" si="24"/>
        <v>1</v>
      </c>
      <c r="AC37" s="39">
        <v>1</v>
      </c>
      <c r="AD37" s="244">
        <v>0</v>
      </c>
    </row>
    <row r="38" spans="1:30" ht="15.6" customHeight="1" x14ac:dyDescent="0.15">
      <c r="A38" s="1933"/>
      <c r="B38" s="1788"/>
      <c r="C38" s="1910" t="s">
        <v>1042</v>
      </c>
      <c r="D38" s="1911"/>
      <c r="E38" s="1911"/>
      <c r="F38" s="1911"/>
      <c r="G38" s="1049">
        <f t="shared" si="17"/>
        <v>0</v>
      </c>
      <c r="H38" s="217">
        <f t="shared" si="25"/>
        <v>0</v>
      </c>
      <c r="I38" s="271">
        <f t="shared" si="26"/>
        <v>0</v>
      </c>
      <c r="J38" s="152">
        <f t="shared" si="18"/>
        <v>0</v>
      </c>
      <c r="K38" s="39">
        <v>0</v>
      </c>
      <c r="L38" s="34">
        <v>0</v>
      </c>
      <c r="M38" s="273">
        <f t="shared" si="19"/>
        <v>0</v>
      </c>
      <c r="N38" s="39">
        <v>0</v>
      </c>
      <c r="O38" s="243">
        <v>0</v>
      </c>
      <c r="P38" s="273">
        <f t="shared" si="20"/>
        <v>0</v>
      </c>
      <c r="Q38" s="32">
        <v>0</v>
      </c>
      <c r="R38" s="34">
        <v>0</v>
      </c>
      <c r="S38" s="273">
        <f t="shared" si="21"/>
        <v>0</v>
      </c>
      <c r="T38" s="39">
        <v>0</v>
      </c>
      <c r="U38" s="243">
        <v>0</v>
      </c>
      <c r="V38" s="273">
        <f t="shared" si="22"/>
        <v>0</v>
      </c>
      <c r="W38" s="32">
        <v>0</v>
      </c>
      <c r="X38" s="34">
        <v>0</v>
      </c>
      <c r="Y38" s="273">
        <f t="shared" si="23"/>
        <v>0</v>
      </c>
      <c r="Z38" s="39">
        <v>0</v>
      </c>
      <c r="AA38" s="243">
        <v>0</v>
      </c>
      <c r="AB38" s="273">
        <f t="shared" si="24"/>
        <v>0</v>
      </c>
      <c r="AC38" s="39">
        <v>0</v>
      </c>
      <c r="AD38" s="244">
        <v>0</v>
      </c>
    </row>
    <row r="39" spans="1:30" ht="15.6" customHeight="1" x14ac:dyDescent="0.15">
      <c r="A39" s="1933"/>
      <c r="B39" s="1788"/>
      <c r="C39" s="1910" t="s">
        <v>1043</v>
      </c>
      <c r="D39" s="1911"/>
      <c r="E39" s="1911"/>
      <c r="F39" s="1911"/>
      <c r="G39" s="1049">
        <f t="shared" si="17"/>
        <v>32</v>
      </c>
      <c r="H39" s="217">
        <f t="shared" si="25"/>
        <v>16</v>
      </c>
      <c r="I39" s="271">
        <f t="shared" si="26"/>
        <v>16</v>
      </c>
      <c r="J39" s="152">
        <f t="shared" si="18"/>
        <v>7</v>
      </c>
      <c r="K39" s="39">
        <v>4</v>
      </c>
      <c r="L39" s="34">
        <v>3</v>
      </c>
      <c r="M39" s="273">
        <f t="shared" si="19"/>
        <v>4</v>
      </c>
      <c r="N39" s="39">
        <v>1</v>
      </c>
      <c r="O39" s="243">
        <v>3</v>
      </c>
      <c r="P39" s="273">
        <f t="shared" si="20"/>
        <v>6</v>
      </c>
      <c r="Q39" s="32">
        <v>4</v>
      </c>
      <c r="R39" s="34">
        <v>2</v>
      </c>
      <c r="S39" s="273">
        <f t="shared" si="21"/>
        <v>4</v>
      </c>
      <c r="T39" s="39">
        <v>2</v>
      </c>
      <c r="U39" s="243">
        <v>2</v>
      </c>
      <c r="V39" s="273">
        <f t="shared" si="22"/>
        <v>6</v>
      </c>
      <c r="W39" s="32">
        <v>2</v>
      </c>
      <c r="X39" s="34">
        <v>4</v>
      </c>
      <c r="Y39" s="273">
        <f t="shared" si="23"/>
        <v>2</v>
      </c>
      <c r="Z39" s="39">
        <v>1</v>
      </c>
      <c r="AA39" s="243">
        <v>1</v>
      </c>
      <c r="AB39" s="273">
        <f t="shared" si="24"/>
        <v>3</v>
      </c>
      <c r="AC39" s="39">
        <v>2</v>
      </c>
      <c r="AD39" s="244">
        <v>1</v>
      </c>
    </row>
    <row r="40" spans="1:30" ht="15.6" customHeight="1" x14ac:dyDescent="0.15">
      <c r="A40" s="1933"/>
      <c r="B40" s="1788"/>
      <c r="C40" s="1910" t="s">
        <v>1045</v>
      </c>
      <c r="D40" s="1911"/>
      <c r="E40" s="1911"/>
      <c r="F40" s="1911"/>
      <c r="G40" s="1049">
        <f t="shared" si="17"/>
        <v>0</v>
      </c>
      <c r="H40" s="217">
        <f t="shared" si="25"/>
        <v>0</v>
      </c>
      <c r="I40" s="271">
        <f t="shared" si="26"/>
        <v>0</v>
      </c>
      <c r="J40" s="152">
        <f t="shared" si="18"/>
        <v>0</v>
      </c>
      <c r="K40" s="39">
        <v>0</v>
      </c>
      <c r="L40" s="34">
        <v>0</v>
      </c>
      <c r="M40" s="273">
        <f t="shared" si="19"/>
        <v>0</v>
      </c>
      <c r="N40" s="39">
        <v>0</v>
      </c>
      <c r="O40" s="243">
        <v>0</v>
      </c>
      <c r="P40" s="273">
        <f t="shared" si="20"/>
        <v>0</v>
      </c>
      <c r="Q40" s="32">
        <v>0</v>
      </c>
      <c r="R40" s="34">
        <v>0</v>
      </c>
      <c r="S40" s="273">
        <f t="shared" si="21"/>
        <v>0</v>
      </c>
      <c r="T40" s="39">
        <v>0</v>
      </c>
      <c r="U40" s="243">
        <v>0</v>
      </c>
      <c r="V40" s="273">
        <f t="shared" si="22"/>
        <v>0</v>
      </c>
      <c r="W40" s="32">
        <v>0</v>
      </c>
      <c r="X40" s="34">
        <v>0</v>
      </c>
      <c r="Y40" s="273">
        <f t="shared" si="23"/>
        <v>0</v>
      </c>
      <c r="Z40" s="39">
        <v>0</v>
      </c>
      <c r="AA40" s="243">
        <v>0</v>
      </c>
      <c r="AB40" s="273">
        <f t="shared" si="24"/>
        <v>0</v>
      </c>
      <c r="AC40" s="39">
        <v>0</v>
      </c>
      <c r="AD40" s="244">
        <v>0</v>
      </c>
    </row>
    <row r="41" spans="1:30" ht="15.6" customHeight="1" x14ac:dyDescent="0.15">
      <c r="A41" s="1933"/>
      <c r="B41" s="1788"/>
      <c r="C41" s="1910" t="s">
        <v>1046</v>
      </c>
      <c r="D41" s="1911"/>
      <c r="E41" s="1911"/>
      <c r="F41" s="1911"/>
      <c r="G41" s="1049">
        <f t="shared" si="17"/>
        <v>0</v>
      </c>
      <c r="H41" s="217">
        <f t="shared" si="25"/>
        <v>0</v>
      </c>
      <c r="I41" s="271">
        <f t="shared" si="26"/>
        <v>0</v>
      </c>
      <c r="J41" s="152">
        <f t="shared" si="18"/>
        <v>0</v>
      </c>
      <c r="K41" s="39">
        <v>0</v>
      </c>
      <c r="L41" s="34">
        <v>0</v>
      </c>
      <c r="M41" s="273">
        <f t="shared" si="19"/>
        <v>0</v>
      </c>
      <c r="N41" s="39">
        <v>0</v>
      </c>
      <c r="O41" s="243">
        <v>0</v>
      </c>
      <c r="P41" s="273">
        <f t="shared" si="20"/>
        <v>0</v>
      </c>
      <c r="Q41" s="32">
        <v>0</v>
      </c>
      <c r="R41" s="34">
        <v>0</v>
      </c>
      <c r="S41" s="273">
        <f t="shared" si="21"/>
        <v>0</v>
      </c>
      <c r="T41" s="39">
        <v>0</v>
      </c>
      <c r="U41" s="243">
        <v>0</v>
      </c>
      <c r="V41" s="273">
        <f t="shared" si="22"/>
        <v>0</v>
      </c>
      <c r="W41" s="32">
        <v>0</v>
      </c>
      <c r="X41" s="34">
        <v>0</v>
      </c>
      <c r="Y41" s="273">
        <f t="shared" si="23"/>
        <v>0</v>
      </c>
      <c r="Z41" s="39">
        <v>0</v>
      </c>
      <c r="AA41" s="243">
        <v>0</v>
      </c>
      <c r="AB41" s="273">
        <f t="shared" si="24"/>
        <v>0</v>
      </c>
      <c r="AC41" s="39">
        <v>0</v>
      </c>
      <c r="AD41" s="244">
        <v>0</v>
      </c>
    </row>
    <row r="42" spans="1:30" ht="15.6" customHeight="1" x14ac:dyDescent="0.15">
      <c r="A42" s="1933"/>
      <c r="B42" s="1788"/>
      <c r="C42" s="1910" t="s">
        <v>940</v>
      </c>
      <c r="D42" s="1911"/>
      <c r="E42" s="1911"/>
      <c r="F42" s="1911"/>
      <c r="G42" s="1049">
        <f t="shared" si="17"/>
        <v>0</v>
      </c>
      <c r="H42" s="217">
        <f t="shared" si="25"/>
        <v>0</v>
      </c>
      <c r="I42" s="271">
        <f t="shared" si="26"/>
        <v>0</v>
      </c>
      <c r="J42" s="152">
        <f t="shared" si="18"/>
        <v>0</v>
      </c>
      <c r="K42" s="39">
        <v>0</v>
      </c>
      <c r="L42" s="34">
        <v>0</v>
      </c>
      <c r="M42" s="273">
        <f t="shared" si="19"/>
        <v>0</v>
      </c>
      <c r="N42" s="39">
        <v>0</v>
      </c>
      <c r="O42" s="243">
        <v>0</v>
      </c>
      <c r="P42" s="273">
        <f t="shared" si="20"/>
        <v>0</v>
      </c>
      <c r="Q42" s="32">
        <v>0</v>
      </c>
      <c r="R42" s="34">
        <v>0</v>
      </c>
      <c r="S42" s="273">
        <f t="shared" si="21"/>
        <v>0</v>
      </c>
      <c r="T42" s="39">
        <v>0</v>
      </c>
      <c r="U42" s="243">
        <v>0</v>
      </c>
      <c r="V42" s="273">
        <f t="shared" si="22"/>
        <v>0</v>
      </c>
      <c r="W42" s="32">
        <v>0</v>
      </c>
      <c r="X42" s="34">
        <v>0</v>
      </c>
      <c r="Y42" s="273">
        <f t="shared" si="23"/>
        <v>0</v>
      </c>
      <c r="Z42" s="39">
        <v>0</v>
      </c>
      <c r="AA42" s="243">
        <v>0</v>
      </c>
      <c r="AB42" s="273">
        <f t="shared" si="24"/>
        <v>0</v>
      </c>
      <c r="AC42" s="39">
        <v>0</v>
      </c>
      <c r="AD42" s="244">
        <v>0</v>
      </c>
    </row>
    <row r="43" spans="1:30" ht="15.6" customHeight="1" x14ac:dyDescent="0.15">
      <c r="A43" s="1933"/>
      <c r="B43" s="1788"/>
      <c r="C43" s="1910" t="s">
        <v>1047</v>
      </c>
      <c r="D43" s="1911"/>
      <c r="E43" s="1911"/>
      <c r="F43" s="1911"/>
      <c r="G43" s="1049">
        <f t="shared" si="17"/>
        <v>0</v>
      </c>
      <c r="H43" s="217">
        <f t="shared" si="25"/>
        <v>0</v>
      </c>
      <c r="I43" s="271">
        <f t="shared" si="26"/>
        <v>0</v>
      </c>
      <c r="J43" s="152">
        <f t="shared" si="18"/>
        <v>0</v>
      </c>
      <c r="K43" s="39">
        <v>0</v>
      </c>
      <c r="L43" s="34">
        <v>0</v>
      </c>
      <c r="M43" s="273">
        <f t="shared" si="19"/>
        <v>0</v>
      </c>
      <c r="N43" s="39">
        <v>0</v>
      </c>
      <c r="O43" s="243">
        <v>0</v>
      </c>
      <c r="P43" s="273">
        <f t="shared" si="20"/>
        <v>0</v>
      </c>
      <c r="Q43" s="32">
        <v>0</v>
      </c>
      <c r="R43" s="34">
        <v>0</v>
      </c>
      <c r="S43" s="273">
        <f t="shared" si="21"/>
        <v>0</v>
      </c>
      <c r="T43" s="39">
        <v>0</v>
      </c>
      <c r="U43" s="243">
        <v>0</v>
      </c>
      <c r="V43" s="273">
        <f t="shared" si="22"/>
        <v>0</v>
      </c>
      <c r="W43" s="32">
        <v>0</v>
      </c>
      <c r="X43" s="34">
        <v>0</v>
      </c>
      <c r="Y43" s="273">
        <f t="shared" si="23"/>
        <v>0</v>
      </c>
      <c r="Z43" s="39">
        <v>0</v>
      </c>
      <c r="AA43" s="243">
        <v>0</v>
      </c>
      <c r="AB43" s="273">
        <f t="shared" si="24"/>
        <v>0</v>
      </c>
      <c r="AC43" s="39">
        <v>0</v>
      </c>
      <c r="AD43" s="244">
        <v>0</v>
      </c>
    </row>
    <row r="44" spans="1:30" ht="15.6" customHeight="1" x14ac:dyDescent="0.15">
      <c r="A44" s="1934"/>
      <c r="B44" s="1935"/>
      <c r="C44" s="1910" t="s">
        <v>535</v>
      </c>
      <c r="D44" s="1911"/>
      <c r="E44" s="1911"/>
      <c r="F44" s="1911"/>
      <c r="G44" s="1064">
        <f t="shared" si="17"/>
        <v>11</v>
      </c>
      <c r="H44" s="1266">
        <f t="shared" si="25"/>
        <v>9</v>
      </c>
      <c r="I44" s="1267">
        <f t="shared" si="26"/>
        <v>2</v>
      </c>
      <c r="J44" s="190">
        <f t="shared" si="18"/>
        <v>3</v>
      </c>
      <c r="K44" s="40">
        <v>2</v>
      </c>
      <c r="L44" s="33">
        <v>1</v>
      </c>
      <c r="M44" s="1016">
        <f t="shared" si="19"/>
        <v>4</v>
      </c>
      <c r="N44" s="40">
        <v>3</v>
      </c>
      <c r="O44" s="1254">
        <v>1</v>
      </c>
      <c r="P44" s="1016">
        <f t="shared" si="20"/>
        <v>3</v>
      </c>
      <c r="Q44" s="31">
        <v>3</v>
      </c>
      <c r="R44" s="33">
        <v>0</v>
      </c>
      <c r="S44" s="1016">
        <f t="shared" si="21"/>
        <v>0</v>
      </c>
      <c r="T44" s="40">
        <v>0</v>
      </c>
      <c r="U44" s="1254">
        <v>0</v>
      </c>
      <c r="V44" s="1016">
        <f t="shared" si="22"/>
        <v>1</v>
      </c>
      <c r="W44" s="31">
        <v>1</v>
      </c>
      <c r="X44" s="33">
        <v>0</v>
      </c>
      <c r="Y44" s="1016">
        <f t="shared" si="23"/>
        <v>0</v>
      </c>
      <c r="Z44" s="40">
        <v>0</v>
      </c>
      <c r="AA44" s="1254">
        <v>0</v>
      </c>
      <c r="AB44" s="1016">
        <f t="shared" si="24"/>
        <v>0</v>
      </c>
      <c r="AC44" s="40">
        <v>0</v>
      </c>
      <c r="AD44" s="242">
        <v>0</v>
      </c>
    </row>
    <row r="45" spans="1:30" ht="15.6" customHeight="1" x14ac:dyDescent="0.15">
      <c r="A45" s="1919" t="s">
        <v>943</v>
      </c>
      <c r="B45" s="1914" t="s">
        <v>582</v>
      </c>
      <c r="C45" s="1908" t="s">
        <v>411</v>
      </c>
      <c r="D45" s="1909"/>
      <c r="E45" s="1909"/>
      <c r="F45" s="1909"/>
      <c r="G45" s="1263">
        <f>SUM(G46:G55)</f>
        <v>44</v>
      </c>
      <c r="H45" s="272">
        <f>SUM(H46:H55)</f>
        <v>23</v>
      </c>
      <c r="I45" s="1264">
        <f>SUM(I46:I55)</f>
        <v>21</v>
      </c>
      <c r="J45" s="1270">
        <f>SUM(J46:J55)</f>
        <v>2</v>
      </c>
      <c r="K45" s="288">
        <f t="shared" ref="K45:AA45" si="27">SUM(K46:K55)</f>
        <v>2</v>
      </c>
      <c r="L45" s="1271">
        <f t="shared" si="27"/>
        <v>0</v>
      </c>
      <c r="M45" s="1263">
        <f t="shared" si="27"/>
        <v>2</v>
      </c>
      <c r="N45" s="288">
        <f t="shared" si="27"/>
        <v>1</v>
      </c>
      <c r="O45" s="287">
        <f t="shared" si="27"/>
        <v>1</v>
      </c>
      <c r="P45" s="1263">
        <f t="shared" si="27"/>
        <v>2</v>
      </c>
      <c r="Q45" s="272">
        <f t="shared" si="27"/>
        <v>0</v>
      </c>
      <c r="R45" s="1271">
        <f t="shared" si="27"/>
        <v>2</v>
      </c>
      <c r="S45" s="1263">
        <f t="shared" si="27"/>
        <v>5</v>
      </c>
      <c r="T45" s="288">
        <f t="shared" si="27"/>
        <v>3</v>
      </c>
      <c r="U45" s="287">
        <f t="shared" si="27"/>
        <v>2</v>
      </c>
      <c r="V45" s="1263">
        <f t="shared" si="27"/>
        <v>12</v>
      </c>
      <c r="W45" s="272">
        <f t="shared" si="27"/>
        <v>6</v>
      </c>
      <c r="X45" s="1271">
        <f t="shared" si="27"/>
        <v>6</v>
      </c>
      <c r="Y45" s="1263">
        <f t="shared" si="27"/>
        <v>6</v>
      </c>
      <c r="Z45" s="288">
        <f t="shared" si="27"/>
        <v>3</v>
      </c>
      <c r="AA45" s="287">
        <f t="shared" si="27"/>
        <v>3</v>
      </c>
      <c r="AB45" s="1263">
        <f t="shared" ref="AB45:AD45" si="28">SUM(AB46:AB55)</f>
        <v>15</v>
      </c>
      <c r="AC45" s="288">
        <f t="shared" si="28"/>
        <v>8</v>
      </c>
      <c r="AD45" s="1272">
        <f t="shared" si="28"/>
        <v>7</v>
      </c>
    </row>
    <row r="46" spans="1:30" ht="15.6" customHeight="1" x14ac:dyDescent="0.15">
      <c r="A46" s="1920"/>
      <c r="B46" s="1915"/>
      <c r="C46" s="1910" t="s">
        <v>1039</v>
      </c>
      <c r="D46" s="1911"/>
      <c r="E46" s="1911"/>
      <c r="F46" s="1911"/>
      <c r="G46" s="1049">
        <f t="shared" ref="G46:G55" si="29">H46+I46</f>
        <v>1</v>
      </c>
      <c r="H46" s="217">
        <f>K46+N46+Q46+T46+W46+Z46+AC46</f>
        <v>0</v>
      </c>
      <c r="I46" s="271">
        <f>L46+O46+R46+U46+X46+AA46+AD46</f>
        <v>1</v>
      </c>
      <c r="J46" s="152">
        <f t="shared" ref="J46:J55" si="30">K46+L46</f>
        <v>0</v>
      </c>
      <c r="K46" s="39">
        <v>0</v>
      </c>
      <c r="L46" s="34">
        <v>0</v>
      </c>
      <c r="M46" s="273">
        <f t="shared" ref="M46:M55" si="31">N46+O46</f>
        <v>0</v>
      </c>
      <c r="N46" s="39">
        <v>0</v>
      </c>
      <c r="O46" s="243">
        <v>0</v>
      </c>
      <c r="P46" s="273">
        <f t="shared" ref="P46:P55" si="32">Q46+R46</f>
        <v>0</v>
      </c>
      <c r="Q46" s="32">
        <v>0</v>
      </c>
      <c r="R46" s="34">
        <v>0</v>
      </c>
      <c r="S46" s="273">
        <f t="shared" ref="S46:S55" si="33">T46+U46</f>
        <v>0</v>
      </c>
      <c r="T46" s="39">
        <v>0</v>
      </c>
      <c r="U46" s="243">
        <v>0</v>
      </c>
      <c r="V46" s="273">
        <f t="shared" ref="V46:V55" si="34">W46+X46</f>
        <v>0</v>
      </c>
      <c r="W46" s="32">
        <v>0</v>
      </c>
      <c r="X46" s="34">
        <v>0</v>
      </c>
      <c r="Y46" s="273">
        <f t="shared" ref="Y46:Y55" si="35">Z46+AA46</f>
        <v>1</v>
      </c>
      <c r="Z46" s="39">
        <v>0</v>
      </c>
      <c r="AA46" s="243">
        <v>1</v>
      </c>
      <c r="AB46" s="273">
        <f t="shared" ref="AB46:AB55" si="36">AC46+AD46</f>
        <v>0</v>
      </c>
      <c r="AC46" s="39">
        <v>0</v>
      </c>
      <c r="AD46" s="244">
        <v>0</v>
      </c>
    </row>
    <row r="47" spans="1:30" ht="15.6" customHeight="1" x14ac:dyDescent="0.15">
      <c r="A47" s="1920"/>
      <c r="B47" s="1915"/>
      <c r="C47" s="1910" t="s">
        <v>1040</v>
      </c>
      <c r="D47" s="1911"/>
      <c r="E47" s="1911"/>
      <c r="F47" s="1911"/>
      <c r="G47" s="1049">
        <f t="shared" si="29"/>
        <v>0</v>
      </c>
      <c r="H47" s="217">
        <f t="shared" ref="H47:H55" si="37">K47+N47+Q47+T47+W47+Z47+AC47</f>
        <v>0</v>
      </c>
      <c r="I47" s="271">
        <f t="shared" ref="I47:I55" si="38">L47+O47+R47+U47+X47+AA47+AD47</f>
        <v>0</v>
      </c>
      <c r="J47" s="152">
        <f t="shared" si="30"/>
        <v>0</v>
      </c>
      <c r="K47" s="39">
        <v>0</v>
      </c>
      <c r="L47" s="34">
        <v>0</v>
      </c>
      <c r="M47" s="273">
        <f t="shared" si="31"/>
        <v>0</v>
      </c>
      <c r="N47" s="39">
        <v>0</v>
      </c>
      <c r="O47" s="243">
        <v>0</v>
      </c>
      <c r="P47" s="273">
        <f t="shared" si="32"/>
        <v>0</v>
      </c>
      <c r="Q47" s="32">
        <v>0</v>
      </c>
      <c r="R47" s="34">
        <v>0</v>
      </c>
      <c r="S47" s="273">
        <f t="shared" si="33"/>
        <v>0</v>
      </c>
      <c r="T47" s="39">
        <v>0</v>
      </c>
      <c r="U47" s="243">
        <v>0</v>
      </c>
      <c r="V47" s="273">
        <f t="shared" si="34"/>
        <v>0</v>
      </c>
      <c r="W47" s="32">
        <v>0</v>
      </c>
      <c r="X47" s="34">
        <v>0</v>
      </c>
      <c r="Y47" s="273">
        <f t="shared" si="35"/>
        <v>0</v>
      </c>
      <c r="Z47" s="39">
        <v>0</v>
      </c>
      <c r="AA47" s="243">
        <v>0</v>
      </c>
      <c r="AB47" s="273">
        <f t="shared" si="36"/>
        <v>0</v>
      </c>
      <c r="AC47" s="39">
        <v>0</v>
      </c>
      <c r="AD47" s="244">
        <v>0</v>
      </c>
    </row>
    <row r="48" spans="1:30" ht="15.6" customHeight="1" x14ac:dyDescent="0.15">
      <c r="A48" s="1920"/>
      <c r="B48" s="1915"/>
      <c r="C48" s="1910" t="s">
        <v>1041</v>
      </c>
      <c r="D48" s="1911"/>
      <c r="E48" s="1911"/>
      <c r="F48" s="1911"/>
      <c r="G48" s="1049">
        <f t="shared" si="29"/>
        <v>0</v>
      </c>
      <c r="H48" s="217">
        <f t="shared" si="37"/>
        <v>0</v>
      </c>
      <c r="I48" s="271">
        <f t="shared" si="38"/>
        <v>0</v>
      </c>
      <c r="J48" s="152">
        <f t="shared" si="30"/>
        <v>0</v>
      </c>
      <c r="K48" s="39">
        <v>0</v>
      </c>
      <c r="L48" s="34">
        <v>0</v>
      </c>
      <c r="M48" s="273">
        <f t="shared" si="31"/>
        <v>0</v>
      </c>
      <c r="N48" s="39">
        <v>0</v>
      </c>
      <c r="O48" s="243">
        <v>0</v>
      </c>
      <c r="P48" s="273">
        <f t="shared" si="32"/>
        <v>0</v>
      </c>
      <c r="Q48" s="32">
        <v>0</v>
      </c>
      <c r="R48" s="34">
        <v>0</v>
      </c>
      <c r="S48" s="273">
        <f t="shared" si="33"/>
        <v>0</v>
      </c>
      <c r="T48" s="39">
        <v>0</v>
      </c>
      <c r="U48" s="243">
        <v>0</v>
      </c>
      <c r="V48" s="273">
        <f t="shared" si="34"/>
        <v>0</v>
      </c>
      <c r="W48" s="32">
        <v>0</v>
      </c>
      <c r="X48" s="34">
        <v>0</v>
      </c>
      <c r="Y48" s="273">
        <f t="shared" si="35"/>
        <v>0</v>
      </c>
      <c r="Z48" s="39">
        <v>0</v>
      </c>
      <c r="AA48" s="243">
        <v>0</v>
      </c>
      <c r="AB48" s="273">
        <f t="shared" si="36"/>
        <v>0</v>
      </c>
      <c r="AC48" s="39">
        <v>0</v>
      </c>
      <c r="AD48" s="244">
        <v>0</v>
      </c>
    </row>
    <row r="49" spans="1:30" ht="15.6" customHeight="1" x14ac:dyDescent="0.15">
      <c r="A49" s="1920"/>
      <c r="B49" s="1915"/>
      <c r="C49" s="1910" t="s">
        <v>1042</v>
      </c>
      <c r="D49" s="1911"/>
      <c r="E49" s="1911"/>
      <c r="F49" s="1911"/>
      <c r="G49" s="1049">
        <f t="shared" si="29"/>
        <v>0</v>
      </c>
      <c r="H49" s="217">
        <f t="shared" si="37"/>
        <v>0</v>
      </c>
      <c r="I49" s="271">
        <f t="shared" si="38"/>
        <v>0</v>
      </c>
      <c r="J49" s="152">
        <f t="shared" si="30"/>
        <v>0</v>
      </c>
      <c r="K49" s="39">
        <v>0</v>
      </c>
      <c r="L49" s="34">
        <v>0</v>
      </c>
      <c r="M49" s="273">
        <f t="shared" si="31"/>
        <v>0</v>
      </c>
      <c r="N49" s="39">
        <v>0</v>
      </c>
      <c r="O49" s="243">
        <v>0</v>
      </c>
      <c r="P49" s="273">
        <f t="shared" si="32"/>
        <v>0</v>
      </c>
      <c r="Q49" s="32">
        <v>0</v>
      </c>
      <c r="R49" s="34">
        <v>0</v>
      </c>
      <c r="S49" s="273">
        <f t="shared" si="33"/>
        <v>0</v>
      </c>
      <c r="T49" s="39">
        <v>0</v>
      </c>
      <c r="U49" s="243">
        <v>0</v>
      </c>
      <c r="V49" s="273">
        <f t="shared" si="34"/>
        <v>0</v>
      </c>
      <c r="W49" s="32">
        <v>0</v>
      </c>
      <c r="X49" s="34">
        <v>0</v>
      </c>
      <c r="Y49" s="273">
        <f t="shared" si="35"/>
        <v>0</v>
      </c>
      <c r="Z49" s="39">
        <v>0</v>
      </c>
      <c r="AA49" s="243">
        <v>0</v>
      </c>
      <c r="AB49" s="273">
        <f t="shared" si="36"/>
        <v>0</v>
      </c>
      <c r="AC49" s="39">
        <v>0</v>
      </c>
      <c r="AD49" s="244">
        <v>0</v>
      </c>
    </row>
    <row r="50" spans="1:30" ht="15.6" customHeight="1" x14ac:dyDescent="0.15">
      <c r="A50" s="1920"/>
      <c r="B50" s="1915"/>
      <c r="C50" s="1910" t="s">
        <v>1043</v>
      </c>
      <c r="D50" s="1911"/>
      <c r="E50" s="1911"/>
      <c r="F50" s="1911"/>
      <c r="G50" s="1049">
        <f t="shared" si="29"/>
        <v>8</v>
      </c>
      <c r="H50" s="217">
        <f t="shared" si="37"/>
        <v>6</v>
      </c>
      <c r="I50" s="271">
        <f t="shared" si="38"/>
        <v>2</v>
      </c>
      <c r="J50" s="152">
        <f t="shared" si="30"/>
        <v>0</v>
      </c>
      <c r="K50" s="39">
        <v>0</v>
      </c>
      <c r="L50" s="34">
        <v>0</v>
      </c>
      <c r="M50" s="273">
        <f t="shared" si="31"/>
        <v>0</v>
      </c>
      <c r="N50" s="39">
        <v>0</v>
      </c>
      <c r="O50" s="243">
        <v>0</v>
      </c>
      <c r="P50" s="273">
        <f t="shared" si="32"/>
        <v>0</v>
      </c>
      <c r="Q50" s="32">
        <v>0</v>
      </c>
      <c r="R50" s="34">
        <v>0</v>
      </c>
      <c r="S50" s="273">
        <f t="shared" si="33"/>
        <v>0</v>
      </c>
      <c r="T50" s="39">
        <v>0</v>
      </c>
      <c r="U50" s="243">
        <v>0</v>
      </c>
      <c r="V50" s="273">
        <f t="shared" si="34"/>
        <v>1</v>
      </c>
      <c r="W50" s="32">
        <v>0</v>
      </c>
      <c r="X50" s="34">
        <v>1</v>
      </c>
      <c r="Y50" s="273">
        <f t="shared" si="35"/>
        <v>3</v>
      </c>
      <c r="Z50" s="39">
        <v>2</v>
      </c>
      <c r="AA50" s="243">
        <v>1</v>
      </c>
      <c r="AB50" s="273">
        <f t="shared" si="36"/>
        <v>4</v>
      </c>
      <c r="AC50" s="39">
        <v>4</v>
      </c>
      <c r="AD50" s="244">
        <v>0</v>
      </c>
    </row>
    <row r="51" spans="1:30" ht="15.6" customHeight="1" x14ac:dyDescent="0.15">
      <c r="A51" s="1920"/>
      <c r="B51" s="1915"/>
      <c r="C51" s="1910" t="s">
        <v>1045</v>
      </c>
      <c r="D51" s="1911"/>
      <c r="E51" s="1911"/>
      <c r="F51" s="1911"/>
      <c r="G51" s="1049">
        <f t="shared" si="29"/>
        <v>0</v>
      </c>
      <c r="H51" s="217">
        <f t="shared" si="37"/>
        <v>0</v>
      </c>
      <c r="I51" s="271">
        <f t="shared" si="38"/>
        <v>0</v>
      </c>
      <c r="J51" s="152">
        <f t="shared" si="30"/>
        <v>0</v>
      </c>
      <c r="K51" s="39">
        <v>0</v>
      </c>
      <c r="L51" s="34">
        <v>0</v>
      </c>
      <c r="M51" s="273">
        <f t="shared" si="31"/>
        <v>0</v>
      </c>
      <c r="N51" s="39">
        <v>0</v>
      </c>
      <c r="O51" s="243">
        <v>0</v>
      </c>
      <c r="P51" s="273">
        <f t="shared" si="32"/>
        <v>0</v>
      </c>
      <c r="Q51" s="32">
        <v>0</v>
      </c>
      <c r="R51" s="34">
        <v>0</v>
      </c>
      <c r="S51" s="273">
        <f t="shared" si="33"/>
        <v>0</v>
      </c>
      <c r="T51" s="39">
        <v>0</v>
      </c>
      <c r="U51" s="243">
        <v>0</v>
      </c>
      <c r="V51" s="273">
        <f t="shared" si="34"/>
        <v>0</v>
      </c>
      <c r="W51" s="32">
        <v>0</v>
      </c>
      <c r="X51" s="34">
        <v>0</v>
      </c>
      <c r="Y51" s="273">
        <f t="shared" si="35"/>
        <v>0</v>
      </c>
      <c r="Z51" s="39">
        <v>0</v>
      </c>
      <c r="AA51" s="243">
        <v>0</v>
      </c>
      <c r="AB51" s="273">
        <f t="shared" si="36"/>
        <v>0</v>
      </c>
      <c r="AC51" s="39">
        <v>0</v>
      </c>
      <c r="AD51" s="244">
        <v>0</v>
      </c>
    </row>
    <row r="52" spans="1:30" ht="15.6" customHeight="1" x14ac:dyDescent="0.15">
      <c r="A52" s="1920"/>
      <c r="B52" s="1915"/>
      <c r="C52" s="1910" t="s">
        <v>1046</v>
      </c>
      <c r="D52" s="1911"/>
      <c r="E52" s="1911"/>
      <c r="F52" s="1911"/>
      <c r="G52" s="1049">
        <f t="shared" si="29"/>
        <v>2</v>
      </c>
      <c r="H52" s="217">
        <f t="shared" si="37"/>
        <v>0</v>
      </c>
      <c r="I52" s="271">
        <f t="shared" si="38"/>
        <v>2</v>
      </c>
      <c r="J52" s="152">
        <f t="shared" si="30"/>
        <v>0</v>
      </c>
      <c r="K52" s="39">
        <v>0</v>
      </c>
      <c r="L52" s="34">
        <v>0</v>
      </c>
      <c r="M52" s="273">
        <f t="shared" si="31"/>
        <v>0</v>
      </c>
      <c r="N52" s="39">
        <v>0</v>
      </c>
      <c r="O52" s="243">
        <v>0</v>
      </c>
      <c r="P52" s="273">
        <f t="shared" si="32"/>
        <v>0</v>
      </c>
      <c r="Q52" s="32">
        <v>0</v>
      </c>
      <c r="R52" s="34">
        <v>0</v>
      </c>
      <c r="S52" s="273">
        <f t="shared" si="33"/>
        <v>0</v>
      </c>
      <c r="T52" s="39">
        <v>0</v>
      </c>
      <c r="U52" s="243">
        <v>0</v>
      </c>
      <c r="V52" s="273">
        <f t="shared" si="34"/>
        <v>0</v>
      </c>
      <c r="W52" s="32">
        <v>0</v>
      </c>
      <c r="X52" s="34">
        <v>0</v>
      </c>
      <c r="Y52" s="273">
        <f t="shared" si="35"/>
        <v>0</v>
      </c>
      <c r="Z52" s="39">
        <v>0</v>
      </c>
      <c r="AA52" s="243">
        <v>0</v>
      </c>
      <c r="AB52" s="273">
        <f t="shared" si="36"/>
        <v>2</v>
      </c>
      <c r="AC52" s="39">
        <v>0</v>
      </c>
      <c r="AD52" s="244">
        <v>2</v>
      </c>
    </row>
    <row r="53" spans="1:30" ht="15.6" customHeight="1" x14ac:dyDescent="0.15">
      <c r="A53" s="1920"/>
      <c r="B53" s="1915"/>
      <c r="C53" s="1910" t="s">
        <v>940</v>
      </c>
      <c r="D53" s="1911"/>
      <c r="E53" s="1911"/>
      <c r="F53" s="1911"/>
      <c r="G53" s="1049">
        <f t="shared" si="29"/>
        <v>0</v>
      </c>
      <c r="H53" s="217">
        <f t="shared" si="37"/>
        <v>0</v>
      </c>
      <c r="I53" s="271">
        <f t="shared" si="38"/>
        <v>0</v>
      </c>
      <c r="J53" s="152">
        <f t="shared" si="30"/>
        <v>0</v>
      </c>
      <c r="K53" s="39">
        <v>0</v>
      </c>
      <c r="L53" s="34">
        <v>0</v>
      </c>
      <c r="M53" s="273">
        <f t="shared" si="31"/>
        <v>0</v>
      </c>
      <c r="N53" s="39">
        <v>0</v>
      </c>
      <c r="O53" s="243">
        <v>0</v>
      </c>
      <c r="P53" s="273">
        <f t="shared" si="32"/>
        <v>0</v>
      </c>
      <c r="Q53" s="32">
        <v>0</v>
      </c>
      <c r="R53" s="34">
        <v>0</v>
      </c>
      <c r="S53" s="273">
        <f t="shared" si="33"/>
        <v>0</v>
      </c>
      <c r="T53" s="39">
        <v>0</v>
      </c>
      <c r="U53" s="243">
        <v>0</v>
      </c>
      <c r="V53" s="273">
        <f t="shared" si="34"/>
        <v>0</v>
      </c>
      <c r="W53" s="32">
        <v>0</v>
      </c>
      <c r="X53" s="34">
        <v>0</v>
      </c>
      <c r="Y53" s="273">
        <f t="shared" si="35"/>
        <v>0</v>
      </c>
      <c r="Z53" s="39">
        <v>0</v>
      </c>
      <c r="AA53" s="243">
        <v>0</v>
      </c>
      <c r="AB53" s="273">
        <f t="shared" si="36"/>
        <v>0</v>
      </c>
      <c r="AC53" s="39">
        <v>0</v>
      </c>
      <c r="AD53" s="244">
        <v>0</v>
      </c>
    </row>
    <row r="54" spans="1:30" ht="15.6" customHeight="1" x14ac:dyDescent="0.15">
      <c r="A54" s="1920"/>
      <c r="B54" s="1915"/>
      <c r="C54" s="1910" t="s">
        <v>1047</v>
      </c>
      <c r="D54" s="1911"/>
      <c r="E54" s="1911"/>
      <c r="F54" s="1911"/>
      <c r="G54" s="1049">
        <f t="shared" si="29"/>
        <v>0</v>
      </c>
      <c r="H54" s="217">
        <f t="shared" si="37"/>
        <v>0</v>
      </c>
      <c r="I54" s="271">
        <f t="shared" si="38"/>
        <v>0</v>
      </c>
      <c r="J54" s="152">
        <f t="shared" si="30"/>
        <v>0</v>
      </c>
      <c r="K54" s="39">
        <v>0</v>
      </c>
      <c r="L54" s="34">
        <v>0</v>
      </c>
      <c r="M54" s="273">
        <f t="shared" si="31"/>
        <v>0</v>
      </c>
      <c r="N54" s="39">
        <v>0</v>
      </c>
      <c r="O54" s="243">
        <v>0</v>
      </c>
      <c r="P54" s="273">
        <f t="shared" si="32"/>
        <v>0</v>
      </c>
      <c r="Q54" s="32">
        <v>0</v>
      </c>
      <c r="R54" s="34">
        <v>0</v>
      </c>
      <c r="S54" s="273">
        <f t="shared" si="33"/>
        <v>0</v>
      </c>
      <c r="T54" s="39">
        <v>0</v>
      </c>
      <c r="U54" s="243">
        <v>0</v>
      </c>
      <c r="V54" s="273">
        <f t="shared" si="34"/>
        <v>0</v>
      </c>
      <c r="W54" s="32">
        <v>0</v>
      </c>
      <c r="X54" s="34">
        <v>0</v>
      </c>
      <c r="Y54" s="273">
        <f t="shared" si="35"/>
        <v>0</v>
      </c>
      <c r="Z54" s="39">
        <v>0</v>
      </c>
      <c r="AA54" s="243">
        <v>0</v>
      </c>
      <c r="AB54" s="273">
        <f t="shared" si="36"/>
        <v>0</v>
      </c>
      <c r="AC54" s="39">
        <v>0</v>
      </c>
      <c r="AD54" s="244">
        <v>0</v>
      </c>
    </row>
    <row r="55" spans="1:30" ht="15.6" customHeight="1" x14ac:dyDescent="0.15">
      <c r="A55" s="1920"/>
      <c r="B55" s="1916"/>
      <c r="C55" s="1917" t="s">
        <v>535</v>
      </c>
      <c r="D55" s="1918"/>
      <c r="E55" s="1918"/>
      <c r="F55" s="1918"/>
      <c r="G55" s="1064">
        <f t="shared" si="29"/>
        <v>33</v>
      </c>
      <c r="H55" s="1266">
        <f t="shared" si="37"/>
        <v>17</v>
      </c>
      <c r="I55" s="1267">
        <f t="shared" si="38"/>
        <v>16</v>
      </c>
      <c r="J55" s="190">
        <f t="shared" si="30"/>
        <v>2</v>
      </c>
      <c r="K55" s="40">
        <v>2</v>
      </c>
      <c r="L55" s="33">
        <v>0</v>
      </c>
      <c r="M55" s="1016">
        <f t="shared" si="31"/>
        <v>2</v>
      </c>
      <c r="N55" s="40">
        <v>1</v>
      </c>
      <c r="O55" s="1254">
        <v>1</v>
      </c>
      <c r="P55" s="1016">
        <f t="shared" si="32"/>
        <v>2</v>
      </c>
      <c r="Q55" s="31">
        <v>0</v>
      </c>
      <c r="R55" s="33">
        <v>2</v>
      </c>
      <c r="S55" s="1016">
        <f t="shared" si="33"/>
        <v>5</v>
      </c>
      <c r="T55" s="40">
        <v>3</v>
      </c>
      <c r="U55" s="1254">
        <v>2</v>
      </c>
      <c r="V55" s="1016">
        <f t="shared" si="34"/>
        <v>11</v>
      </c>
      <c r="W55" s="31">
        <v>6</v>
      </c>
      <c r="X55" s="33">
        <v>5</v>
      </c>
      <c r="Y55" s="1016">
        <f t="shared" si="35"/>
        <v>2</v>
      </c>
      <c r="Z55" s="40">
        <v>1</v>
      </c>
      <c r="AA55" s="1254">
        <v>1</v>
      </c>
      <c r="AB55" s="1016">
        <f t="shared" si="36"/>
        <v>9</v>
      </c>
      <c r="AC55" s="40">
        <v>4</v>
      </c>
      <c r="AD55" s="242">
        <v>5</v>
      </c>
    </row>
    <row r="56" spans="1:30" ht="15.6" customHeight="1" x14ac:dyDescent="0.15">
      <c r="A56" s="1920"/>
      <c r="B56" s="1914" t="s">
        <v>566</v>
      </c>
      <c r="C56" s="1908" t="s">
        <v>411</v>
      </c>
      <c r="D56" s="1909"/>
      <c r="E56" s="1909"/>
      <c r="F56" s="1909"/>
      <c r="G56" s="1263">
        <f>SUM(G57:G66)</f>
        <v>10</v>
      </c>
      <c r="H56" s="272">
        <f>SUM(H57:H66)</f>
        <v>6</v>
      </c>
      <c r="I56" s="1264">
        <f>SUM(I57:I66)</f>
        <v>4</v>
      </c>
      <c r="J56" s="1270">
        <f>SUM(J57:J66)</f>
        <v>8</v>
      </c>
      <c r="K56" s="288">
        <f t="shared" ref="K56:AA56" si="39">SUM(K57:K66)</f>
        <v>4</v>
      </c>
      <c r="L56" s="1271">
        <f t="shared" si="39"/>
        <v>4</v>
      </c>
      <c r="M56" s="1263">
        <f t="shared" si="39"/>
        <v>0</v>
      </c>
      <c r="N56" s="288">
        <f t="shared" si="39"/>
        <v>0</v>
      </c>
      <c r="O56" s="287">
        <f t="shared" si="39"/>
        <v>0</v>
      </c>
      <c r="P56" s="1263">
        <f t="shared" si="39"/>
        <v>0</v>
      </c>
      <c r="Q56" s="272">
        <f t="shared" si="39"/>
        <v>0</v>
      </c>
      <c r="R56" s="1271">
        <f t="shared" si="39"/>
        <v>0</v>
      </c>
      <c r="S56" s="1263">
        <f t="shared" si="39"/>
        <v>0</v>
      </c>
      <c r="T56" s="288">
        <f t="shared" si="39"/>
        <v>0</v>
      </c>
      <c r="U56" s="287">
        <f t="shared" si="39"/>
        <v>0</v>
      </c>
      <c r="V56" s="1263">
        <f t="shared" si="39"/>
        <v>2</v>
      </c>
      <c r="W56" s="272">
        <f t="shared" si="39"/>
        <v>2</v>
      </c>
      <c r="X56" s="1271">
        <f t="shared" si="39"/>
        <v>0</v>
      </c>
      <c r="Y56" s="1263">
        <f t="shared" si="39"/>
        <v>0</v>
      </c>
      <c r="Z56" s="288">
        <f t="shared" si="39"/>
        <v>0</v>
      </c>
      <c r="AA56" s="287">
        <f t="shared" si="39"/>
        <v>0</v>
      </c>
      <c r="AB56" s="1263">
        <f t="shared" ref="AB56:AD56" si="40">SUM(AB57:AB66)</f>
        <v>0</v>
      </c>
      <c r="AC56" s="288">
        <f t="shared" si="40"/>
        <v>0</v>
      </c>
      <c r="AD56" s="1272">
        <f t="shared" si="40"/>
        <v>0</v>
      </c>
    </row>
    <row r="57" spans="1:30" ht="15.6" customHeight="1" x14ac:dyDescent="0.15">
      <c r="A57" s="1920"/>
      <c r="B57" s="1915"/>
      <c r="C57" s="1910" t="s">
        <v>1039</v>
      </c>
      <c r="D57" s="1911"/>
      <c r="E57" s="1911"/>
      <c r="F57" s="1911"/>
      <c r="G57" s="1049">
        <f t="shared" ref="G57:G66" si="41">H57+I57</f>
        <v>0</v>
      </c>
      <c r="H57" s="217">
        <f>K57+N57+Q57+T57+W57+Z57+AC57</f>
        <v>0</v>
      </c>
      <c r="I57" s="271">
        <f>L57+O57+R57+U57+X57+AA57+AD57</f>
        <v>0</v>
      </c>
      <c r="J57" s="152">
        <f t="shared" ref="J57:J66" si="42">K57+L57</f>
        <v>0</v>
      </c>
      <c r="K57" s="39">
        <v>0</v>
      </c>
      <c r="L57" s="34">
        <v>0</v>
      </c>
      <c r="M57" s="273">
        <f t="shared" ref="M57:M66" si="43">N57+O57</f>
        <v>0</v>
      </c>
      <c r="N57" s="39">
        <v>0</v>
      </c>
      <c r="O57" s="243">
        <v>0</v>
      </c>
      <c r="P57" s="273">
        <f t="shared" ref="P57:P66" si="44">Q57+R57</f>
        <v>0</v>
      </c>
      <c r="Q57" s="32">
        <v>0</v>
      </c>
      <c r="R57" s="34">
        <v>0</v>
      </c>
      <c r="S57" s="273">
        <f t="shared" ref="S57:S66" si="45">T57+U57</f>
        <v>0</v>
      </c>
      <c r="T57" s="39">
        <v>0</v>
      </c>
      <c r="U57" s="243">
        <v>0</v>
      </c>
      <c r="V57" s="273">
        <f t="shared" ref="V57:V66" si="46">W57+X57</f>
        <v>0</v>
      </c>
      <c r="W57" s="32">
        <v>0</v>
      </c>
      <c r="X57" s="34">
        <v>0</v>
      </c>
      <c r="Y57" s="273">
        <f t="shared" ref="Y57:Y66" si="47">Z57+AA57</f>
        <v>0</v>
      </c>
      <c r="Z57" s="39">
        <v>0</v>
      </c>
      <c r="AA57" s="243">
        <v>0</v>
      </c>
      <c r="AB57" s="273">
        <f t="shared" ref="AB57:AB66" si="48">AC57+AD57</f>
        <v>0</v>
      </c>
      <c r="AC57" s="39">
        <v>0</v>
      </c>
      <c r="AD57" s="244">
        <v>0</v>
      </c>
    </row>
    <row r="58" spans="1:30" ht="15.6" customHeight="1" x14ac:dyDescent="0.15">
      <c r="A58" s="1920"/>
      <c r="B58" s="1915"/>
      <c r="C58" s="1910" t="s">
        <v>1040</v>
      </c>
      <c r="D58" s="1911"/>
      <c r="E58" s="1911"/>
      <c r="F58" s="1911"/>
      <c r="G58" s="1049">
        <f t="shared" si="41"/>
        <v>0</v>
      </c>
      <c r="H58" s="217">
        <f t="shared" ref="H58:H66" si="49">K58+N58+Q58+T58+W58+Z58+AC58</f>
        <v>0</v>
      </c>
      <c r="I58" s="271">
        <f t="shared" ref="I58:I66" si="50">L58+O58+R58+U58+X58+AA58+AD58</f>
        <v>0</v>
      </c>
      <c r="J58" s="152">
        <f t="shared" si="42"/>
        <v>0</v>
      </c>
      <c r="K58" s="39">
        <v>0</v>
      </c>
      <c r="L58" s="34">
        <v>0</v>
      </c>
      <c r="M58" s="273">
        <f t="shared" si="43"/>
        <v>0</v>
      </c>
      <c r="N58" s="39">
        <v>0</v>
      </c>
      <c r="O58" s="243">
        <v>0</v>
      </c>
      <c r="P58" s="273">
        <f t="shared" si="44"/>
        <v>0</v>
      </c>
      <c r="Q58" s="32">
        <v>0</v>
      </c>
      <c r="R58" s="34">
        <v>0</v>
      </c>
      <c r="S58" s="273">
        <f t="shared" si="45"/>
        <v>0</v>
      </c>
      <c r="T58" s="39">
        <v>0</v>
      </c>
      <c r="U58" s="243">
        <v>0</v>
      </c>
      <c r="V58" s="273">
        <f t="shared" si="46"/>
        <v>0</v>
      </c>
      <c r="W58" s="32">
        <v>0</v>
      </c>
      <c r="X58" s="34">
        <v>0</v>
      </c>
      <c r="Y58" s="273">
        <f t="shared" si="47"/>
        <v>0</v>
      </c>
      <c r="Z58" s="39">
        <v>0</v>
      </c>
      <c r="AA58" s="243">
        <v>0</v>
      </c>
      <c r="AB58" s="273">
        <f t="shared" si="48"/>
        <v>0</v>
      </c>
      <c r="AC58" s="39">
        <v>0</v>
      </c>
      <c r="AD58" s="244">
        <v>0</v>
      </c>
    </row>
    <row r="59" spans="1:30" ht="15.6" customHeight="1" x14ac:dyDescent="0.15">
      <c r="A59" s="1920"/>
      <c r="B59" s="1915"/>
      <c r="C59" s="1910" t="s">
        <v>1041</v>
      </c>
      <c r="D59" s="1911"/>
      <c r="E59" s="1911"/>
      <c r="F59" s="1911"/>
      <c r="G59" s="1049">
        <f t="shared" si="41"/>
        <v>0</v>
      </c>
      <c r="H59" s="217">
        <f t="shared" si="49"/>
        <v>0</v>
      </c>
      <c r="I59" s="271">
        <f t="shared" si="50"/>
        <v>0</v>
      </c>
      <c r="J59" s="152">
        <f t="shared" si="42"/>
        <v>0</v>
      </c>
      <c r="K59" s="39">
        <v>0</v>
      </c>
      <c r="L59" s="34">
        <v>0</v>
      </c>
      <c r="M59" s="273">
        <f t="shared" si="43"/>
        <v>0</v>
      </c>
      <c r="N59" s="39">
        <v>0</v>
      </c>
      <c r="O59" s="243">
        <v>0</v>
      </c>
      <c r="P59" s="273">
        <f t="shared" si="44"/>
        <v>0</v>
      </c>
      <c r="Q59" s="32">
        <v>0</v>
      </c>
      <c r="R59" s="34">
        <v>0</v>
      </c>
      <c r="S59" s="273">
        <f t="shared" si="45"/>
        <v>0</v>
      </c>
      <c r="T59" s="39">
        <v>0</v>
      </c>
      <c r="U59" s="243">
        <v>0</v>
      </c>
      <c r="V59" s="273">
        <f t="shared" si="46"/>
        <v>0</v>
      </c>
      <c r="W59" s="32">
        <v>0</v>
      </c>
      <c r="X59" s="34">
        <v>0</v>
      </c>
      <c r="Y59" s="273">
        <f t="shared" si="47"/>
        <v>0</v>
      </c>
      <c r="Z59" s="39">
        <v>0</v>
      </c>
      <c r="AA59" s="243">
        <v>0</v>
      </c>
      <c r="AB59" s="273">
        <f t="shared" si="48"/>
        <v>0</v>
      </c>
      <c r="AC59" s="39">
        <v>0</v>
      </c>
      <c r="AD59" s="244">
        <v>0</v>
      </c>
    </row>
    <row r="60" spans="1:30" ht="15.6" customHeight="1" x14ac:dyDescent="0.15">
      <c r="A60" s="1920"/>
      <c r="B60" s="1915"/>
      <c r="C60" s="1910" t="s">
        <v>1042</v>
      </c>
      <c r="D60" s="1911"/>
      <c r="E60" s="1911"/>
      <c r="F60" s="1911"/>
      <c r="G60" s="1049">
        <f t="shared" si="41"/>
        <v>0</v>
      </c>
      <c r="H60" s="217">
        <f t="shared" si="49"/>
        <v>0</v>
      </c>
      <c r="I60" s="271">
        <f t="shared" si="50"/>
        <v>0</v>
      </c>
      <c r="J60" s="152">
        <f t="shared" si="42"/>
        <v>0</v>
      </c>
      <c r="K60" s="39">
        <v>0</v>
      </c>
      <c r="L60" s="34">
        <v>0</v>
      </c>
      <c r="M60" s="273">
        <f t="shared" si="43"/>
        <v>0</v>
      </c>
      <c r="N60" s="39">
        <v>0</v>
      </c>
      <c r="O60" s="243">
        <v>0</v>
      </c>
      <c r="P60" s="273">
        <f t="shared" si="44"/>
        <v>0</v>
      </c>
      <c r="Q60" s="32">
        <v>0</v>
      </c>
      <c r="R60" s="34">
        <v>0</v>
      </c>
      <c r="S60" s="273">
        <f t="shared" si="45"/>
        <v>0</v>
      </c>
      <c r="T60" s="39">
        <v>0</v>
      </c>
      <c r="U60" s="243">
        <v>0</v>
      </c>
      <c r="V60" s="273">
        <f t="shared" si="46"/>
        <v>0</v>
      </c>
      <c r="W60" s="32">
        <v>0</v>
      </c>
      <c r="X60" s="34">
        <v>0</v>
      </c>
      <c r="Y60" s="273">
        <f t="shared" si="47"/>
        <v>0</v>
      </c>
      <c r="Z60" s="39">
        <v>0</v>
      </c>
      <c r="AA60" s="243">
        <v>0</v>
      </c>
      <c r="AB60" s="273">
        <f t="shared" si="48"/>
        <v>0</v>
      </c>
      <c r="AC60" s="39">
        <v>0</v>
      </c>
      <c r="AD60" s="244">
        <v>0</v>
      </c>
    </row>
    <row r="61" spans="1:30" ht="15.6" customHeight="1" x14ac:dyDescent="0.15">
      <c r="A61" s="1920"/>
      <c r="B61" s="1915"/>
      <c r="C61" s="1910" t="s">
        <v>1043</v>
      </c>
      <c r="D61" s="1911"/>
      <c r="E61" s="1911"/>
      <c r="F61" s="1911"/>
      <c r="G61" s="1049">
        <f t="shared" si="41"/>
        <v>2</v>
      </c>
      <c r="H61" s="217">
        <f t="shared" si="49"/>
        <v>2</v>
      </c>
      <c r="I61" s="271">
        <f t="shared" si="50"/>
        <v>0</v>
      </c>
      <c r="J61" s="152">
        <f t="shared" si="42"/>
        <v>0</v>
      </c>
      <c r="K61" s="39">
        <v>0</v>
      </c>
      <c r="L61" s="34">
        <v>0</v>
      </c>
      <c r="M61" s="273">
        <f t="shared" si="43"/>
        <v>0</v>
      </c>
      <c r="N61" s="39">
        <v>0</v>
      </c>
      <c r="O61" s="243">
        <v>0</v>
      </c>
      <c r="P61" s="273">
        <f t="shared" si="44"/>
        <v>0</v>
      </c>
      <c r="Q61" s="32">
        <v>0</v>
      </c>
      <c r="R61" s="34">
        <v>0</v>
      </c>
      <c r="S61" s="273">
        <f t="shared" si="45"/>
        <v>0</v>
      </c>
      <c r="T61" s="39">
        <v>0</v>
      </c>
      <c r="U61" s="243">
        <v>0</v>
      </c>
      <c r="V61" s="273">
        <f t="shared" si="46"/>
        <v>2</v>
      </c>
      <c r="W61" s="32">
        <v>2</v>
      </c>
      <c r="X61" s="34">
        <v>0</v>
      </c>
      <c r="Y61" s="273">
        <f t="shared" si="47"/>
        <v>0</v>
      </c>
      <c r="Z61" s="39">
        <v>0</v>
      </c>
      <c r="AA61" s="243">
        <v>0</v>
      </c>
      <c r="AB61" s="273">
        <f t="shared" si="48"/>
        <v>0</v>
      </c>
      <c r="AC61" s="39">
        <v>0</v>
      </c>
      <c r="AD61" s="244">
        <v>0</v>
      </c>
    </row>
    <row r="62" spans="1:30" ht="15.6" customHeight="1" x14ac:dyDescent="0.15">
      <c r="A62" s="1920"/>
      <c r="B62" s="1915"/>
      <c r="C62" s="1910" t="s">
        <v>1045</v>
      </c>
      <c r="D62" s="1911"/>
      <c r="E62" s="1911"/>
      <c r="F62" s="1911"/>
      <c r="G62" s="1049">
        <f t="shared" si="41"/>
        <v>0</v>
      </c>
      <c r="H62" s="217">
        <f t="shared" si="49"/>
        <v>0</v>
      </c>
      <c r="I62" s="271">
        <f t="shared" si="50"/>
        <v>0</v>
      </c>
      <c r="J62" s="152">
        <f t="shared" si="42"/>
        <v>0</v>
      </c>
      <c r="K62" s="39">
        <v>0</v>
      </c>
      <c r="L62" s="34">
        <v>0</v>
      </c>
      <c r="M62" s="273">
        <f t="shared" si="43"/>
        <v>0</v>
      </c>
      <c r="N62" s="39">
        <v>0</v>
      </c>
      <c r="O62" s="243">
        <v>0</v>
      </c>
      <c r="P62" s="273">
        <f t="shared" si="44"/>
        <v>0</v>
      </c>
      <c r="Q62" s="32">
        <v>0</v>
      </c>
      <c r="R62" s="34">
        <v>0</v>
      </c>
      <c r="S62" s="273">
        <f t="shared" si="45"/>
        <v>0</v>
      </c>
      <c r="T62" s="39">
        <v>0</v>
      </c>
      <c r="U62" s="243">
        <v>0</v>
      </c>
      <c r="V62" s="273">
        <f t="shared" si="46"/>
        <v>0</v>
      </c>
      <c r="W62" s="32">
        <v>0</v>
      </c>
      <c r="X62" s="34">
        <v>0</v>
      </c>
      <c r="Y62" s="273">
        <f t="shared" si="47"/>
        <v>0</v>
      </c>
      <c r="Z62" s="39">
        <v>0</v>
      </c>
      <c r="AA62" s="243">
        <v>0</v>
      </c>
      <c r="AB62" s="273">
        <f t="shared" si="48"/>
        <v>0</v>
      </c>
      <c r="AC62" s="39">
        <v>0</v>
      </c>
      <c r="AD62" s="244">
        <v>0</v>
      </c>
    </row>
    <row r="63" spans="1:30" ht="15.6" customHeight="1" x14ac:dyDescent="0.15">
      <c r="A63" s="1920"/>
      <c r="B63" s="1915"/>
      <c r="C63" s="1910" t="s">
        <v>1046</v>
      </c>
      <c r="D63" s="1911"/>
      <c r="E63" s="1911"/>
      <c r="F63" s="1911"/>
      <c r="G63" s="1049">
        <f t="shared" si="41"/>
        <v>0</v>
      </c>
      <c r="H63" s="217">
        <f t="shared" si="49"/>
        <v>0</v>
      </c>
      <c r="I63" s="271">
        <f t="shared" si="50"/>
        <v>0</v>
      </c>
      <c r="J63" s="152">
        <f t="shared" si="42"/>
        <v>0</v>
      </c>
      <c r="K63" s="39">
        <v>0</v>
      </c>
      <c r="L63" s="34">
        <v>0</v>
      </c>
      <c r="M63" s="273">
        <f t="shared" si="43"/>
        <v>0</v>
      </c>
      <c r="N63" s="39">
        <v>0</v>
      </c>
      <c r="O63" s="243">
        <v>0</v>
      </c>
      <c r="P63" s="273">
        <f t="shared" si="44"/>
        <v>0</v>
      </c>
      <c r="Q63" s="32">
        <v>0</v>
      </c>
      <c r="R63" s="34">
        <v>0</v>
      </c>
      <c r="S63" s="273">
        <f t="shared" si="45"/>
        <v>0</v>
      </c>
      <c r="T63" s="39">
        <v>0</v>
      </c>
      <c r="U63" s="243">
        <v>0</v>
      </c>
      <c r="V63" s="273">
        <f t="shared" si="46"/>
        <v>0</v>
      </c>
      <c r="W63" s="32">
        <v>0</v>
      </c>
      <c r="X63" s="34">
        <v>0</v>
      </c>
      <c r="Y63" s="273">
        <f t="shared" si="47"/>
        <v>0</v>
      </c>
      <c r="Z63" s="39">
        <v>0</v>
      </c>
      <c r="AA63" s="243">
        <v>0</v>
      </c>
      <c r="AB63" s="273">
        <f t="shared" si="48"/>
        <v>0</v>
      </c>
      <c r="AC63" s="39">
        <v>0</v>
      </c>
      <c r="AD63" s="244">
        <v>0</v>
      </c>
    </row>
    <row r="64" spans="1:30" ht="15.6" customHeight="1" x14ac:dyDescent="0.15">
      <c r="A64" s="1920"/>
      <c r="B64" s="1915"/>
      <c r="C64" s="1910" t="s">
        <v>940</v>
      </c>
      <c r="D64" s="1911"/>
      <c r="E64" s="1911"/>
      <c r="F64" s="1911"/>
      <c r="G64" s="1049">
        <f t="shared" si="41"/>
        <v>0</v>
      </c>
      <c r="H64" s="217">
        <f t="shared" si="49"/>
        <v>0</v>
      </c>
      <c r="I64" s="271">
        <f t="shared" si="50"/>
        <v>0</v>
      </c>
      <c r="J64" s="152">
        <f t="shared" si="42"/>
        <v>0</v>
      </c>
      <c r="K64" s="39">
        <v>0</v>
      </c>
      <c r="L64" s="34">
        <v>0</v>
      </c>
      <c r="M64" s="273">
        <f t="shared" si="43"/>
        <v>0</v>
      </c>
      <c r="N64" s="39">
        <v>0</v>
      </c>
      <c r="O64" s="243">
        <v>0</v>
      </c>
      <c r="P64" s="273">
        <f t="shared" si="44"/>
        <v>0</v>
      </c>
      <c r="Q64" s="32">
        <v>0</v>
      </c>
      <c r="R64" s="34">
        <v>0</v>
      </c>
      <c r="S64" s="273">
        <f t="shared" si="45"/>
        <v>0</v>
      </c>
      <c r="T64" s="39">
        <v>0</v>
      </c>
      <c r="U64" s="243">
        <v>0</v>
      </c>
      <c r="V64" s="273">
        <f t="shared" si="46"/>
        <v>0</v>
      </c>
      <c r="W64" s="32">
        <v>0</v>
      </c>
      <c r="X64" s="34">
        <v>0</v>
      </c>
      <c r="Y64" s="273">
        <f t="shared" si="47"/>
        <v>0</v>
      </c>
      <c r="Z64" s="39">
        <v>0</v>
      </c>
      <c r="AA64" s="243">
        <v>0</v>
      </c>
      <c r="AB64" s="273">
        <f t="shared" si="48"/>
        <v>0</v>
      </c>
      <c r="AC64" s="39">
        <v>0</v>
      </c>
      <c r="AD64" s="244">
        <v>0</v>
      </c>
    </row>
    <row r="65" spans="1:30" ht="15.6" customHeight="1" x14ac:dyDescent="0.15">
      <c r="A65" s="1920"/>
      <c r="B65" s="1915"/>
      <c r="C65" s="1910" t="s">
        <v>1047</v>
      </c>
      <c r="D65" s="1911"/>
      <c r="E65" s="1911"/>
      <c r="F65" s="1911"/>
      <c r="G65" s="1049">
        <f t="shared" si="41"/>
        <v>0</v>
      </c>
      <c r="H65" s="217">
        <f t="shared" si="49"/>
        <v>0</v>
      </c>
      <c r="I65" s="271">
        <f t="shared" si="50"/>
        <v>0</v>
      </c>
      <c r="J65" s="152">
        <f t="shared" si="42"/>
        <v>0</v>
      </c>
      <c r="K65" s="39">
        <v>0</v>
      </c>
      <c r="L65" s="34">
        <v>0</v>
      </c>
      <c r="M65" s="273">
        <f t="shared" si="43"/>
        <v>0</v>
      </c>
      <c r="N65" s="39">
        <v>0</v>
      </c>
      <c r="O65" s="243">
        <v>0</v>
      </c>
      <c r="P65" s="273">
        <f t="shared" si="44"/>
        <v>0</v>
      </c>
      <c r="Q65" s="32">
        <v>0</v>
      </c>
      <c r="R65" s="34">
        <v>0</v>
      </c>
      <c r="S65" s="273">
        <f t="shared" si="45"/>
        <v>0</v>
      </c>
      <c r="T65" s="39">
        <v>0</v>
      </c>
      <c r="U65" s="243">
        <v>0</v>
      </c>
      <c r="V65" s="273">
        <f t="shared" si="46"/>
        <v>0</v>
      </c>
      <c r="W65" s="32">
        <v>0</v>
      </c>
      <c r="X65" s="34">
        <v>0</v>
      </c>
      <c r="Y65" s="273">
        <f t="shared" si="47"/>
        <v>0</v>
      </c>
      <c r="Z65" s="39">
        <v>0</v>
      </c>
      <c r="AA65" s="243">
        <v>0</v>
      </c>
      <c r="AB65" s="273">
        <f t="shared" si="48"/>
        <v>0</v>
      </c>
      <c r="AC65" s="39">
        <v>0</v>
      </c>
      <c r="AD65" s="244">
        <v>0</v>
      </c>
    </row>
    <row r="66" spans="1:30" ht="15.6" customHeight="1" x14ac:dyDescent="0.15">
      <c r="A66" s="1920"/>
      <c r="B66" s="1916"/>
      <c r="C66" s="1910" t="s">
        <v>535</v>
      </c>
      <c r="D66" s="1911"/>
      <c r="E66" s="1911"/>
      <c r="F66" s="1911"/>
      <c r="G66" s="1064">
        <f t="shared" si="41"/>
        <v>8</v>
      </c>
      <c r="H66" s="1266">
        <f t="shared" si="49"/>
        <v>4</v>
      </c>
      <c r="I66" s="1267">
        <f t="shared" si="50"/>
        <v>4</v>
      </c>
      <c r="J66" s="190">
        <f t="shared" si="42"/>
        <v>8</v>
      </c>
      <c r="K66" s="40">
        <v>4</v>
      </c>
      <c r="L66" s="33">
        <v>4</v>
      </c>
      <c r="M66" s="1016">
        <f t="shared" si="43"/>
        <v>0</v>
      </c>
      <c r="N66" s="40">
        <v>0</v>
      </c>
      <c r="O66" s="1254">
        <v>0</v>
      </c>
      <c r="P66" s="1016">
        <f t="shared" si="44"/>
        <v>0</v>
      </c>
      <c r="Q66" s="31">
        <v>0</v>
      </c>
      <c r="R66" s="33">
        <v>0</v>
      </c>
      <c r="S66" s="1016">
        <f t="shared" si="45"/>
        <v>0</v>
      </c>
      <c r="T66" s="40">
        <v>0</v>
      </c>
      <c r="U66" s="1254">
        <v>0</v>
      </c>
      <c r="V66" s="1016">
        <f t="shared" si="46"/>
        <v>0</v>
      </c>
      <c r="W66" s="31">
        <v>0</v>
      </c>
      <c r="X66" s="33">
        <v>0</v>
      </c>
      <c r="Y66" s="1016">
        <f t="shared" si="47"/>
        <v>0</v>
      </c>
      <c r="Z66" s="40">
        <v>0</v>
      </c>
      <c r="AA66" s="1254">
        <v>0</v>
      </c>
      <c r="AB66" s="1016">
        <f t="shared" si="48"/>
        <v>0</v>
      </c>
      <c r="AC66" s="40">
        <v>0</v>
      </c>
      <c r="AD66" s="242">
        <v>0</v>
      </c>
    </row>
    <row r="67" spans="1:30" ht="15.6" customHeight="1" x14ac:dyDescent="0.15">
      <c r="A67" s="1920"/>
      <c r="B67" s="1914" t="s">
        <v>554</v>
      </c>
      <c r="C67" s="1908" t="s">
        <v>411</v>
      </c>
      <c r="D67" s="1909"/>
      <c r="E67" s="1909"/>
      <c r="F67" s="1909"/>
      <c r="G67" s="1263">
        <f>SUM(G68:G78)</f>
        <v>27</v>
      </c>
      <c r="H67" s="272">
        <f>SUM(H68:H78)</f>
        <v>15</v>
      </c>
      <c r="I67" s="1264">
        <f>SUM(I68:I78)</f>
        <v>12</v>
      </c>
      <c r="J67" s="1270">
        <f>SUM(J68:J78)</f>
        <v>8</v>
      </c>
      <c r="K67" s="288">
        <f t="shared" ref="K67:AA67" si="51">SUM(K68:K78)</f>
        <v>4</v>
      </c>
      <c r="L67" s="1271">
        <f t="shared" si="51"/>
        <v>4</v>
      </c>
      <c r="M67" s="1263">
        <f t="shared" si="51"/>
        <v>8</v>
      </c>
      <c r="N67" s="288">
        <f t="shared" si="51"/>
        <v>4</v>
      </c>
      <c r="O67" s="287">
        <f t="shared" si="51"/>
        <v>4</v>
      </c>
      <c r="P67" s="1263">
        <f t="shared" si="51"/>
        <v>7</v>
      </c>
      <c r="Q67" s="272">
        <f t="shared" si="51"/>
        <v>5</v>
      </c>
      <c r="R67" s="1271">
        <f t="shared" si="51"/>
        <v>2</v>
      </c>
      <c r="S67" s="1263">
        <f t="shared" si="51"/>
        <v>0</v>
      </c>
      <c r="T67" s="288">
        <f t="shared" si="51"/>
        <v>0</v>
      </c>
      <c r="U67" s="287">
        <f t="shared" si="51"/>
        <v>0</v>
      </c>
      <c r="V67" s="1263">
        <f t="shared" si="51"/>
        <v>4</v>
      </c>
      <c r="W67" s="272">
        <f t="shared" si="51"/>
        <v>2</v>
      </c>
      <c r="X67" s="1271">
        <f t="shared" si="51"/>
        <v>2</v>
      </c>
      <c r="Y67" s="1263">
        <f t="shared" si="51"/>
        <v>0</v>
      </c>
      <c r="Z67" s="288">
        <f t="shared" si="51"/>
        <v>0</v>
      </c>
      <c r="AA67" s="287">
        <f t="shared" si="51"/>
        <v>0</v>
      </c>
      <c r="AB67" s="1263">
        <f t="shared" ref="AB67:AD67" si="52">SUM(AB68:AB78)</f>
        <v>0</v>
      </c>
      <c r="AC67" s="288">
        <f t="shared" si="52"/>
        <v>0</v>
      </c>
      <c r="AD67" s="1272">
        <f t="shared" si="52"/>
        <v>0</v>
      </c>
    </row>
    <row r="68" spans="1:30" ht="15.6" customHeight="1" x14ac:dyDescent="0.15">
      <c r="A68" s="1920"/>
      <c r="B68" s="1915"/>
      <c r="C68" s="1910" t="s">
        <v>1038</v>
      </c>
      <c r="D68" s="1911"/>
      <c r="E68" s="1911"/>
      <c r="F68" s="1911"/>
      <c r="G68" s="1049">
        <f t="shared" ref="G68:G78" si="53">H68+I68</f>
        <v>0</v>
      </c>
      <c r="H68" s="217">
        <f>K68+N68+Q68+T68+W68+Z68+AC68</f>
        <v>0</v>
      </c>
      <c r="I68" s="271">
        <f>L68+O68+R68+U68+X68+AA68+AD68</f>
        <v>0</v>
      </c>
      <c r="J68" s="152">
        <f t="shared" ref="J68:J78" si="54">K68+L68</f>
        <v>0</v>
      </c>
      <c r="K68" s="39">
        <v>0</v>
      </c>
      <c r="L68" s="34">
        <v>0</v>
      </c>
      <c r="M68" s="273">
        <f t="shared" ref="M68:M78" si="55">N68+O68</f>
        <v>0</v>
      </c>
      <c r="N68" s="39">
        <v>0</v>
      </c>
      <c r="O68" s="243">
        <v>0</v>
      </c>
      <c r="P68" s="273">
        <f t="shared" ref="P68:P78" si="56">Q68+R68</f>
        <v>0</v>
      </c>
      <c r="Q68" s="32">
        <v>0</v>
      </c>
      <c r="R68" s="34">
        <v>0</v>
      </c>
      <c r="S68" s="273">
        <f t="shared" ref="S68:S78" si="57">T68+U68</f>
        <v>0</v>
      </c>
      <c r="T68" s="39">
        <v>0</v>
      </c>
      <c r="U68" s="243">
        <v>0</v>
      </c>
      <c r="V68" s="273">
        <f t="shared" ref="V68:V78" si="58">W68+X68</f>
        <v>0</v>
      </c>
      <c r="W68" s="32">
        <v>0</v>
      </c>
      <c r="X68" s="34">
        <v>0</v>
      </c>
      <c r="Y68" s="273">
        <f t="shared" ref="Y68:Y78" si="59">Z68+AA68</f>
        <v>0</v>
      </c>
      <c r="Z68" s="39">
        <v>0</v>
      </c>
      <c r="AA68" s="243">
        <v>0</v>
      </c>
      <c r="AB68" s="273">
        <f t="shared" ref="AB68:AB78" si="60">AC68+AD68</f>
        <v>0</v>
      </c>
      <c r="AC68" s="39">
        <v>0</v>
      </c>
      <c r="AD68" s="244">
        <v>0</v>
      </c>
    </row>
    <row r="69" spans="1:30" ht="15.6" customHeight="1" x14ac:dyDescent="0.15">
      <c r="A69" s="1920"/>
      <c r="B69" s="1915"/>
      <c r="C69" s="1910" t="s">
        <v>1039</v>
      </c>
      <c r="D69" s="1911"/>
      <c r="E69" s="1911"/>
      <c r="F69" s="1911"/>
      <c r="G69" s="1049">
        <f t="shared" si="53"/>
        <v>0</v>
      </c>
      <c r="H69" s="217">
        <f t="shared" ref="H69:H78" si="61">K69+N69+Q69+T69+W69+Z69+AC69</f>
        <v>0</v>
      </c>
      <c r="I69" s="271">
        <f t="shared" ref="I69:I78" si="62">L69+O69+R69+U69+X69+AA69+AD69</f>
        <v>0</v>
      </c>
      <c r="J69" s="152">
        <f t="shared" si="54"/>
        <v>0</v>
      </c>
      <c r="K69" s="39">
        <v>0</v>
      </c>
      <c r="L69" s="34">
        <v>0</v>
      </c>
      <c r="M69" s="273">
        <f t="shared" si="55"/>
        <v>0</v>
      </c>
      <c r="N69" s="39">
        <v>0</v>
      </c>
      <c r="O69" s="243">
        <v>0</v>
      </c>
      <c r="P69" s="273">
        <f t="shared" si="56"/>
        <v>0</v>
      </c>
      <c r="Q69" s="32">
        <v>0</v>
      </c>
      <c r="R69" s="34">
        <v>0</v>
      </c>
      <c r="S69" s="273">
        <f t="shared" si="57"/>
        <v>0</v>
      </c>
      <c r="T69" s="39">
        <v>0</v>
      </c>
      <c r="U69" s="243">
        <v>0</v>
      </c>
      <c r="V69" s="273">
        <f t="shared" si="58"/>
        <v>0</v>
      </c>
      <c r="W69" s="32">
        <v>0</v>
      </c>
      <c r="X69" s="34">
        <v>0</v>
      </c>
      <c r="Y69" s="273">
        <f t="shared" si="59"/>
        <v>0</v>
      </c>
      <c r="Z69" s="39">
        <v>0</v>
      </c>
      <c r="AA69" s="243">
        <v>0</v>
      </c>
      <c r="AB69" s="273">
        <f t="shared" si="60"/>
        <v>0</v>
      </c>
      <c r="AC69" s="39">
        <v>0</v>
      </c>
      <c r="AD69" s="244">
        <v>0</v>
      </c>
    </row>
    <row r="70" spans="1:30" ht="15.6" customHeight="1" x14ac:dyDescent="0.15">
      <c r="A70" s="1920"/>
      <c r="B70" s="1915"/>
      <c r="C70" s="1910" t="s">
        <v>1040</v>
      </c>
      <c r="D70" s="1911"/>
      <c r="E70" s="1911"/>
      <c r="F70" s="1911"/>
      <c r="G70" s="1049">
        <f t="shared" si="53"/>
        <v>0</v>
      </c>
      <c r="H70" s="217">
        <f t="shared" si="61"/>
        <v>0</v>
      </c>
      <c r="I70" s="271">
        <f t="shared" si="62"/>
        <v>0</v>
      </c>
      <c r="J70" s="152">
        <f t="shared" si="54"/>
        <v>0</v>
      </c>
      <c r="K70" s="39">
        <v>0</v>
      </c>
      <c r="L70" s="34">
        <v>0</v>
      </c>
      <c r="M70" s="273">
        <f t="shared" si="55"/>
        <v>0</v>
      </c>
      <c r="N70" s="39">
        <v>0</v>
      </c>
      <c r="O70" s="243">
        <v>0</v>
      </c>
      <c r="P70" s="273">
        <f t="shared" si="56"/>
        <v>0</v>
      </c>
      <c r="Q70" s="32">
        <v>0</v>
      </c>
      <c r="R70" s="34">
        <v>0</v>
      </c>
      <c r="S70" s="273">
        <f t="shared" si="57"/>
        <v>0</v>
      </c>
      <c r="T70" s="39">
        <v>0</v>
      </c>
      <c r="U70" s="243">
        <v>0</v>
      </c>
      <c r="V70" s="273">
        <f t="shared" si="58"/>
        <v>0</v>
      </c>
      <c r="W70" s="32">
        <v>0</v>
      </c>
      <c r="X70" s="34">
        <v>0</v>
      </c>
      <c r="Y70" s="273">
        <f t="shared" si="59"/>
        <v>0</v>
      </c>
      <c r="Z70" s="39">
        <v>0</v>
      </c>
      <c r="AA70" s="243">
        <v>0</v>
      </c>
      <c r="AB70" s="273">
        <f t="shared" si="60"/>
        <v>0</v>
      </c>
      <c r="AC70" s="39">
        <v>0</v>
      </c>
      <c r="AD70" s="244">
        <v>0</v>
      </c>
    </row>
    <row r="71" spans="1:30" ht="15.6" customHeight="1" x14ac:dyDescent="0.15">
      <c r="A71" s="1920"/>
      <c r="B71" s="1915"/>
      <c r="C71" s="1910" t="s">
        <v>1041</v>
      </c>
      <c r="D71" s="1911"/>
      <c r="E71" s="1911"/>
      <c r="F71" s="1911"/>
      <c r="G71" s="1049">
        <f t="shared" si="53"/>
        <v>0</v>
      </c>
      <c r="H71" s="217">
        <f t="shared" si="61"/>
        <v>0</v>
      </c>
      <c r="I71" s="271">
        <f t="shared" si="62"/>
        <v>0</v>
      </c>
      <c r="J71" s="152">
        <f t="shared" si="54"/>
        <v>0</v>
      </c>
      <c r="K71" s="39">
        <v>0</v>
      </c>
      <c r="L71" s="34">
        <v>0</v>
      </c>
      <c r="M71" s="273">
        <f t="shared" si="55"/>
        <v>0</v>
      </c>
      <c r="N71" s="39">
        <v>0</v>
      </c>
      <c r="O71" s="243">
        <v>0</v>
      </c>
      <c r="P71" s="273">
        <f t="shared" si="56"/>
        <v>0</v>
      </c>
      <c r="Q71" s="32">
        <v>0</v>
      </c>
      <c r="R71" s="34">
        <v>0</v>
      </c>
      <c r="S71" s="273">
        <f t="shared" si="57"/>
        <v>0</v>
      </c>
      <c r="T71" s="39">
        <v>0</v>
      </c>
      <c r="U71" s="243">
        <v>0</v>
      </c>
      <c r="V71" s="273">
        <f t="shared" si="58"/>
        <v>0</v>
      </c>
      <c r="W71" s="32">
        <v>0</v>
      </c>
      <c r="X71" s="34">
        <v>0</v>
      </c>
      <c r="Y71" s="273">
        <f t="shared" si="59"/>
        <v>0</v>
      </c>
      <c r="Z71" s="39">
        <v>0</v>
      </c>
      <c r="AA71" s="243">
        <v>0</v>
      </c>
      <c r="AB71" s="273">
        <f t="shared" si="60"/>
        <v>0</v>
      </c>
      <c r="AC71" s="39">
        <v>0</v>
      </c>
      <c r="AD71" s="244">
        <v>0</v>
      </c>
    </row>
    <row r="72" spans="1:30" ht="15.6" customHeight="1" x14ac:dyDescent="0.15">
      <c r="A72" s="1920"/>
      <c r="B72" s="1915"/>
      <c r="C72" s="1910" t="s">
        <v>1042</v>
      </c>
      <c r="D72" s="1911"/>
      <c r="E72" s="1911"/>
      <c r="F72" s="1911"/>
      <c r="G72" s="1049">
        <f t="shared" si="53"/>
        <v>0</v>
      </c>
      <c r="H72" s="217">
        <f t="shared" si="61"/>
        <v>0</v>
      </c>
      <c r="I72" s="271">
        <f t="shared" si="62"/>
        <v>0</v>
      </c>
      <c r="J72" s="152">
        <f t="shared" si="54"/>
        <v>0</v>
      </c>
      <c r="K72" s="39">
        <v>0</v>
      </c>
      <c r="L72" s="34">
        <v>0</v>
      </c>
      <c r="M72" s="273">
        <f t="shared" si="55"/>
        <v>0</v>
      </c>
      <c r="N72" s="39">
        <v>0</v>
      </c>
      <c r="O72" s="243">
        <v>0</v>
      </c>
      <c r="P72" s="273">
        <f t="shared" si="56"/>
        <v>0</v>
      </c>
      <c r="Q72" s="32">
        <v>0</v>
      </c>
      <c r="R72" s="34">
        <v>0</v>
      </c>
      <c r="S72" s="273">
        <f t="shared" si="57"/>
        <v>0</v>
      </c>
      <c r="T72" s="39">
        <v>0</v>
      </c>
      <c r="U72" s="243">
        <v>0</v>
      </c>
      <c r="V72" s="273">
        <f t="shared" si="58"/>
        <v>0</v>
      </c>
      <c r="W72" s="32">
        <v>0</v>
      </c>
      <c r="X72" s="34">
        <v>0</v>
      </c>
      <c r="Y72" s="273">
        <f t="shared" si="59"/>
        <v>0</v>
      </c>
      <c r="Z72" s="39">
        <v>0</v>
      </c>
      <c r="AA72" s="243">
        <v>0</v>
      </c>
      <c r="AB72" s="273">
        <f t="shared" si="60"/>
        <v>0</v>
      </c>
      <c r="AC72" s="39">
        <v>0</v>
      </c>
      <c r="AD72" s="244">
        <v>0</v>
      </c>
    </row>
    <row r="73" spans="1:30" ht="15.6" customHeight="1" x14ac:dyDescent="0.15">
      <c r="A73" s="1920"/>
      <c r="B73" s="1915"/>
      <c r="C73" s="1910" t="s">
        <v>1043</v>
      </c>
      <c r="D73" s="1911"/>
      <c r="E73" s="1911"/>
      <c r="F73" s="1911"/>
      <c r="G73" s="1049">
        <f t="shared" si="53"/>
        <v>0</v>
      </c>
      <c r="H73" s="217">
        <f t="shared" si="61"/>
        <v>0</v>
      </c>
      <c r="I73" s="271">
        <f t="shared" si="62"/>
        <v>0</v>
      </c>
      <c r="J73" s="152">
        <f t="shared" si="54"/>
        <v>0</v>
      </c>
      <c r="K73" s="39">
        <v>0</v>
      </c>
      <c r="L73" s="34">
        <v>0</v>
      </c>
      <c r="M73" s="273">
        <f t="shared" si="55"/>
        <v>0</v>
      </c>
      <c r="N73" s="39">
        <v>0</v>
      </c>
      <c r="O73" s="243">
        <v>0</v>
      </c>
      <c r="P73" s="273">
        <f t="shared" si="56"/>
        <v>0</v>
      </c>
      <c r="Q73" s="32">
        <v>0</v>
      </c>
      <c r="R73" s="34">
        <v>0</v>
      </c>
      <c r="S73" s="273">
        <f t="shared" si="57"/>
        <v>0</v>
      </c>
      <c r="T73" s="39">
        <v>0</v>
      </c>
      <c r="U73" s="243">
        <v>0</v>
      </c>
      <c r="V73" s="273">
        <f t="shared" si="58"/>
        <v>0</v>
      </c>
      <c r="W73" s="32">
        <v>0</v>
      </c>
      <c r="X73" s="34">
        <v>0</v>
      </c>
      <c r="Y73" s="273">
        <f t="shared" si="59"/>
        <v>0</v>
      </c>
      <c r="Z73" s="39">
        <v>0</v>
      </c>
      <c r="AA73" s="243">
        <v>0</v>
      </c>
      <c r="AB73" s="273">
        <f t="shared" si="60"/>
        <v>0</v>
      </c>
      <c r="AC73" s="39">
        <v>0</v>
      </c>
      <c r="AD73" s="244">
        <v>0</v>
      </c>
    </row>
    <row r="74" spans="1:30" ht="15.6" customHeight="1" x14ac:dyDescent="0.15">
      <c r="A74" s="1920"/>
      <c r="B74" s="1915"/>
      <c r="C74" s="1910" t="s">
        <v>1045</v>
      </c>
      <c r="D74" s="1911"/>
      <c r="E74" s="1911"/>
      <c r="F74" s="1911"/>
      <c r="G74" s="1049">
        <f t="shared" si="53"/>
        <v>0</v>
      </c>
      <c r="H74" s="217">
        <f t="shared" si="61"/>
        <v>0</v>
      </c>
      <c r="I74" s="271">
        <f t="shared" si="62"/>
        <v>0</v>
      </c>
      <c r="J74" s="152">
        <f t="shared" si="54"/>
        <v>0</v>
      </c>
      <c r="K74" s="39">
        <v>0</v>
      </c>
      <c r="L74" s="34">
        <v>0</v>
      </c>
      <c r="M74" s="273">
        <f t="shared" si="55"/>
        <v>0</v>
      </c>
      <c r="N74" s="39">
        <v>0</v>
      </c>
      <c r="O74" s="243">
        <v>0</v>
      </c>
      <c r="P74" s="273">
        <f t="shared" si="56"/>
        <v>0</v>
      </c>
      <c r="Q74" s="32">
        <v>0</v>
      </c>
      <c r="R74" s="34">
        <v>0</v>
      </c>
      <c r="S74" s="273">
        <f t="shared" si="57"/>
        <v>0</v>
      </c>
      <c r="T74" s="39">
        <v>0</v>
      </c>
      <c r="U74" s="243">
        <v>0</v>
      </c>
      <c r="V74" s="273">
        <f t="shared" si="58"/>
        <v>0</v>
      </c>
      <c r="W74" s="32">
        <v>0</v>
      </c>
      <c r="X74" s="34">
        <v>0</v>
      </c>
      <c r="Y74" s="273">
        <f t="shared" si="59"/>
        <v>0</v>
      </c>
      <c r="Z74" s="39">
        <v>0</v>
      </c>
      <c r="AA74" s="243">
        <v>0</v>
      </c>
      <c r="AB74" s="273">
        <f t="shared" si="60"/>
        <v>0</v>
      </c>
      <c r="AC74" s="39">
        <v>0</v>
      </c>
      <c r="AD74" s="244">
        <v>0</v>
      </c>
    </row>
    <row r="75" spans="1:30" ht="15.6" customHeight="1" x14ac:dyDescent="0.15">
      <c r="A75" s="1920"/>
      <c r="B75" s="1915"/>
      <c r="C75" s="1910" t="s">
        <v>1046</v>
      </c>
      <c r="D75" s="1911"/>
      <c r="E75" s="1911"/>
      <c r="F75" s="1911"/>
      <c r="G75" s="1049">
        <f t="shared" si="53"/>
        <v>0</v>
      </c>
      <c r="H75" s="217">
        <f t="shared" si="61"/>
        <v>0</v>
      </c>
      <c r="I75" s="271">
        <f t="shared" si="62"/>
        <v>0</v>
      </c>
      <c r="J75" s="152">
        <f t="shared" si="54"/>
        <v>0</v>
      </c>
      <c r="K75" s="39">
        <v>0</v>
      </c>
      <c r="L75" s="34">
        <v>0</v>
      </c>
      <c r="M75" s="273">
        <f t="shared" si="55"/>
        <v>0</v>
      </c>
      <c r="N75" s="39">
        <v>0</v>
      </c>
      <c r="O75" s="243">
        <v>0</v>
      </c>
      <c r="P75" s="273">
        <f t="shared" si="56"/>
        <v>0</v>
      </c>
      <c r="Q75" s="32">
        <v>0</v>
      </c>
      <c r="R75" s="34">
        <v>0</v>
      </c>
      <c r="S75" s="273">
        <f t="shared" si="57"/>
        <v>0</v>
      </c>
      <c r="T75" s="39">
        <v>0</v>
      </c>
      <c r="U75" s="243">
        <v>0</v>
      </c>
      <c r="V75" s="273">
        <f t="shared" si="58"/>
        <v>0</v>
      </c>
      <c r="W75" s="32">
        <v>0</v>
      </c>
      <c r="X75" s="34">
        <v>0</v>
      </c>
      <c r="Y75" s="273">
        <f t="shared" si="59"/>
        <v>0</v>
      </c>
      <c r="Z75" s="39">
        <v>0</v>
      </c>
      <c r="AA75" s="243">
        <v>0</v>
      </c>
      <c r="AB75" s="273">
        <f t="shared" si="60"/>
        <v>0</v>
      </c>
      <c r="AC75" s="39">
        <v>0</v>
      </c>
      <c r="AD75" s="244">
        <v>0</v>
      </c>
    </row>
    <row r="76" spans="1:30" ht="15.6" customHeight="1" x14ac:dyDescent="0.15">
      <c r="A76" s="1920"/>
      <c r="B76" s="1915"/>
      <c r="C76" s="1910" t="s">
        <v>940</v>
      </c>
      <c r="D76" s="1911"/>
      <c r="E76" s="1911"/>
      <c r="F76" s="1911"/>
      <c r="G76" s="1049">
        <f t="shared" si="53"/>
        <v>0</v>
      </c>
      <c r="H76" s="217">
        <f t="shared" si="61"/>
        <v>0</v>
      </c>
      <c r="I76" s="271">
        <f t="shared" si="62"/>
        <v>0</v>
      </c>
      <c r="J76" s="152">
        <f t="shared" si="54"/>
        <v>0</v>
      </c>
      <c r="K76" s="39">
        <v>0</v>
      </c>
      <c r="L76" s="34">
        <v>0</v>
      </c>
      <c r="M76" s="273">
        <f t="shared" si="55"/>
        <v>0</v>
      </c>
      <c r="N76" s="39">
        <v>0</v>
      </c>
      <c r="O76" s="243">
        <v>0</v>
      </c>
      <c r="P76" s="273">
        <f t="shared" si="56"/>
        <v>0</v>
      </c>
      <c r="Q76" s="32">
        <v>0</v>
      </c>
      <c r="R76" s="34">
        <v>0</v>
      </c>
      <c r="S76" s="273">
        <f t="shared" si="57"/>
        <v>0</v>
      </c>
      <c r="T76" s="39">
        <v>0</v>
      </c>
      <c r="U76" s="243">
        <v>0</v>
      </c>
      <c r="V76" s="273">
        <f t="shared" si="58"/>
        <v>0</v>
      </c>
      <c r="W76" s="32">
        <v>0</v>
      </c>
      <c r="X76" s="34">
        <v>0</v>
      </c>
      <c r="Y76" s="273">
        <f t="shared" si="59"/>
        <v>0</v>
      </c>
      <c r="Z76" s="39">
        <v>0</v>
      </c>
      <c r="AA76" s="243">
        <v>0</v>
      </c>
      <c r="AB76" s="273">
        <f t="shared" si="60"/>
        <v>0</v>
      </c>
      <c r="AC76" s="39">
        <v>0</v>
      </c>
      <c r="AD76" s="244">
        <v>0</v>
      </c>
    </row>
    <row r="77" spans="1:30" ht="15.6" customHeight="1" x14ac:dyDescent="0.15">
      <c r="A77" s="1920"/>
      <c r="B77" s="1915"/>
      <c r="C77" s="1910" t="s">
        <v>1047</v>
      </c>
      <c r="D77" s="1911"/>
      <c r="E77" s="1911"/>
      <c r="F77" s="1911"/>
      <c r="G77" s="1049">
        <f t="shared" si="53"/>
        <v>0</v>
      </c>
      <c r="H77" s="217">
        <f t="shared" si="61"/>
        <v>0</v>
      </c>
      <c r="I77" s="271">
        <f t="shared" si="62"/>
        <v>0</v>
      </c>
      <c r="J77" s="152">
        <f t="shared" si="54"/>
        <v>0</v>
      </c>
      <c r="K77" s="39">
        <v>0</v>
      </c>
      <c r="L77" s="34">
        <v>0</v>
      </c>
      <c r="M77" s="273">
        <f t="shared" si="55"/>
        <v>0</v>
      </c>
      <c r="N77" s="39">
        <v>0</v>
      </c>
      <c r="O77" s="243">
        <v>0</v>
      </c>
      <c r="P77" s="273">
        <f t="shared" si="56"/>
        <v>0</v>
      </c>
      <c r="Q77" s="32">
        <v>0</v>
      </c>
      <c r="R77" s="34">
        <v>0</v>
      </c>
      <c r="S77" s="273">
        <f t="shared" si="57"/>
        <v>0</v>
      </c>
      <c r="T77" s="39">
        <v>0</v>
      </c>
      <c r="U77" s="243">
        <v>0</v>
      </c>
      <c r="V77" s="273">
        <f t="shared" si="58"/>
        <v>0</v>
      </c>
      <c r="W77" s="32">
        <v>0</v>
      </c>
      <c r="X77" s="34">
        <v>0</v>
      </c>
      <c r="Y77" s="273">
        <f t="shared" si="59"/>
        <v>0</v>
      </c>
      <c r="Z77" s="39">
        <v>0</v>
      </c>
      <c r="AA77" s="243">
        <v>0</v>
      </c>
      <c r="AB77" s="273">
        <f t="shared" si="60"/>
        <v>0</v>
      </c>
      <c r="AC77" s="39">
        <v>0</v>
      </c>
      <c r="AD77" s="244">
        <v>0</v>
      </c>
    </row>
    <row r="78" spans="1:30" ht="15.6" customHeight="1" x14ac:dyDescent="0.15">
      <c r="A78" s="1921"/>
      <c r="B78" s="1916"/>
      <c r="C78" s="1917" t="s">
        <v>535</v>
      </c>
      <c r="D78" s="1918"/>
      <c r="E78" s="1918"/>
      <c r="F78" s="1918"/>
      <c r="G78" s="1064">
        <f t="shared" si="53"/>
        <v>27</v>
      </c>
      <c r="H78" s="1266">
        <f t="shared" si="61"/>
        <v>15</v>
      </c>
      <c r="I78" s="1267">
        <f t="shared" si="62"/>
        <v>12</v>
      </c>
      <c r="J78" s="190">
        <f t="shared" si="54"/>
        <v>8</v>
      </c>
      <c r="K78" s="40">
        <v>4</v>
      </c>
      <c r="L78" s="33">
        <v>4</v>
      </c>
      <c r="M78" s="1016">
        <f t="shared" si="55"/>
        <v>8</v>
      </c>
      <c r="N78" s="40">
        <v>4</v>
      </c>
      <c r="O78" s="1254">
        <v>4</v>
      </c>
      <c r="P78" s="1016">
        <f t="shared" si="56"/>
        <v>7</v>
      </c>
      <c r="Q78" s="31">
        <v>5</v>
      </c>
      <c r="R78" s="33">
        <v>2</v>
      </c>
      <c r="S78" s="1016">
        <f t="shared" si="57"/>
        <v>0</v>
      </c>
      <c r="T78" s="40">
        <v>0</v>
      </c>
      <c r="U78" s="1254">
        <v>0</v>
      </c>
      <c r="V78" s="1016">
        <f t="shared" si="58"/>
        <v>4</v>
      </c>
      <c r="W78" s="31">
        <v>2</v>
      </c>
      <c r="X78" s="33">
        <v>2</v>
      </c>
      <c r="Y78" s="1016">
        <f t="shared" si="59"/>
        <v>0</v>
      </c>
      <c r="Z78" s="40">
        <v>0</v>
      </c>
      <c r="AA78" s="1254">
        <v>0</v>
      </c>
      <c r="AB78" s="1016">
        <f t="shared" si="60"/>
        <v>0</v>
      </c>
      <c r="AC78" s="40">
        <v>0</v>
      </c>
      <c r="AD78" s="242">
        <v>0</v>
      </c>
    </row>
    <row r="79" spans="1:30" ht="15.6" customHeight="1" x14ac:dyDescent="0.15">
      <c r="A79" s="1902" t="s">
        <v>223</v>
      </c>
      <c r="B79" s="1903"/>
      <c r="C79" s="1908" t="s">
        <v>411</v>
      </c>
      <c r="D79" s="1909"/>
      <c r="E79" s="1909"/>
      <c r="F79" s="1909"/>
      <c r="G79" s="1263">
        <f>SUM(G80:G81)</f>
        <v>6</v>
      </c>
      <c r="H79" s="272">
        <f>SUM(H80:H81)</f>
        <v>1</v>
      </c>
      <c r="I79" s="1264">
        <f>SUM(I80:I81)</f>
        <v>5</v>
      </c>
      <c r="J79" s="1270">
        <f>SUM(J80:J81)</f>
        <v>1</v>
      </c>
      <c r="K79" s="288">
        <f t="shared" ref="K79:AA79" si="63">SUM(K80:K81)</f>
        <v>0</v>
      </c>
      <c r="L79" s="1271">
        <f t="shared" si="63"/>
        <v>1</v>
      </c>
      <c r="M79" s="1263">
        <f t="shared" si="63"/>
        <v>1</v>
      </c>
      <c r="N79" s="288">
        <f t="shared" si="63"/>
        <v>0</v>
      </c>
      <c r="O79" s="287">
        <f t="shared" si="63"/>
        <v>1</v>
      </c>
      <c r="P79" s="1263">
        <f t="shared" si="63"/>
        <v>1</v>
      </c>
      <c r="Q79" s="272">
        <f t="shared" si="63"/>
        <v>0</v>
      </c>
      <c r="R79" s="1271">
        <f t="shared" si="63"/>
        <v>1</v>
      </c>
      <c r="S79" s="1263">
        <f t="shared" si="63"/>
        <v>1</v>
      </c>
      <c r="T79" s="288">
        <f t="shared" si="63"/>
        <v>1</v>
      </c>
      <c r="U79" s="287">
        <f t="shared" si="63"/>
        <v>0</v>
      </c>
      <c r="V79" s="1263">
        <f t="shared" si="63"/>
        <v>1</v>
      </c>
      <c r="W79" s="272">
        <f t="shared" si="63"/>
        <v>0</v>
      </c>
      <c r="X79" s="1271">
        <f t="shared" si="63"/>
        <v>1</v>
      </c>
      <c r="Y79" s="1263">
        <f t="shared" si="63"/>
        <v>1</v>
      </c>
      <c r="Z79" s="288">
        <f t="shared" si="63"/>
        <v>0</v>
      </c>
      <c r="AA79" s="287">
        <f t="shared" si="63"/>
        <v>1</v>
      </c>
      <c r="AB79" s="1263">
        <f t="shared" ref="AB79:AD79" si="64">SUM(AB80:AB81)</f>
        <v>0</v>
      </c>
      <c r="AC79" s="288">
        <f t="shared" si="64"/>
        <v>0</v>
      </c>
      <c r="AD79" s="1272">
        <f t="shared" si="64"/>
        <v>0</v>
      </c>
    </row>
    <row r="80" spans="1:30" ht="15.6" customHeight="1" x14ac:dyDescent="0.15">
      <c r="A80" s="1904"/>
      <c r="B80" s="1905"/>
      <c r="C80" s="1910" t="s">
        <v>426</v>
      </c>
      <c r="D80" s="1911"/>
      <c r="E80" s="1911"/>
      <c r="F80" s="1911"/>
      <c r="G80" s="1049">
        <f>H80+I80</f>
        <v>6</v>
      </c>
      <c r="H80" s="217">
        <f>K80+N80+Q80+T80+W80+Z80+AC80</f>
        <v>1</v>
      </c>
      <c r="I80" s="271">
        <f>L80+O80+R80+U80+X80+AA80+AD80</f>
        <v>5</v>
      </c>
      <c r="J80" s="152">
        <f>K80+L80</f>
        <v>1</v>
      </c>
      <c r="K80" s="39">
        <v>0</v>
      </c>
      <c r="L80" s="34">
        <v>1</v>
      </c>
      <c r="M80" s="273">
        <f>N80+O80</f>
        <v>1</v>
      </c>
      <c r="N80" s="39">
        <v>0</v>
      </c>
      <c r="O80" s="243">
        <v>1</v>
      </c>
      <c r="P80" s="273">
        <f>Q80+R80</f>
        <v>1</v>
      </c>
      <c r="Q80" s="32">
        <v>0</v>
      </c>
      <c r="R80" s="34">
        <v>1</v>
      </c>
      <c r="S80" s="273">
        <f>T80+U80</f>
        <v>1</v>
      </c>
      <c r="T80" s="39">
        <v>1</v>
      </c>
      <c r="U80" s="243">
        <v>0</v>
      </c>
      <c r="V80" s="273">
        <f>W80+X80</f>
        <v>1</v>
      </c>
      <c r="W80" s="32">
        <v>0</v>
      </c>
      <c r="X80" s="34">
        <v>1</v>
      </c>
      <c r="Y80" s="273">
        <f>Z80+AA80</f>
        <v>1</v>
      </c>
      <c r="Z80" s="39">
        <v>0</v>
      </c>
      <c r="AA80" s="243">
        <v>1</v>
      </c>
      <c r="AB80" s="273">
        <f>AC80+AD80</f>
        <v>0</v>
      </c>
      <c r="AC80" s="39">
        <v>0</v>
      </c>
      <c r="AD80" s="244">
        <v>0</v>
      </c>
    </row>
    <row r="81" spans="1:30" ht="15.6" customHeight="1" thickBot="1" x14ac:dyDescent="0.2">
      <c r="A81" s="1906"/>
      <c r="B81" s="1907"/>
      <c r="C81" s="1912" t="s">
        <v>19</v>
      </c>
      <c r="D81" s="1913"/>
      <c r="E81" s="1913"/>
      <c r="F81" s="1913"/>
      <c r="G81" s="1273">
        <f>H81+I81</f>
        <v>0</v>
      </c>
      <c r="H81" s="1274">
        <f>K81+N81+Q81+T81+W81+Z81+AC81</f>
        <v>0</v>
      </c>
      <c r="I81" s="1275">
        <f>L81+O81+R81+U81+X81+AA81+AD81</f>
        <v>0</v>
      </c>
      <c r="J81" s="1039">
        <f>K81+L81</f>
        <v>0</v>
      </c>
      <c r="K81" s="41">
        <v>0</v>
      </c>
      <c r="L81" s="1276">
        <v>0</v>
      </c>
      <c r="M81" s="277">
        <f>N81+O81</f>
        <v>0</v>
      </c>
      <c r="N81" s="41">
        <v>0</v>
      </c>
      <c r="O81" s="1277">
        <v>0</v>
      </c>
      <c r="P81" s="277">
        <f>Q81+R81</f>
        <v>0</v>
      </c>
      <c r="Q81" s="921">
        <v>0</v>
      </c>
      <c r="R81" s="1276">
        <v>0</v>
      </c>
      <c r="S81" s="277">
        <f>T81+U81</f>
        <v>0</v>
      </c>
      <c r="T81" s="41">
        <v>0</v>
      </c>
      <c r="U81" s="1277">
        <v>0</v>
      </c>
      <c r="V81" s="277">
        <f>W81+X81</f>
        <v>0</v>
      </c>
      <c r="W81" s="921">
        <v>0</v>
      </c>
      <c r="X81" s="1276">
        <v>0</v>
      </c>
      <c r="Y81" s="277">
        <f>Z81+AA81</f>
        <v>0</v>
      </c>
      <c r="Z81" s="41">
        <v>0</v>
      </c>
      <c r="AA81" s="1277">
        <v>0</v>
      </c>
      <c r="AB81" s="277">
        <f>AC81+AD81</f>
        <v>0</v>
      </c>
      <c r="AC81" s="41">
        <v>0</v>
      </c>
      <c r="AD81" s="245">
        <v>0</v>
      </c>
    </row>
  </sheetData>
  <mergeCells count="142">
    <mergeCell ref="AB3:AD3"/>
    <mergeCell ref="AB4:AD4"/>
    <mergeCell ref="AB5:AD5"/>
    <mergeCell ref="AB6:AD6"/>
    <mergeCell ref="AB7:AD7"/>
    <mergeCell ref="AB8:AD8"/>
    <mergeCell ref="AC31:AD32"/>
    <mergeCell ref="A3:F4"/>
    <mergeCell ref="G3:I4"/>
    <mergeCell ref="J3:L3"/>
    <mergeCell ref="M3:O3"/>
    <mergeCell ref="P3:R3"/>
    <mergeCell ref="S3:U3"/>
    <mergeCell ref="V3:X3"/>
    <mergeCell ref="Y3:AA3"/>
    <mergeCell ref="J4:L4"/>
    <mergeCell ref="M4:O4"/>
    <mergeCell ref="P4:R4"/>
    <mergeCell ref="S4:U4"/>
    <mergeCell ref="V4:X4"/>
    <mergeCell ref="Y4:AA4"/>
    <mergeCell ref="A5:F5"/>
    <mergeCell ref="G5:I5"/>
    <mergeCell ref="J5:L5"/>
    <mergeCell ref="M5:O5"/>
    <mergeCell ref="P5:R5"/>
    <mergeCell ref="S5:U5"/>
    <mergeCell ref="V5:X5"/>
    <mergeCell ref="Y5:AA5"/>
    <mergeCell ref="A6:F6"/>
    <mergeCell ref="G6:I6"/>
    <mergeCell ref="J6:L6"/>
    <mergeCell ref="M6:O6"/>
    <mergeCell ref="P6:R6"/>
    <mergeCell ref="S6:U6"/>
    <mergeCell ref="V6:X6"/>
    <mergeCell ref="Y6:AA6"/>
    <mergeCell ref="A7:F7"/>
    <mergeCell ref="G7:I7"/>
    <mergeCell ref="J7:L7"/>
    <mergeCell ref="M7:O7"/>
    <mergeCell ref="P7:R7"/>
    <mergeCell ref="S7:U7"/>
    <mergeCell ref="V7:X7"/>
    <mergeCell ref="Y7:AA7"/>
    <mergeCell ref="A8:F8"/>
    <mergeCell ref="G8:I8"/>
    <mergeCell ref="J8:L8"/>
    <mergeCell ref="M8:O8"/>
    <mergeCell ref="P8:R8"/>
    <mergeCell ref="S8:U8"/>
    <mergeCell ref="V8:X8"/>
    <mergeCell ref="Y8:AA8"/>
    <mergeCell ref="A9:F9"/>
    <mergeCell ref="A10:F10"/>
    <mergeCell ref="A11:B26"/>
    <mergeCell ref="C11:C24"/>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C25:F25"/>
    <mergeCell ref="C26:F26"/>
    <mergeCell ref="A27:F27"/>
    <mergeCell ref="A28:B29"/>
    <mergeCell ref="C28:F28"/>
    <mergeCell ref="C29:F29"/>
    <mergeCell ref="A30:F30"/>
    <mergeCell ref="A31:E31"/>
    <mergeCell ref="H31:I32"/>
    <mergeCell ref="K31:L32"/>
    <mergeCell ref="N31:O32"/>
    <mergeCell ref="Q31:R32"/>
    <mergeCell ref="T31:U32"/>
    <mergeCell ref="W31:X32"/>
    <mergeCell ref="Z31:AA32"/>
    <mergeCell ref="A32:E32"/>
    <mergeCell ref="A33:B44"/>
    <mergeCell ref="C33:F33"/>
    <mergeCell ref="C34:F34"/>
    <mergeCell ref="C35:F35"/>
    <mergeCell ref="C36:F36"/>
    <mergeCell ref="C37:F37"/>
    <mergeCell ref="C38:F38"/>
    <mergeCell ref="C39:F39"/>
    <mergeCell ref="C40:F40"/>
    <mergeCell ref="C41:F41"/>
    <mergeCell ref="C42:F42"/>
    <mergeCell ref="C43:F43"/>
    <mergeCell ref="C44:F44"/>
    <mergeCell ref="C49:F49"/>
    <mergeCell ref="C50:F50"/>
    <mergeCell ref="C51:F51"/>
    <mergeCell ref="C52:F52"/>
    <mergeCell ref="C53:F53"/>
    <mergeCell ref="C54:F54"/>
    <mergeCell ref="C55:F55"/>
    <mergeCell ref="B56:B66"/>
    <mergeCell ref="C56:F56"/>
    <mergeCell ref="C57:F57"/>
    <mergeCell ref="C58:F58"/>
    <mergeCell ref="C59:F59"/>
    <mergeCell ref="C60:F60"/>
    <mergeCell ref="C61:F61"/>
    <mergeCell ref="C62:F62"/>
    <mergeCell ref="C63:F63"/>
    <mergeCell ref="C64:F64"/>
    <mergeCell ref="C65:F65"/>
    <mergeCell ref="A79:B81"/>
    <mergeCell ref="C79:F79"/>
    <mergeCell ref="C80:F80"/>
    <mergeCell ref="C81:F81"/>
    <mergeCell ref="C66:F66"/>
    <mergeCell ref="B67:B78"/>
    <mergeCell ref="C67:F67"/>
    <mergeCell ref="C68:F68"/>
    <mergeCell ref="C69:F69"/>
    <mergeCell ref="C70:F70"/>
    <mergeCell ref="C71:F71"/>
    <mergeCell ref="C72:F72"/>
    <mergeCell ref="C73:F73"/>
    <mergeCell ref="C74:F74"/>
    <mergeCell ref="C75:F75"/>
    <mergeCell ref="C76:F76"/>
    <mergeCell ref="C77:F77"/>
    <mergeCell ref="C78:F78"/>
    <mergeCell ref="A45:A78"/>
    <mergeCell ref="B45:B55"/>
    <mergeCell ref="C45:F45"/>
    <mergeCell ref="C46:F46"/>
    <mergeCell ref="C47:F47"/>
    <mergeCell ref="C48:F48"/>
  </mergeCells>
  <phoneticPr fontId="2"/>
  <printOptions horizontalCentered="1"/>
  <pageMargins left="0.59055118110236227" right="0.59055118110236227" top="0.6692913385826772" bottom="0.39370078740157483" header="0.39370078740157483" footer="0.19685039370078741"/>
  <pageSetup paperSize="9" scale="60" firstPageNumber="38" pageOrder="overThenDown" orientation="portrait" blackAndWhite="1" useFirstPageNumber="1" r:id="rId1"/>
  <headerFooter scaleWithDoc="0">
    <oddFooter>&amp;C&amp;P</oddFooter>
  </headerFooter>
  <rowBreaks count="1" manualBreakCount="1">
    <brk id="8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1～5 </vt:lpstr>
      <vt:lpstr>6</vt:lpstr>
      <vt:lpstr>7</vt:lpstr>
      <vt:lpstr>8～9（幼）</vt:lpstr>
      <vt:lpstr>10～21（小）</vt:lpstr>
      <vt:lpstr>22～29（中） </vt:lpstr>
      <vt:lpstr>30-31（義務）</vt:lpstr>
      <vt:lpstr>32～37（高）</vt:lpstr>
      <vt:lpstr>38～39(通信)</vt:lpstr>
      <vt:lpstr>40～41(特支）</vt:lpstr>
      <vt:lpstr>Sheet1</vt:lpstr>
      <vt:lpstr>'1～5 '!Print_Area</vt:lpstr>
      <vt:lpstr>'10～21（小）'!Print_Area</vt:lpstr>
      <vt:lpstr>'22～29（中） '!Print_Area</vt:lpstr>
      <vt:lpstr>'30-31（義務）'!Print_Area</vt:lpstr>
      <vt:lpstr>'32～37（高）'!Print_Area</vt:lpstr>
      <vt:lpstr>'38～39(通信)'!Print_Area</vt:lpstr>
      <vt:lpstr>'40～41(特支）'!Print_Area</vt:lpstr>
      <vt:lpstr>'6'!Print_Area</vt:lpstr>
      <vt:lpstr>'7'!Print_Area</vt:lpstr>
      <vt:lpstr>'8～9（幼）'!Print_Area</vt:lpstr>
      <vt:lpstr>'40～41(特支）'!Print_Titles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kyos301</dc:creator>
  <cp:lastModifiedBy>鈴木　絢子</cp:lastModifiedBy>
  <cp:lastPrinted>2026-01-27T06:45:05Z</cp:lastPrinted>
  <dcterms:created xsi:type="dcterms:W3CDTF">1997-01-08T22:48:59Z</dcterms:created>
  <dcterms:modified xsi:type="dcterms:W3CDTF">2026-02-19T07:46:52Z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2.0.3.0</vt:lpwstr>
    </vt:vector>
  </property>
  <property fmtid="{DCFEDD21-7773-49B2-8022-6FC58DB5260B}" pid="3" name="LastSavedVersion">
    <vt:lpwstr>2.0.3.0</vt:lpwstr>
  </property>
  <property fmtid="{DCFEDD21-7773-49B2-8022-6FC58DB5260B}" pid="4" name="LastSavedDate">
    <vt:filetime>2020-02-14T03:08:48Z</vt:filetime>
  </property>
</Properties>
</file>