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01_給与担当\★小中　給与・旅費★\04_ 学校あて通知・事務連絡（給与関係）\R3 発送文書\2022.01.27 年度末・年度初めの事務処理について\HP掲載用ファイル\"/>
    </mc:Choice>
  </mc:AlternateContent>
  <xr:revisionPtr revIDLastSave="0" documentId="8_{D8EC0340-5A21-44D0-AB86-BCB432E47603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旅費相手方登録入力（依頼）票" sheetId="8" r:id="rId1"/>
    <sheet name="口座番号登録一覧表" sheetId="7" r:id="rId2"/>
    <sheet name="学校一覧表" sheetId="9" state="hidden" r:id="rId3"/>
  </sheets>
  <definedNames>
    <definedName name="_xlnm._FilterDatabase" localSheetId="1" hidden="1">口座番号登録一覧表!$A$4:$V$5</definedName>
    <definedName name="_xlnm.Print_Area" localSheetId="0">'旅費相手方登録入力（依頼）票'!$B$1:$DX$99</definedName>
    <definedName name="_xlnm.Print_Titles" localSheetId="1">口座番号登録一覧表!$2:$4</definedName>
    <definedName name="Z_E6BE0018_C122_476E_B95F_D2D08E18DDD2_.wvu.PrintArea" localSheetId="1" hidden="1">口座番号登録一覧表!$B$2:$Q$5</definedName>
    <definedName name="Z_EF718C15_8F0A_447B_9737_41087DAFF204_.wvu.PrintArea" localSheetId="1" hidden="1">口座番号登録一覧表!$B$2:$Q$5</definedName>
    <definedName name="Z_F7D9D914_C68E_4CE2_A173_C36AE03C688D_.wvu.PrintArea" localSheetId="1" hidden="1">口座番号登録一覧表!$B$2:$Q$5</definedName>
  </definedNames>
  <calcPr calcId="191029"/>
  <customWorkbookViews>
    <customWorkbookView name="user - 個人用ビュー" guid="{F7D9D914-C68E-4CE2-A173-C36AE03C688D}" mergeInterval="0" personalView="1" maximized="1" windowWidth="1020" windowHeight="544" activeSheetId="2" showComments="commIndAndComment"/>
    <customWorkbookView name="jimu31 - 個人用ビュー" guid="{E6BE0018-C122-476E-B95F-D2D08E18DDD2}" mergeInterval="0" personalView="1" maximized="1" xWindow="16" yWindow="43" windowWidth="1234" windowHeight="725" activeSheetId="2"/>
    <customWorkbookView name="教育庁 - 個人用ビュー" guid="{EF718C15-8F0A-447B-9737-41087DAFF204}" mergeInterval="0" personalView="1" maximized="1" windowWidth="1020" windowHeight="587" activeSheetId="2" showStatusbar="0"/>
  </customWorkbookViews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7" i="7"/>
  <c r="Q8" i="7"/>
  <c r="Q9" i="7"/>
  <c r="Q6" i="7"/>
  <c r="AT83" i="8" l="1"/>
  <c r="AD74" i="8"/>
  <c r="EB85" i="8"/>
  <c r="BY76" i="8" s="1"/>
  <c r="BE74" i="8"/>
  <c r="BN83" i="8"/>
  <c r="EA94" i="8"/>
  <c r="Z94" i="8" s="1"/>
  <c r="EA85" i="8"/>
  <c r="R85" i="8" s="1"/>
  <c r="EB76" i="8"/>
  <c r="Z76" i="8" s="1"/>
  <c r="EA76" i="8"/>
  <c r="J76" i="8" s="1"/>
  <c r="EB51" i="8"/>
  <c r="AL65" i="8" s="1"/>
  <c r="EA51" i="8"/>
  <c r="N51" i="8" s="1"/>
  <c r="EA37" i="8"/>
  <c r="AX37" i="8" s="1"/>
  <c r="EA27" i="8"/>
  <c r="V27" i="8" s="1"/>
  <c r="EA14" i="8"/>
  <c r="BB14" i="8" s="1"/>
  <c r="AH37" i="8" l="1"/>
  <c r="AH27" i="8"/>
  <c r="V76" i="8"/>
  <c r="BF14" i="8"/>
  <c r="DF94" i="8"/>
  <c r="F94" i="8"/>
  <c r="BZ94" i="8"/>
  <c r="CL94" i="8"/>
  <c r="AX94" i="8"/>
  <c r="BR94" i="8"/>
  <c r="AL94" i="8"/>
  <c r="BV94" i="8"/>
  <c r="R94" i="8"/>
  <c r="BN94" i="8"/>
  <c r="CX94" i="8"/>
  <c r="DJ94" i="8"/>
  <c r="BJ94" i="8"/>
  <c r="J94" i="8"/>
  <c r="AH94" i="8"/>
  <c r="R76" i="8"/>
  <c r="N27" i="8"/>
  <c r="BB27" i="8"/>
  <c r="Z27" i="8"/>
  <c r="AD85" i="8"/>
  <c r="R27" i="8"/>
  <c r="B51" i="8"/>
  <c r="V37" i="8"/>
  <c r="AL37" i="8"/>
  <c r="F37" i="8"/>
  <c r="B37" i="8"/>
  <c r="AT37" i="8"/>
  <c r="BZ37" i="8"/>
  <c r="V14" i="8"/>
  <c r="R14" i="8"/>
  <c r="N14" i="8"/>
  <c r="AH14" i="8"/>
  <c r="AL14" i="8"/>
  <c r="AD14" i="8"/>
  <c r="Z14" i="8"/>
  <c r="AP37" i="8"/>
  <c r="AD37" i="8"/>
  <c r="BR37" i="8"/>
  <c r="CT94" i="8"/>
  <c r="DB94" i="8"/>
  <c r="BF94" i="8"/>
  <c r="BB94" i="8"/>
  <c r="V85" i="8"/>
  <c r="N37" i="8"/>
  <c r="BV37" i="8"/>
  <c r="AH85" i="8"/>
  <c r="AL85" i="8"/>
  <c r="Z37" i="8"/>
  <c r="BN37" i="8"/>
  <c r="BF37" i="8"/>
  <c r="CH94" i="8"/>
  <c r="V94" i="8"/>
  <c r="AP85" i="8"/>
  <c r="R37" i="8"/>
  <c r="B94" i="8"/>
  <c r="AT94" i="8"/>
  <c r="AD94" i="8"/>
  <c r="Z85" i="8"/>
  <c r="DN94" i="8"/>
  <c r="BJ37" i="8"/>
  <c r="J27" i="8"/>
  <c r="AD27" i="8"/>
  <c r="AP27" i="8"/>
  <c r="AL27" i="8"/>
  <c r="J51" i="8"/>
  <c r="AT27" i="8"/>
  <c r="Z51" i="8"/>
  <c r="B27" i="8"/>
  <c r="BF27" i="8"/>
  <c r="R51" i="8"/>
  <c r="F51" i="8"/>
  <c r="AT58" i="8"/>
  <c r="J37" i="8"/>
  <c r="F27" i="8"/>
  <c r="BB37" i="8"/>
  <c r="AX14" i="8"/>
  <c r="CD94" i="8"/>
  <c r="N94" i="8"/>
  <c r="CP94" i="8"/>
  <c r="AP94" i="8"/>
  <c r="V51" i="8"/>
  <c r="BB65" i="8"/>
  <c r="BV65" i="8"/>
  <c r="CL65" i="8"/>
  <c r="F76" i="8"/>
  <c r="CD58" i="8"/>
  <c r="BF58" i="8"/>
  <c r="AX58" i="8"/>
  <c r="AH58" i="8"/>
  <c r="CP58" i="8"/>
  <c r="BJ58" i="8"/>
  <c r="AL58" i="8"/>
  <c r="BJ65" i="8"/>
  <c r="BN65" i="8"/>
  <c r="BF65" i="8"/>
  <c r="AX27" i="8"/>
  <c r="AX65" i="8"/>
  <c r="B76" i="8"/>
  <c r="CP65" i="8"/>
  <c r="AP65" i="8"/>
  <c r="BB51" i="8"/>
  <c r="BR51" i="8"/>
  <c r="AP51" i="8"/>
  <c r="AX51" i="8"/>
  <c r="CL58" i="8"/>
  <c r="CH51" i="8"/>
  <c r="AT51" i="8"/>
  <c r="BN58" i="8"/>
  <c r="BF51" i="8"/>
  <c r="BJ51" i="8"/>
  <c r="BZ65" i="8"/>
  <c r="CL51" i="8"/>
  <c r="AH65" i="8"/>
  <c r="CH58" i="8"/>
  <c r="CP51" i="8"/>
  <c r="BN51" i="8"/>
  <c r="BZ51" i="8"/>
  <c r="BV58" i="8"/>
  <c r="BZ58" i="8"/>
  <c r="BV51" i="8"/>
  <c r="BB58" i="8"/>
  <c r="AP58" i="8"/>
  <c r="AH51" i="8"/>
  <c r="BR58" i="8"/>
  <c r="AT65" i="8"/>
  <c r="BR65" i="8"/>
  <c r="CD65" i="8"/>
  <c r="CH65" i="8"/>
  <c r="CD51" i="8"/>
  <c r="N76" i="8"/>
  <c r="AL51" i="8"/>
</calcChain>
</file>

<file path=xl/sharedStrings.xml><?xml version="1.0" encoding="utf-8"?>
<sst xmlns="http://schemas.openxmlformats.org/spreadsheetml/2006/main" count="214" uniqueCount="205">
  <si>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</si>
  <si>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</si>
  <si>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入力区分</t>
    <rPh sb="0" eb="2">
      <t>ニュウリョク</t>
    </rPh>
    <rPh sb="2" eb="4">
      <t>クブン</t>
    </rPh>
    <phoneticPr fontId="1"/>
  </si>
  <si>
    <t>所　　　　属　　　　名</t>
    <rPh sb="0" eb="1">
      <t>トコロ</t>
    </rPh>
    <rPh sb="5" eb="6">
      <t>ゾク</t>
    </rPh>
    <rPh sb="10" eb="11">
      <t>メイ</t>
    </rPh>
    <phoneticPr fontId="1"/>
  </si>
  <si>
    <t>中南教育事務所</t>
    <rPh sb="0" eb="7">
      <t>チュウナン</t>
    </rPh>
    <phoneticPr fontId="1"/>
  </si>
  <si>
    <t>処
理</t>
    <rPh sb="0" eb="1">
      <t>ショ</t>
    </rPh>
    <rPh sb="2" eb="3">
      <t>リ</t>
    </rPh>
    <phoneticPr fontId="1"/>
  </si>
  <si>
    <t>登　　録　　番　　号（最大14桁まで）</t>
    <phoneticPr fontId="1"/>
  </si>
  <si>
    <t>新　規</t>
    <rPh sb="0" eb="1">
      <t>シン</t>
    </rPh>
    <rPh sb="2" eb="3">
      <t>キ</t>
    </rPh>
    <phoneticPr fontId="1"/>
  </si>
  <si>
    <t>連絡先：</t>
    <rPh sb="0" eb="3">
      <t>レンラクサキ</t>
    </rPh>
    <phoneticPr fontId="1"/>
  </si>
  <si>
    <t>修　正</t>
    <rPh sb="0" eb="1">
      <t>オサム</t>
    </rPh>
    <rPh sb="2" eb="3">
      <t>セイ</t>
    </rPh>
    <phoneticPr fontId="1"/>
  </si>
  <si>
    <t>登録確認者</t>
    <rPh sb="0" eb="2">
      <t>トウロク</t>
    </rPh>
    <rPh sb="2" eb="4">
      <t>カクニン</t>
    </rPh>
    <rPh sb="4" eb="5">
      <t>シャ</t>
    </rPh>
    <phoneticPr fontId="1"/>
  </si>
  <si>
    <t>登録担当者</t>
    <rPh sb="0" eb="2">
      <t>トウロク</t>
    </rPh>
    <rPh sb="2" eb="5">
      <t>タントウシャ</t>
    </rPh>
    <phoneticPr fontId="1"/>
  </si>
  <si>
    <t>フ　　リ　　ガ　　ナ（カタカナで記入）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</si>
  <si>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</si>
  <si>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</si>
  <si>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</si>
  <si>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　　名　　　又　　　は　　　名　　　称</t>
    <phoneticPr fontId="1"/>
  </si>
  <si>
    <t>外字</t>
    <rPh sb="0" eb="2">
      <t>ガイジ</t>
    </rPh>
    <phoneticPr fontId="1"/>
  </si>
  <si>
    <t>桁落</t>
    <rPh sb="0" eb="1">
      <t>ケタ</t>
    </rPh>
    <rPh sb="1" eb="2">
      <t>オ</t>
    </rPh>
    <phoneticPr fontId="1"/>
  </si>
  <si>
    <t>住　　所　　・　　所　　在　　地</t>
    <rPh sb="0" eb="1">
      <t>ジュウ</t>
    </rPh>
    <rPh sb="3" eb="4">
      <t>ショ</t>
    </rPh>
    <rPh sb="9" eb="10">
      <t>ショ</t>
    </rPh>
    <rPh sb="12" eb="13">
      <t>ザイ</t>
    </rPh>
    <rPh sb="15" eb="16">
      <t>チ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</si>
  <si>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</si>
  <si>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</si>
  <si>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金　　　　　融　　　　　機　　　　　関　　　　　名</t>
    <rPh sb="0" eb="1">
      <t>キン</t>
    </rPh>
    <rPh sb="6" eb="7">
      <t>ユウ</t>
    </rPh>
    <rPh sb="12" eb="13">
      <t>キ</t>
    </rPh>
    <rPh sb="18" eb="19">
      <t>セキ</t>
    </rPh>
    <rPh sb="24" eb="25">
      <t>メイ</t>
    </rPh>
    <phoneticPr fontId="1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</si>
  <si>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1"/>
  </si>
  <si>
    <t>口座番号（右詰めで記入）</t>
    <rPh sb="0" eb="2">
      <t>コウザ</t>
    </rPh>
    <rPh sb="2" eb="4">
      <t>バンゴウ</t>
    </rPh>
    <rPh sb="5" eb="7">
      <t>ミギヅメ</t>
    </rPh>
    <rPh sb="9" eb="11">
      <t>キニュウ</t>
    </rPh>
    <phoneticPr fontId="1"/>
  </si>
  <si>
    <t>金　融　機　関　店　舗　名</t>
    <rPh sb="0" eb="1">
      <t>キン</t>
    </rPh>
    <rPh sb="2" eb="3">
      <t>ユウ</t>
    </rPh>
    <rPh sb="4" eb="5">
      <t>キ</t>
    </rPh>
    <rPh sb="6" eb="7">
      <t>セキ</t>
    </rPh>
    <rPh sb="8" eb="9">
      <t>テン</t>
    </rPh>
    <rPh sb="10" eb="11">
      <t>ホ</t>
    </rPh>
    <rPh sb="12" eb="13">
      <t>メイ</t>
    </rPh>
    <phoneticPr fontId="1"/>
  </si>
  <si>
    <t>１　普通預金
２　当座預金
９　別段預金</t>
    <phoneticPr fontId="1"/>
  </si>
  <si>
    <t>口　　　　　座　　　　　名　　　　　義（カタカナで記入）</t>
    <rPh sb="0" eb="1">
      <t>クチ</t>
    </rPh>
    <rPh sb="6" eb="7">
      <t>ザ</t>
    </rPh>
    <rPh sb="12" eb="13">
      <t>メイ</t>
    </rPh>
    <rPh sb="18" eb="19">
      <t>ギ</t>
    </rPh>
    <rPh sb="25" eb="27">
      <t>キニュウ</t>
    </rPh>
    <phoneticPr fontId="1"/>
  </si>
  <si>
    <t>通知</t>
    <rPh sb="0" eb="2">
      <t>ツウチ</t>
    </rPh>
    <phoneticPr fontId="1"/>
  </si>
  <si>
    <t>職　名</t>
    <rPh sb="0" eb="1">
      <t>ショク</t>
    </rPh>
    <rPh sb="2" eb="3">
      <t>メイ</t>
    </rPh>
    <phoneticPr fontId="1"/>
  </si>
  <si>
    <t>登　録　口　座</t>
    <rPh sb="0" eb="1">
      <t>ノボル</t>
    </rPh>
    <rPh sb="2" eb="3">
      <t>ロク</t>
    </rPh>
    <rPh sb="4" eb="5">
      <t>クチ</t>
    </rPh>
    <rPh sb="6" eb="7">
      <t>ザ</t>
    </rPh>
    <phoneticPr fontId="1"/>
  </si>
  <si>
    <t>金融機関名</t>
    <rPh sb="0" eb="2">
      <t>キンユウ</t>
    </rPh>
    <rPh sb="2" eb="5">
      <t>キカンメイ</t>
    </rPh>
    <phoneticPr fontId="1"/>
  </si>
  <si>
    <t>店舗名</t>
    <rPh sb="0" eb="2">
      <t>テンポ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</si>
  <si>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</si>
  <si>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</si>
  <si>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</si>
  <si>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　座
（７桁）</t>
    <rPh sb="0" eb="3">
      <t>コウザ</t>
    </rPh>
    <rPh sb="6" eb="7">
      <t>ケタ</t>
    </rPh>
    <phoneticPr fontId="1"/>
  </si>
  <si>
    <t>登　録　対　象　者</t>
    <rPh sb="0" eb="1">
      <t>ノボル</t>
    </rPh>
    <rPh sb="2" eb="3">
      <t>ロク</t>
    </rPh>
    <rPh sb="4" eb="5">
      <t>タイ</t>
    </rPh>
    <rPh sb="6" eb="7">
      <t>ゾウ</t>
    </rPh>
    <rPh sb="8" eb="9">
      <t>シャ</t>
    </rPh>
    <phoneticPr fontId="1"/>
  </si>
  <si>
    <t>リンク情報（リンク元から）</t>
    <rPh sb="3" eb="5">
      <t>ジョウホウ</t>
    </rPh>
    <rPh sb="9" eb="10">
      <t>モト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</si>
  <si>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</si>
  <si>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</si>
  <si>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１</t>
    <phoneticPr fontId="1"/>
  </si>
  <si>
    <t>住　所</t>
    <rPh sb="0" eb="1">
      <t>ジュウ</t>
    </rPh>
    <rPh sb="2" eb="3">
      <t>ショ</t>
    </rPh>
    <phoneticPr fontId="1"/>
  </si>
  <si>
    <t>利用予定日</t>
    <rPh sb="0" eb="2">
      <t>リヨウ</t>
    </rPh>
    <rPh sb="2" eb="5">
      <t>ヨテイビ</t>
    </rPh>
    <phoneticPr fontId="1"/>
  </si>
  <si>
    <t>　修正理由（理由を記入の上、確認できる書類を添付する。）</t>
    <phoneticPr fontId="1"/>
  </si>
  <si>
    <t>注　用紙の大きさは、日本産業規格A4横長とする。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8" eb="20">
      <t>ヨコナガ</t>
    </rPh>
    <phoneticPr fontId="1"/>
  </si>
  <si>
    <t>９９００</t>
    <phoneticPr fontId="1"/>
  </si>
  <si>
    <t>８４８</t>
    <phoneticPr fontId="1"/>
  </si>
  <si>
    <t>ゆうちょ</t>
    <phoneticPr fontId="1"/>
  </si>
  <si>
    <t>八四八</t>
    <rPh sb="0" eb="3">
      <t>848</t>
    </rPh>
    <phoneticPr fontId="1"/>
  </si>
  <si>
    <t>例</t>
    <rPh sb="0" eb="1">
      <t>レイ</t>
    </rPh>
    <phoneticPr fontId="1"/>
  </si>
  <si>
    <t>弘六中</t>
    <rPh sb="0" eb="1">
      <t>ヒロ</t>
    </rPh>
    <rPh sb="1" eb="2">
      <t>ロク</t>
    </rPh>
    <rPh sb="2" eb="3">
      <t>チュウ</t>
    </rPh>
    <phoneticPr fontId="1"/>
  </si>
  <si>
    <t>ヒロサキタロウ</t>
    <phoneticPr fontId="1"/>
  </si>
  <si>
    <t>弘前　太郎</t>
    <rPh sb="0" eb="2">
      <t>ヒロサキ</t>
    </rPh>
    <rPh sb="3" eb="5">
      <t>タロウ</t>
    </rPh>
    <phoneticPr fontId="1"/>
  </si>
  <si>
    <t>ヒロサキ　タロウ</t>
    <phoneticPr fontId="1"/>
  </si>
  <si>
    <t>１２３４５６７</t>
    <phoneticPr fontId="1"/>
  </si>
  <si>
    <t>№</t>
    <phoneticPr fontId="1"/>
  </si>
  <si>
    <t>事　由</t>
    <rPh sb="0" eb="1">
      <t>コト</t>
    </rPh>
    <rPh sb="2" eb="3">
      <t>ヨシ</t>
    </rPh>
    <phoneticPr fontId="1"/>
  </si>
  <si>
    <r>
      <t xml:space="preserve">カナ
</t>
    </r>
    <r>
      <rPr>
        <sz val="8"/>
        <rFont val="ＭＳ Ｐゴシック"/>
        <family val="3"/>
        <charset val="128"/>
      </rPr>
      <t>（姓名の間空けない）</t>
    </r>
    <phoneticPr fontId="1"/>
  </si>
  <si>
    <r>
      <t xml:space="preserve">氏　　名
</t>
    </r>
    <r>
      <rPr>
        <sz val="8"/>
        <rFont val="ＭＳ Ｐゴシック"/>
        <family val="3"/>
        <charset val="128"/>
      </rPr>
      <t>（姓名の間１文字空ける）</t>
    </r>
    <rPh sb="0" eb="1">
      <t>シ</t>
    </rPh>
    <rPh sb="3" eb="4">
      <t>メイ</t>
    </rPh>
    <rPh sb="6" eb="8">
      <t>セイメイ</t>
    </rPh>
    <rPh sb="9" eb="10">
      <t>アイダ</t>
    </rPh>
    <rPh sb="11" eb="13">
      <t>モジ</t>
    </rPh>
    <rPh sb="13" eb="14">
      <t>ア</t>
    </rPh>
    <phoneticPr fontId="1"/>
  </si>
  <si>
    <r>
      <t>カナ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（姓名の間１文字空ける）</t>
    </r>
    <phoneticPr fontId="1"/>
  </si>
  <si>
    <t>職員福利課総務グループ　宛て</t>
    <rPh sb="0" eb="2">
      <t>ショクイン</t>
    </rPh>
    <rPh sb="2" eb="5">
      <t>フクリカ</t>
    </rPh>
    <rPh sb="5" eb="7">
      <t>ソウム</t>
    </rPh>
    <rPh sb="12" eb="13">
      <t>ア</t>
    </rPh>
    <phoneticPr fontId="1"/>
  </si>
  <si>
    <t>０１７２－３２－４４５１</t>
    <phoneticPr fontId="1"/>
  </si>
  <si>
    <t>旅費相手方登録入力（依頼）票一覧表</t>
    <rPh sb="0" eb="2">
      <t>リョヒ</t>
    </rPh>
    <rPh sb="2" eb="5">
      <t>アイテカタ</t>
    </rPh>
    <rPh sb="5" eb="7">
      <t>トウロク</t>
    </rPh>
    <rPh sb="7" eb="9">
      <t>ニュウリョク</t>
    </rPh>
    <rPh sb="10" eb="12">
      <t>イライ</t>
    </rPh>
    <rPh sb="13" eb="14">
      <t>ヒョウ</t>
    </rPh>
    <rPh sb="14" eb="17">
      <t>イチランヒョウ</t>
    </rPh>
    <phoneticPr fontId="1"/>
  </si>
  <si>
    <t>－</t>
    <phoneticPr fontId="1"/>
  </si>
  <si>
    <t>９</t>
    <phoneticPr fontId="1"/>
  </si>
  <si>
    <t>２</t>
    <phoneticPr fontId="1"/>
  </si>
  <si>
    <t>職員番号</t>
    <rPh sb="0" eb="2">
      <t>ショクイン</t>
    </rPh>
    <rPh sb="2" eb="4">
      <t>バンゴウ</t>
    </rPh>
    <phoneticPr fontId="1"/>
  </si>
  <si>
    <t>教諭</t>
    <rPh sb="0" eb="2">
      <t>キョウユ</t>
    </rPh>
    <phoneticPr fontId="1"/>
  </si>
  <si>
    <t>注１　入力区分は、該当事項を○で囲む。
　２　太枠内のみを記入する。</t>
    <rPh sb="0" eb="1">
      <t>チュウ</t>
    </rPh>
    <rPh sb="3" eb="5">
      <t>ニュウリョク</t>
    </rPh>
    <rPh sb="5" eb="7">
      <t>クブン</t>
    </rPh>
    <rPh sb="9" eb="11">
      <t>ガイトウ</t>
    </rPh>
    <rPh sb="11" eb="13">
      <t>ジコウ</t>
    </rPh>
    <rPh sb="16" eb="17">
      <t>カコ</t>
    </rPh>
    <rPh sb="23" eb="26">
      <t>フトワクナイ</t>
    </rPh>
    <rPh sb="29" eb="31">
      <t>キニュウ</t>
    </rPh>
    <phoneticPr fontId="1"/>
  </si>
  <si>
    <t>学校番号</t>
    <rPh sb="0" eb="2">
      <t>ガッコウ</t>
    </rPh>
    <rPh sb="2" eb="4">
      <t>バンゴウ</t>
    </rPh>
    <phoneticPr fontId="1"/>
  </si>
  <si>
    <t>給与所属コード</t>
    <rPh sb="0" eb="2">
      <t>キュウヨ</t>
    </rPh>
    <rPh sb="2" eb="4">
      <t>ショゾク</t>
    </rPh>
    <phoneticPr fontId="1"/>
  </si>
  <si>
    <t>学校コード</t>
    <rPh sb="0" eb="2">
      <t>ガッコウ</t>
    </rPh>
    <phoneticPr fontId="1"/>
  </si>
  <si>
    <t>弘前市立自得小学校</t>
  </si>
  <si>
    <t>弘前市立高杉小学校</t>
  </si>
  <si>
    <t>弘前市立船沢小学校</t>
  </si>
  <si>
    <t>弘前市立三省小学校</t>
  </si>
  <si>
    <t>弘前市立致遠小学校</t>
  </si>
  <si>
    <t>弘前市立城東小学校</t>
  </si>
  <si>
    <t>弘前市立福村小学校</t>
  </si>
  <si>
    <t>弘前市立豊田小学校</t>
  </si>
  <si>
    <t>弘前市立堀越小学校</t>
  </si>
  <si>
    <t>弘前市立文京小学校</t>
  </si>
  <si>
    <t>弘前市立千年小学校</t>
  </si>
  <si>
    <t>弘前市立大和沢小学校</t>
  </si>
  <si>
    <t>弘前市立小沢小学校</t>
  </si>
  <si>
    <t>弘前市立青柳小学校</t>
  </si>
  <si>
    <t>弘前市立東目屋小学校</t>
  </si>
  <si>
    <t>弘前市立和徳小学校</t>
  </si>
  <si>
    <t>弘前市立時敏小学校</t>
  </si>
  <si>
    <t>弘前市立城西小学校</t>
  </si>
  <si>
    <t>弘前市立第三大成小学校</t>
  </si>
  <si>
    <t>弘前市立朝陽小学校</t>
  </si>
  <si>
    <t>弘前市立桔梗野小学校</t>
  </si>
  <si>
    <t>弘前市立石川小学校</t>
  </si>
  <si>
    <t>弘前市立西小学校</t>
  </si>
  <si>
    <t>弘前市立松原小学校</t>
  </si>
  <si>
    <t>弘前市立東小学校</t>
  </si>
  <si>
    <t>弘前市立北小学校</t>
  </si>
  <si>
    <t>弘前市立大成小学校</t>
  </si>
  <si>
    <t>弘前市立裾野小学校</t>
  </si>
  <si>
    <t>弘前市立新和小学校</t>
  </si>
  <si>
    <t>弘前市立岩木小学校</t>
  </si>
  <si>
    <t>弘前市立常盤野小学校</t>
  </si>
  <si>
    <t>弘前市立相馬小学校</t>
  </si>
  <si>
    <t>黒石市立東英小学校</t>
  </si>
  <si>
    <t>黒石市立六郷小学校</t>
  </si>
  <si>
    <t>黒石市立黒石小学校</t>
  </si>
  <si>
    <t>黒石市立黒石東小学校</t>
  </si>
  <si>
    <t>平川市立金田小学校</t>
  </si>
  <si>
    <t>平川市立猿賀小学校</t>
  </si>
  <si>
    <t>平川市立柏木小学校</t>
  </si>
  <si>
    <t>平川市立大坊小学校</t>
  </si>
  <si>
    <t>平川市立小和森小学校</t>
  </si>
  <si>
    <t>平川市立松崎小学校</t>
  </si>
  <si>
    <t>平川市立竹館小学校</t>
  </si>
  <si>
    <t>平川市立平賀東小学校</t>
  </si>
  <si>
    <t>平川市立碇ヶ関小学校</t>
  </si>
  <si>
    <t>西目屋村立西目屋小学校</t>
  </si>
  <si>
    <t>藤崎町立藤崎小学校</t>
  </si>
  <si>
    <t>藤崎町立藤崎中央小学校</t>
  </si>
  <si>
    <t>藤崎町立常盤小学校</t>
  </si>
  <si>
    <t>大鰐町立大鰐小学校</t>
  </si>
  <si>
    <t>田舎館村立田舎館小学校</t>
  </si>
  <si>
    <t>弘前市立新和中学校</t>
  </si>
  <si>
    <t>弘前市立船沢中学校</t>
  </si>
  <si>
    <t>弘前市立東目屋中学校</t>
  </si>
  <si>
    <t>弘前市立第一中学校</t>
  </si>
  <si>
    <t>弘前市立第二中学校</t>
  </si>
  <si>
    <t>弘前市立第三中学校</t>
  </si>
  <si>
    <t>弘前市立第四中学校</t>
  </si>
  <si>
    <t>弘前市立第五中学校</t>
  </si>
  <si>
    <t>弘前市立石川中学校</t>
  </si>
  <si>
    <t>弘前市立北辰中学校</t>
  </si>
  <si>
    <t>弘前市立裾野中学校</t>
  </si>
  <si>
    <t>弘前市立南中学校</t>
  </si>
  <si>
    <t>弘前市立東中学校</t>
  </si>
  <si>
    <t>弘前市立津軽中学校</t>
  </si>
  <si>
    <t>弘前市立常盤野中学校</t>
  </si>
  <si>
    <t>弘前市立相馬中学校</t>
  </si>
  <si>
    <t>黒石市立中郷中学校</t>
  </si>
  <si>
    <t>黒石市立黒石中学校</t>
  </si>
  <si>
    <t>平川市立尾上中学校</t>
  </si>
  <si>
    <t>平川市立平賀西中学校</t>
  </si>
  <si>
    <t>平川市立平賀東中学校</t>
  </si>
  <si>
    <t>平川市立碇ヶ関中学校</t>
  </si>
  <si>
    <t>藤崎町立藤崎中学校</t>
  </si>
  <si>
    <t>藤崎町立明徳中学校</t>
  </si>
  <si>
    <t>大鰐町立大鰐中学校</t>
  </si>
  <si>
    <t>田舎館村立田舎館中学校</t>
  </si>
  <si>
    <t>五所川原市立五所川原小学校</t>
  </si>
  <si>
    <t>五所川原市立南小学校</t>
  </si>
  <si>
    <t>五所川原市立栄小学校</t>
  </si>
  <si>
    <t>五所川原市立松島小学校</t>
  </si>
  <si>
    <t>五所川原市立中央小学校</t>
  </si>
  <si>
    <t>五所川原市立三輪小学校</t>
  </si>
  <si>
    <t>五所川原市立三好小学校</t>
  </si>
  <si>
    <t>五所川原市立東峰小学校</t>
  </si>
  <si>
    <t>五所川原市立いずみ小学校</t>
  </si>
  <si>
    <t>五所川原市立金木小学校</t>
  </si>
  <si>
    <t>五所川原市立市浦小学校</t>
  </si>
  <si>
    <t>つがる市立向陽小学校</t>
  </si>
  <si>
    <t>つがる市立穂波小学校</t>
  </si>
  <si>
    <t>つがる市立瑞穂小学校</t>
  </si>
  <si>
    <t>つがる市立森田小学校</t>
  </si>
  <si>
    <t>つがる市立柏小学校</t>
  </si>
  <si>
    <t>つがる市立稲垣小学校</t>
  </si>
  <si>
    <t>つがる市立車力小学校</t>
  </si>
  <si>
    <t>板柳町立小阿弥小学校</t>
  </si>
  <si>
    <t>板柳町立板柳北小学校</t>
  </si>
  <si>
    <t>板柳町立板柳南小学校</t>
  </si>
  <si>
    <t>板柳町立板柳東小学校</t>
  </si>
  <si>
    <t>中泊町立武田小学校</t>
  </si>
  <si>
    <t>中泊町立薄市小学校</t>
  </si>
  <si>
    <t>中泊町立中里小学校</t>
  </si>
  <si>
    <t>中泊町立小泊小学校</t>
  </si>
  <si>
    <t>鶴田町立鶴田小学校</t>
  </si>
  <si>
    <t>鰺ヶ沢町立西海小学校</t>
  </si>
  <si>
    <t>鰺ヶ沢町立舞戸小学校</t>
  </si>
  <si>
    <t>深浦町立修道小学校</t>
  </si>
  <si>
    <t>深浦町立深浦小学校</t>
  </si>
  <si>
    <t>深浦町立いわさき小学校</t>
  </si>
  <si>
    <t>五所川原市立五所川原第一中学校</t>
  </si>
  <si>
    <t>五所川原市立五所川原第三中学校</t>
  </si>
  <si>
    <t>五所川原市立五所川原第二中学校</t>
  </si>
  <si>
    <t>五所川原市立五所川原第四中学校</t>
  </si>
  <si>
    <t>五所川原市立金木中学校</t>
  </si>
  <si>
    <t>五所川原市立市浦中学校</t>
  </si>
  <si>
    <t>つがる市立木造中学校</t>
  </si>
  <si>
    <t>五所川原市立森田中学校</t>
  </si>
  <si>
    <t>つがる市立柏中学校</t>
  </si>
  <si>
    <t>五所川原市立稲垣中学校</t>
  </si>
  <si>
    <t>つがる市立車力中学校</t>
  </si>
  <si>
    <t>鰺ヶ沢町立鯵ヶ沢中学校</t>
  </si>
  <si>
    <t>深浦町立深浦中学校</t>
  </si>
  <si>
    <t>鰺ヶ沢町立大戸瀬中学校</t>
  </si>
  <si>
    <t>深浦町立岩崎中学校</t>
  </si>
  <si>
    <t>板柳町立板柳中学校</t>
  </si>
  <si>
    <t>中泊町立中里中学校</t>
  </si>
  <si>
    <t>板柳町立小泊中学校</t>
  </si>
  <si>
    <t>鶴田町立鶴田中学校</t>
  </si>
  <si>
    <t>弘前市立第六中学校</t>
    <rPh sb="0" eb="2">
      <t>ヒロサキ</t>
    </rPh>
    <rPh sb="2" eb="4">
      <t>シリツ</t>
    </rPh>
    <rPh sb="4" eb="5">
      <t>ダイ</t>
    </rPh>
    <rPh sb="5" eb="6">
      <t>ロク</t>
    </rPh>
    <rPh sb="6" eb="9">
      <t>チュウガッコウ</t>
    </rPh>
    <phoneticPr fontId="1"/>
  </si>
  <si>
    <t>↑
口座番号登録一覧表に必要事項を入力し、一覧表の番号を入力すると、該当職員のデータに切り替わります。</t>
    <rPh sb="2" eb="4">
      <t>コウザ</t>
    </rPh>
    <rPh sb="4" eb="6">
      <t>バンゴウ</t>
    </rPh>
    <rPh sb="6" eb="8">
      <t>トウロク</t>
    </rPh>
    <rPh sb="8" eb="11">
      <t>イチランヒョウ</t>
    </rPh>
    <rPh sb="12" eb="14">
      <t>ヒツヨウ</t>
    </rPh>
    <rPh sb="14" eb="16">
      <t>ジコウ</t>
    </rPh>
    <rPh sb="17" eb="19">
      <t>ニュウリョク</t>
    </rPh>
    <rPh sb="21" eb="24">
      <t>イチランヒョウ</t>
    </rPh>
    <rPh sb="25" eb="27">
      <t>バンゴウ</t>
    </rPh>
    <rPh sb="28" eb="30">
      <t>ニュウリョク</t>
    </rPh>
    <rPh sb="34" eb="36">
      <t>ガイトウ</t>
    </rPh>
    <rPh sb="36" eb="38">
      <t>ショクイン</t>
    </rPh>
    <rPh sb="43" eb="44">
      <t>キ</t>
    </rPh>
    <rPh sb="45" eb="46">
      <t>カ</t>
    </rPh>
    <phoneticPr fontId="1"/>
  </si>
  <si>
    <t>　旅費相手方登録入力（依頼）票（小中学校教職員用）</t>
    <rPh sb="1" eb="3">
      <t>リョヒ</t>
    </rPh>
    <rPh sb="16" eb="20">
      <t>ショウチュウガッコウ</t>
    </rPh>
    <rPh sb="20" eb="23">
      <t>キョウショクイン</t>
    </rPh>
    <rPh sb="23" eb="24">
      <t>ヨウ</t>
    </rPh>
    <phoneticPr fontId="1"/>
  </si>
  <si>
    <r>
      <t xml:space="preserve">学校名
</t>
    </r>
    <r>
      <rPr>
        <sz val="11"/>
        <color rgb="FFFF0000"/>
        <rFont val="ＭＳ Ｐゴシック"/>
        <family val="3"/>
        <charset val="128"/>
      </rPr>
      <t>（学校番号７桁を入力すると
自動で記載されます。）</t>
    </r>
    <rPh sb="0" eb="3">
      <t>ガッコウメイ</t>
    </rPh>
    <rPh sb="5" eb="7">
      <t>ガッコウ</t>
    </rPh>
    <rPh sb="7" eb="9">
      <t>バンゴウ</t>
    </rPh>
    <rPh sb="10" eb="11">
      <t>ケタ</t>
    </rPh>
    <rPh sb="12" eb="14">
      <t>ニュウリョク</t>
    </rPh>
    <rPh sb="18" eb="20">
      <t>ジドウ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</si>
</sst>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7" xfId="0" applyBorder="1"/>
    <xf numFmtId="0" fontId="7" fillId="0" borderId="13" xfId="0" applyFont="1" applyBorder="1"/>
    <xf numFmtId="0" fontId="8" fillId="0" borderId="0" xfId="0" applyFont="1"/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0" xfId="0" applyFont="1" applyBorder="1"/>
    <xf numFmtId="0" fontId="15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6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 shrinkToFit="1"/>
    </xf>
    <xf numFmtId="0" fontId="0" fillId="0" borderId="10" xfId="0" applyBorder="1" applyAlignment="1">
      <alignment wrapText="1"/>
    </xf>
    <xf numFmtId="0" fontId="13" fillId="0" borderId="0" xfId="0" applyFont="1" applyFill="1" applyAlignment="1">
      <alignment shrinkToFit="1"/>
    </xf>
    <xf numFmtId="0" fontId="16" fillId="0" borderId="0" xfId="0" applyFont="1" applyFill="1" applyAlignment="1">
      <alignment shrinkToFi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1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shrinkToFit="1"/>
    </xf>
    <xf numFmtId="0" fontId="2" fillId="0" borderId="26" xfId="0" applyFont="1" applyFill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18" xfId="0" applyFont="1" applyFill="1" applyBorder="1" applyAlignment="1">
      <alignment shrinkToFit="1"/>
    </xf>
    <xf numFmtId="0" fontId="0" fillId="0" borderId="18" xfId="0" applyFont="1" applyFill="1" applyBorder="1" applyAlignment="1">
      <alignment horizontal="justify" shrinkToFit="1"/>
    </xf>
    <xf numFmtId="0" fontId="0" fillId="0" borderId="17" xfId="0" applyFont="1" applyFill="1" applyBorder="1" applyAlignment="1">
      <alignment shrinkToFit="1"/>
    </xf>
    <xf numFmtId="0" fontId="0" fillId="0" borderId="17" xfId="0" applyFont="1" applyFill="1" applyBorder="1" applyAlignment="1">
      <alignment wrapText="1" shrinkToFit="1"/>
    </xf>
    <xf numFmtId="0" fontId="0" fillId="0" borderId="28" xfId="0" applyFont="1" applyFill="1" applyBorder="1" applyAlignment="1">
      <alignment shrinkToFit="1"/>
    </xf>
    <xf numFmtId="49" fontId="0" fillId="0" borderId="17" xfId="0" applyNumberFormat="1" applyFont="1" applyFill="1" applyBorder="1" applyAlignment="1">
      <alignment horizontal="justify" shrinkToFit="1"/>
    </xf>
    <xf numFmtId="49" fontId="0" fillId="0" borderId="17" xfId="0" applyNumberFormat="1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0" fillId="0" borderId="17" xfId="0" applyFont="1" applyFill="1" applyBorder="1" applyAlignment="1">
      <alignment horizontal="justify" shrinkToFit="1"/>
    </xf>
    <xf numFmtId="49" fontId="0" fillId="0" borderId="18" xfId="0" applyNumberFormat="1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20" xfId="0" applyFont="1" applyFill="1" applyBorder="1" applyAlignment="1">
      <alignment horizontal="justify" shrinkToFit="1"/>
    </xf>
    <xf numFmtId="49" fontId="0" fillId="0" borderId="20" xfId="0" applyNumberFormat="1" applyFont="1" applyFill="1" applyBorder="1" applyAlignment="1">
      <alignment horizontal="justify" shrinkToFit="1"/>
    </xf>
    <xf numFmtId="0" fontId="0" fillId="0" borderId="30" xfId="0" applyFont="1" applyFill="1" applyBorder="1" applyAlignment="1">
      <alignment shrinkToFit="1"/>
    </xf>
    <xf numFmtId="49" fontId="0" fillId="0" borderId="20" xfId="0" applyNumberFormat="1" applyFont="1" applyFill="1" applyBorder="1" applyAlignment="1">
      <alignment shrinkToFit="1"/>
    </xf>
    <xf numFmtId="49" fontId="0" fillId="0" borderId="18" xfId="0" applyNumberFormat="1" applyFont="1" applyFill="1" applyBorder="1" applyAlignment="1">
      <alignment horizontal="justify" shrinkToFit="1"/>
    </xf>
    <xf numFmtId="0" fontId="0" fillId="0" borderId="0" xfId="0" applyFont="1" applyFill="1" applyAlignment="1">
      <alignment shrinkToFit="1"/>
    </xf>
    <xf numFmtId="0" fontId="0" fillId="0" borderId="18" xfId="0" applyFont="1" applyFill="1" applyBorder="1" applyAlignment="1">
      <alignment wrapText="1" shrinkToFit="1"/>
    </xf>
    <xf numFmtId="0" fontId="2" fillId="0" borderId="32" xfId="0" applyFont="1" applyFill="1" applyBorder="1" applyAlignment="1">
      <alignment horizontal="center" shrinkToFit="1"/>
    </xf>
    <xf numFmtId="0" fontId="2" fillId="0" borderId="33" xfId="0" applyFont="1" applyFill="1" applyBorder="1" applyAlignment="1">
      <alignment horizontal="center" shrinkToFit="1"/>
    </xf>
    <xf numFmtId="0" fontId="2" fillId="0" borderId="34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shrinkToFit="1"/>
    </xf>
    <xf numFmtId="0" fontId="0" fillId="0" borderId="36" xfId="0" applyFont="1" applyFill="1" applyBorder="1" applyAlignment="1">
      <alignment shrinkToFit="1"/>
    </xf>
    <xf numFmtId="0" fontId="0" fillId="0" borderId="85" xfId="0" applyFont="1" applyFill="1" applyBorder="1" applyAlignment="1">
      <alignment horizontal="center" shrinkToFi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wrapText="1" shrinkToFit="1"/>
    </xf>
    <xf numFmtId="0" fontId="0" fillId="0" borderId="86" xfId="0" applyFont="1" applyFill="1" applyBorder="1" applyAlignment="1">
      <alignment shrinkToFit="1"/>
    </xf>
    <xf numFmtId="0" fontId="22" fillId="0" borderId="0" xfId="0" applyFont="1"/>
    <xf numFmtId="0" fontId="22" fillId="0" borderId="0" xfId="0" applyFont="1" applyAlignment="1">
      <alignment shrinkToFit="1"/>
    </xf>
    <xf numFmtId="49" fontId="17" fillId="0" borderId="17" xfId="0" applyNumberFormat="1" applyFont="1" applyFill="1" applyBorder="1" applyAlignment="1">
      <alignment horizontal="center" shrinkToFit="1"/>
    </xf>
    <xf numFmtId="49" fontId="17" fillId="0" borderId="18" xfId="0" applyNumberFormat="1" applyFont="1" applyFill="1" applyBorder="1" applyAlignment="1">
      <alignment horizontal="center" shrinkToFit="1"/>
    </xf>
    <xf numFmtId="49" fontId="17" fillId="0" borderId="20" xfId="0" applyNumberFormat="1" applyFont="1" applyFill="1" applyBorder="1" applyAlignment="1">
      <alignment horizontal="center" shrinkToFit="1"/>
    </xf>
    <xf numFmtId="0" fontId="0" fillId="0" borderId="88" xfId="0" applyFont="1" applyFill="1" applyBorder="1" applyAlignment="1">
      <alignment shrinkToFit="1"/>
    </xf>
    <xf numFmtId="0" fontId="0" fillId="0" borderId="89" xfId="0" applyFont="1" applyFill="1" applyBorder="1" applyAlignment="1">
      <alignment shrinkToFit="1"/>
    </xf>
    <xf numFmtId="0" fontId="0" fillId="0" borderId="90" xfId="0" applyFont="1" applyFill="1" applyBorder="1" applyAlignment="1">
      <alignment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shrinkToFit="1"/>
    </xf>
    <xf numFmtId="0" fontId="0" fillId="0" borderId="27" xfId="0" applyFont="1" applyFill="1" applyBorder="1" applyAlignment="1">
      <alignment horizontal="center" shrinkToFit="1"/>
    </xf>
    <xf numFmtId="0" fontId="0" fillId="0" borderId="87" xfId="0" applyFont="1" applyFill="1" applyBorder="1" applyAlignment="1">
      <alignment horizontal="center" shrinkToFit="1"/>
    </xf>
    <xf numFmtId="0" fontId="13" fillId="4" borderId="0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shrinkToFit="1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49" fontId="12" fillId="0" borderId="47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3" fillId="3" borderId="0" xfId="0" applyFont="1" applyFill="1" applyAlignment="1">
      <alignment horizontal="center" shrinkToFit="1"/>
    </xf>
    <xf numFmtId="0" fontId="7" fillId="0" borderId="3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13" fillId="4" borderId="0" xfId="0" applyFont="1" applyFill="1" applyAlignment="1">
      <alignment horizontal="center" shrinkToFit="1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indent="5"/>
    </xf>
    <xf numFmtId="0" fontId="7" fillId="0" borderId="0" xfId="0" applyFont="1" applyBorder="1" applyAlignment="1">
      <alignment horizontal="distributed" vertical="center" indent="5"/>
    </xf>
    <xf numFmtId="0" fontId="7" fillId="0" borderId="5" xfId="0" applyFont="1" applyBorder="1" applyAlignment="1">
      <alignment horizontal="distributed" vertical="center" indent="5"/>
    </xf>
    <xf numFmtId="0" fontId="7" fillId="0" borderId="61" xfId="0" applyFont="1" applyBorder="1" applyAlignment="1">
      <alignment horizontal="distributed" vertical="center" indent="5"/>
    </xf>
    <xf numFmtId="0" fontId="7" fillId="0" borderId="13" xfId="0" applyFont="1" applyBorder="1" applyAlignment="1">
      <alignment horizontal="distributed" vertical="center" indent="5"/>
    </xf>
    <xf numFmtId="0" fontId="7" fillId="0" borderId="58" xfId="0" applyFont="1" applyBorder="1" applyAlignment="1">
      <alignment horizontal="distributed" vertical="center" indent="5"/>
    </xf>
    <xf numFmtId="0" fontId="7" fillId="0" borderId="6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2" fillId="0" borderId="5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37" xfId="0" applyFont="1" applyBorder="1"/>
    <xf numFmtId="0" fontId="11" fillId="0" borderId="38" xfId="0" applyFont="1" applyBorder="1"/>
    <xf numFmtId="0" fontId="11" fillId="0" borderId="9" xfId="0" applyFont="1" applyBorder="1"/>
    <xf numFmtId="0" fontId="11" fillId="0" borderId="0" xfId="0" applyFont="1" applyBorder="1"/>
    <xf numFmtId="0" fontId="11" fillId="0" borderId="10" xfId="0" applyFont="1" applyBorder="1"/>
    <xf numFmtId="0" fontId="12" fillId="0" borderId="6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7" fillId="0" borderId="37" xfId="0" applyFont="1" applyBorder="1" applyAlignment="1">
      <alignment vertical="center" wrapText="1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distributed" vertical="center" indent="10"/>
    </xf>
    <xf numFmtId="0" fontId="0" fillId="0" borderId="8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center" vertical="center" wrapText="1" shrinkToFit="1"/>
    </xf>
    <xf numFmtId="0" fontId="0" fillId="5" borderId="88" xfId="0" applyFont="1" applyFill="1" applyBorder="1" applyAlignment="1">
      <alignment horizontal="center" vertical="center" wrapText="1"/>
    </xf>
    <xf numFmtId="0" fontId="3" fillId="5" borderId="90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3" fillId="5" borderId="8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47625</xdr:colOff>
      <xdr:row>4</xdr:row>
      <xdr:rowOff>38100</xdr:rowOff>
    </xdr:from>
    <xdr:to>
      <xdr:col>75</xdr:col>
      <xdr:colOff>0</xdr:colOff>
      <xdr:row>9</xdr:row>
      <xdr:rowOff>47625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671C1FFA-AF54-4DE2-A641-7CF38C9F815B}"/>
            </a:ext>
          </a:extLst>
        </xdr:cNvPr>
        <xdr:cNvSpPr>
          <a:spLocks noChangeArrowheads="1"/>
        </xdr:cNvSpPr>
      </xdr:nvSpPr>
      <xdr:spPr bwMode="auto">
        <a:xfrm>
          <a:off x="5762625" y="400050"/>
          <a:ext cx="56197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EE100"/>
  <sheetViews>
    <sheetView tabSelected="1" zoomScaleNormal="100" workbookViewId="0">
      <selection activeCell="AE57" sqref="AE57"/>
    </sheetView>
  </sheetViews>
  <sheetFormatPr defaultColWidth="1" defaultRowHeight="5.0999999999999996" customHeight="1" x14ac:dyDescent="0.15"/>
  <cols>
    <col min="1" max="1" width="9" style="7" customWidth="1"/>
    <col min="2" max="130" width="1" style="7" customWidth="1"/>
    <col min="131" max="131" width="18.625" style="20" hidden="1" customWidth="1"/>
    <col min="132" max="132" width="21.625" style="20" hidden="1" customWidth="1"/>
    <col min="133" max="134" width="7.625" style="20" hidden="1" customWidth="1"/>
    <col min="135" max="135" width="10.625" style="20" hidden="1" customWidth="1"/>
    <col min="136" max="161" width="5.625" style="7" customWidth="1"/>
    <col min="162" max="16384" width="1" style="7"/>
  </cols>
  <sheetData>
    <row r="1" spans="1:135" s="85" customFormat="1" ht="15" customHeight="1" x14ac:dyDescent="0.15">
      <c r="B1" s="85" t="s">
        <v>61</v>
      </c>
      <c r="EA1" s="86"/>
      <c r="EB1" s="86"/>
      <c r="EC1" s="86"/>
      <c r="ED1" s="86"/>
      <c r="EE1" s="86"/>
    </row>
    <row r="3" spans="1:135" ht="5.0999999999999996" customHeight="1" x14ac:dyDescent="0.15">
      <c r="A3" s="222" t="s">
        <v>50</v>
      </c>
      <c r="B3" s="202" t="s">
        <v>203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L3" s="232" t="s">
        <v>2</v>
      </c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4"/>
      <c r="CB3" s="223" t="s">
        <v>3</v>
      </c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105" t="s">
        <v>10</v>
      </c>
      <c r="DJ3" s="106"/>
      <c r="DK3" s="106"/>
      <c r="DL3" s="106"/>
      <c r="DM3" s="106"/>
      <c r="DN3" s="106"/>
      <c r="DO3" s="106"/>
      <c r="DP3" s="106"/>
      <c r="DQ3" s="105" t="s">
        <v>11</v>
      </c>
      <c r="DR3" s="106"/>
      <c r="DS3" s="106"/>
      <c r="DT3" s="106"/>
      <c r="DU3" s="106"/>
      <c r="DV3" s="106"/>
      <c r="DW3" s="106"/>
      <c r="DX3" s="134"/>
      <c r="EA3" s="201" t="s">
        <v>38</v>
      </c>
      <c r="EB3" s="201"/>
      <c r="EC3" s="201"/>
      <c r="ED3" s="201"/>
      <c r="EE3" s="201"/>
    </row>
    <row r="4" spans="1:135" ht="5.0999999999999996" customHeight="1" x14ac:dyDescent="0.15">
      <c r="A4" s="22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L4" s="235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7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109"/>
      <c r="DJ4" s="110"/>
      <c r="DK4" s="110"/>
      <c r="DL4" s="110"/>
      <c r="DM4" s="110"/>
      <c r="DN4" s="110"/>
      <c r="DO4" s="110"/>
      <c r="DP4" s="110"/>
      <c r="DQ4" s="109"/>
      <c r="DR4" s="110"/>
      <c r="DS4" s="110"/>
      <c r="DT4" s="110"/>
      <c r="DU4" s="110"/>
      <c r="DV4" s="110"/>
      <c r="DW4" s="110"/>
      <c r="DX4" s="137"/>
      <c r="EA4" s="201"/>
      <c r="EB4" s="201"/>
      <c r="EC4" s="201"/>
      <c r="ED4" s="201"/>
      <c r="EE4" s="201"/>
    </row>
    <row r="5" spans="1:135" ht="5.0999999999999996" customHeight="1" x14ac:dyDescent="0.15">
      <c r="A5" s="22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L5" s="105" t="s">
        <v>7</v>
      </c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34"/>
      <c r="CB5" s="207" t="s">
        <v>4</v>
      </c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9"/>
      <c r="DI5" s="105"/>
      <c r="DJ5" s="106"/>
      <c r="DK5" s="106"/>
      <c r="DL5" s="106"/>
      <c r="DM5" s="106"/>
      <c r="DN5" s="106"/>
      <c r="DO5" s="106"/>
      <c r="DP5" s="134"/>
      <c r="DQ5" s="105"/>
      <c r="DR5" s="106"/>
      <c r="DS5" s="106"/>
      <c r="DT5" s="106"/>
      <c r="DU5" s="106"/>
      <c r="DV5" s="106"/>
      <c r="DW5" s="106"/>
      <c r="DX5" s="134"/>
      <c r="EA5" s="201"/>
      <c r="EB5" s="201"/>
      <c r="EC5" s="201"/>
      <c r="ED5" s="201"/>
      <c r="EE5" s="201"/>
    </row>
    <row r="6" spans="1:135" ht="5.0999999999999996" customHeight="1" x14ac:dyDescent="0.15">
      <c r="A6" s="22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L6" s="107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6"/>
      <c r="CB6" s="210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2"/>
      <c r="DI6" s="107"/>
      <c r="DJ6" s="135"/>
      <c r="DK6" s="135"/>
      <c r="DL6" s="135"/>
      <c r="DM6" s="135"/>
      <c r="DN6" s="135"/>
      <c r="DO6" s="135"/>
      <c r="DP6" s="136"/>
      <c r="DQ6" s="107"/>
      <c r="DR6" s="135"/>
      <c r="DS6" s="135"/>
      <c r="DT6" s="135"/>
      <c r="DU6" s="135"/>
      <c r="DV6" s="135"/>
      <c r="DW6" s="135"/>
      <c r="DX6" s="136"/>
      <c r="EA6" s="201"/>
      <c r="EB6" s="201"/>
      <c r="EC6" s="201"/>
      <c r="ED6" s="201"/>
      <c r="EE6" s="201"/>
    </row>
    <row r="7" spans="1:135" ht="5.0999999999999996" customHeight="1" x14ac:dyDescent="0.15">
      <c r="A7" s="222"/>
      <c r="B7" s="204" t="s">
        <v>5</v>
      </c>
      <c r="C7" s="205"/>
      <c r="D7" s="205"/>
      <c r="E7" s="205"/>
      <c r="F7" s="205" t="s">
        <v>6</v>
      </c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L7" s="107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6"/>
      <c r="CB7" s="210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2"/>
      <c r="DI7" s="107"/>
      <c r="DJ7" s="135"/>
      <c r="DK7" s="135"/>
      <c r="DL7" s="135"/>
      <c r="DM7" s="135"/>
      <c r="DN7" s="135"/>
      <c r="DO7" s="135"/>
      <c r="DP7" s="136"/>
      <c r="DQ7" s="107"/>
      <c r="DR7" s="135"/>
      <c r="DS7" s="135"/>
      <c r="DT7" s="135"/>
      <c r="DU7" s="135"/>
      <c r="DV7" s="135"/>
      <c r="DW7" s="135"/>
      <c r="DX7" s="136"/>
      <c r="EA7" s="201"/>
      <c r="EB7" s="201"/>
      <c r="EC7" s="201"/>
      <c r="ED7" s="201"/>
      <c r="EE7" s="201"/>
    </row>
    <row r="8" spans="1:135" ht="5.0999999999999996" customHeight="1" x14ac:dyDescent="0.15">
      <c r="A8" s="222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L8" s="107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6"/>
      <c r="CB8" s="210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2"/>
      <c r="DI8" s="107"/>
      <c r="DJ8" s="135"/>
      <c r="DK8" s="135"/>
      <c r="DL8" s="135"/>
      <c r="DM8" s="135"/>
      <c r="DN8" s="135"/>
      <c r="DO8" s="135"/>
      <c r="DP8" s="136"/>
      <c r="DQ8" s="107"/>
      <c r="DR8" s="135"/>
      <c r="DS8" s="135"/>
      <c r="DT8" s="135"/>
      <c r="DU8" s="135"/>
      <c r="DV8" s="135"/>
      <c r="DW8" s="135"/>
      <c r="DX8" s="136"/>
    </row>
    <row r="9" spans="1:135" ht="5.0999999999999996" customHeight="1" x14ac:dyDescent="0.15">
      <c r="A9" s="222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L9" s="107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6"/>
      <c r="CB9" s="210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2"/>
      <c r="DI9" s="107"/>
      <c r="DJ9" s="135"/>
      <c r="DK9" s="135"/>
      <c r="DL9" s="135"/>
      <c r="DM9" s="135"/>
      <c r="DN9" s="135"/>
      <c r="DO9" s="135"/>
      <c r="DP9" s="136"/>
      <c r="DQ9" s="107"/>
      <c r="DR9" s="135"/>
      <c r="DS9" s="135"/>
      <c r="DT9" s="135"/>
      <c r="DU9" s="135"/>
      <c r="DV9" s="135"/>
      <c r="DW9" s="135"/>
      <c r="DX9" s="136"/>
      <c r="EA9" s="152" t="s">
        <v>39</v>
      </c>
      <c r="EB9" s="133"/>
      <c r="EC9" s="133"/>
      <c r="ED9" s="133"/>
      <c r="EE9" s="133"/>
    </row>
    <row r="10" spans="1:135" ht="5.0999999999999996" customHeight="1" x14ac:dyDescent="0.15">
      <c r="A10" s="222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L10" s="107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6"/>
      <c r="CB10" s="210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2"/>
      <c r="DI10" s="107"/>
      <c r="DJ10" s="135"/>
      <c r="DK10" s="135"/>
      <c r="DL10" s="135"/>
      <c r="DM10" s="135"/>
      <c r="DN10" s="135"/>
      <c r="DO10" s="135"/>
      <c r="DP10" s="136"/>
      <c r="DQ10" s="107"/>
      <c r="DR10" s="135"/>
      <c r="DS10" s="135"/>
      <c r="DT10" s="135"/>
      <c r="DU10" s="135"/>
      <c r="DV10" s="135"/>
      <c r="DW10" s="135"/>
      <c r="DX10" s="136"/>
      <c r="EA10" s="152"/>
      <c r="EB10" s="133"/>
      <c r="EC10" s="133"/>
      <c r="ED10" s="133"/>
      <c r="EE10" s="133"/>
    </row>
    <row r="11" spans="1:135" ht="5.0999999999999996" customHeight="1" thickBot="1" x14ac:dyDescent="0.2">
      <c r="A11" s="222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L11" s="107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6"/>
      <c r="CB11" s="213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5"/>
      <c r="DI11" s="107"/>
      <c r="DJ11" s="135"/>
      <c r="DK11" s="135"/>
      <c r="DL11" s="135"/>
      <c r="DM11" s="135"/>
      <c r="DN11" s="135"/>
      <c r="DO11" s="135"/>
      <c r="DP11" s="136"/>
      <c r="DQ11" s="107"/>
      <c r="DR11" s="135"/>
      <c r="DS11" s="135"/>
      <c r="DT11" s="135"/>
      <c r="DU11" s="135"/>
      <c r="DV11" s="135"/>
      <c r="DW11" s="135"/>
      <c r="DX11" s="136"/>
      <c r="EA11" s="152"/>
      <c r="EB11" s="133"/>
      <c r="EC11" s="133"/>
      <c r="ED11" s="133"/>
      <c r="EE11" s="133"/>
    </row>
    <row r="12" spans="1:135" ht="5.0999999999999996" customHeight="1" x14ac:dyDescent="0.15">
      <c r="B12" s="123">
        <v>1</v>
      </c>
      <c r="C12" s="124"/>
      <c r="D12" s="124"/>
      <c r="E12" s="125"/>
      <c r="F12" s="124">
        <v>2</v>
      </c>
      <c r="G12" s="124"/>
      <c r="H12" s="124"/>
      <c r="I12" s="129"/>
      <c r="J12" s="131">
        <v>3</v>
      </c>
      <c r="K12" s="124"/>
      <c r="L12" s="124"/>
      <c r="M12" s="129"/>
      <c r="N12" s="131">
        <v>4</v>
      </c>
      <c r="O12" s="124"/>
      <c r="P12" s="124"/>
      <c r="Q12" s="129"/>
      <c r="R12" s="131">
        <v>5</v>
      </c>
      <c r="S12" s="124"/>
      <c r="T12" s="124"/>
      <c r="U12" s="129"/>
      <c r="V12" s="131">
        <v>6</v>
      </c>
      <c r="W12" s="124"/>
      <c r="X12" s="124"/>
      <c r="Y12" s="129"/>
      <c r="Z12" s="131">
        <v>7</v>
      </c>
      <c r="AA12" s="124"/>
      <c r="AB12" s="124"/>
      <c r="AC12" s="129"/>
      <c r="AD12" s="131">
        <v>8</v>
      </c>
      <c r="AE12" s="124"/>
      <c r="AF12" s="124"/>
      <c r="AG12" s="129"/>
      <c r="AH12" s="131">
        <v>9</v>
      </c>
      <c r="AI12" s="124"/>
      <c r="AJ12" s="124"/>
      <c r="AK12" s="129"/>
      <c r="AL12" s="131">
        <v>10</v>
      </c>
      <c r="AM12" s="124"/>
      <c r="AN12" s="124"/>
      <c r="AO12" s="129"/>
      <c r="AP12" s="131">
        <v>11</v>
      </c>
      <c r="AQ12" s="124"/>
      <c r="AR12" s="124"/>
      <c r="AS12" s="129"/>
      <c r="AT12" s="131">
        <v>12</v>
      </c>
      <c r="AU12" s="124"/>
      <c r="AV12" s="124"/>
      <c r="AW12" s="129"/>
      <c r="AX12" s="131">
        <v>13</v>
      </c>
      <c r="AY12" s="124"/>
      <c r="AZ12" s="124"/>
      <c r="BA12" s="129"/>
      <c r="BB12" s="131">
        <v>14</v>
      </c>
      <c r="BC12" s="124"/>
      <c r="BD12" s="124"/>
      <c r="BE12" s="129"/>
      <c r="BF12" s="131">
        <v>15</v>
      </c>
      <c r="BG12" s="124"/>
      <c r="BH12" s="124"/>
      <c r="BI12" s="230"/>
      <c r="BL12" s="107" t="s">
        <v>9</v>
      </c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6"/>
      <c r="CB12" s="105" t="s">
        <v>8</v>
      </c>
      <c r="CC12" s="106"/>
      <c r="CD12" s="106"/>
      <c r="CE12" s="106"/>
      <c r="CF12" s="106"/>
      <c r="CG12" s="106"/>
      <c r="CH12" s="224" t="s">
        <v>62</v>
      </c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5"/>
      <c r="DI12" s="107"/>
      <c r="DJ12" s="135"/>
      <c r="DK12" s="135"/>
      <c r="DL12" s="135"/>
      <c r="DM12" s="135"/>
      <c r="DN12" s="135"/>
      <c r="DO12" s="135"/>
      <c r="DP12" s="136"/>
      <c r="DQ12" s="107"/>
      <c r="DR12" s="135"/>
      <c r="DS12" s="135"/>
      <c r="DT12" s="135"/>
      <c r="DU12" s="135"/>
      <c r="DV12" s="135"/>
      <c r="DW12" s="135"/>
      <c r="DX12" s="136"/>
      <c r="EA12" s="152"/>
      <c r="EB12" s="133"/>
      <c r="EC12" s="133"/>
      <c r="ED12" s="133"/>
      <c r="EE12" s="133"/>
    </row>
    <row r="13" spans="1:135" ht="5.0999999999999996" customHeight="1" x14ac:dyDescent="0.15">
      <c r="B13" s="126"/>
      <c r="C13" s="127"/>
      <c r="D13" s="127"/>
      <c r="E13" s="128"/>
      <c r="F13" s="127"/>
      <c r="G13" s="127"/>
      <c r="H13" s="127"/>
      <c r="I13" s="130"/>
      <c r="J13" s="132"/>
      <c r="K13" s="127"/>
      <c r="L13" s="127"/>
      <c r="M13" s="130"/>
      <c r="N13" s="132"/>
      <c r="O13" s="127"/>
      <c r="P13" s="127"/>
      <c r="Q13" s="130"/>
      <c r="R13" s="132"/>
      <c r="S13" s="127"/>
      <c r="T13" s="127"/>
      <c r="U13" s="130"/>
      <c r="V13" s="132"/>
      <c r="W13" s="127"/>
      <c r="X13" s="127"/>
      <c r="Y13" s="130"/>
      <c r="Z13" s="132"/>
      <c r="AA13" s="127"/>
      <c r="AB13" s="127"/>
      <c r="AC13" s="130"/>
      <c r="AD13" s="132"/>
      <c r="AE13" s="127"/>
      <c r="AF13" s="127"/>
      <c r="AG13" s="130"/>
      <c r="AH13" s="132"/>
      <c r="AI13" s="127"/>
      <c r="AJ13" s="127"/>
      <c r="AK13" s="130"/>
      <c r="AL13" s="132"/>
      <c r="AM13" s="127"/>
      <c r="AN13" s="127"/>
      <c r="AO13" s="130"/>
      <c r="AP13" s="132"/>
      <c r="AQ13" s="127"/>
      <c r="AR13" s="127"/>
      <c r="AS13" s="130"/>
      <c r="AT13" s="132"/>
      <c r="AU13" s="127"/>
      <c r="AV13" s="127"/>
      <c r="AW13" s="130"/>
      <c r="AX13" s="132"/>
      <c r="AY13" s="127"/>
      <c r="AZ13" s="127"/>
      <c r="BA13" s="130"/>
      <c r="BB13" s="132"/>
      <c r="BC13" s="127"/>
      <c r="BD13" s="127"/>
      <c r="BE13" s="130"/>
      <c r="BF13" s="132"/>
      <c r="BG13" s="127"/>
      <c r="BH13" s="127"/>
      <c r="BI13" s="231"/>
      <c r="BL13" s="107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6"/>
      <c r="CB13" s="107"/>
      <c r="CC13" s="108"/>
      <c r="CD13" s="108"/>
      <c r="CE13" s="108"/>
      <c r="CF13" s="108"/>
      <c r="CG13" s="108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7"/>
      <c r="DI13" s="107"/>
      <c r="DJ13" s="135"/>
      <c r="DK13" s="135"/>
      <c r="DL13" s="135"/>
      <c r="DM13" s="135"/>
      <c r="DN13" s="135"/>
      <c r="DO13" s="135"/>
      <c r="DP13" s="136"/>
      <c r="DQ13" s="107"/>
      <c r="DR13" s="135"/>
      <c r="DS13" s="135"/>
      <c r="DT13" s="135"/>
      <c r="DU13" s="135"/>
      <c r="DV13" s="135"/>
      <c r="DW13" s="135"/>
      <c r="DX13" s="136"/>
      <c r="EA13" s="152"/>
      <c r="EB13" s="133"/>
      <c r="EC13" s="133"/>
      <c r="ED13" s="133"/>
      <c r="EE13" s="133"/>
    </row>
    <row r="14" spans="1:135" ht="5.0999999999999996" customHeight="1" x14ac:dyDescent="0.15">
      <c r="A14" s="97" t="s">
        <v>202</v>
      </c>
      <c r="B14" s="216">
        <v>1</v>
      </c>
      <c r="C14" s="217"/>
      <c r="D14" s="217"/>
      <c r="E14" s="218"/>
      <c r="F14" s="117" t="s">
        <v>65</v>
      </c>
      <c r="G14" s="118"/>
      <c r="H14" s="118"/>
      <c r="I14" s="119"/>
      <c r="J14" s="111" t="s">
        <v>64</v>
      </c>
      <c r="K14" s="112"/>
      <c r="L14" s="112"/>
      <c r="M14" s="113"/>
      <c r="N14" s="111" t="str">
        <f>MID($EA14,1,1)</f>
        <v>１</v>
      </c>
      <c r="O14" s="112"/>
      <c r="P14" s="112"/>
      <c r="Q14" s="113"/>
      <c r="R14" s="111" t="str">
        <f>MID($EA14,2,1)</f>
        <v>２</v>
      </c>
      <c r="S14" s="112"/>
      <c r="T14" s="112"/>
      <c r="U14" s="113"/>
      <c r="V14" s="111" t="str">
        <f>MID($EA14,3,1)</f>
        <v>３</v>
      </c>
      <c r="W14" s="112"/>
      <c r="X14" s="112"/>
      <c r="Y14" s="113"/>
      <c r="Z14" s="111" t="str">
        <f>MID($EA14,4,1)</f>
        <v>４</v>
      </c>
      <c r="AA14" s="112"/>
      <c r="AB14" s="112"/>
      <c r="AC14" s="113"/>
      <c r="AD14" s="111" t="str">
        <f>MID($EA14,5,1)</f>
        <v>５</v>
      </c>
      <c r="AE14" s="112"/>
      <c r="AF14" s="112"/>
      <c r="AG14" s="113"/>
      <c r="AH14" s="111" t="str">
        <f>MID($EA14,6,1)</f>
        <v>６</v>
      </c>
      <c r="AI14" s="112"/>
      <c r="AJ14" s="112"/>
      <c r="AK14" s="113"/>
      <c r="AL14" s="111" t="str">
        <f>MID($EA14,7,1)</f>
        <v>７</v>
      </c>
      <c r="AM14" s="112"/>
      <c r="AN14" s="112"/>
      <c r="AO14" s="113"/>
      <c r="AP14" s="117" t="s">
        <v>64</v>
      </c>
      <c r="AQ14" s="118"/>
      <c r="AR14" s="118"/>
      <c r="AS14" s="119"/>
      <c r="AT14" s="117" t="s">
        <v>66</v>
      </c>
      <c r="AU14" s="118"/>
      <c r="AV14" s="118"/>
      <c r="AW14" s="119"/>
      <c r="AX14" s="111" t="str">
        <f>MID($EA14,12,1)</f>
        <v/>
      </c>
      <c r="AY14" s="112"/>
      <c r="AZ14" s="112"/>
      <c r="BA14" s="113"/>
      <c r="BB14" s="111" t="str">
        <f>MID($EA14,13,1)</f>
        <v/>
      </c>
      <c r="BC14" s="112"/>
      <c r="BD14" s="112"/>
      <c r="BE14" s="113"/>
      <c r="BF14" s="138" t="str">
        <f>MID($EA14,14,1)</f>
        <v/>
      </c>
      <c r="BG14" s="139"/>
      <c r="BH14" s="139"/>
      <c r="BI14" s="198"/>
      <c r="BL14" s="107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6"/>
      <c r="CB14" s="107"/>
      <c r="CC14" s="108"/>
      <c r="CD14" s="108"/>
      <c r="CE14" s="108"/>
      <c r="CF14" s="108"/>
      <c r="CG14" s="108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7"/>
      <c r="DI14" s="107"/>
      <c r="DJ14" s="135"/>
      <c r="DK14" s="135"/>
      <c r="DL14" s="135"/>
      <c r="DM14" s="135"/>
      <c r="DN14" s="135"/>
      <c r="DO14" s="135"/>
      <c r="DP14" s="136"/>
      <c r="DQ14" s="107"/>
      <c r="DR14" s="135"/>
      <c r="DS14" s="135"/>
      <c r="DT14" s="135"/>
      <c r="DU14" s="135"/>
      <c r="DV14" s="135"/>
      <c r="DW14" s="135"/>
      <c r="DX14" s="136"/>
      <c r="EA14" s="144" t="str">
        <f>VLOOKUP($A$3,口座番号登録一覧表!$B$5:$S$22,2,0)</f>
        <v>１２３４５６７</v>
      </c>
      <c r="EB14" s="133"/>
      <c r="EC14" s="133"/>
      <c r="ED14" s="133"/>
      <c r="EE14" s="133"/>
    </row>
    <row r="15" spans="1:135" ht="5.0999999999999996" customHeight="1" x14ac:dyDescent="0.15">
      <c r="A15" s="97"/>
      <c r="B15" s="216"/>
      <c r="C15" s="217"/>
      <c r="D15" s="217"/>
      <c r="E15" s="218"/>
      <c r="F15" s="117"/>
      <c r="G15" s="118"/>
      <c r="H15" s="118"/>
      <c r="I15" s="119"/>
      <c r="J15" s="111"/>
      <c r="K15" s="112"/>
      <c r="L15" s="112"/>
      <c r="M15" s="113"/>
      <c r="N15" s="111"/>
      <c r="O15" s="112"/>
      <c r="P15" s="112"/>
      <c r="Q15" s="113"/>
      <c r="R15" s="111"/>
      <c r="S15" s="112"/>
      <c r="T15" s="112"/>
      <c r="U15" s="113"/>
      <c r="V15" s="111"/>
      <c r="W15" s="112"/>
      <c r="X15" s="112"/>
      <c r="Y15" s="113"/>
      <c r="Z15" s="111"/>
      <c r="AA15" s="112"/>
      <c r="AB15" s="112"/>
      <c r="AC15" s="113"/>
      <c r="AD15" s="111"/>
      <c r="AE15" s="112"/>
      <c r="AF15" s="112"/>
      <c r="AG15" s="113"/>
      <c r="AH15" s="111"/>
      <c r="AI15" s="112"/>
      <c r="AJ15" s="112"/>
      <c r="AK15" s="113"/>
      <c r="AL15" s="111"/>
      <c r="AM15" s="112"/>
      <c r="AN15" s="112"/>
      <c r="AO15" s="113"/>
      <c r="AP15" s="117"/>
      <c r="AQ15" s="118"/>
      <c r="AR15" s="118"/>
      <c r="AS15" s="119"/>
      <c r="AT15" s="117"/>
      <c r="AU15" s="118"/>
      <c r="AV15" s="118"/>
      <c r="AW15" s="119"/>
      <c r="AX15" s="111"/>
      <c r="AY15" s="112"/>
      <c r="AZ15" s="112"/>
      <c r="BA15" s="113"/>
      <c r="BB15" s="111"/>
      <c r="BC15" s="112"/>
      <c r="BD15" s="112"/>
      <c r="BE15" s="113"/>
      <c r="BF15" s="111"/>
      <c r="BG15" s="112"/>
      <c r="BH15" s="112"/>
      <c r="BI15" s="199"/>
      <c r="BL15" s="107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6"/>
      <c r="CB15" s="107"/>
      <c r="CC15" s="108"/>
      <c r="CD15" s="108"/>
      <c r="CE15" s="108"/>
      <c r="CF15" s="108"/>
      <c r="CG15" s="108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7"/>
      <c r="DI15" s="107"/>
      <c r="DJ15" s="135"/>
      <c r="DK15" s="135"/>
      <c r="DL15" s="135"/>
      <c r="DM15" s="135"/>
      <c r="DN15" s="135"/>
      <c r="DO15" s="135"/>
      <c r="DP15" s="136"/>
      <c r="DQ15" s="107"/>
      <c r="DR15" s="135"/>
      <c r="DS15" s="135"/>
      <c r="DT15" s="135"/>
      <c r="DU15" s="135"/>
      <c r="DV15" s="135"/>
      <c r="DW15" s="135"/>
      <c r="DX15" s="136"/>
      <c r="EA15" s="144"/>
      <c r="EB15" s="133"/>
      <c r="EC15" s="133"/>
      <c r="ED15" s="133"/>
      <c r="EE15" s="133"/>
    </row>
    <row r="16" spans="1:135" ht="5.0999999999999996" customHeight="1" x14ac:dyDescent="0.15">
      <c r="A16" s="97"/>
      <c r="B16" s="216"/>
      <c r="C16" s="217"/>
      <c r="D16" s="217"/>
      <c r="E16" s="218"/>
      <c r="F16" s="117"/>
      <c r="G16" s="118"/>
      <c r="H16" s="118"/>
      <c r="I16" s="119"/>
      <c r="J16" s="111"/>
      <c r="K16" s="112"/>
      <c r="L16" s="112"/>
      <c r="M16" s="113"/>
      <c r="N16" s="111"/>
      <c r="O16" s="112"/>
      <c r="P16" s="112"/>
      <c r="Q16" s="113"/>
      <c r="R16" s="111"/>
      <c r="S16" s="112"/>
      <c r="T16" s="112"/>
      <c r="U16" s="113"/>
      <c r="V16" s="111"/>
      <c r="W16" s="112"/>
      <c r="X16" s="112"/>
      <c r="Y16" s="113"/>
      <c r="Z16" s="111"/>
      <c r="AA16" s="112"/>
      <c r="AB16" s="112"/>
      <c r="AC16" s="113"/>
      <c r="AD16" s="111"/>
      <c r="AE16" s="112"/>
      <c r="AF16" s="112"/>
      <c r="AG16" s="113"/>
      <c r="AH16" s="111"/>
      <c r="AI16" s="112"/>
      <c r="AJ16" s="112"/>
      <c r="AK16" s="113"/>
      <c r="AL16" s="111"/>
      <c r="AM16" s="112"/>
      <c r="AN16" s="112"/>
      <c r="AO16" s="113"/>
      <c r="AP16" s="117"/>
      <c r="AQ16" s="118"/>
      <c r="AR16" s="118"/>
      <c r="AS16" s="119"/>
      <c r="AT16" s="117"/>
      <c r="AU16" s="118"/>
      <c r="AV16" s="118"/>
      <c r="AW16" s="119"/>
      <c r="AX16" s="111"/>
      <c r="AY16" s="112"/>
      <c r="AZ16" s="112"/>
      <c r="BA16" s="113"/>
      <c r="BB16" s="111"/>
      <c r="BC16" s="112"/>
      <c r="BD16" s="112"/>
      <c r="BE16" s="113"/>
      <c r="BF16" s="111"/>
      <c r="BG16" s="112"/>
      <c r="BH16" s="112"/>
      <c r="BI16" s="199"/>
      <c r="BL16" s="107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6"/>
      <c r="CB16" s="107"/>
      <c r="CC16" s="108"/>
      <c r="CD16" s="108"/>
      <c r="CE16" s="108"/>
      <c r="CF16" s="108"/>
      <c r="CG16" s="108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7"/>
      <c r="DI16" s="107"/>
      <c r="DJ16" s="135"/>
      <c r="DK16" s="135"/>
      <c r="DL16" s="135"/>
      <c r="DM16" s="135"/>
      <c r="DN16" s="135"/>
      <c r="DO16" s="135"/>
      <c r="DP16" s="136"/>
      <c r="DQ16" s="107"/>
      <c r="DR16" s="135"/>
      <c r="DS16" s="135"/>
      <c r="DT16" s="135"/>
      <c r="DU16" s="135"/>
      <c r="DV16" s="135"/>
      <c r="DW16" s="135"/>
      <c r="DX16" s="136"/>
      <c r="EA16" s="144"/>
      <c r="EB16" s="133"/>
      <c r="EC16" s="133"/>
      <c r="ED16" s="133"/>
      <c r="EE16" s="133"/>
    </row>
    <row r="17" spans="1:135" ht="5.0999999999999996" customHeight="1" x14ac:dyDescent="0.15">
      <c r="A17" s="97"/>
      <c r="B17" s="216"/>
      <c r="C17" s="217"/>
      <c r="D17" s="217"/>
      <c r="E17" s="218"/>
      <c r="F17" s="117"/>
      <c r="G17" s="118"/>
      <c r="H17" s="118"/>
      <c r="I17" s="119"/>
      <c r="J17" s="111"/>
      <c r="K17" s="112"/>
      <c r="L17" s="112"/>
      <c r="M17" s="113"/>
      <c r="N17" s="111"/>
      <c r="O17" s="112"/>
      <c r="P17" s="112"/>
      <c r="Q17" s="113"/>
      <c r="R17" s="111"/>
      <c r="S17" s="112"/>
      <c r="T17" s="112"/>
      <c r="U17" s="113"/>
      <c r="V17" s="111"/>
      <c r="W17" s="112"/>
      <c r="X17" s="112"/>
      <c r="Y17" s="113"/>
      <c r="Z17" s="111"/>
      <c r="AA17" s="112"/>
      <c r="AB17" s="112"/>
      <c r="AC17" s="113"/>
      <c r="AD17" s="111"/>
      <c r="AE17" s="112"/>
      <c r="AF17" s="112"/>
      <c r="AG17" s="113"/>
      <c r="AH17" s="111"/>
      <c r="AI17" s="112"/>
      <c r="AJ17" s="112"/>
      <c r="AK17" s="113"/>
      <c r="AL17" s="111"/>
      <c r="AM17" s="112"/>
      <c r="AN17" s="112"/>
      <c r="AO17" s="113"/>
      <c r="AP17" s="117"/>
      <c r="AQ17" s="118"/>
      <c r="AR17" s="118"/>
      <c r="AS17" s="119"/>
      <c r="AT17" s="117"/>
      <c r="AU17" s="118"/>
      <c r="AV17" s="118"/>
      <c r="AW17" s="119"/>
      <c r="AX17" s="111"/>
      <c r="AY17" s="112"/>
      <c r="AZ17" s="112"/>
      <c r="BA17" s="113"/>
      <c r="BB17" s="111"/>
      <c r="BC17" s="112"/>
      <c r="BD17" s="112"/>
      <c r="BE17" s="113"/>
      <c r="BF17" s="111"/>
      <c r="BG17" s="112"/>
      <c r="BH17" s="112"/>
      <c r="BI17" s="199"/>
      <c r="BL17" s="107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6"/>
      <c r="CB17" s="107"/>
      <c r="CC17" s="108"/>
      <c r="CD17" s="108"/>
      <c r="CE17" s="108"/>
      <c r="CF17" s="108"/>
      <c r="CG17" s="108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7"/>
      <c r="DI17" s="107"/>
      <c r="DJ17" s="135"/>
      <c r="DK17" s="135"/>
      <c r="DL17" s="135"/>
      <c r="DM17" s="135"/>
      <c r="DN17" s="135"/>
      <c r="DO17" s="135"/>
      <c r="DP17" s="136"/>
      <c r="DQ17" s="107"/>
      <c r="DR17" s="135"/>
      <c r="DS17" s="135"/>
      <c r="DT17" s="135"/>
      <c r="DU17" s="135"/>
      <c r="DV17" s="135"/>
      <c r="DW17" s="135"/>
      <c r="DX17" s="136"/>
      <c r="EA17" s="144"/>
      <c r="EB17" s="133"/>
      <c r="EC17" s="133"/>
      <c r="ED17" s="133"/>
      <c r="EE17" s="133"/>
    </row>
    <row r="18" spans="1:135" ht="5.0999999999999996" customHeight="1" thickBot="1" x14ac:dyDescent="0.2">
      <c r="A18" s="97"/>
      <c r="B18" s="219"/>
      <c r="C18" s="220"/>
      <c r="D18" s="220"/>
      <c r="E18" s="221"/>
      <c r="F18" s="120"/>
      <c r="G18" s="121"/>
      <c r="H18" s="121"/>
      <c r="I18" s="122"/>
      <c r="J18" s="114"/>
      <c r="K18" s="115"/>
      <c r="L18" s="115"/>
      <c r="M18" s="116"/>
      <c r="N18" s="114"/>
      <c r="O18" s="115"/>
      <c r="P18" s="115"/>
      <c r="Q18" s="116"/>
      <c r="R18" s="114"/>
      <c r="S18" s="115"/>
      <c r="T18" s="115"/>
      <c r="U18" s="116"/>
      <c r="V18" s="114"/>
      <c r="W18" s="115"/>
      <c r="X18" s="115"/>
      <c r="Y18" s="116"/>
      <c r="Z18" s="114"/>
      <c r="AA18" s="115"/>
      <c r="AB18" s="115"/>
      <c r="AC18" s="116"/>
      <c r="AD18" s="114"/>
      <c r="AE18" s="115"/>
      <c r="AF18" s="115"/>
      <c r="AG18" s="116"/>
      <c r="AH18" s="114"/>
      <c r="AI18" s="115"/>
      <c r="AJ18" s="115"/>
      <c r="AK18" s="116"/>
      <c r="AL18" s="114"/>
      <c r="AM18" s="115"/>
      <c r="AN18" s="115"/>
      <c r="AO18" s="116"/>
      <c r="AP18" s="120"/>
      <c r="AQ18" s="121"/>
      <c r="AR18" s="121"/>
      <c r="AS18" s="122"/>
      <c r="AT18" s="120"/>
      <c r="AU18" s="121"/>
      <c r="AV18" s="121"/>
      <c r="AW18" s="122"/>
      <c r="AX18" s="114"/>
      <c r="AY18" s="115"/>
      <c r="AZ18" s="115"/>
      <c r="BA18" s="116"/>
      <c r="BB18" s="114"/>
      <c r="BC18" s="115"/>
      <c r="BD18" s="115"/>
      <c r="BE18" s="116"/>
      <c r="BF18" s="114"/>
      <c r="BG18" s="115"/>
      <c r="BH18" s="115"/>
      <c r="BI18" s="200"/>
      <c r="BL18" s="109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7"/>
      <c r="CB18" s="109"/>
      <c r="CC18" s="110"/>
      <c r="CD18" s="110"/>
      <c r="CE18" s="110"/>
      <c r="CF18" s="110"/>
      <c r="CG18" s="110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9"/>
      <c r="DI18" s="107"/>
      <c r="DJ18" s="135"/>
      <c r="DK18" s="135"/>
      <c r="DL18" s="135"/>
      <c r="DM18" s="135"/>
      <c r="DN18" s="135"/>
      <c r="DO18" s="135"/>
      <c r="DP18" s="136"/>
      <c r="DQ18" s="107"/>
      <c r="DR18" s="135"/>
      <c r="DS18" s="135"/>
      <c r="DT18" s="135"/>
      <c r="DU18" s="135"/>
      <c r="DV18" s="135"/>
      <c r="DW18" s="135"/>
      <c r="DX18" s="136"/>
      <c r="EA18" s="144"/>
      <c r="EB18" s="133"/>
      <c r="EC18" s="133"/>
      <c r="ED18" s="133"/>
      <c r="EE18" s="133"/>
    </row>
    <row r="19" spans="1:135" ht="5.0999999999999996" customHeight="1" x14ac:dyDescent="0.15">
      <c r="A19" s="97"/>
      <c r="B19" s="171" t="s">
        <v>12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3"/>
      <c r="BL19" s="189" t="s">
        <v>69</v>
      </c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1"/>
      <c r="DI19" s="107"/>
      <c r="DJ19" s="135"/>
      <c r="DK19" s="135"/>
      <c r="DL19" s="135"/>
      <c r="DM19" s="135"/>
      <c r="DN19" s="135"/>
      <c r="DO19" s="135"/>
      <c r="DP19" s="136"/>
      <c r="DQ19" s="107"/>
      <c r="DR19" s="135"/>
      <c r="DS19" s="135"/>
      <c r="DT19" s="135"/>
      <c r="DU19" s="135"/>
      <c r="DV19" s="135"/>
      <c r="DW19" s="135"/>
      <c r="DX19" s="136"/>
    </row>
    <row r="20" spans="1:135" ht="5.0999999999999996" customHeight="1" x14ac:dyDescent="0.15">
      <c r="A20" s="97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6"/>
      <c r="BL20" s="192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4"/>
      <c r="DI20" s="107"/>
      <c r="DJ20" s="135"/>
      <c r="DK20" s="135"/>
      <c r="DL20" s="135"/>
      <c r="DM20" s="135"/>
      <c r="DN20" s="135"/>
      <c r="DO20" s="135"/>
      <c r="DP20" s="136"/>
      <c r="DQ20" s="107"/>
      <c r="DR20" s="135"/>
      <c r="DS20" s="135"/>
      <c r="DT20" s="135"/>
      <c r="DU20" s="135"/>
      <c r="DV20" s="135"/>
      <c r="DW20" s="135"/>
      <c r="DX20" s="136"/>
    </row>
    <row r="21" spans="1:135" ht="5.0999999999999996" customHeight="1" x14ac:dyDescent="0.15">
      <c r="A21" s="97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6"/>
      <c r="BL21" s="192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4"/>
      <c r="DI21" s="107"/>
      <c r="DJ21" s="135"/>
      <c r="DK21" s="135"/>
      <c r="DL21" s="135"/>
      <c r="DM21" s="135"/>
      <c r="DN21" s="135"/>
      <c r="DO21" s="135"/>
      <c r="DP21" s="136"/>
      <c r="DQ21" s="107"/>
      <c r="DR21" s="135"/>
      <c r="DS21" s="135"/>
      <c r="DT21" s="135"/>
      <c r="DU21" s="135"/>
      <c r="DV21" s="135"/>
      <c r="DW21" s="135"/>
      <c r="DX21" s="136"/>
      <c r="EA21" s="40"/>
    </row>
    <row r="22" spans="1:135" ht="5.0999999999999996" customHeight="1" x14ac:dyDescent="0.15">
      <c r="A22" s="97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6"/>
      <c r="BL22" s="192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4"/>
      <c r="DI22" s="107"/>
      <c r="DJ22" s="135"/>
      <c r="DK22" s="135"/>
      <c r="DL22" s="135"/>
      <c r="DM22" s="135"/>
      <c r="DN22" s="135"/>
      <c r="DO22" s="135"/>
      <c r="DP22" s="136"/>
      <c r="DQ22" s="107"/>
      <c r="DR22" s="135"/>
      <c r="DS22" s="135"/>
      <c r="DT22" s="135"/>
      <c r="DU22" s="135"/>
      <c r="DV22" s="135"/>
      <c r="DW22" s="135"/>
      <c r="DX22" s="136"/>
      <c r="EA22" s="152" t="s">
        <v>40</v>
      </c>
    </row>
    <row r="23" spans="1:135" ht="5.0999999999999996" customHeight="1" x14ac:dyDescent="0.15">
      <c r="A23" s="97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6"/>
      <c r="BL23" s="192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4"/>
      <c r="DI23" s="107"/>
      <c r="DJ23" s="135"/>
      <c r="DK23" s="135"/>
      <c r="DL23" s="135"/>
      <c r="DM23" s="135"/>
      <c r="DN23" s="135"/>
      <c r="DO23" s="135"/>
      <c r="DP23" s="136"/>
      <c r="DQ23" s="107"/>
      <c r="DR23" s="135"/>
      <c r="DS23" s="135"/>
      <c r="DT23" s="135"/>
      <c r="DU23" s="135"/>
      <c r="DV23" s="135"/>
      <c r="DW23" s="135"/>
      <c r="DX23" s="136"/>
      <c r="EA23" s="152"/>
    </row>
    <row r="24" spans="1:135" ht="5.0999999999999996" customHeight="1" thickBot="1" x14ac:dyDescent="0.2">
      <c r="A24" s="97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6"/>
      <c r="BL24" s="192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4"/>
      <c r="DI24" s="107"/>
      <c r="DJ24" s="135"/>
      <c r="DK24" s="135"/>
      <c r="DL24" s="135"/>
      <c r="DM24" s="135"/>
      <c r="DN24" s="135"/>
      <c r="DO24" s="135"/>
      <c r="DP24" s="136"/>
      <c r="DQ24" s="107"/>
      <c r="DR24" s="135"/>
      <c r="DS24" s="135"/>
      <c r="DT24" s="135"/>
      <c r="DU24" s="135"/>
      <c r="DV24" s="135"/>
      <c r="DW24" s="135"/>
      <c r="DX24" s="136"/>
      <c r="EA24" s="152"/>
    </row>
    <row r="25" spans="1:135" ht="5.0999999999999996" customHeight="1" x14ac:dyDescent="0.15">
      <c r="A25" s="97"/>
      <c r="B25" s="123">
        <v>16</v>
      </c>
      <c r="C25" s="124"/>
      <c r="D25" s="124"/>
      <c r="E25" s="124"/>
      <c r="F25" s="131">
        <v>17</v>
      </c>
      <c r="G25" s="124"/>
      <c r="H25" s="124"/>
      <c r="I25" s="129"/>
      <c r="J25" s="131">
        <v>18</v>
      </c>
      <c r="K25" s="124"/>
      <c r="L25" s="124"/>
      <c r="M25" s="129"/>
      <c r="N25" s="131">
        <v>19</v>
      </c>
      <c r="O25" s="124"/>
      <c r="P25" s="124"/>
      <c r="Q25" s="129"/>
      <c r="R25" s="131">
        <v>20</v>
      </c>
      <c r="S25" s="124"/>
      <c r="T25" s="124"/>
      <c r="U25" s="129"/>
      <c r="V25" s="131">
        <v>21</v>
      </c>
      <c r="W25" s="124"/>
      <c r="X25" s="124"/>
      <c r="Y25" s="129"/>
      <c r="Z25" s="131">
        <v>22</v>
      </c>
      <c r="AA25" s="124"/>
      <c r="AB25" s="124"/>
      <c r="AC25" s="129"/>
      <c r="AD25" s="131">
        <v>23</v>
      </c>
      <c r="AE25" s="124"/>
      <c r="AF25" s="124"/>
      <c r="AG25" s="129"/>
      <c r="AH25" s="131">
        <v>24</v>
      </c>
      <c r="AI25" s="124"/>
      <c r="AJ25" s="124"/>
      <c r="AK25" s="129"/>
      <c r="AL25" s="131">
        <v>25</v>
      </c>
      <c r="AM25" s="124"/>
      <c r="AN25" s="124"/>
      <c r="AO25" s="129"/>
      <c r="AP25" s="131">
        <v>26</v>
      </c>
      <c r="AQ25" s="124"/>
      <c r="AR25" s="124"/>
      <c r="AS25" s="129"/>
      <c r="AT25" s="131">
        <v>27</v>
      </c>
      <c r="AU25" s="124"/>
      <c r="AV25" s="124"/>
      <c r="AW25" s="129"/>
      <c r="AX25" s="131">
        <v>28</v>
      </c>
      <c r="AY25" s="124"/>
      <c r="AZ25" s="124"/>
      <c r="BA25" s="129"/>
      <c r="BB25" s="131">
        <v>29</v>
      </c>
      <c r="BC25" s="124"/>
      <c r="BD25" s="124"/>
      <c r="BE25" s="129"/>
      <c r="BF25" s="131">
        <v>30</v>
      </c>
      <c r="BG25" s="124"/>
      <c r="BH25" s="124"/>
      <c r="BI25" s="230"/>
      <c r="BJ25"/>
      <c r="BK25"/>
      <c r="BL25" s="192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4"/>
      <c r="DI25" s="107"/>
      <c r="DJ25" s="135"/>
      <c r="DK25" s="135"/>
      <c r="DL25" s="135"/>
      <c r="DM25" s="135"/>
      <c r="DN25" s="135"/>
      <c r="DO25" s="135"/>
      <c r="DP25" s="136"/>
      <c r="DQ25" s="107"/>
      <c r="DR25" s="135"/>
      <c r="DS25" s="135"/>
      <c r="DT25" s="135"/>
      <c r="DU25" s="135"/>
      <c r="DV25" s="135"/>
      <c r="DW25" s="135"/>
      <c r="DX25" s="136"/>
      <c r="EA25" s="152"/>
    </row>
    <row r="26" spans="1:135" ht="5.0999999999999996" customHeight="1" x14ac:dyDescent="0.15">
      <c r="A26" s="97"/>
      <c r="B26" s="126"/>
      <c r="C26" s="127"/>
      <c r="D26" s="127"/>
      <c r="E26" s="127"/>
      <c r="F26" s="132"/>
      <c r="G26" s="127"/>
      <c r="H26" s="127"/>
      <c r="I26" s="130"/>
      <c r="J26" s="132"/>
      <c r="K26" s="127"/>
      <c r="L26" s="127"/>
      <c r="M26" s="130"/>
      <c r="N26" s="132"/>
      <c r="O26" s="127"/>
      <c r="P26" s="127"/>
      <c r="Q26" s="130"/>
      <c r="R26" s="132"/>
      <c r="S26" s="127"/>
      <c r="T26" s="127"/>
      <c r="U26" s="130"/>
      <c r="V26" s="132"/>
      <c r="W26" s="127"/>
      <c r="X26" s="127"/>
      <c r="Y26" s="130"/>
      <c r="Z26" s="132"/>
      <c r="AA26" s="127"/>
      <c r="AB26" s="127"/>
      <c r="AC26" s="130"/>
      <c r="AD26" s="132"/>
      <c r="AE26" s="127"/>
      <c r="AF26" s="127"/>
      <c r="AG26" s="130"/>
      <c r="AH26" s="132"/>
      <c r="AI26" s="127"/>
      <c r="AJ26" s="127"/>
      <c r="AK26" s="130"/>
      <c r="AL26" s="132"/>
      <c r="AM26" s="127"/>
      <c r="AN26" s="127"/>
      <c r="AO26" s="130"/>
      <c r="AP26" s="132"/>
      <c r="AQ26" s="127"/>
      <c r="AR26" s="127"/>
      <c r="AS26" s="130"/>
      <c r="AT26" s="132"/>
      <c r="AU26" s="127"/>
      <c r="AV26" s="127"/>
      <c r="AW26" s="130"/>
      <c r="AX26" s="132"/>
      <c r="AY26" s="127"/>
      <c r="AZ26" s="127"/>
      <c r="BA26" s="130"/>
      <c r="BB26" s="132"/>
      <c r="BC26" s="127"/>
      <c r="BD26" s="127"/>
      <c r="BE26" s="130"/>
      <c r="BF26" s="132"/>
      <c r="BG26" s="127"/>
      <c r="BH26" s="127"/>
      <c r="BI26" s="231"/>
      <c r="BJ26"/>
      <c r="BK26"/>
      <c r="BL26" s="192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4"/>
      <c r="DI26" s="107"/>
      <c r="DJ26" s="135"/>
      <c r="DK26" s="135"/>
      <c r="DL26" s="135"/>
      <c r="DM26" s="135"/>
      <c r="DN26" s="135"/>
      <c r="DO26" s="135"/>
      <c r="DP26" s="136"/>
      <c r="DQ26" s="107"/>
      <c r="DR26" s="135"/>
      <c r="DS26" s="135"/>
      <c r="DT26" s="135"/>
      <c r="DU26" s="135"/>
      <c r="DV26" s="135"/>
      <c r="DW26" s="135"/>
      <c r="DX26" s="136"/>
      <c r="EA26" s="152"/>
    </row>
    <row r="27" spans="1:135" ht="5.0999999999999996" customHeight="1" x14ac:dyDescent="0.15">
      <c r="A27" s="97"/>
      <c r="B27" s="238" t="str">
        <f>MID($EA27,1,1)</f>
        <v>ヒ</v>
      </c>
      <c r="C27" s="112"/>
      <c r="D27" s="112"/>
      <c r="E27" s="112"/>
      <c r="F27" s="111" t="str">
        <f>MID($EA27,2,1)</f>
        <v>ロ</v>
      </c>
      <c r="G27" s="112"/>
      <c r="H27" s="112"/>
      <c r="I27" s="113"/>
      <c r="J27" s="111" t="str">
        <f>MID($EA27,3,1)</f>
        <v>サ</v>
      </c>
      <c r="K27" s="112"/>
      <c r="L27" s="112"/>
      <c r="M27" s="113"/>
      <c r="N27" s="111" t="str">
        <f>MID($EA27,4,1)</f>
        <v>キ</v>
      </c>
      <c r="O27" s="112"/>
      <c r="P27" s="112"/>
      <c r="Q27" s="113"/>
      <c r="R27" s="111" t="str">
        <f>MID($EA27,5,1)</f>
        <v>タ</v>
      </c>
      <c r="S27" s="112"/>
      <c r="T27" s="112"/>
      <c r="U27" s="113"/>
      <c r="V27" s="111" t="str">
        <f>MID($EA27,6,1)</f>
        <v>ロ</v>
      </c>
      <c r="W27" s="112"/>
      <c r="X27" s="112"/>
      <c r="Y27" s="113"/>
      <c r="Z27" s="111" t="str">
        <f>MID($EA27,7,1)</f>
        <v>ウ</v>
      </c>
      <c r="AA27" s="112"/>
      <c r="AB27" s="112"/>
      <c r="AC27" s="113"/>
      <c r="AD27" s="111" t="str">
        <f>MID($EA27,8,1)</f>
        <v/>
      </c>
      <c r="AE27" s="112"/>
      <c r="AF27" s="112"/>
      <c r="AG27" s="113"/>
      <c r="AH27" s="111" t="str">
        <f>MID($EA27,9,1)</f>
        <v/>
      </c>
      <c r="AI27" s="112"/>
      <c r="AJ27" s="112"/>
      <c r="AK27" s="113"/>
      <c r="AL27" s="111" t="str">
        <f>MID($EA27,10,1)</f>
        <v/>
      </c>
      <c r="AM27" s="112"/>
      <c r="AN27" s="112"/>
      <c r="AO27" s="113"/>
      <c r="AP27" s="111" t="str">
        <f>MID($EA27,11,1)</f>
        <v/>
      </c>
      <c r="AQ27" s="112"/>
      <c r="AR27" s="112"/>
      <c r="AS27" s="113"/>
      <c r="AT27" s="111" t="str">
        <f>MID($EA27,12,1)</f>
        <v/>
      </c>
      <c r="AU27" s="112"/>
      <c r="AV27" s="112"/>
      <c r="AW27" s="113"/>
      <c r="AX27" s="111" t="str">
        <f>MID($EA27,13,1)</f>
        <v/>
      </c>
      <c r="AY27" s="112"/>
      <c r="AZ27" s="112"/>
      <c r="BA27" s="113"/>
      <c r="BB27" s="111" t="str">
        <f>MID($EA27,14,1)</f>
        <v/>
      </c>
      <c r="BC27" s="112"/>
      <c r="BD27" s="112"/>
      <c r="BE27" s="113"/>
      <c r="BF27" s="138" t="str">
        <f>MID($EA27,15,1)</f>
        <v/>
      </c>
      <c r="BG27" s="139"/>
      <c r="BH27" s="139"/>
      <c r="BI27" s="198"/>
      <c r="BJ27"/>
      <c r="BK27"/>
      <c r="BL27" s="192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4"/>
      <c r="DI27" s="107"/>
      <c r="DJ27" s="135"/>
      <c r="DK27" s="135"/>
      <c r="DL27" s="135"/>
      <c r="DM27" s="135"/>
      <c r="DN27" s="135"/>
      <c r="DO27" s="135"/>
      <c r="DP27" s="136"/>
      <c r="DQ27" s="107"/>
      <c r="DR27" s="135"/>
      <c r="DS27" s="135"/>
      <c r="DT27" s="135"/>
      <c r="DU27" s="135"/>
      <c r="DV27" s="135"/>
      <c r="DW27" s="135"/>
      <c r="DX27" s="136"/>
      <c r="EA27" s="144" t="str">
        <f>VLOOKUP($A$3,口座番号登録一覧表!$B$5:$S$22,5,0)</f>
        <v>ヒロサキタロウ</v>
      </c>
    </row>
    <row r="28" spans="1:135" ht="5.0999999999999996" customHeight="1" x14ac:dyDescent="0.15">
      <c r="A28" s="97"/>
      <c r="B28" s="238"/>
      <c r="C28" s="112"/>
      <c r="D28" s="112"/>
      <c r="E28" s="112"/>
      <c r="F28" s="111"/>
      <c r="G28" s="112"/>
      <c r="H28" s="112"/>
      <c r="I28" s="113"/>
      <c r="J28" s="111"/>
      <c r="K28" s="112"/>
      <c r="L28" s="112"/>
      <c r="M28" s="113"/>
      <c r="N28" s="111"/>
      <c r="O28" s="112"/>
      <c r="P28" s="112"/>
      <c r="Q28" s="113"/>
      <c r="R28" s="111"/>
      <c r="S28" s="112"/>
      <c r="T28" s="112"/>
      <c r="U28" s="113"/>
      <c r="V28" s="111"/>
      <c r="W28" s="112"/>
      <c r="X28" s="112"/>
      <c r="Y28" s="113"/>
      <c r="Z28" s="111"/>
      <c r="AA28" s="112"/>
      <c r="AB28" s="112"/>
      <c r="AC28" s="113"/>
      <c r="AD28" s="111"/>
      <c r="AE28" s="112"/>
      <c r="AF28" s="112"/>
      <c r="AG28" s="113"/>
      <c r="AH28" s="111"/>
      <c r="AI28" s="112"/>
      <c r="AJ28" s="112"/>
      <c r="AK28" s="113"/>
      <c r="AL28" s="111"/>
      <c r="AM28" s="112"/>
      <c r="AN28" s="112"/>
      <c r="AO28" s="113"/>
      <c r="AP28" s="111"/>
      <c r="AQ28" s="112"/>
      <c r="AR28" s="112"/>
      <c r="AS28" s="113"/>
      <c r="AT28" s="111"/>
      <c r="AU28" s="112"/>
      <c r="AV28" s="112"/>
      <c r="AW28" s="113"/>
      <c r="AX28" s="111"/>
      <c r="AY28" s="112"/>
      <c r="AZ28" s="112"/>
      <c r="BA28" s="113"/>
      <c r="BB28" s="111"/>
      <c r="BC28" s="112"/>
      <c r="BD28" s="112"/>
      <c r="BE28" s="113"/>
      <c r="BF28" s="111"/>
      <c r="BG28" s="112"/>
      <c r="BH28" s="112"/>
      <c r="BI28" s="199"/>
      <c r="BJ28"/>
      <c r="BK28"/>
      <c r="BL28" s="192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4"/>
      <c r="DI28" s="107"/>
      <c r="DJ28" s="135"/>
      <c r="DK28" s="135"/>
      <c r="DL28" s="135"/>
      <c r="DM28" s="135"/>
      <c r="DN28" s="135"/>
      <c r="DO28" s="135"/>
      <c r="DP28" s="136"/>
      <c r="DQ28" s="107"/>
      <c r="DR28" s="135"/>
      <c r="DS28" s="135"/>
      <c r="DT28" s="135"/>
      <c r="DU28" s="135"/>
      <c r="DV28" s="135"/>
      <c r="DW28" s="135"/>
      <c r="DX28" s="136"/>
      <c r="EA28" s="144"/>
    </row>
    <row r="29" spans="1:135" ht="5.0999999999999996" customHeight="1" x14ac:dyDescent="0.15">
      <c r="A29" s="97"/>
      <c r="B29" s="238"/>
      <c r="C29" s="112"/>
      <c r="D29" s="112"/>
      <c r="E29" s="112"/>
      <c r="F29" s="111"/>
      <c r="G29" s="112"/>
      <c r="H29" s="112"/>
      <c r="I29" s="113"/>
      <c r="J29" s="111"/>
      <c r="K29" s="112"/>
      <c r="L29" s="112"/>
      <c r="M29" s="113"/>
      <c r="N29" s="111"/>
      <c r="O29" s="112"/>
      <c r="P29" s="112"/>
      <c r="Q29" s="113"/>
      <c r="R29" s="111"/>
      <c r="S29" s="112"/>
      <c r="T29" s="112"/>
      <c r="U29" s="113"/>
      <c r="V29" s="111"/>
      <c r="W29" s="112"/>
      <c r="X29" s="112"/>
      <c r="Y29" s="113"/>
      <c r="Z29" s="111"/>
      <c r="AA29" s="112"/>
      <c r="AB29" s="112"/>
      <c r="AC29" s="113"/>
      <c r="AD29" s="111"/>
      <c r="AE29" s="112"/>
      <c r="AF29" s="112"/>
      <c r="AG29" s="113"/>
      <c r="AH29" s="111"/>
      <c r="AI29" s="112"/>
      <c r="AJ29" s="112"/>
      <c r="AK29" s="113"/>
      <c r="AL29" s="111"/>
      <c r="AM29" s="112"/>
      <c r="AN29" s="112"/>
      <c r="AO29" s="113"/>
      <c r="AP29" s="111"/>
      <c r="AQ29" s="112"/>
      <c r="AR29" s="112"/>
      <c r="AS29" s="113"/>
      <c r="AT29" s="111"/>
      <c r="AU29" s="112"/>
      <c r="AV29" s="112"/>
      <c r="AW29" s="113"/>
      <c r="AX29" s="111"/>
      <c r="AY29" s="112"/>
      <c r="AZ29" s="112"/>
      <c r="BA29" s="113"/>
      <c r="BB29" s="111"/>
      <c r="BC29" s="112"/>
      <c r="BD29" s="112"/>
      <c r="BE29" s="113"/>
      <c r="BF29" s="111"/>
      <c r="BG29" s="112"/>
      <c r="BH29" s="112"/>
      <c r="BI29" s="199"/>
      <c r="BJ29"/>
      <c r="BK29"/>
      <c r="BL29" s="192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4"/>
      <c r="DI29" s="107"/>
      <c r="DJ29" s="135"/>
      <c r="DK29" s="135"/>
      <c r="DL29" s="135"/>
      <c r="DM29" s="135"/>
      <c r="DN29" s="135"/>
      <c r="DO29" s="135"/>
      <c r="DP29" s="136"/>
      <c r="DQ29" s="107"/>
      <c r="DR29" s="135"/>
      <c r="DS29" s="135"/>
      <c r="DT29" s="135"/>
      <c r="DU29" s="135"/>
      <c r="DV29" s="135"/>
      <c r="DW29" s="135"/>
      <c r="DX29" s="136"/>
      <c r="EA29" s="144"/>
    </row>
    <row r="30" spans="1:135" ht="5.0999999999999996" customHeight="1" thickBot="1" x14ac:dyDescent="0.2">
      <c r="A30" s="97"/>
      <c r="B30" s="239"/>
      <c r="C30" s="115"/>
      <c r="D30" s="115"/>
      <c r="E30" s="115"/>
      <c r="F30" s="114"/>
      <c r="G30" s="115"/>
      <c r="H30" s="115"/>
      <c r="I30" s="116"/>
      <c r="J30" s="114"/>
      <c r="K30" s="115"/>
      <c r="L30" s="115"/>
      <c r="M30" s="116"/>
      <c r="N30" s="114"/>
      <c r="O30" s="115"/>
      <c r="P30" s="115"/>
      <c r="Q30" s="116"/>
      <c r="R30" s="114"/>
      <c r="S30" s="115"/>
      <c r="T30" s="115"/>
      <c r="U30" s="116"/>
      <c r="V30" s="114"/>
      <c r="W30" s="115"/>
      <c r="X30" s="115"/>
      <c r="Y30" s="116"/>
      <c r="Z30" s="114"/>
      <c r="AA30" s="115"/>
      <c r="AB30" s="115"/>
      <c r="AC30" s="116"/>
      <c r="AD30" s="114"/>
      <c r="AE30" s="115"/>
      <c r="AF30" s="115"/>
      <c r="AG30" s="116"/>
      <c r="AH30" s="114"/>
      <c r="AI30" s="115"/>
      <c r="AJ30" s="115"/>
      <c r="AK30" s="116"/>
      <c r="AL30" s="114"/>
      <c r="AM30" s="115"/>
      <c r="AN30" s="115"/>
      <c r="AO30" s="116"/>
      <c r="AP30" s="114"/>
      <c r="AQ30" s="115"/>
      <c r="AR30" s="115"/>
      <c r="AS30" s="116"/>
      <c r="AT30" s="114"/>
      <c r="AU30" s="115"/>
      <c r="AV30" s="115"/>
      <c r="AW30" s="116"/>
      <c r="AX30" s="114"/>
      <c r="AY30" s="115"/>
      <c r="AZ30" s="115"/>
      <c r="BA30" s="116"/>
      <c r="BB30" s="114"/>
      <c r="BC30" s="115"/>
      <c r="BD30" s="115"/>
      <c r="BE30" s="116"/>
      <c r="BF30" s="114"/>
      <c r="BG30" s="115"/>
      <c r="BH30" s="115"/>
      <c r="BI30" s="200"/>
      <c r="BJ30"/>
      <c r="BK30"/>
      <c r="BL30" s="195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7"/>
      <c r="DI30" s="109"/>
      <c r="DJ30" s="110"/>
      <c r="DK30" s="110"/>
      <c r="DL30" s="110"/>
      <c r="DM30" s="110"/>
      <c r="DN30" s="110"/>
      <c r="DO30" s="110"/>
      <c r="DP30" s="137"/>
      <c r="DQ30" s="109"/>
      <c r="DR30" s="110"/>
      <c r="DS30" s="110"/>
      <c r="DT30" s="110"/>
      <c r="DU30" s="110"/>
      <c r="DV30" s="110"/>
      <c r="DW30" s="110"/>
      <c r="DX30" s="137"/>
      <c r="EA30" s="144"/>
    </row>
    <row r="31" spans="1:135" ht="5.0999999999999996" customHeight="1" x14ac:dyDescent="0.15">
      <c r="A31" s="97"/>
      <c r="EA31" s="144"/>
    </row>
    <row r="32" spans="1:135" ht="5.0999999999999996" customHeight="1" x14ac:dyDescent="0.15">
      <c r="A32" s="97"/>
      <c r="CL32" s="9"/>
      <c r="CM32" s="9"/>
      <c r="CN32" s="9"/>
      <c r="CO32" s="9"/>
      <c r="CP32" s="9"/>
      <c r="EA32" s="152" t="s">
        <v>33</v>
      </c>
    </row>
    <row r="33" spans="1:132" ht="5.0999999999999996" customHeight="1" x14ac:dyDescent="0.15">
      <c r="A33" s="97"/>
      <c r="B33" s="105" t="s">
        <v>16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34"/>
      <c r="CF33" s="105" t="s">
        <v>17</v>
      </c>
      <c r="CG33" s="106"/>
      <c r="CH33" s="106"/>
      <c r="CI33" s="134"/>
      <c r="CL33" s="107" t="s">
        <v>18</v>
      </c>
      <c r="CM33" s="135"/>
      <c r="CN33" s="135"/>
      <c r="CO33" s="135"/>
      <c r="CP33" s="136"/>
      <c r="EA33" s="152"/>
    </row>
    <row r="34" spans="1:132" ht="5.0999999999999996" customHeight="1" thickBot="1" x14ac:dyDescent="0.2">
      <c r="A34" s="97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37"/>
      <c r="CF34" s="168"/>
      <c r="CG34" s="169"/>
      <c r="CH34" s="169"/>
      <c r="CI34" s="170"/>
      <c r="CL34" s="168"/>
      <c r="CM34" s="169"/>
      <c r="CN34" s="169"/>
      <c r="CO34" s="169"/>
      <c r="CP34" s="170"/>
      <c r="EA34" s="152"/>
    </row>
    <row r="35" spans="1:132" ht="5.0999999999999996" customHeight="1" x14ac:dyDescent="0.15">
      <c r="A35" s="97"/>
      <c r="B35" s="186">
        <v>31</v>
      </c>
      <c r="C35" s="106"/>
      <c r="D35" s="106"/>
      <c r="E35" s="106"/>
      <c r="F35" s="187"/>
      <c r="G35" s="106"/>
      <c r="H35" s="106"/>
      <c r="I35" s="188"/>
      <c r="J35" s="187"/>
      <c r="K35" s="106"/>
      <c r="L35" s="106"/>
      <c r="M35" s="106"/>
      <c r="N35" s="187"/>
      <c r="O35" s="106"/>
      <c r="P35" s="106"/>
      <c r="Q35" s="188"/>
      <c r="R35" s="187"/>
      <c r="S35" s="106"/>
      <c r="T35" s="106"/>
      <c r="U35" s="106"/>
      <c r="V35" s="187">
        <v>41</v>
      </c>
      <c r="W35" s="106"/>
      <c r="X35" s="106"/>
      <c r="Y35" s="188"/>
      <c r="Z35" s="187"/>
      <c r="AA35" s="106"/>
      <c r="AB35" s="106"/>
      <c r="AC35" s="106"/>
      <c r="AD35" s="187"/>
      <c r="AE35" s="106"/>
      <c r="AF35" s="106"/>
      <c r="AG35" s="188"/>
      <c r="AH35" s="187"/>
      <c r="AI35" s="106"/>
      <c r="AJ35" s="106"/>
      <c r="AK35" s="106"/>
      <c r="AL35" s="187"/>
      <c r="AM35" s="106"/>
      <c r="AN35" s="106"/>
      <c r="AO35" s="188"/>
      <c r="AP35" s="187">
        <v>51</v>
      </c>
      <c r="AQ35" s="106"/>
      <c r="AR35" s="106"/>
      <c r="AS35" s="106"/>
      <c r="AT35" s="187"/>
      <c r="AU35" s="106"/>
      <c r="AV35" s="106"/>
      <c r="AW35" s="188"/>
      <c r="AX35" s="187"/>
      <c r="AY35" s="106"/>
      <c r="AZ35" s="106"/>
      <c r="BA35" s="106"/>
      <c r="BB35" s="187"/>
      <c r="BC35" s="106"/>
      <c r="BD35" s="106"/>
      <c r="BE35" s="188"/>
      <c r="BF35" s="187"/>
      <c r="BG35" s="106"/>
      <c r="BH35" s="106"/>
      <c r="BI35" s="106"/>
      <c r="BJ35" s="187">
        <v>61</v>
      </c>
      <c r="BK35" s="106"/>
      <c r="BL35" s="106"/>
      <c r="BM35" s="188"/>
      <c r="BN35" s="187"/>
      <c r="BO35" s="106"/>
      <c r="BP35" s="106"/>
      <c r="BQ35" s="106"/>
      <c r="BR35" s="187"/>
      <c r="BS35" s="106"/>
      <c r="BT35" s="106"/>
      <c r="BU35" s="188"/>
      <c r="BV35" s="187"/>
      <c r="BW35" s="106"/>
      <c r="BX35" s="106"/>
      <c r="BY35" s="106"/>
      <c r="BZ35" s="187">
        <v>70</v>
      </c>
      <c r="CA35" s="106"/>
      <c r="CB35" s="106"/>
      <c r="CC35" s="240"/>
      <c r="CF35" s="123">
        <v>71</v>
      </c>
      <c r="CG35" s="124"/>
      <c r="CH35" s="124"/>
      <c r="CI35" s="230"/>
      <c r="CL35" s="123">
        <v>72</v>
      </c>
      <c r="CM35" s="124"/>
      <c r="CN35" s="243"/>
      <c r="CO35" s="243"/>
      <c r="CP35" s="244"/>
      <c r="EA35" s="152"/>
    </row>
    <row r="36" spans="1:132" ht="4.5" customHeight="1" x14ac:dyDescent="0.15">
      <c r="A36" s="97"/>
      <c r="B36" s="126"/>
      <c r="C36" s="127"/>
      <c r="D36" s="127"/>
      <c r="E36" s="127"/>
      <c r="F36" s="132"/>
      <c r="G36" s="127"/>
      <c r="H36" s="127"/>
      <c r="I36" s="130"/>
      <c r="J36" s="132"/>
      <c r="K36" s="127"/>
      <c r="L36" s="127"/>
      <c r="M36" s="127"/>
      <c r="N36" s="132"/>
      <c r="O36" s="127"/>
      <c r="P36" s="127"/>
      <c r="Q36" s="130"/>
      <c r="R36" s="132"/>
      <c r="S36" s="127"/>
      <c r="T36" s="127"/>
      <c r="U36" s="127"/>
      <c r="V36" s="132"/>
      <c r="W36" s="127"/>
      <c r="X36" s="127"/>
      <c r="Y36" s="130"/>
      <c r="Z36" s="132"/>
      <c r="AA36" s="127"/>
      <c r="AB36" s="127"/>
      <c r="AC36" s="127"/>
      <c r="AD36" s="132"/>
      <c r="AE36" s="127"/>
      <c r="AF36" s="127"/>
      <c r="AG36" s="130"/>
      <c r="AH36" s="132"/>
      <c r="AI36" s="127"/>
      <c r="AJ36" s="127"/>
      <c r="AK36" s="127"/>
      <c r="AL36" s="132"/>
      <c r="AM36" s="127"/>
      <c r="AN36" s="127"/>
      <c r="AO36" s="130"/>
      <c r="AP36" s="132"/>
      <c r="AQ36" s="127"/>
      <c r="AR36" s="127"/>
      <c r="AS36" s="127"/>
      <c r="AT36" s="132"/>
      <c r="AU36" s="127"/>
      <c r="AV36" s="127"/>
      <c r="AW36" s="130"/>
      <c r="AX36" s="132"/>
      <c r="AY36" s="127"/>
      <c r="AZ36" s="127"/>
      <c r="BA36" s="127"/>
      <c r="BB36" s="132"/>
      <c r="BC36" s="127"/>
      <c r="BD36" s="127"/>
      <c r="BE36" s="130"/>
      <c r="BF36" s="132"/>
      <c r="BG36" s="127"/>
      <c r="BH36" s="127"/>
      <c r="BI36" s="127"/>
      <c r="BJ36" s="132"/>
      <c r="BK36" s="127"/>
      <c r="BL36" s="127"/>
      <c r="BM36" s="130"/>
      <c r="BN36" s="132"/>
      <c r="BO36" s="127"/>
      <c r="BP36" s="127"/>
      <c r="BQ36" s="127"/>
      <c r="BR36" s="132"/>
      <c r="BS36" s="127"/>
      <c r="BT36" s="127"/>
      <c r="BU36" s="130"/>
      <c r="BV36" s="132"/>
      <c r="BW36" s="127"/>
      <c r="BX36" s="127"/>
      <c r="BY36" s="127"/>
      <c r="BZ36" s="132"/>
      <c r="CA36" s="127"/>
      <c r="CB36" s="127"/>
      <c r="CC36" s="231"/>
      <c r="CF36" s="241"/>
      <c r="CG36" s="135"/>
      <c r="CH36" s="135"/>
      <c r="CI36" s="242"/>
      <c r="CL36" s="245"/>
      <c r="CM36" s="246"/>
      <c r="CN36" s="246"/>
      <c r="CO36" s="246"/>
      <c r="CP36" s="247"/>
      <c r="EA36" s="152"/>
    </row>
    <row r="37" spans="1:132" ht="5.0999999999999996" customHeight="1" x14ac:dyDescent="0.15">
      <c r="A37" s="97"/>
      <c r="B37" s="248" t="str">
        <f>MID($EA37,1,1)</f>
        <v>弘</v>
      </c>
      <c r="C37" s="139"/>
      <c r="D37" s="139"/>
      <c r="E37" s="140"/>
      <c r="F37" s="111" t="str">
        <f>MID($EA37,2,1)</f>
        <v>前</v>
      </c>
      <c r="G37" s="112"/>
      <c r="H37" s="112"/>
      <c r="I37" s="113"/>
      <c r="J37" s="111" t="str">
        <f>MID($EA37,3,1)</f>
        <v>　</v>
      </c>
      <c r="K37" s="112"/>
      <c r="L37" s="112"/>
      <c r="M37" s="113"/>
      <c r="N37" s="111" t="str">
        <f>MID($EA37,4,1)</f>
        <v>太</v>
      </c>
      <c r="O37" s="112"/>
      <c r="P37" s="112"/>
      <c r="Q37" s="113"/>
      <c r="R37" s="111" t="str">
        <f>MID($EA37,5,1)</f>
        <v>郎</v>
      </c>
      <c r="S37" s="112"/>
      <c r="T37" s="112"/>
      <c r="U37" s="113"/>
      <c r="V37" s="111" t="str">
        <f>MID($EA37,6,1)</f>
        <v/>
      </c>
      <c r="W37" s="112"/>
      <c r="X37" s="112"/>
      <c r="Y37" s="113"/>
      <c r="Z37" s="111" t="str">
        <f>MID($EA37,7,1)</f>
        <v/>
      </c>
      <c r="AA37" s="112"/>
      <c r="AB37" s="112"/>
      <c r="AC37" s="113"/>
      <c r="AD37" s="111" t="str">
        <f>MID($EA37,8,1)</f>
        <v/>
      </c>
      <c r="AE37" s="112"/>
      <c r="AF37" s="112"/>
      <c r="AG37" s="113"/>
      <c r="AH37" s="111" t="str">
        <f>MID($EA37,9,1)</f>
        <v/>
      </c>
      <c r="AI37" s="112"/>
      <c r="AJ37" s="112"/>
      <c r="AK37" s="113"/>
      <c r="AL37" s="111" t="str">
        <f>MID($EA37,10,1)</f>
        <v/>
      </c>
      <c r="AM37" s="112"/>
      <c r="AN37" s="112"/>
      <c r="AO37" s="113"/>
      <c r="AP37" s="111" t="str">
        <f>MID($EA37,11,1)</f>
        <v/>
      </c>
      <c r="AQ37" s="112"/>
      <c r="AR37" s="112"/>
      <c r="AS37" s="113"/>
      <c r="AT37" s="111" t="str">
        <f>MID($EA37,12,1)</f>
        <v/>
      </c>
      <c r="AU37" s="112"/>
      <c r="AV37" s="112"/>
      <c r="AW37" s="113"/>
      <c r="AX37" s="111" t="str">
        <f>MID($EA37,13,1)</f>
        <v/>
      </c>
      <c r="AY37" s="112"/>
      <c r="AZ37" s="112"/>
      <c r="BA37" s="113"/>
      <c r="BB37" s="111" t="str">
        <f>MID($EA37,14,1)</f>
        <v/>
      </c>
      <c r="BC37" s="112"/>
      <c r="BD37" s="112"/>
      <c r="BE37" s="113"/>
      <c r="BF37" s="111" t="str">
        <f>MID($EA37,15,1)</f>
        <v/>
      </c>
      <c r="BG37" s="112"/>
      <c r="BH37" s="112"/>
      <c r="BI37" s="113"/>
      <c r="BJ37" s="111" t="str">
        <f>MID($EA37,16,1)</f>
        <v/>
      </c>
      <c r="BK37" s="112"/>
      <c r="BL37" s="112"/>
      <c r="BM37" s="113"/>
      <c r="BN37" s="111" t="str">
        <f>MID($EA37,17,1)</f>
        <v/>
      </c>
      <c r="BO37" s="112"/>
      <c r="BP37" s="112"/>
      <c r="BQ37" s="113"/>
      <c r="BR37" s="111" t="str">
        <f>MID($EA37,18,1)</f>
        <v/>
      </c>
      <c r="BS37" s="112"/>
      <c r="BT37" s="112"/>
      <c r="BU37" s="113"/>
      <c r="BV37" s="111" t="str">
        <f>MID($EA37,19,1)</f>
        <v/>
      </c>
      <c r="BW37" s="112"/>
      <c r="BX37" s="112"/>
      <c r="BY37" s="113"/>
      <c r="BZ37" s="138" t="str">
        <f>MID($EA37,20,1)</f>
        <v/>
      </c>
      <c r="CA37" s="139"/>
      <c r="CB37" s="139"/>
      <c r="CC37" s="198"/>
      <c r="CF37" s="249">
        <v>0</v>
      </c>
      <c r="CG37" s="250"/>
      <c r="CH37" s="250"/>
      <c r="CI37" s="251"/>
      <c r="CL37" s="249">
        <v>0</v>
      </c>
      <c r="CM37" s="250"/>
      <c r="CN37" s="250"/>
      <c r="CO37" s="250"/>
      <c r="CP37" s="251"/>
      <c r="EA37" s="144" t="str">
        <f>VLOOKUP($A$3,口座番号登録一覧表!$B$5:$S$22,6,0)</f>
        <v>弘前　太郎</v>
      </c>
    </row>
    <row r="38" spans="1:132" ht="5.0999999999999996" customHeight="1" x14ac:dyDescent="0.15">
      <c r="A38" s="97"/>
      <c r="B38" s="238"/>
      <c r="C38" s="112"/>
      <c r="D38" s="112"/>
      <c r="E38" s="113"/>
      <c r="F38" s="111"/>
      <c r="G38" s="112"/>
      <c r="H38" s="112"/>
      <c r="I38" s="113"/>
      <c r="J38" s="111"/>
      <c r="K38" s="112"/>
      <c r="L38" s="112"/>
      <c r="M38" s="113"/>
      <c r="N38" s="111"/>
      <c r="O38" s="112"/>
      <c r="P38" s="112"/>
      <c r="Q38" s="113"/>
      <c r="R38" s="111"/>
      <c r="S38" s="112"/>
      <c r="T38" s="112"/>
      <c r="U38" s="113"/>
      <c r="V38" s="111"/>
      <c r="W38" s="112"/>
      <c r="X38" s="112"/>
      <c r="Y38" s="113"/>
      <c r="Z38" s="111"/>
      <c r="AA38" s="112"/>
      <c r="AB38" s="112"/>
      <c r="AC38" s="113"/>
      <c r="AD38" s="111"/>
      <c r="AE38" s="112"/>
      <c r="AF38" s="112"/>
      <c r="AG38" s="113"/>
      <c r="AH38" s="111"/>
      <c r="AI38" s="112"/>
      <c r="AJ38" s="112"/>
      <c r="AK38" s="113"/>
      <c r="AL38" s="111"/>
      <c r="AM38" s="112"/>
      <c r="AN38" s="112"/>
      <c r="AO38" s="113"/>
      <c r="AP38" s="111"/>
      <c r="AQ38" s="112"/>
      <c r="AR38" s="112"/>
      <c r="AS38" s="113"/>
      <c r="AT38" s="111"/>
      <c r="AU38" s="112"/>
      <c r="AV38" s="112"/>
      <c r="AW38" s="113"/>
      <c r="AX38" s="111"/>
      <c r="AY38" s="112"/>
      <c r="AZ38" s="112"/>
      <c r="BA38" s="113"/>
      <c r="BB38" s="111"/>
      <c r="BC38" s="112"/>
      <c r="BD38" s="112"/>
      <c r="BE38" s="113"/>
      <c r="BF38" s="111"/>
      <c r="BG38" s="112"/>
      <c r="BH38" s="112"/>
      <c r="BI38" s="113"/>
      <c r="BJ38" s="111"/>
      <c r="BK38" s="112"/>
      <c r="BL38" s="112"/>
      <c r="BM38" s="113"/>
      <c r="BN38" s="111"/>
      <c r="BO38" s="112"/>
      <c r="BP38" s="112"/>
      <c r="BQ38" s="113"/>
      <c r="BR38" s="111"/>
      <c r="BS38" s="112"/>
      <c r="BT38" s="112"/>
      <c r="BU38" s="113"/>
      <c r="BV38" s="111"/>
      <c r="BW38" s="112"/>
      <c r="BX38" s="112"/>
      <c r="BY38" s="113"/>
      <c r="BZ38" s="111"/>
      <c r="CA38" s="112"/>
      <c r="CB38" s="112"/>
      <c r="CC38" s="199"/>
      <c r="CF38" s="249"/>
      <c r="CG38" s="250"/>
      <c r="CH38" s="250"/>
      <c r="CI38" s="251"/>
      <c r="CL38" s="249"/>
      <c r="CM38" s="250"/>
      <c r="CN38" s="250"/>
      <c r="CO38" s="250"/>
      <c r="CP38" s="251"/>
      <c r="EA38" s="144"/>
    </row>
    <row r="39" spans="1:132" ht="5.0999999999999996" customHeight="1" x14ac:dyDescent="0.15">
      <c r="A39" s="97"/>
      <c r="B39" s="238"/>
      <c r="C39" s="112"/>
      <c r="D39" s="112"/>
      <c r="E39" s="113"/>
      <c r="F39" s="111"/>
      <c r="G39" s="112"/>
      <c r="H39" s="112"/>
      <c r="I39" s="113"/>
      <c r="J39" s="111"/>
      <c r="K39" s="112"/>
      <c r="L39" s="112"/>
      <c r="M39" s="113"/>
      <c r="N39" s="111"/>
      <c r="O39" s="112"/>
      <c r="P39" s="112"/>
      <c r="Q39" s="113"/>
      <c r="R39" s="111"/>
      <c r="S39" s="112"/>
      <c r="T39" s="112"/>
      <c r="U39" s="113"/>
      <c r="V39" s="111"/>
      <c r="W39" s="112"/>
      <c r="X39" s="112"/>
      <c r="Y39" s="113"/>
      <c r="Z39" s="111"/>
      <c r="AA39" s="112"/>
      <c r="AB39" s="112"/>
      <c r="AC39" s="113"/>
      <c r="AD39" s="111"/>
      <c r="AE39" s="112"/>
      <c r="AF39" s="112"/>
      <c r="AG39" s="113"/>
      <c r="AH39" s="111"/>
      <c r="AI39" s="112"/>
      <c r="AJ39" s="112"/>
      <c r="AK39" s="113"/>
      <c r="AL39" s="111"/>
      <c r="AM39" s="112"/>
      <c r="AN39" s="112"/>
      <c r="AO39" s="113"/>
      <c r="AP39" s="111"/>
      <c r="AQ39" s="112"/>
      <c r="AR39" s="112"/>
      <c r="AS39" s="113"/>
      <c r="AT39" s="111"/>
      <c r="AU39" s="112"/>
      <c r="AV39" s="112"/>
      <c r="AW39" s="113"/>
      <c r="AX39" s="111"/>
      <c r="AY39" s="112"/>
      <c r="AZ39" s="112"/>
      <c r="BA39" s="113"/>
      <c r="BB39" s="111"/>
      <c r="BC39" s="112"/>
      <c r="BD39" s="112"/>
      <c r="BE39" s="113"/>
      <c r="BF39" s="111"/>
      <c r="BG39" s="112"/>
      <c r="BH39" s="112"/>
      <c r="BI39" s="113"/>
      <c r="BJ39" s="111"/>
      <c r="BK39" s="112"/>
      <c r="BL39" s="112"/>
      <c r="BM39" s="113"/>
      <c r="BN39" s="111"/>
      <c r="BO39" s="112"/>
      <c r="BP39" s="112"/>
      <c r="BQ39" s="113"/>
      <c r="BR39" s="111"/>
      <c r="BS39" s="112"/>
      <c r="BT39" s="112"/>
      <c r="BU39" s="113"/>
      <c r="BV39" s="111"/>
      <c r="BW39" s="112"/>
      <c r="BX39" s="112"/>
      <c r="BY39" s="113"/>
      <c r="BZ39" s="111"/>
      <c r="CA39" s="112"/>
      <c r="CB39" s="112"/>
      <c r="CC39" s="199"/>
      <c r="CF39" s="249"/>
      <c r="CG39" s="250"/>
      <c r="CH39" s="250"/>
      <c r="CI39" s="251"/>
      <c r="CL39" s="249"/>
      <c r="CM39" s="250"/>
      <c r="CN39" s="250"/>
      <c r="CO39" s="250"/>
      <c r="CP39" s="251"/>
      <c r="EA39" s="144"/>
    </row>
    <row r="40" spans="1:132" ht="5.0999999999999996" customHeight="1" x14ac:dyDescent="0.15">
      <c r="A40" s="97"/>
      <c r="B40" s="238"/>
      <c r="C40" s="112"/>
      <c r="D40" s="112"/>
      <c r="E40" s="113"/>
      <c r="F40" s="111"/>
      <c r="G40" s="112"/>
      <c r="H40" s="112"/>
      <c r="I40" s="113"/>
      <c r="J40" s="111"/>
      <c r="K40" s="112"/>
      <c r="L40" s="112"/>
      <c r="M40" s="113"/>
      <c r="N40" s="111"/>
      <c r="O40" s="112"/>
      <c r="P40" s="112"/>
      <c r="Q40" s="113"/>
      <c r="R40" s="111"/>
      <c r="S40" s="112"/>
      <c r="T40" s="112"/>
      <c r="U40" s="113"/>
      <c r="V40" s="111"/>
      <c r="W40" s="112"/>
      <c r="X40" s="112"/>
      <c r="Y40" s="113"/>
      <c r="Z40" s="111"/>
      <c r="AA40" s="112"/>
      <c r="AB40" s="112"/>
      <c r="AC40" s="113"/>
      <c r="AD40" s="111"/>
      <c r="AE40" s="112"/>
      <c r="AF40" s="112"/>
      <c r="AG40" s="113"/>
      <c r="AH40" s="111"/>
      <c r="AI40" s="112"/>
      <c r="AJ40" s="112"/>
      <c r="AK40" s="113"/>
      <c r="AL40" s="111"/>
      <c r="AM40" s="112"/>
      <c r="AN40" s="112"/>
      <c r="AO40" s="113"/>
      <c r="AP40" s="111"/>
      <c r="AQ40" s="112"/>
      <c r="AR40" s="112"/>
      <c r="AS40" s="113"/>
      <c r="AT40" s="111"/>
      <c r="AU40" s="112"/>
      <c r="AV40" s="112"/>
      <c r="AW40" s="113"/>
      <c r="AX40" s="111"/>
      <c r="AY40" s="112"/>
      <c r="AZ40" s="112"/>
      <c r="BA40" s="113"/>
      <c r="BB40" s="111"/>
      <c r="BC40" s="112"/>
      <c r="BD40" s="112"/>
      <c r="BE40" s="113"/>
      <c r="BF40" s="111"/>
      <c r="BG40" s="112"/>
      <c r="BH40" s="112"/>
      <c r="BI40" s="113"/>
      <c r="BJ40" s="111"/>
      <c r="BK40" s="112"/>
      <c r="BL40" s="112"/>
      <c r="BM40" s="113"/>
      <c r="BN40" s="111"/>
      <c r="BO40" s="112"/>
      <c r="BP40" s="112"/>
      <c r="BQ40" s="113"/>
      <c r="BR40" s="111"/>
      <c r="BS40" s="112"/>
      <c r="BT40" s="112"/>
      <c r="BU40" s="113"/>
      <c r="BV40" s="111"/>
      <c r="BW40" s="112"/>
      <c r="BX40" s="112"/>
      <c r="BY40" s="113"/>
      <c r="BZ40" s="111"/>
      <c r="CA40" s="112"/>
      <c r="CB40" s="112"/>
      <c r="CC40" s="199"/>
      <c r="CD40" s="8"/>
      <c r="CE40" s="11"/>
      <c r="CF40" s="249"/>
      <c r="CG40" s="250"/>
      <c r="CH40" s="250"/>
      <c r="CI40" s="251"/>
      <c r="CJ40" s="10"/>
      <c r="CK40" s="11"/>
      <c r="CL40" s="249"/>
      <c r="CM40" s="250"/>
      <c r="CN40" s="250"/>
      <c r="CO40" s="250"/>
      <c r="CP40" s="251"/>
      <c r="EA40" s="144"/>
    </row>
    <row r="41" spans="1:132" ht="5.0999999999999996" customHeight="1" thickBot="1" x14ac:dyDescent="0.2">
      <c r="A41" s="97"/>
      <c r="B41" s="239"/>
      <c r="C41" s="115"/>
      <c r="D41" s="115"/>
      <c r="E41" s="116"/>
      <c r="F41" s="114"/>
      <c r="G41" s="115"/>
      <c r="H41" s="115"/>
      <c r="I41" s="116"/>
      <c r="J41" s="114"/>
      <c r="K41" s="115"/>
      <c r="L41" s="115"/>
      <c r="M41" s="116"/>
      <c r="N41" s="114"/>
      <c r="O41" s="115"/>
      <c r="P41" s="115"/>
      <c r="Q41" s="116"/>
      <c r="R41" s="114"/>
      <c r="S41" s="115"/>
      <c r="T41" s="115"/>
      <c r="U41" s="116"/>
      <c r="V41" s="114"/>
      <c r="W41" s="115"/>
      <c r="X41" s="115"/>
      <c r="Y41" s="116"/>
      <c r="Z41" s="114"/>
      <c r="AA41" s="115"/>
      <c r="AB41" s="115"/>
      <c r="AC41" s="116"/>
      <c r="AD41" s="114"/>
      <c r="AE41" s="115"/>
      <c r="AF41" s="115"/>
      <c r="AG41" s="116"/>
      <c r="AH41" s="114"/>
      <c r="AI41" s="115"/>
      <c r="AJ41" s="115"/>
      <c r="AK41" s="116"/>
      <c r="AL41" s="114"/>
      <c r="AM41" s="115"/>
      <c r="AN41" s="115"/>
      <c r="AO41" s="116"/>
      <c r="AP41" s="114"/>
      <c r="AQ41" s="115"/>
      <c r="AR41" s="115"/>
      <c r="AS41" s="116"/>
      <c r="AT41" s="114"/>
      <c r="AU41" s="115"/>
      <c r="AV41" s="115"/>
      <c r="AW41" s="116"/>
      <c r="AX41" s="114"/>
      <c r="AY41" s="115"/>
      <c r="AZ41" s="115"/>
      <c r="BA41" s="116"/>
      <c r="BB41" s="114"/>
      <c r="BC41" s="115"/>
      <c r="BD41" s="115"/>
      <c r="BE41" s="116"/>
      <c r="BF41" s="114"/>
      <c r="BG41" s="115"/>
      <c r="BH41" s="115"/>
      <c r="BI41" s="116"/>
      <c r="BJ41" s="114"/>
      <c r="BK41" s="115"/>
      <c r="BL41" s="115"/>
      <c r="BM41" s="116"/>
      <c r="BN41" s="114"/>
      <c r="BO41" s="115"/>
      <c r="BP41" s="115"/>
      <c r="BQ41" s="116"/>
      <c r="BR41" s="114"/>
      <c r="BS41" s="115"/>
      <c r="BT41" s="115"/>
      <c r="BU41" s="116"/>
      <c r="BV41" s="114"/>
      <c r="BW41" s="115"/>
      <c r="BX41" s="115"/>
      <c r="BY41" s="116"/>
      <c r="BZ41" s="114"/>
      <c r="CA41" s="115"/>
      <c r="CB41" s="115"/>
      <c r="CC41" s="200"/>
      <c r="CD41" s="9"/>
      <c r="CE41" s="13"/>
      <c r="CF41" s="252"/>
      <c r="CG41" s="253"/>
      <c r="CH41" s="253"/>
      <c r="CI41" s="254"/>
      <c r="CJ41" s="12"/>
      <c r="CK41" s="13"/>
      <c r="CL41" s="252"/>
      <c r="CM41" s="253"/>
      <c r="CN41" s="253"/>
      <c r="CO41" s="253"/>
      <c r="CP41" s="254"/>
      <c r="EA41" s="144"/>
    </row>
    <row r="42" spans="1:132" ht="5.0999999999999996" customHeight="1" x14ac:dyDescent="0.15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5"/>
      <c r="CD42"/>
      <c r="CE42"/>
      <c r="CF42"/>
      <c r="CG42"/>
      <c r="CH42"/>
      <c r="CI42"/>
      <c r="CJ42"/>
      <c r="CK42"/>
      <c r="CL42"/>
      <c r="CM42"/>
      <c r="EA42" s="40"/>
    </row>
    <row r="43" spans="1:132" ht="5.0999999999999996" customHeight="1" x14ac:dyDescent="0.15">
      <c r="B43" s="15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8"/>
      <c r="CD43"/>
      <c r="CE43"/>
      <c r="CF43"/>
      <c r="CG43"/>
      <c r="CH43"/>
      <c r="CI43"/>
      <c r="CJ43"/>
      <c r="CK43"/>
      <c r="CL43"/>
      <c r="CM43"/>
    </row>
    <row r="44" spans="1:132" ht="5.0999999999999996" customHeight="1" x14ac:dyDescent="0.15"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8"/>
      <c r="CD44"/>
      <c r="CE44"/>
      <c r="CF44"/>
      <c r="CG44"/>
      <c r="CH44"/>
      <c r="CI44"/>
      <c r="CJ44"/>
      <c r="CK44"/>
      <c r="CL44"/>
      <c r="CM44"/>
    </row>
    <row r="45" spans="1:132" ht="5.0999999999999996" customHeight="1" x14ac:dyDescent="0.1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8"/>
      <c r="CD45" s="14"/>
      <c r="CE45" s="15"/>
      <c r="CF45" s="15"/>
      <c r="CG45" s="15"/>
      <c r="CH45" s="15"/>
      <c r="CI45" s="15"/>
      <c r="CJ45" s="15"/>
      <c r="CK45" s="15"/>
      <c r="CL45" s="15"/>
      <c r="CM45" s="15"/>
      <c r="CN45" s="8"/>
      <c r="CO45" s="8"/>
      <c r="CP45" s="8"/>
      <c r="CQ45" s="8"/>
      <c r="CR45" s="8"/>
      <c r="CS45" s="8"/>
    </row>
    <row r="46" spans="1:132" ht="5.0999999999999996" customHeight="1" thickBot="1" x14ac:dyDescent="0.2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1"/>
      <c r="CD46" s="16"/>
      <c r="CE46" s="17"/>
      <c r="CF46" s="17"/>
      <c r="CG46" s="17"/>
      <c r="CH46" s="17"/>
      <c r="CI46" s="17"/>
      <c r="CJ46" s="17"/>
      <c r="CK46" s="17"/>
      <c r="CL46" s="17"/>
      <c r="CM46" s="17"/>
      <c r="CN46" s="9"/>
      <c r="CO46" s="9"/>
      <c r="CP46" s="9"/>
      <c r="CQ46" s="9"/>
      <c r="CR46" s="9"/>
      <c r="CS46" s="9"/>
      <c r="EA46" s="152" t="s">
        <v>1</v>
      </c>
      <c r="EB46" s="152" t="s">
        <v>42</v>
      </c>
    </row>
    <row r="47" spans="1:132" ht="5.0999999999999996" customHeight="1" x14ac:dyDescent="0.15">
      <c r="B47" s="162" t="s">
        <v>71</v>
      </c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4"/>
      <c r="AH47" s="107" t="s">
        <v>19</v>
      </c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6"/>
      <c r="EA47" s="152"/>
      <c r="EB47" s="152"/>
    </row>
    <row r="48" spans="1:132" ht="5.0999999999999996" customHeight="1" thickBot="1" x14ac:dyDescent="0.2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168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70"/>
      <c r="EA48" s="152"/>
      <c r="EB48" s="152"/>
    </row>
    <row r="49" spans="2:132" ht="5.0999999999999996" customHeight="1" x14ac:dyDescent="0.15">
      <c r="B49" s="123">
        <v>73</v>
      </c>
      <c r="C49" s="124"/>
      <c r="D49" s="124"/>
      <c r="E49" s="124"/>
      <c r="F49" s="131">
        <v>74</v>
      </c>
      <c r="G49" s="124"/>
      <c r="H49" s="124"/>
      <c r="I49" s="129"/>
      <c r="J49" s="131">
        <v>75</v>
      </c>
      <c r="K49" s="124"/>
      <c r="L49" s="124"/>
      <c r="M49" s="124"/>
      <c r="N49" s="131">
        <v>76</v>
      </c>
      <c r="O49" s="124"/>
      <c r="P49" s="124"/>
      <c r="Q49" s="124"/>
      <c r="R49" s="131">
        <v>77</v>
      </c>
      <c r="S49" s="124"/>
      <c r="T49" s="124"/>
      <c r="U49" s="124"/>
      <c r="V49" s="131">
        <v>78</v>
      </c>
      <c r="W49" s="124"/>
      <c r="X49" s="124"/>
      <c r="Y49" s="124"/>
      <c r="Z49" s="131">
        <v>79</v>
      </c>
      <c r="AA49" s="124"/>
      <c r="AB49" s="124"/>
      <c r="AC49" s="124"/>
      <c r="AD49" s="177"/>
      <c r="AE49" s="178"/>
      <c r="AF49" s="178"/>
      <c r="AG49" s="179"/>
      <c r="AH49" s="131">
        <v>80</v>
      </c>
      <c r="AI49" s="124"/>
      <c r="AJ49" s="124"/>
      <c r="AK49" s="129"/>
      <c r="AL49" s="131"/>
      <c r="AM49" s="124"/>
      <c r="AN49" s="124"/>
      <c r="AO49" s="129"/>
      <c r="AP49" s="131"/>
      <c r="AQ49" s="124"/>
      <c r="AR49" s="124"/>
      <c r="AS49" s="129"/>
      <c r="AT49" s="131"/>
      <c r="AU49" s="124"/>
      <c r="AV49" s="124"/>
      <c r="AW49" s="129"/>
      <c r="AX49" s="131"/>
      <c r="AY49" s="124"/>
      <c r="AZ49" s="124"/>
      <c r="BA49" s="129"/>
      <c r="BB49" s="131">
        <v>90</v>
      </c>
      <c r="BC49" s="124"/>
      <c r="BD49" s="124"/>
      <c r="BE49" s="129"/>
      <c r="BF49" s="131"/>
      <c r="BG49" s="124"/>
      <c r="BH49" s="124"/>
      <c r="BI49" s="129"/>
      <c r="BJ49" s="131"/>
      <c r="BK49" s="124"/>
      <c r="BL49" s="124"/>
      <c r="BM49" s="129"/>
      <c r="BN49" s="131"/>
      <c r="BO49" s="124"/>
      <c r="BP49" s="124"/>
      <c r="BQ49" s="129"/>
      <c r="BR49" s="131"/>
      <c r="BS49" s="124"/>
      <c r="BT49" s="124"/>
      <c r="BU49" s="129"/>
      <c r="BV49" s="131">
        <v>100</v>
      </c>
      <c r="BW49" s="124"/>
      <c r="BX49" s="124"/>
      <c r="BY49" s="129"/>
      <c r="BZ49" s="131"/>
      <c r="CA49" s="124"/>
      <c r="CB49" s="124"/>
      <c r="CC49" s="129"/>
      <c r="CD49" s="131"/>
      <c r="CE49" s="124"/>
      <c r="CF49" s="124"/>
      <c r="CG49" s="129"/>
      <c r="CH49" s="131"/>
      <c r="CI49" s="124"/>
      <c r="CJ49" s="124"/>
      <c r="CK49" s="129"/>
      <c r="CL49" s="131"/>
      <c r="CM49" s="124"/>
      <c r="CN49" s="124"/>
      <c r="CO49" s="129"/>
      <c r="CP49" s="131">
        <v>111</v>
      </c>
      <c r="CQ49" s="124"/>
      <c r="CR49" s="124"/>
      <c r="CS49" s="230"/>
      <c r="EA49" s="152"/>
      <c r="EB49" s="152"/>
    </row>
    <row r="50" spans="2:132" ht="5.0999999999999996" customHeight="1" x14ac:dyDescent="0.15">
      <c r="B50" s="126"/>
      <c r="C50" s="127"/>
      <c r="D50" s="127"/>
      <c r="E50" s="127"/>
      <c r="F50" s="132"/>
      <c r="G50" s="127"/>
      <c r="H50" s="127"/>
      <c r="I50" s="130"/>
      <c r="J50" s="132"/>
      <c r="K50" s="127"/>
      <c r="L50" s="127"/>
      <c r="M50" s="127"/>
      <c r="N50" s="132"/>
      <c r="O50" s="127"/>
      <c r="P50" s="127"/>
      <c r="Q50" s="127"/>
      <c r="R50" s="132"/>
      <c r="S50" s="127"/>
      <c r="T50" s="127"/>
      <c r="U50" s="127"/>
      <c r="V50" s="132"/>
      <c r="W50" s="127"/>
      <c r="X50" s="127"/>
      <c r="Y50" s="127"/>
      <c r="Z50" s="132"/>
      <c r="AA50" s="127"/>
      <c r="AB50" s="127"/>
      <c r="AC50" s="127"/>
      <c r="AD50" s="180"/>
      <c r="AE50" s="181"/>
      <c r="AF50" s="181"/>
      <c r="AG50" s="182"/>
      <c r="AH50" s="132"/>
      <c r="AI50" s="127"/>
      <c r="AJ50" s="127"/>
      <c r="AK50" s="130"/>
      <c r="AL50" s="132"/>
      <c r="AM50" s="127"/>
      <c r="AN50" s="127"/>
      <c r="AO50" s="130"/>
      <c r="AP50" s="132"/>
      <c r="AQ50" s="127"/>
      <c r="AR50" s="127"/>
      <c r="AS50" s="130"/>
      <c r="AT50" s="132"/>
      <c r="AU50" s="127"/>
      <c r="AV50" s="127"/>
      <c r="AW50" s="130"/>
      <c r="AX50" s="132"/>
      <c r="AY50" s="127"/>
      <c r="AZ50" s="127"/>
      <c r="BA50" s="130"/>
      <c r="BB50" s="132"/>
      <c r="BC50" s="127"/>
      <c r="BD50" s="127"/>
      <c r="BE50" s="130"/>
      <c r="BF50" s="132"/>
      <c r="BG50" s="127"/>
      <c r="BH50" s="127"/>
      <c r="BI50" s="130"/>
      <c r="BJ50" s="132"/>
      <c r="BK50" s="127"/>
      <c r="BL50" s="127"/>
      <c r="BM50" s="130"/>
      <c r="BN50" s="132"/>
      <c r="BO50" s="127"/>
      <c r="BP50" s="127"/>
      <c r="BQ50" s="130"/>
      <c r="BR50" s="132"/>
      <c r="BS50" s="127"/>
      <c r="BT50" s="127"/>
      <c r="BU50" s="130"/>
      <c r="BV50" s="132"/>
      <c r="BW50" s="127"/>
      <c r="BX50" s="127"/>
      <c r="BY50" s="130"/>
      <c r="BZ50" s="132"/>
      <c r="CA50" s="127"/>
      <c r="CB50" s="127"/>
      <c r="CC50" s="130"/>
      <c r="CD50" s="132"/>
      <c r="CE50" s="127"/>
      <c r="CF50" s="127"/>
      <c r="CG50" s="130"/>
      <c r="CH50" s="132"/>
      <c r="CI50" s="127"/>
      <c r="CJ50" s="127"/>
      <c r="CK50" s="130"/>
      <c r="CL50" s="132"/>
      <c r="CM50" s="127"/>
      <c r="CN50" s="127"/>
      <c r="CO50" s="130"/>
      <c r="CP50" s="132"/>
      <c r="CQ50" s="127"/>
      <c r="CR50" s="127"/>
      <c r="CS50" s="231"/>
      <c r="EA50" s="152"/>
      <c r="EB50" s="152"/>
    </row>
    <row r="51" spans="2:132" ht="5.0999999999999996" customHeight="1" x14ac:dyDescent="0.15">
      <c r="B51" s="248" t="str">
        <f>MID($EA51,1,1)</f>
        <v>1</v>
      </c>
      <c r="C51" s="139"/>
      <c r="D51" s="139"/>
      <c r="E51" s="139"/>
      <c r="F51" s="138" t="str">
        <f>MID($EA51,2,1)</f>
        <v>2</v>
      </c>
      <c r="G51" s="139"/>
      <c r="H51" s="139"/>
      <c r="I51" s="140"/>
      <c r="J51" s="111" t="str">
        <f>MID($EA51,3,1)</f>
        <v>3</v>
      </c>
      <c r="K51" s="112"/>
      <c r="L51" s="112"/>
      <c r="M51" s="112"/>
      <c r="N51" s="111" t="str">
        <f>MID($EA51,4,1)</f>
        <v>4</v>
      </c>
      <c r="O51" s="112"/>
      <c r="P51" s="112"/>
      <c r="Q51" s="113"/>
      <c r="R51" s="112" t="str">
        <f>MID($EA51,5,1)</f>
        <v>5</v>
      </c>
      <c r="S51" s="112"/>
      <c r="T51" s="112"/>
      <c r="U51" s="113"/>
      <c r="V51" s="111" t="str">
        <f>MID($EA51,6,1)</f>
        <v>6</v>
      </c>
      <c r="W51" s="112"/>
      <c r="X51" s="112"/>
      <c r="Y51" s="113"/>
      <c r="Z51" s="111" t="str">
        <f>MID($EA51,7,1)</f>
        <v>7</v>
      </c>
      <c r="AA51" s="112"/>
      <c r="AB51" s="112"/>
      <c r="AC51" s="113"/>
      <c r="AD51" s="180"/>
      <c r="AE51" s="181"/>
      <c r="AF51" s="181"/>
      <c r="AG51" s="182"/>
      <c r="AH51" s="255" t="str">
        <f>MID($EB51,1,1)</f>
        <v>弘</v>
      </c>
      <c r="AI51" s="139"/>
      <c r="AJ51" s="139"/>
      <c r="AK51" s="140"/>
      <c r="AL51" s="111" t="str">
        <f>MID($EB51,2,1)</f>
        <v>前</v>
      </c>
      <c r="AM51" s="112"/>
      <c r="AN51" s="112"/>
      <c r="AO51" s="113"/>
      <c r="AP51" s="111" t="str">
        <f>MID($EB51,3,1)</f>
        <v>市</v>
      </c>
      <c r="AQ51" s="112"/>
      <c r="AR51" s="112"/>
      <c r="AS51" s="113"/>
      <c r="AT51" s="111" t="str">
        <f>MID($EB51,4,1)</f>
        <v>立</v>
      </c>
      <c r="AU51" s="112"/>
      <c r="AV51" s="112"/>
      <c r="AW51" s="113"/>
      <c r="AX51" s="111" t="str">
        <f>MID($EB51,5,1)</f>
        <v>第</v>
      </c>
      <c r="AY51" s="112"/>
      <c r="AZ51" s="112"/>
      <c r="BA51" s="113"/>
      <c r="BB51" s="111" t="str">
        <f>MID($EB51,6,1)</f>
        <v>六</v>
      </c>
      <c r="BC51" s="112"/>
      <c r="BD51" s="112"/>
      <c r="BE51" s="113"/>
      <c r="BF51" s="111" t="str">
        <f>MID($EB51,7,1)</f>
        <v>中</v>
      </c>
      <c r="BG51" s="112"/>
      <c r="BH51" s="112"/>
      <c r="BI51" s="113"/>
      <c r="BJ51" s="111" t="str">
        <f>MID($EB51,8,1)</f>
        <v>学</v>
      </c>
      <c r="BK51" s="112"/>
      <c r="BL51" s="112"/>
      <c r="BM51" s="113"/>
      <c r="BN51" s="111" t="str">
        <f>MID($EB51,9,1)</f>
        <v>校</v>
      </c>
      <c r="BO51" s="112"/>
      <c r="BP51" s="112"/>
      <c r="BQ51" s="113"/>
      <c r="BR51" s="111" t="str">
        <f>MID($EB51,10,1)</f>
        <v/>
      </c>
      <c r="BS51" s="112"/>
      <c r="BT51" s="112"/>
      <c r="BU51" s="113"/>
      <c r="BV51" s="111" t="str">
        <f>MID($EB51,11,1)</f>
        <v/>
      </c>
      <c r="BW51" s="112"/>
      <c r="BX51" s="112"/>
      <c r="BY51" s="113"/>
      <c r="BZ51" s="111" t="str">
        <f>MID($EB51,12,1)</f>
        <v/>
      </c>
      <c r="CA51" s="112"/>
      <c r="CB51" s="112"/>
      <c r="CC51" s="113"/>
      <c r="CD51" s="111" t="str">
        <f>MID($EB51,13,1)</f>
        <v/>
      </c>
      <c r="CE51" s="112"/>
      <c r="CF51" s="112"/>
      <c r="CG51" s="113"/>
      <c r="CH51" s="111" t="str">
        <f>MID($EB51,14,1)</f>
        <v/>
      </c>
      <c r="CI51" s="112"/>
      <c r="CJ51" s="112"/>
      <c r="CK51" s="113"/>
      <c r="CL51" s="111" t="str">
        <f>MID($EB51,15,1)</f>
        <v/>
      </c>
      <c r="CM51" s="112"/>
      <c r="CN51" s="112"/>
      <c r="CO51" s="113"/>
      <c r="CP51" s="111" t="str">
        <f>MID($EB51,16,1)</f>
        <v/>
      </c>
      <c r="CQ51" s="112"/>
      <c r="CR51" s="112"/>
      <c r="CS51" s="199"/>
      <c r="EA51" s="144">
        <f>VLOOKUP($A$3,口座番号登録一覧表!$B$5:$S$22,15,0)</f>
        <v>1234567</v>
      </c>
      <c r="EB51" s="144" t="str">
        <f>VLOOKUP($A$3,口座番号登録一覧表!$B$5:$S$22,16,0)</f>
        <v>弘前市立第六中学校</v>
      </c>
    </row>
    <row r="52" spans="2:132" ht="5.0999999999999996" customHeight="1" x14ac:dyDescent="0.15">
      <c r="B52" s="238"/>
      <c r="C52" s="112"/>
      <c r="D52" s="112"/>
      <c r="E52" s="112"/>
      <c r="F52" s="111"/>
      <c r="G52" s="112"/>
      <c r="H52" s="112"/>
      <c r="I52" s="113"/>
      <c r="J52" s="111"/>
      <c r="K52" s="112"/>
      <c r="L52" s="112"/>
      <c r="M52" s="112"/>
      <c r="N52" s="111"/>
      <c r="O52" s="112"/>
      <c r="P52" s="112"/>
      <c r="Q52" s="113"/>
      <c r="R52" s="112"/>
      <c r="S52" s="112"/>
      <c r="T52" s="112"/>
      <c r="U52" s="113"/>
      <c r="V52" s="111"/>
      <c r="W52" s="112"/>
      <c r="X52" s="112"/>
      <c r="Y52" s="113"/>
      <c r="Z52" s="111"/>
      <c r="AA52" s="112"/>
      <c r="AB52" s="112"/>
      <c r="AC52" s="113"/>
      <c r="AD52" s="180"/>
      <c r="AE52" s="181"/>
      <c r="AF52" s="181"/>
      <c r="AG52" s="182"/>
      <c r="AH52" s="256"/>
      <c r="AI52" s="112"/>
      <c r="AJ52" s="112"/>
      <c r="AK52" s="113"/>
      <c r="AL52" s="111"/>
      <c r="AM52" s="112"/>
      <c r="AN52" s="112"/>
      <c r="AO52" s="113"/>
      <c r="AP52" s="111"/>
      <c r="AQ52" s="112"/>
      <c r="AR52" s="112"/>
      <c r="AS52" s="113"/>
      <c r="AT52" s="111"/>
      <c r="AU52" s="112"/>
      <c r="AV52" s="112"/>
      <c r="AW52" s="113"/>
      <c r="AX52" s="111"/>
      <c r="AY52" s="112"/>
      <c r="AZ52" s="112"/>
      <c r="BA52" s="113"/>
      <c r="BB52" s="111"/>
      <c r="BC52" s="112"/>
      <c r="BD52" s="112"/>
      <c r="BE52" s="113"/>
      <c r="BF52" s="111"/>
      <c r="BG52" s="112"/>
      <c r="BH52" s="112"/>
      <c r="BI52" s="113"/>
      <c r="BJ52" s="111"/>
      <c r="BK52" s="112"/>
      <c r="BL52" s="112"/>
      <c r="BM52" s="113"/>
      <c r="BN52" s="111"/>
      <c r="BO52" s="112"/>
      <c r="BP52" s="112"/>
      <c r="BQ52" s="113"/>
      <c r="BR52" s="111"/>
      <c r="BS52" s="112"/>
      <c r="BT52" s="112"/>
      <c r="BU52" s="113"/>
      <c r="BV52" s="111"/>
      <c r="BW52" s="112"/>
      <c r="BX52" s="112"/>
      <c r="BY52" s="113"/>
      <c r="BZ52" s="111"/>
      <c r="CA52" s="112"/>
      <c r="CB52" s="112"/>
      <c r="CC52" s="113"/>
      <c r="CD52" s="111"/>
      <c r="CE52" s="112"/>
      <c r="CF52" s="112"/>
      <c r="CG52" s="113"/>
      <c r="CH52" s="111"/>
      <c r="CI52" s="112"/>
      <c r="CJ52" s="112"/>
      <c r="CK52" s="113"/>
      <c r="CL52" s="111"/>
      <c r="CM52" s="112"/>
      <c r="CN52" s="112"/>
      <c r="CO52" s="113"/>
      <c r="CP52" s="111"/>
      <c r="CQ52" s="112"/>
      <c r="CR52" s="112"/>
      <c r="CS52" s="199"/>
      <c r="EA52" s="144"/>
      <c r="EB52" s="144"/>
    </row>
    <row r="53" spans="2:132" ht="5.0999999999999996" customHeight="1" x14ac:dyDescent="0.15">
      <c r="B53" s="238"/>
      <c r="C53" s="112"/>
      <c r="D53" s="112"/>
      <c r="E53" s="112"/>
      <c r="F53" s="111"/>
      <c r="G53" s="112"/>
      <c r="H53" s="112"/>
      <c r="I53" s="113"/>
      <c r="J53" s="111"/>
      <c r="K53" s="112"/>
      <c r="L53" s="112"/>
      <c r="M53" s="112"/>
      <c r="N53" s="111"/>
      <c r="O53" s="112"/>
      <c r="P53" s="112"/>
      <c r="Q53" s="113"/>
      <c r="R53" s="112"/>
      <c r="S53" s="112"/>
      <c r="T53" s="112"/>
      <c r="U53" s="113"/>
      <c r="V53" s="111"/>
      <c r="W53" s="112"/>
      <c r="X53" s="112"/>
      <c r="Y53" s="113"/>
      <c r="Z53" s="111"/>
      <c r="AA53" s="112"/>
      <c r="AB53" s="112"/>
      <c r="AC53" s="113"/>
      <c r="AD53" s="180"/>
      <c r="AE53" s="181"/>
      <c r="AF53" s="181"/>
      <c r="AG53" s="182"/>
      <c r="AH53" s="256"/>
      <c r="AI53" s="112"/>
      <c r="AJ53" s="112"/>
      <c r="AK53" s="113"/>
      <c r="AL53" s="111"/>
      <c r="AM53" s="112"/>
      <c r="AN53" s="112"/>
      <c r="AO53" s="113"/>
      <c r="AP53" s="111"/>
      <c r="AQ53" s="112"/>
      <c r="AR53" s="112"/>
      <c r="AS53" s="113"/>
      <c r="AT53" s="111"/>
      <c r="AU53" s="112"/>
      <c r="AV53" s="112"/>
      <c r="AW53" s="113"/>
      <c r="AX53" s="111"/>
      <c r="AY53" s="112"/>
      <c r="AZ53" s="112"/>
      <c r="BA53" s="113"/>
      <c r="BB53" s="111"/>
      <c r="BC53" s="112"/>
      <c r="BD53" s="112"/>
      <c r="BE53" s="113"/>
      <c r="BF53" s="111"/>
      <c r="BG53" s="112"/>
      <c r="BH53" s="112"/>
      <c r="BI53" s="113"/>
      <c r="BJ53" s="111"/>
      <c r="BK53" s="112"/>
      <c r="BL53" s="112"/>
      <c r="BM53" s="113"/>
      <c r="BN53" s="111"/>
      <c r="BO53" s="112"/>
      <c r="BP53" s="112"/>
      <c r="BQ53" s="113"/>
      <c r="BR53" s="111"/>
      <c r="BS53" s="112"/>
      <c r="BT53" s="112"/>
      <c r="BU53" s="113"/>
      <c r="BV53" s="111"/>
      <c r="BW53" s="112"/>
      <c r="BX53" s="112"/>
      <c r="BY53" s="113"/>
      <c r="BZ53" s="111"/>
      <c r="CA53" s="112"/>
      <c r="CB53" s="112"/>
      <c r="CC53" s="113"/>
      <c r="CD53" s="111"/>
      <c r="CE53" s="112"/>
      <c r="CF53" s="112"/>
      <c r="CG53" s="113"/>
      <c r="CH53" s="111"/>
      <c r="CI53" s="112"/>
      <c r="CJ53" s="112"/>
      <c r="CK53" s="113"/>
      <c r="CL53" s="111"/>
      <c r="CM53" s="112"/>
      <c r="CN53" s="112"/>
      <c r="CO53" s="113"/>
      <c r="CP53" s="111"/>
      <c r="CQ53" s="112"/>
      <c r="CR53" s="112"/>
      <c r="CS53" s="199"/>
      <c r="EA53" s="144"/>
      <c r="EB53" s="144"/>
    </row>
    <row r="54" spans="2:132" ht="5.0999999999999996" customHeight="1" x14ac:dyDescent="0.15">
      <c r="B54" s="238"/>
      <c r="C54" s="112"/>
      <c r="D54" s="112"/>
      <c r="E54" s="112"/>
      <c r="F54" s="111"/>
      <c r="G54" s="112"/>
      <c r="H54" s="112"/>
      <c r="I54" s="113"/>
      <c r="J54" s="111"/>
      <c r="K54" s="112"/>
      <c r="L54" s="112"/>
      <c r="M54" s="112"/>
      <c r="N54" s="111"/>
      <c r="O54" s="112"/>
      <c r="P54" s="112"/>
      <c r="Q54" s="113"/>
      <c r="R54" s="112"/>
      <c r="S54" s="112"/>
      <c r="T54" s="112"/>
      <c r="U54" s="113"/>
      <c r="V54" s="111"/>
      <c r="W54" s="112"/>
      <c r="X54" s="112"/>
      <c r="Y54" s="113"/>
      <c r="Z54" s="111"/>
      <c r="AA54" s="112"/>
      <c r="AB54" s="112"/>
      <c r="AC54" s="113"/>
      <c r="AD54" s="180"/>
      <c r="AE54" s="181"/>
      <c r="AF54" s="181"/>
      <c r="AG54" s="182"/>
      <c r="AH54" s="256"/>
      <c r="AI54" s="112"/>
      <c r="AJ54" s="112"/>
      <c r="AK54" s="113"/>
      <c r="AL54" s="111"/>
      <c r="AM54" s="112"/>
      <c r="AN54" s="112"/>
      <c r="AO54" s="113"/>
      <c r="AP54" s="111"/>
      <c r="AQ54" s="112"/>
      <c r="AR54" s="112"/>
      <c r="AS54" s="113"/>
      <c r="AT54" s="111"/>
      <c r="AU54" s="112"/>
      <c r="AV54" s="112"/>
      <c r="AW54" s="113"/>
      <c r="AX54" s="111"/>
      <c r="AY54" s="112"/>
      <c r="AZ54" s="112"/>
      <c r="BA54" s="113"/>
      <c r="BB54" s="111"/>
      <c r="BC54" s="112"/>
      <c r="BD54" s="112"/>
      <c r="BE54" s="113"/>
      <c r="BF54" s="111"/>
      <c r="BG54" s="112"/>
      <c r="BH54" s="112"/>
      <c r="BI54" s="113"/>
      <c r="BJ54" s="111"/>
      <c r="BK54" s="112"/>
      <c r="BL54" s="112"/>
      <c r="BM54" s="113"/>
      <c r="BN54" s="111"/>
      <c r="BO54" s="112"/>
      <c r="BP54" s="112"/>
      <c r="BQ54" s="113"/>
      <c r="BR54" s="111"/>
      <c r="BS54" s="112"/>
      <c r="BT54" s="112"/>
      <c r="BU54" s="113"/>
      <c r="BV54" s="111"/>
      <c r="BW54" s="112"/>
      <c r="BX54" s="112"/>
      <c r="BY54" s="113"/>
      <c r="BZ54" s="111"/>
      <c r="CA54" s="112"/>
      <c r="CB54" s="112"/>
      <c r="CC54" s="113"/>
      <c r="CD54" s="111"/>
      <c r="CE54" s="112"/>
      <c r="CF54" s="112"/>
      <c r="CG54" s="113"/>
      <c r="CH54" s="111"/>
      <c r="CI54" s="112"/>
      <c r="CJ54" s="112"/>
      <c r="CK54" s="113"/>
      <c r="CL54" s="111"/>
      <c r="CM54" s="112"/>
      <c r="CN54" s="112"/>
      <c r="CO54" s="113"/>
      <c r="CP54" s="111"/>
      <c r="CQ54" s="112"/>
      <c r="CR54" s="112"/>
      <c r="CS54" s="199"/>
      <c r="EA54" s="144"/>
      <c r="EB54" s="144"/>
    </row>
    <row r="55" spans="2:132" ht="5.0999999999999996" customHeight="1" thickBot="1" x14ac:dyDescent="0.2">
      <c r="B55" s="239"/>
      <c r="C55" s="115"/>
      <c r="D55" s="115"/>
      <c r="E55" s="115"/>
      <c r="F55" s="114"/>
      <c r="G55" s="115"/>
      <c r="H55" s="115"/>
      <c r="I55" s="116"/>
      <c r="J55" s="114"/>
      <c r="K55" s="115"/>
      <c r="L55" s="115"/>
      <c r="M55" s="115"/>
      <c r="N55" s="114"/>
      <c r="O55" s="115"/>
      <c r="P55" s="115"/>
      <c r="Q55" s="116"/>
      <c r="R55" s="115"/>
      <c r="S55" s="115"/>
      <c r="T55" s="115"/>
      <c r="U55" s="116"/>
      <c r="V55" s="114"/>
      <c r="W55" s="115"/>
      <c r="X55" s="115"/>
      <c r="Y55" s="116"/>
      <c r="Z55" s="114"/>
      <c r="AA55" s="115"/>
      <c r="AB55" s="115"/>
      <c r="AC55" s="116"/>
      <c r="AD55" s="183"/>
      <c r="AE55" s="184"/>
      <c r="AF55" s="184"/>
      <c r="AG55" s="185"/>
      <c r="AH55" s="257"/>
      <c r="AI55" s="142"/>
      <c r="AJ55" s="142"/>
      <c r="AK55" s="143"/>
      <c r="AL55" s="111"/>
      <c r="AM55" s="112"/>
      <c r="AN55" s="112"/>
      <c r="AO55" s="113"/>
      <c r="AP55" s="111"/>
      <c r="AQ55" s="112"/>
      <c r="AR55" s="112"/>
      <c r="AS55" s="113"/>
      <c r="AT55" s="111"/>
      <c r="AU55" s="112"/>
      <c r="AV55" s="112"/>
      <c r="AW55" s="113"/>
      <c r="AX55" s="111"/>
      <c r="AY55" s="112"/>
      <c r="AZ55" s="112"/>
      <c r="BA55" s="113"/>
      <c r="BB55" s="111"/>
      <c r="BC55" s="112"/>
      <c r="BD55" s="112"/>
      <c r="BE55" s="113"/>
      <c r="BF55" s="111"/>
      <c r="BG55" s="112"/>
      <c r="BH55" s="112"/>
      <c r="BI55" s="113"/>
      <c r="BJ55" s="111"/>
      <c r="BK55" s="112"/>
      <c r="BL55" s="112"/>
      <c r="BM55" s="113"/>
      <c r="BN55" s="111"/>
      <c r="BO55" s="112"/>
      <c r="BP55" s="112"/>
      <c r="BQ55" s="113"/>
      <c r="BR55" s="111"/>
      <c r="BS55" s="112"/>
      <c r="BT55" s="112"/>
      <c r="BU55" s="113"/>
      <c r="BV55" s="111"/>
      <c r="BW55" s="112"/>
      <c r="BX55" s="112"/>
      <c r="BY55" s="113"/>
      <c r="BZ55" s="111"/>
      <c r="CA55" s="112"/>
      <c r="CB55" s="112"/>
      <c r="CC55" s="113"/>
      <c r="CD55" s="111"/>
      <c r="CE55" s="112"/>
      <c r="CF55" s="112"/>
      <c r="CG55" s="113"/>
      <c r="CH55" s="111"/>
      <c r="CI55" s="112"/>
      <c r="CJ55" s="112"/>
      <c r="CK55" s="113"/>
      <c r="CL55" s="141"/>
      <c r="CM55" s="142"/>
      <c r="CN55" s="142"/>
      <c r="CO55" s="143"/>
      <c r="CP55" s="111"/>
      <c r="CQ55" s="112"/>
      <c r="CR55" s="112"/>
      <c r="CS55" s="199"/>
      <c r="EA55" s="144"/>
      <c r="EB55" s="144"/>
    </row>
    <row r="56" spans="2:132" ht="5.0999999999999996" customHeight="1" x14ac:dyDescent="0.15">
      <c r="AH56" s="241">
        <v>112</v>
      </c>
      <c r="AI56" s="135"/>
      <c r="AJ56" s="135"/>
      <c r="AK56" s="259"/>
      <c r="AL56" s="187"/>
      <c r="AM56" s="106"/>
      <c r="AN56" s="106"/>
      <c r="AO56" s="188"/>
      <c r="AP56" s="187"/>
      <c r="AQ56" s="106"/>
      <c r="AR56" s="106"/>
      <c r="AS56" s="188"/>
      <c r="AT56" s="187"/>
      <c r="AU56" s="106"/>
      <c r="AV56" s="106"/>
      <c r="AW56" s="188"/>
      <c r="AX56" s="187">
        <v>120</v>
      </c>
      <c r="AY56" s="106"/>
      <c r="AZ56" s="106"/>
      <c r="BA56" s="188"/>
      <c r="BB56" s="187"/>
      <c r="BC56" s="106"/>
      <c r="BD56" s="106"/>
      <c r="BE56" s="188"/>
      <c r="BF56" s="187"/>
      <c r="BG56" s="106"/>
      <c r="BH56" s="106"/>
      <c r="BI56" s="188"/>
      <c r="BJ56" s="187"/>
      <c r="BK56" s="106"/>
      <c r="BL56" s="106"/>
      <c r="BM56" s="188"/>
      <c r="BN56" s="187"/>
      <c r="BO56" s="106"/>
      <c r="BP56" s="106"/>
      <c r="BQ56" s="188"/>
      <c r="BR56" s="187">
        <v>130</v>
      </c>
      <c r="BS56" s="106"/>
      <c r="BT56" s="106"/>
      <c r="BU56" s="188"/>
      <c r="BV56" s="187"/>
      <c r="BW56" s="106"/>
      <c r="BX56" s="106"/>
      <c r="BY56" s="188"/>
      <c r="BZ56" s="187"/>
      <c r="CA56" s="106"/>
      <c r="CB56" s="106"/>
      <c r="CC56" s="188"/>
      <c r="CD56" s="187"/>
      <c r="CE56" s="106"/>
      <c r="CF56" s="106"/>
      <c r="CG56" s="188"/>
      <c r="CH56" s="187"/>
      <c r="CI56" s="106"/>
      <c r="CJ56" s="106"/>
      <c r="CK56" s="188"/>
      <c r="CL56" s="187"/>
      <c r="CM56" s="106"/>
      <c r="CN56" s="106"/>
      <c r="CO56" s="188"/>
      <c r="CP56" s="187">
        <v>143</v>
      </c>
      <c r="CQ56" s="106"/>
      <c r="CR56" s="106"/>
      <c r="CS56" s="240"/>
      <c r="EA56" s="41"/>
    </row>
    <row r="57" spans="2:132" ht="5.0999999999999996" customHeight="1" x14ac:dyDescent="0.15">
      <c r="AH57" s="126"/>
      <c r="AI57" s="127"/>
      <c r="AJ57" s="127"/>
      <c r="AK57" s="130"/>
      <c r="AL57" s="132"/>
      <c r="AM57" s="127"/>
      <c r="AN57" s="127"/>
      <c r="AO57" s="130"/>
      <c r="AP57" s="132"/>
      <c r="AQ57" s="127"/>
      <c r="AR57" s="127"/>
      <c r="AS57" s="130"/>
      <c r="AT57" s="132"/>
      <c r="AU57" s="127"/>
      <c r="AV57" s="127"/>
      <c r="AW57" s="130"/>
      <c r="AX57" s="132"/>
      <c r="AY57" s="127"/>
      <c r="AZ57" s="127"/>
      <c r="BA57" s="130"/>
      <c r="BB57" s="132"/>
      <c r="BC57" s="127"/>
      <c r="BD57" s="127"/>
      <c r="BE57" s="130"/>
      <c r="BF57" s="132"/>
      <c r="BG57" s="127"/>
      <c r="BH57" s="127"/>
      <c r="BI57" s="130"/>
      <c r="BJ57" s="132"/>
      <c r="BK57" s="127"/>
      <c r="BL57" s="127"/>
      <c r="BM57" s="130"/>
      <c r="BN57" s="132"/>
      <c r="BO57" s="127"/>
      <c r="BP57" s="127"/>
      <c r="BQ57" s="130"/>
      <c r="BR57" s="132"/>
      <c r="BS57" s="127"/>
      <c r="BT57" s="127"/>
      <c r="BU57" s="130"/>
      <c r="BV57" s="132"/>
      <c r="BW57" s="127"/>
      <c r="BX57" s="127"/>
      <c r="BY57" s="130"/>
      <c r="BZ57" s="132"/>
      <c r="CA57" s="127"/>
      <c r="CB57" s="127"/>
      <c r="CC57" s="130"/>
      <c r="CD57" s="132"/>
      <c r="CE57" s="127"/>
      <c r="CF57" s="127"/>
      <c r="CG57" s="130"/>
      <c r="CH57" s="132"/>
      <c r="CI57" s="127"/>
      <c r="CJ57" s="127"/>
      <c r="CK57" s="130"/>
      <c r="CL57" s="132"/>
      <c r="CM57" s="127"/>
      <c r="CN57" s="127"/>
      <c r="CO57" s="130"/>
      <c r="CP57" s="132"/>
      <c r="CQ57" s="127"/>
      <c r="CR57" s="127"/>
      <c r="CS57" s="231"/>
    </row>
    <row r="58" spans="2:132" ht="5.0999999999999996" customHeight="1" x14ac:dyDescent="0.15">
      <c r="AH58" s="238" t="str">
        <f>MID($EB51,17,1)</f>
        <v/>
      </c>
      <c r="AI58" s="112"/>
      <c r="AJ58" s="112"/>
      <c r="AK58" s="113"/>
      <c r="AL58" s="111" t="str">
        <f>MID($EB51,18,1)</f>
        <v/>
      </c>
      <c r="AM58" s="112"/>
      <c r="AN58" s="112"/>
      <c r="AO58" s="113"/>
      <c r="AP58" s="111" t="str">
        <f>MID($EB51,19,1)</f>
        <v/>
      </c>
      <c r="AQ58" s="112"/>
      <c r="AR58" s="112"/>
      <c r="AS58" s="113"/>
      <c r="AT58" s="111" t="str">
        <f>MID($EB51,20,1)</f>
        <v/>
      </c>
      <c r="AU58" s="112"/>
      <c r="AV58" s="112"/>
      <c r="AW58" s="113"/>
      <c r="AX58" s="138" t="str">
        <f>MID($EB51,21,1)</f>
        <v/>
      </c>
      <c r="AY58" s="139"/>
      <c r="AZ58" s="139"/>
      <c r="BA58" s="140"/>
      <c r="BB58" s="138" t="str">
        <f>MID($EB51,22,1)</f>
        <v/>
      </c>
      <c r="BC58" s="139"/>
      <c r="BD58" s="139"/>
      <c r="BE58" s="140"/>
      <c r="BF58" s="138" t="str">
        <f>MID($EB51,23,1)</f>
        <v/>
      </c>
      <c r="BG58" s="139"/>
      <c r="BH58" s="139"/>
      <c r="BI58" s="140"/>
      <c r="BJ58" s="138" t="str">
        <f>MID($EB51,24,1)</f>
        <v/>
      </c>
      <c r="BK58" s="139"/>
      <c r="BL58" s="139"/>
      <c r="BM58" s="140"/>
      <c r="BN58" s="138" t="str">
        <f>MID($EB51,25,1)</f>
        <v/>
      </c>
      <c r="BO58" s="139"/>
      <c r="BP58" s="139"/>
      <c r="BQ58" s="140"/>
      <c r="BR58" s="138" t="str">
        <f>MID($EB51,26,1)</f>
        <v/>
      </c>
      <c r="BS58" s="139"/>
      <c r="BT58" s="139"/>
      <c r="BU58" s="140"/>
      <c r="BV58" s="138" t="str">
        <f>MID($EB51,27,1)</f>
        <v/>
      </c>
      <c r="BW58" s="139"/>
      <c r="BX58" s="139"/>
      <c r="BY58" s="140"/>
      <c r="BZ58" s="138" t="str">
        <f>MID($EB51,28,1)</f>
        <v/>
      </c>
      <c r="CA58" s="139"/>
      <c r="CB58" s="139"/>
      <c r="CC58" s="140"/>
      <c r="CD58" s="138" t="str">
        <f>MID($EB51,29,1)</f>
        <v/>
      </c>
      <c r="CE58" s="139"/>
      <c r="CF58" s="139"/>
      <c r="CG58" s="140"/>
      <c r="CH58" s="138" t="str">
        <f>MID($EB51,30,1)</f>
        <v/>
      </c>
      <c r="CI58" s="139"/>
      <c r="CJ58" s="139"/>
      <c r="CK58" s="140"/>
      <c r="CL58" s="138" t="str">
        <f>MID($EB51,31,1)</f>
        <v/>
      </c>
      <c r="CM58" s="139"/>
      <c r="CN58" s="139"/>
      <c r="CO58" s="140"/>
      <c r="CP58" s="138" t="str">
        <f>MID($EB51,32,1)</f>
        <v/>
      </c>
      <c r="CQ58" s="139"/>
      <c r="CR58" s="139"/>
      <c r="CS58" s="198"/>
    </row>
    <row r="59" spans="2:132" ht="5.0999999999999996" customHeight="1" x14ac:dyDescent="0.15">
      <c r="AH59" s="238"/>
      <c r="AI59" s="112"/>
      <c r="AJ59" s="112"/>
      <c r="AK59" s="113"/>
      <c r="AL59" s="111"/>
      <c r="AM59" s="112"/>
      <c r="AN59" s="112"/>
      <c r="AO59" s="113"/>
      <c r="AP59" s="111"/>
      <c r="AQ59" s="112"/>
      <c r="AR59" s="112"/>
      <c r="AS59" s="113"/>
      <c r="AT59" s="111"/>
      <c r="AU59" s="112"/>
      <c r="AV59" s="112"/>
      <c r="AW59" s="113"/>
      <c r="AX59" s="111"/>
      <c r="AY59" s="112"/>
      <c r="AZ59" s="112"/>
      <c r="BA59" s="113"/>
      <c r="BB59" s="111"/>
      <c r="BC59" s="112"/>
      <c r="BD59" s="112"/>
      <c r="BE59" s="113"/>
      <c r="BF59" s="111"/>
      <c r="BG59" s="112"/>
      <c r="BH59" s="112"/>
      <c r="BI59" s="113"/>
      <c r="BJ59" s="111"/>
      <c r="BK59" s="112"/>
      <c r="BL59" s="112"/>
      <c r="BM59" s="113"/>
      <c r="BN59" s="111"/>
      <c r="BO59" s="112"/>
      <c r="BP59" s="112"/>
      <c r="BQ59" s="113"/>
      <c r="BR59" s="111"/>
      <c r="BS59" s="112"/>
      <c r="BT59" s="112"/>
      <c r="BU59" s="113"/>
      <c r="BV59" s="111"/>
      <c r="BW59" s="112"/>
      <c r="BX59" s="112"/>
      <c r="BY59" s="113"/>
      <c r="BZ59" s="111"/>
      <c r="CA59" s="112"/>
      <c r="CB59" s="112"/>
      <c r="CC59" s="113"/>
      <c r="CD59" s="111"/>
      <c r="CE59" s="112"/>
      <c r="CF59" s="112"/>
      <c r="CG59" s="113"/>
      <c r="CH59" s="111"/>
      <c r="CI59" s="112"/>
      <c r="CJ59" s="112"/>
      <c r="CK59" s="113"/>
      <c r="CL59" s="111"/>
      <c r="CM59" s="112"/>
      <c r="CN59" s="112"/>
      <c r="CO59" s="113"/>
      <c r="CP59" s="111"/>
      <c r="CQ59" s="112"/>
      <c r="CR59" s="112"/>
      <c r="CS59" s="199"/>
      <c r="DB59" s="8"/>
      <c r="DC59" s="8"/>
      <c r="DD59" s="8"/>
      <c r="DE59" s="8"/>
      <c r="DF59" s="8"/>
    </row>
    <row r="60" spans="2:132" ht="5.0999999999999996" customHeight="1" x14ac:dyDescent="0.15">
      <c r="AH60" s="238"/>
      <c r="AI60" s="112"/>
      <c r="AJ60" s="112"/>
      <c r="AK60" s="113"/>
      <c r="AL60" s="111"/>
      <c r="AM60" s="112"/>
      <c r="AN60" s="112"/>
      <c r="AO60" s="113"/>
      <c r="AP60" s="111"/>
      <c r="AQ60" s="112"/>
      <c r="AR60" s="112"/>
      <c r="AS60" s="113"/>
      <c r="AT60" s="111"/>
      <c r="AU60" s="112"/>
      <c r="AV60" s="112"/>
      <c r="AW60" s="113"/>
      <c r="AX60" s="111"/>
      <c r="AY60" s="112"/>
      <c r="AZ60" s="112"/>
      <c r="BA60" s="113"/>
      <c r="BB60" s="111"/>
      <c r="BC60" s="112"/>
      <c r="BD60" s="112"/>
      <c r="BE60" s="113"/>
      <c r="BF60" s="111"/>
      <c r="BG60" s="112"/>
      <c r="BH60" s="112"/>
      <c r="BI60" s="113"/>
      <c r="BJ60" s="111"/>
      <c r="BK60" s="112"/>
      <c r="BL60" s="112"/>
      <c r="BM60" s="113"/>
      <c r="BN60" s="111"/>
      <c r="BO60" s="112"/>
      <c r="BP60" s="112"/>
      <c r="BQ60" s="113"/>
      <c r="BR60" s="111"/>
      <c r="BS60" s="112"/>
      <c r="BT60" s="112"/>
      <c r="BU60" s="113"/>
      <c r="BV60" s="111"/>
      <c r="BW60" s="112"/>
      <c r="BX60" s="112"/>
      <c r="BY60" s="113"/>
      <c r="BZ60" s="111"/>
      <c r="CA60" s="112"/>
      <c r="CB60" s="112"/>
      <c r="CC60" s="113"/>
      <c r="CD60" s="111"/>
      <c r="CE60" s="112"/>
      <c r="CF60" s="112"/>
      <c r="CG60" s="113"/>
      <c r="CH60" s="111"/>
      <c r="CI60" s="112"/>
      <c r="CJ60" s="112"/>
      <c r="CK60" s="113"/>
      <c r="CL60" s="111"/>
      <c r="CM60" s="112"/>
      <c r="CN60" s="112"/>
      <c r="CO60" s="113"/>
      <c r="CP60" s="111"/>
      <c r="CQ60" s="112"/>
      <c r="CR60" s="112"/>
      <c r="CS60" s="199"/>
      <c r="DB60" s="9"/>
      <c r="DC60" s="9"/>
      <c r="DD60" s="9"/>
      <c r="DE60" s="9"/>
      <c r="DF60" s="9"/>
    </row>
    <row r="61" spans="2:132" ht="5.0999999999999996" customHeight="1" x14ac:dyDescent="0.15">
      <c r="AH61" s="238"/>
      <c r="AI61" s="112"/>
      <c r="AJ61" s="112"/>
      <c r="AK61" s="113"/>
      <c r="AL61" s="111"/>
      <c r="AM61" s="112"/>
      <c r="AN61" s="112"/>
      <c r="AO61" s="113"/>
      <c r="AP61" s="111"/>
      <c r="AQ61" s="112"/>
      <c r="AR61" s="112"/>
      <c r="AS61" s="113"/>
      <c r="AT61" s="111"/>
      <c r="AU61" s="112"/>
      <c r="AV61" s="112"/>
      <c r="AW61" s="113"/>
      <c r="AX61" s="111"/>
      <c r="AY61" s="112"/>
      <c r="AZ61" s="112"/>
      <c r="BA61" s="113"/>
      <c r="BB61" s="111"/>
      <c r="BC61" s="112"/>
      <c r="BD61" s="112"/>
      <c r="BE61" s="113"/>
      <c r="BF61" s="111"/>
      <c r="BG61" s="112"/>
      <c r="BH61" s="112"/>
      <c r="BI61" s="113"/>
      <c r="BJ61" s="111"/>
      <c r="BK61" s="112"/>
      <c r="BL61" s="112"/>
      <c r="BM61" s="113"/>
      <c r="BN61" s="111"/>
      <c r="BO61" s="112"/>
      <c r="BP61" s="112"/>
      <c r="BQ61" s="113"/>
      <c r="BR61" s="111"/>
      <c r="BS61" s="112"/>
      <c r="BT61" s="112"/>
      <c r="BU61" s="113"/>
      <c r="BV61" s="111"/>
      <c r="BW61" s="112"/>
      <c r="BX61" s="112"/>
      <c r="BY61" s="113"/>
      <c r="BZ61" s="111"/>
      <c r="CA61" s="112"/>
      <c r="CB61" s="112"/>
      <c r="CC61" s="113"/>
      <c r="CD61" s="111"/>
      <c r="CE61" s="112"/>
      <c r="CF61" s="112"/>
      <c r="CG61" s="113"/>
      <c r="CH61" s="111"/>
      <c r="CI61" s="112"/>
      <c r="CJ61" s="112"/>
      <c r="CK61" s="113"/>
      <c r="CL61" s="111"/>
      <c r="CM61" s="112"/>
      <c r="CN61" s="112"/>
      <c r="CO61" s="113"/>
      <c r="CP61" s="111"/>
      <c r="CQ61" s="112"/>
      <c r="CR61" s="112"/>
      <c r="CS61" s="199"/>
      <c r="CV61" s="105" t="s">
        <v>17</v>
      </c>
      <c r="CW61" s="106"/>
      <c r="CX61" s="106"/>
      <c r="CY61" s="134"/>
      <c r="DB61" s="107" t="s">
        <v>18</v>
      </c>
      <c r="DC61" s="135"/>
      <c r="DD61" s="135"/>
      <c r="DE61" s="135"/>
      <c r="DF61" s="136"/>
    </row>
    <row r="62" spans="2:132" ht="5.0999999999999996" customHeight="1" thickBot="1" x14ac:dyDescent="0.2">
      <c r="AH62" s="258"/>
      <c r="AI62" s="142"/>
      <c r="AJ62" s="142"/>
      <c r="AK62" s="143"/>
      <c r="AL62" s="141"/>
      <c r="AM62" s="142"/>
      <c r="AN62" s="142"/>
      <c r="AO62" s="143"/>
      <c r="AP62" s="141"/>
      <c r="AQ62" s="142"/>
      <c r="AR62" s="142"/>
      <c r="AS62" s="143"/>
      <c r="AT62" s="141"/>
      <c r="AU62" s="142"/>
      <c r="AV62" s="142"/>
      <c r="AW62" s="143"/>
      <c r="AX62" s="141"/>
      <c r="AY62" s="142"/>
      <c r="AZ62" s="142"/>
      <c r="BA62" s="143"/>
      <c r="BB62" s="141"/>
      <c r="BC62" s="142"/>
      <c r="BD62" s="142"/>
      <c r="BE62" s="143"/>
      <c r="BF62" s="141"/>
      <c r="BG62" s="142"/>
      <c r="BH62" s="142"/>
      <c r="BI62" s="143"/>
      <c r="BJ62" s="141"/>
      <c r="BK62" s="142"/>
      <c r="BL62" s="142"/>
      <c r="BM62" s="143"/>
      <c r="BN62" s="141"/>
      <c r="BO62" s="142"/>
      <c r="BP62" s="142"/>
      <c r="BQ62" s="143"/>
      <c r="BR62" s="141"/>
      <c r="BS62" s="142"/>
      <c r="BT62" s="142"/>
      <c r="BU62" s="143"/>
      <c r="BV62" s="141"/>
      <c r="BW62" s="142"/>
      <c r="BX62" s="142"/>
      <c r="BY62" s="143"/>
      <c r="BZ62" s="141"/>
      <c r="CA62" s="142"/>
      <c r="CB62" s="142"/>
      <c r="CC62" s="143"/>
      <c r="CD62" s="141"/>
      <c r="CE62" s="142"/>
      <c r="CF62" s="142"/>
      <c r="CG62" s="143"/>
      <c r="CH62" s="141"/>
      <c r="CI62" s="142"/>
      <c r="CJ62" s="142"/>
      <c r="CK62" s="143"/>
      <c r="CL62" s="141"/>
      <c r="CM62" s="142"/>
      <c r="CN62" s="142"/>
      <c r="CO62" s="143"/>
      <c r="CP62" s="141"/>
      <c r="CQ62" s="142"/>
      <c r="CR62" s="142"/>
      <c r="CS62" s="260"/>
      <c r="CV62" s="168"/>
      <c r="CW62" s="169"/>
      <c r="CX62" s="169"/>
      <c r="CY62" s="170"/>
      <c r="DB62" s="168"/>
      <c r="DC62" s="169"/>
      <c r="DD62" s="169"/>
      <c r="DE62" s="169"/>
      <c r="DF62" s="170"/>
    </row>
    <row r="63" spans="2:132" ht="5.0999999999999996" customHeight="1" x14ac:dyDescent="0.15">
      <c r="AH63" s="186">
        <v>144</v>
      </c>
      <c r="AI63" s="106"/>
      <c r="AJ63" s="106"/>
      <c r="AK63" s="188"/>
      <c r="AL63" s="187"/>
      <c r="AM63" s="106"/>
      <c r="AN63" s="106"/>
      <c r="AO63" s="188"/>
      <c r="AP63" s="187"/>
      <c r="AQ63" s="106"/>
      <c r="AR63" s="106"/>
      <c r="AS63" s="188"/>
      <c r="AT63" s="187">
        <v>150</v>
      </c>
      <c r="AU63" s="106"/>
      <c r="AV63" s="106"/>
      <c r="AW63" s="188"/>
      <c r="AX63" s="187"/>
      <c r="AY63" s="106"/>
      <c r="AZ63" s="106"/>
      <c r="BA63" s="188"/>
      <c r="BB63" s="187"/>
      <c r="BC63" s="106"/>
      <c r="BD63" s="106"/>
      <c r="BE63" s="188"/>
      <c r="BF63" s="187"/>
      <c r="BG63" s="106"/>
      <c r="BH63" s="106"/>
      <c r="BI63" s="188"/>
      <c r="BJ63" s="187"/>
      <c r="BK63" s="106"/>
      <c r="BL63" s="106"/>
      <c r="BM63" s="188"/>
      <c r="BN63" s="187">
        <v>160</v>
      </c>
      <c r="BO63" s="106"/>
      <c r="BP63" s="106"/>
      <c r="BQ63" s="188"/>
      <c r="BR63" s="187"/>
      <c r="BS63" s="106"/>
      <c r="BT63" s="106"/>
      <c r="BU63" s="188"/>
      <c r="BV63" s="187"/>
      <c r="BW63" s="106"/>
      <c r="BX63" s="106"/>
      <c r="BY63" s="188"/>
      <c r="BZ63" s="187"/>
      <c r="CA63" s="106"/>
      <c r="CB63" s="106"/>
      <c r="CC63" s="188"/>
      <c r="CD63" s="187"/>
      <c r="CE63" s="106"/>
      <c r="CF63" s="106"/>
      <c r="CG63" s="188"/>
      <c r="CH63" s="187">
        <v>170</v>
      </c>
      <c r="CI63" s="106"/>
      <c r="CJ63" s="106"/>
      <c r="CK63" s="188"/>
      <c r="CL63" s="187"/>
      <c r="CM63" s="106"/>
      <c r="CN63" s="106"/>
      <c r="CO63" s="188"/>
      <c r="CP63" s="187">
        <v>175</v>
      </c>
      <c r="CQ63" s="106"/>
      <c r="CR63" s="106"/>
      <c r="CS63" s="240"/>
      <c r="CV63" s="123">
        <v>176</v>
      </c>
      <c r="CW63" s="124"/>
      <c r="CX63" s="124"/>
      <c r="CY63" s="230"/>
      <c r="DB63" s="123">
        <v>177</v>
      </c>
      <c r="DC63" s="124"/>
      <c r="DD63" s="243"/>
      <c r="DE63" s="243"/>
      <c r="DF63" s="244"/>
    </row>
    <row r="64" spans="2:132" ht="5.0999999999999996" customHeight="1" x14ac:dyDescent="0.15">
      <c r="AH64" s="126"/>
      <c r="AI64" s="127"/>
      <c r="AJ64" s="127"/>
      <c r="AK64" s="130"/>
      <c r="AL64" s="132"/>
      <c r="AM64" s="127"/>
      <c r="AN64" s="127"/>
      <c r="AO64" s="130"/>
      <c r="AP64" s="132"/>
      <c r="AQ64" s="127"/>
      <c r="AR64" s="127"/>
      <c r="AS64" s="130"/>
      <c r="AT64" s="132"/>
      <c r="AU64" s="127"/>
      <c r="AV64" s="127"/>
      <c r="AW64" s="130"/>
      <c r="AX64" s="132"/>
      <c r="AY64" s="127"/>
      <c r="AZ64" s="127"/>
      <c r="BA64" s="130"/>
      <c r="BB64" s="132"/>
      <c r="BC64" s="127"/>
      <c r="BD64" s="127"/>
      <c r="BE64" s="130"/>
      <c r="BF64" s="132"/>
      <c r="BG64" s="127"/>
      <c r="BH64" s="127"/>
      <c r="BI64" s="130"/>
      <c r="BJ64" s="132"/>
      <c r="BK64" s="127"/>
      <c r="BL64" s="127"/>
      <c r="BM64" s="130"/>
      <c r="BN64" s="132"/>
      <c r="BO64" s="127"/>
      <c r="BP64" s="127"/>
      <c r="BQ64" s="130"/>
      <c r="BR64" s="132"/>
      <c r="BS64" s="127"/>
      <c r="BT64" s="127"/>
      <c r="BU64" s="130"/>
      <c r="BV64" s="132"/>
      <c r="BW64" s="127"/>
      <c r="BX64" s="127"/>
      <c r="BY64" s="130"/>
      <c r="BZ64" s="132"/>
      <c r="CA64" s="127"/>
      <c r="CB64" s="127"/>
      <c r="CC64" s="130"/>
      <c r="CD64" s="132"/>
      <c r="CE64" s="127"/>
      <c r="CF64" s="127"/>
      <c r="CG64" s="130"/>
      <c r="CH64" s="132"/>
      <c r="CI64" s="127"/>
      <c r="CJ64" s="127"/>
      <c r="CK64" s="130"/>
      <c r="CL64" s="132"/>
      <c r="CM64" s="127"/>
      <c r="CN64" s="127"/>
      <c r="CO64" s="130"/>
      <c r="CP64" s="132"/>
      <c r="CQ64" s="127"/>
      <c r="CR64" s="127"/>
      <c r="CS64" s="231"/>
      <c r="CV64" s="241"/>
      <c r="CW64" s="135"/>
      <c r="CX64" s="135"/>
      <c r="CY64" s="242"/>
      <c r="DB64" s="245"/>
      <c r="DC64" s="246"/>
      <c r="DD64" s="246"/>
      <c r="DE64" s="246"/>
      <c r="DF64" s="247"/>
    </row>
    <row r="65" spans="2:135" ht="5.0999999999999996" customHeight="1" x14ac:dyDescent="0.15">
      <c r="AH65" s="238" t="str">
        <f>MID($EB51,33,1)</f>
        <v/>
      </c>
      <c r="AI65" s="112"/>
      <c r="AJ65" s="112"/>
      <c r="AK65" s="113"/>
      <c r="AL65" s="111" t="str">
        <f>MID($EB51,34,1)</f>
        <v/>
      </c>
      <c r="AM65" s="112"/>
      <c r="AN65" s="112"/>
      <c r="AO65" s="113"/>
      <c r="AP65" s="111" t="str">
        <f>MID($EB51,35,1)</f>
        <v/>
      </c>
      <c r="AQ65" s="112"/>
      <c r="AR65" s="112"/>
      <c r="AS65" s="113"/>
      <c r="AT65" s="111" t="str">
        <f>MID($EB51,36,1)</f>
        <v/>
      </c>
      <c r="AU65" s="112"/>
      <c r="AV65" s="112"/>
      <c r="AW65" s="113"/>
      <c r="AX65" s="111" t="str">
        <f>MID($EB51,37,1)</f>
        <v/>
      </c>
      <c r="AY65" s="112"/>
      <c r="AZ65" s="112"/>
      <c r="BA65" s="113"/>
      <c r="BB65" s="111" t="str">
        <f>MID($EB51,38,1)</f>
        <v/>
      </c>
      <c r="BC65" s="112"/>
      <c r="BD65" s="112"/>
      <c r="BE65" s="113"/>
      <c r="BF65" s="111" t="str">
        <f>MID($EB51,39,1)</f>
        <v/>
      </c>
      <c r="BG65" s="112"/>
      <c r="BH65" s="112"/>
      <c r="BI65" s="113"/>
      <c r="BJ65" s="111" t="str">
        <f>MID($EB51,40,1)</f>
        <v/>
      </c>
      <c r="BK65" s="112"/>
      <c r="BL65" s="112"/>
      <c r="BM65" s="113"/>
      <c r="BN65" s="111" t="str">
        <f>MID($EB51,41,1)</f>
        <v/>
      </c>
      <c r="BO65" s="112"/>
      <c r="BP65" s="112"/>
      <c r="BQ65" s="113"/>
      <c r="BR65" s="111" t="str">
        <f>MID($EB51,42,1)</f>
        <v/>
      </c>
      <c r="BS65" s="112"/>
      <c r="BT65" s="112"/>
      <c r="BU65" s="113"/>
      <c r="BV65" s="111" t="str">
        <f>MID($EB51,43,1)</f>
        <v/>
      </c>
      <c r="BW65" s="112"/>
      <c r="BX65" s="112"/>
      <c r="BY65" s="113"/>
      <c r="BZ65" s="111" t="str">
        <f>MID($EB51,44,1)</f>
        <v/>
      </c>
      <c r="CA65" s="112"/>
      <c r="CB65" s="112"/>
      <c r="CC65" s="113"/>
      <c r="CD65" s="111" t="str">
        <f>MID($EB51,45,1)</f>
        <v/>
      </c>
      <c r="CE65" s="112"/>
      <c r="CF65" s="112"/>
      <c r="CG65" s="113"/>
      <c r="CH65" s="111" t="str">
        <f>MID($EB51,46,1)</f>
        <v/>
      </c>
      <c r="CI65" s="112"/>
      <c r="CJ65" s="112"/>
      <c r="CK65" s="113"/>
      <c r="CL65" s="111" t="str">
        <f>MID($EB51,47,1)</f>
        <v/>
      </c>
      <c r="CM65" s="112"/>
      <c r="CN65" s="112"/>
      <c r="CO65" s="113"/>
      <c r="CP65" s="111" t="str">
        <f>MID($EB51,48,1)</f>
        <v/>
      </c>
      <c r="CQ65" s="112"/>
      <c r="CR65" s="112"/>
      <c r="CS65" s="199"/>
      <c r="CV65" s="249">
        <v>0</v>
      </c>
      <c r="CW65" s="250"/>
      <c r="CX65" s="250"/>
      <c r="CY65" s="251"/>
      <c r="DB65" s="249">
        <v>0</v>
      </c>
      <c r="DC65" s="250"/>
      <c r="DD65" s="250"/>
      <c r="DE65" s="250"/>
      <c r="DF65" s="251"/>
    </row>
    <row r="66" spans="2:135" ht="5.0999999999999996" customHeight="1" x14ac:dyDescent="0.15">
      <c r="AH66" s="238"/>
      <c r="AI66" s="112"/>
      <c r="AJ66" s="112"/>
      <c r="AK66" s="113"/>
      <c r="AL66" s="111"/>
      <c r="AM66" s="112"/>
      <c r="AN66" s="112"/>
      <c r="AO66" s="113"/>
      <c r="AP66" s="111"/>
      <c r="AQ66" s="112"/>
      <c r="AR66" s="112"/>
      <c r="AS66" s="113"/>
      <c r="AT66" s="111"/>
      <c r="AU66" s="112"/>
      <c r="AV66" s="112"/>
      <c r="AW66" s="113"/>
      <c r="AX66" s="111"/>
      <c r="AY66" s="112"/>
      <c r="AZ66" s="112"/>
      <c r="BA66" s="113"/>
      <c r="BB66" s="111"/>
      <c r="BC66" s="112"/>
      <c r="BD66" s="112"/>
      <c r="BE66" s="113"/>
      <c r="BF66" s="111"/>
      <c r="BG66" s="112"/>
      <c r="BH66" s="112"/>
      <c r="BI66" s="113"/>
      <c r="BJ66" s="111"/>
      <c r="BK66" s="112"/>
      <c r="BL66" s="112"/>
      <c r="BM66" s="113"/>
      <c r="BN66" s="111"/>
      <c r="BO66" s="112"/>
      <c r="BP66" s="112"/>
      <c r="BQ66" s="113"/>
      <c r="BR66" s="111"/>
      <c r="BS66" s="112"/>
      <c r="BT66" s="112"/>
      <c r="BU66" s="113"/>
      <c r="BV66" s="111"/>
      <c r="BW66" s="112"/>
      <c r="BX66" s="112"/>
      <c r="BY66" s="113"/>
      <c r="BZ66" s="111"/>
      <c r="CA66" s="112"/>
      <c r="CB66" s="112"/>
      <c r="CC66" s="113"/>
      <c r="CD66" s="111"/>
      <c r="CE66" s="112"/>
      <c r="CF66" s="112"/>
      <c r="CG66" s="113"/>
      <c r="CH66" s="111"/>
      <c r="CI66" s="112"/>
      <c r="CJ66" s="112"/>
      <c r="CK66" s="113"/>
      <c r="CL66" s="111"/>
      <c r="CM66" s="112"/>
      <c r="CN66" s="112"/>
      <c r="CO66" s="113"/>
      <c r="CP66" s="111"/>
      <c r="CQ66" s="112"/>
      <c r="CR66" s="112"/>
      <c r="CS66" s="199"/>
      <c r="CV66" s="249"/>
      <c r="CW66" s="250"/>
      <c r="CX66" s="250"/>
      <c r="CY66" s="251"/>
      <c r="DB66" s="249"/>
      <c r="DC66" s="250"/>
      <c r="DD66" s="250"/>
      <c r="DE66" s="250"/>
      <c r="DF66" s="251"/>
    </row>
    <row r="67" spans="2:135" ht="5.0999999999999996" customHeight="1" x14ac:dyDescent="0.15">
      <c r="AH67" s="238"/>
      <c r="AI67" s="112"/>
      <c r="AJ67" s="112"/>
      <c r="AK67" s="113"/>
      <c r="AL67" s="111"/>
      <c r="AM67" s="112"/>
      <c r="AN67" s="112"/>
      <c r="AO67" s="113"/>
      <c r="AP67" s="111"/>
      <c r="AQ67" s="112"/>
      <c r="AR67" s="112"/>
      <c r="AS67" s="113"/>
      <c r="AT67" s="111"/>
      <c r="AU67" s="112"/>
      <c r="AV67" s="112"/>
      <c r="AW67" s="113"/>
      <c r="AX67" s="111"/>
      <c r="AY67" s="112"/>
      <c r="AZ67" s="112"/>
      <c r="BA67" s="113"/>
      <c r="BB67" s="111"/>
      <c r="BC67" s="112"/>
      <c r="BD67" s="112"/>
      <c r="BE67" s="113"/>
      <c r="BF67" s="111"/>
      <c r="BG67" s="112"/>
      <c r="BH67" s="112"/>
      <c r="BI67" s="113"/>
      <c r="BJ67" s="111"/>
      <c r="BK67" s="112"/>
      <c r="BL67" s="112"/>
      <c r="BM67" s="113"/>
      <c r="BN67" s="111"/>
      <c r="BO67" s="112"/>
      <c r="BP67" s="112"/>
      <c r="BQ67" s="113"/>
      <c r="BR67" s="111"/>
      <c r="BS67" s="112"/>
      <c r="BT67" s="112"/>
      <c r="BU67" s="113"/>
      <c r="BV67" s="111"/>
      <c r="BW67" s="112"/>
      <c r="BX67" s="112"/>
      <c r="BY67" s="113"/>
      <c r="BZ67" s="111"/>
      <c r="CA67" s="112"/>
      <c r="CB67" s="112"/>
      <c r="CC67" s="113"/>
      <c r="CD67" s="111"/>
      <c r="CE67" s="112"/>
      <c r="CF67" s="112"/>
      <c r="CG67" s="113"/>
      <c r="CH67" s="111"/>
      <c r="CI67" s="112"/>
      <c r="CJ67" s="112"/>
      <c r="CK67" s="113"/>
      <c r="CL67" s="111"/>
      <c r="CM67" s="112"/>
      <c r="CN67" s="112"/>
      <c r="CO67" s="113"/>
      <c r="CP67" s="111"/>
      <c r="CQ67" s="112"/>
      <c r="CR67" s="112"/>
      <c r="CS67" s="199"/>
      <c r="CV67" s="249"/>
      <c r="CW67" s="250"/>
      <c r="CX67" s="250"/>
      <c r="CY67" s="251"/>
      <c r="DB67" s="249"/>
      <c r="DC67" s="250"/>
      <c r="DD67" s="250"/>
      <c r="DE67" s="250"/>
      <c r="DF67" s="251"/>
    </row>
    <row r="68" spans="2:135" ht="5.0999999999999996" customHeight="1" x14ac:dyDescent="0.15">
      <c r="AH68" s="238"/>
      <c r="AI68" s="112"/>
      <c r="AJ68" s="112"/>
      <c r="AK68" s="113"/>
      <c r="AL68" s="111"/>
      <c r="AM68" s="112"/>
      <c r="AN68" s="112"/>
      <c r="AO68" s="113"/>
      <c r="AP68" s="111"/>
      <c r="AQ68" s="112"/>
      <c r="AR68" s="112"/>
      <c r="AS68" s="113"/>
      <c r="AT68" s="111"/>
      <c r="AU68" s="112"/>
      <c r="AV68" s="112"/>
      <c r="AW68" s="113"/>
      <c r="AX68" s="111"/>
      <c r="AY68" s="112"/>
      <c r="AZ68" s="112"/>
      <c r="BA68" s="113"/>
      <c r="BB68" s="111"/>
      <c r="BC68" s="112"/>
      <c r="BD68" s="112"/>
      <c r="BE68" s="113"/>
      <c r="BF68" s="111"/>
      <c r="BG68" s="112"/>
      <c r="BH68" s="112"/>
      <c r="BI68" s="113"/>
      <c r="BJ68" s="111"/>
      <c r="BK68" s="112"/>
      <c r="BL68" s="112"/>
      <c r="BM68" s="113"/>
      <c r="BN68" s="111"/>
      <c r="BO68" s="112"/>
      <c r="BP68" s="112"/>
      <c r="BQ68" s="113"/>
      <c r="BR68" s="111"/>
      <c r="BS68" s="112"/>
      <c r="BT68" s="112"/>
      <c r="BU68" s="113"/>
      <c r="BV68" s="111"/>
      <c r="BW68" s="112"/>
      <c r="BX68" s="112"/>
      <c r="BY68" s="113"/>
      <c r="BZ68" s="111"/>
      <c r="CA68" s="112"/>
      <c r="CB68" s="112"/>
      <c r="CC68" s="113"/>
      <c r="CD68" s="111"/>
      <c r="CE68" s="112"/>
      <c r="CF68" s="112"/>
      <c r="CG68" s="113"/>
      <c r="CH68" s="111"/>
      <c r="CI68" s="112"/>
      <c r="CJ68" s="112"/>
      <c r="CK68" s="113"/>
      <c r="CL68" s="111"/>
      <c r="CM68" s="112"/>
      <c r="CN68" s="112"/>
      <c r="CO68" s="113"/>
      <c r="CP68" s="111"/>
      <c r="CQ68" s="112"/>
      <c r="CR68" s="112"/>
      <c r="CS68" s="199"/>
      <c r="CT68" s="10"/>
      <c r="CU68" s="11"/>
      <c r="CV68" s="249"/>
      <c r="CW68" s="250"/>
      <c r="CX68" s="250"/>
      <c r="CY68" s="251"/>
      <c r="CZ68" s="10"/>
      <c r="DA68" s="11"/>
      <c r="DB68" s="249"/>
      <c r="DC68" s="250"/>
      <c r="DD68" s="250"/>
      <c r="DE68" s="250"/>
      <c r="DF68" s="251"/>
    </row>
    <row r="69" spans="2:135" ht="5.0999999999999996" customHeight="1" thickBot="1" x14ac:dyDescent="0.2">
      <c r="AH69" s="239"/>
      <c r="AI69" s="115"/>
      <c r="AJ69" s="115"/>
      <c r="AK69" s="116"/>
      <c r="AL69" s="114"/>
      <c r="AM69" s="115"/>
      <c r="AN69" s="115"/>
      <c r="AO69" s="116"/>
      <c r="AP69" s="114"/>
      <c r="AQ69" s="115"/>
      <c r="AR69" s="115"/>
      <c r="AS69" s="116"/>
      <c r="AT69" s="114"/>
      <c r="AU69" s="115"/>
      <c r="AV69" s="115"/>
      <c r="AW69" s="116"/>
      <c r="AX69" s="114"/>
      <c r="AY69" s="115"/>
      <c r="AZ69" s="115"/>
      <c r="BA69" s="116"/>
      <c r="BB69" s="114"/>
      <c r="BC69" s="115"/>
      <c r="BD69" s="115"/>
      <c r="BE69" s="116"/>
      <c r="BF69" s="114"/>
      <c r="BG69" s="115"/>
      <c r="BH69" s="115"/>
      <c r="BI69" s="116"/>
      <c r="BJ69" s="114"/>
      <c r="BK69" s="115"/>
      <c r="BL69" s="115"/>
      <c r="BM69" s="116"/>
      <c r="BN69" s="114"/>
      <c r="BO69" s="115"/>
      <c r="BP69" s="115"/>
      <c r="BQ69" s="116"/>
      <c r="BR69" s="114"/>
      <c r="BS69" s="115"/>
      <c r="BT69" s="115"/>
      <c r="BU69" s="116"/>
      <c r="BV69" s="114"/>
      <c r="BW69" s="115"/>
      <c r="BX69" s="115"/>
      <c r="BY69" s="116"/>
      <c r="BZ69" s="114"/>
      <c r="CA69" s="115"/>
      <c r="CB69" s="115"/>
      <c r="CC69" s="116"/>
      <c r="CD69" s="114"/>
      <c r="CE69" s="115"/>
      <c r="CF69" s="115"/>
      <c r="CG69" s="116"/>
      <c r="CH69" s="114"/>
      <c r="CI69" s="115"/>
      <c r="CJ69" s="115"/>
      <c r="CK69" s="116"/>
      <c r="CL69" s="114"/>
      <c r="CM69" s="115"/>
      <c r="CN69" s="115"/>
      <c r="CO69" s="116"/>
      <c r="CP69" s="114"/>
      <c r="CQ69" s="115"/>
      <c r="CR69" s="115"/>
      <c r="CS69" s="200"/>
      <c r="CT69" s="12"/>
      <c r="CU69" s="13"/>
      <c r="CV69" s="252"/>
      <c r="CW69" s="253"/>
      <c r="CX69" s="253"/>
      <c r="CY69" s="254"/>
      <c r="CZ69" s="12"/>
      <c r="DA69" s="13"/>
      <c r="DB69" s="252"/>
      <c r="DC69" s="253"/>
      <c r="DD69" s="253"/>
      <c r="DE69" s="253"/>
      <c r="DF69" s="254"/>
      <c r="EC69" s="40"/>
      <c r="ED69" s="40"/>
      <c r="EE69" s="40"/>
    </row>
    <row r="70" spans="2:135" ht="5.0999999999999996" customHeight="1" x14ac:dyDescent="0.15">
      <c r="EC70" s="40"/>
      <c r="ED70" s="40"/>
      <c r="EE70" s="40"/>
    </row>
    <row r="71" spans="2:135" ht="5.0999999999999996" customHeight="1" thickBot="1" x14ac:dyDescent="0.2">
      <c r="W71" s="8"/>
      <c r="X71" s="8"/>
      <c r="Y71" s="8"/>
      <c r="Z71" s="8"/>
      <c r="AA71" s="8"/>
      <c r="AB71" s="8"/>
      <c r="AC71" s="8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18"/>
      <c r="EA71" s="152" t="s">
        <v>20</v>
      </c>
      <c r="EB71" s="152" t="s">
        <v>21</v>
      </c>
      <c r="EC71" s="40"/>
      <c r="ED71" s="40"/>
      <c r="EE71" s="40"/>
    </row>
    <row r="72" spans="2:135" ht="5.0999999999999996" customHeight="1" x14ac:dyDescent="0.15">
      <c r="B72" s="205" t="s">
        <v>20</v>
      </c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 t="s">
        <v>21</v>
      </c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33" t="s">
        <v>22</v>
      </c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  <c r="BC72" s="233"/>
      <c r="BD72" s="233"/>
      <c r="BE72" s="233"/>
      <c r="BF72" s="233"/>
      <c r="BG72" s="233"/>
      <c r="BH72" s="233"/>
      <c r="BI72" s="233"/>
      <c r="BJ72" s="233"/>
      <c r="BK72" s="233"/>
      <c r="BL72" s="233"/>
      <c r="BM72" s="233"/>
      <c r="BN72" s="233"/>
      <c r="BO72" s="233"/>
      <c r="BP72" s="233"/>
      <c r="BQ72" s="233"/>
      <c r="BR72" s="233"/>
      <c r="BS72" s="233"/>
      <c r="BT72" s="233"/>
      <c r="BU72" s="233"/>
      <c r="BV72" s="261"/>
      <c r="BW72" s="145" t="s">
        <v>44</v>
      </c>
      <c r="BX72" s="146"/>
      <c r="BY72" s="146"/>
      <c r="BZ72" s="146"/>
      <c r="CA72" s="146"/>
      <c r="CB72" s="146"/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6"/>
      <c r="CN72" s="146"/>
      <c r="CO72" s="146"/>
      <c r="CP72" s="146"/>
      <c r="CQ72" s="146"/>
      <c r="CR72" s="146"/>
      <c r="CS72" s="146"/>
      <c r="CT72" s="146"/>
      <c r="CU72" s="146"/>
      <c r="CV72" s="146"/>
      <c r="CW72" s="146"/>
      <c r="CX72" s="146"/>
      <c r="CY72" s="146"/>
      <c r="CZ72" s="146"/>
      <c r="DA72" s="146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7"/>
      <c r="EA72" s="152"/>
      <c r="EB72" s="152"/>
      <c r="EC72" s="40"/>
      <c r="ED72" s="40"/>
      <c r="EE72" s="40"/>
    </row>
    <row r="73" spans="2:135" ht="5.0999999999999996" customHeight="1" thickBot="1" x14ac:dyDescent="0.2"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3"/>
      <c r="BW73" s="148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  <c r="CO73" s="149"/>
      <c r="CP73" s="149"/>
      <c r="CQ73" s="149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9"/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49"/>
      <c r="DO73" s="149"/>
      <c r="DP73" s="149"/>
      <c r="DQ73" s="149"/>
      <c r="DR73" s="149"/>
      <c r="DS73" s="149"/>
      <c r="DT73" s="149"/>
      <c r="DU73" s="149"/>
      <c r="DV73" s="149"/>
      <c r="DW73" s="149"/>
      <c r="DX73" s="150"/>
      <c r="EA73" s="152"/>
      <c r="EB73" s="152"/>
      <c r="EC73" s="40"/>
      <c r="ED73" s="40"/>
      <c r="EE73" s="40"/>
    </row>
    <row r="74" spans="2:135" ht="5.0999999999999996" customHeight="1" x14ac:dyDescent="0.15">
      <c r="B74" s="277">
        <v>178</v>
      </c>
      <c r="C74" s="265"/>
      <c r="D74" s="265"/>
      <c r="E74" s="265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2"/>
      <c r="R74" s="293"/>
      <c r="S74" s="280"/>
      <c r="T74" s="280"/>
      <c r="U74" s="280"/>
      <c r="V74" s="280"/>
      <c r="W74" s="280"/>
      <c r="X74" s="280"/>
      <c r="Y74" s="280"/>
      <c r="Z74" s="280">
        <v>184</v>
      </c>
      <c r="AA74" s="280"/>
      <c r="AB74" s="280"/>
      <c r="AC74" s="295"/>
      <c r="AD74" s="297" t="str">
        <f>VLOOKUP($A$3,口座番号登録一覧表!$B$5:$U$22,9,0)</f>
        <v>ゆうちょ</v>
      </c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84" t="str">
        <f>VLOOKUP($A$3,口座番号登録一覧表!$B$5:$U$22,10,0)</f>
        <v>銀行</v>
      </c>
      <c r="BF74" s="285"/>
      <c r="BG74" s="285"/>
      <c r="BH74" s="285"/>
      <c r="BI74" s="285"/>
      <c r="BJ74" s="285"/>
      <c r="BK74" s="285"/>
      <c r="BL74" s="285"/>
      <c r="BM74" s="285"/>
      <c r="BN74" s="285"/>
      <c r="BO74" s="285"/>
      <c r="BP74" s="285"/>
      <c r="BQ74" s="285"/>
      <c r="BR74" s="285"/>
      <c r="BS74" s="285"/>
      <c r="BT74" s="285"/>
      <c r="BU74" s="285"/>
      <c r="BV74" s="286"/>
      <c r="BW74" s="148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49"/>
      <c r="CN74" s="149"/>
      <c r="CO74" s="149"/>
      <c r="CP74" s="149"/>
      <c r="CQ74" s="149"/>
      <c r="CR74" s="149"/>
      <c r="CS74" s="149"/>
      <c r="CT74" s="149"/>
      <c r="CU74" s="149"/>
      <c r="CV74" s="149"/>
      <c r="CW74" s="149"/>
      <c r="CX74" s="149"/>
      <c r="CY74" s="149"/>
      <c r="CZ74" s="149"/>
      <c r="DA74" s="149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M74" s="149"/>
      <c r="DN74" s="149"/>
      <c r="DO74" s="149"/>
      <c r="DP74" s="149"/>
      <c r="DQ74" s="149"/>
      <c r="DR74" s="149"/>
      <c r="DS74" s="149"/>
      <c r="DT74" s="149"/>
      <c r="DU74" s="149"/>
      <c r="DV74" s="149"/>
      <c r="DW74" s="149"/>
      <c r="DX74" s="150"/>
      <c r="EA74" s="152"/>
      <c r="EB74" s="152"/>
      <c r="EC74" s="40"/>
      <c r="ED74" s="40"/>
      <c r="EE74" s="40"/>
    </row>
    <row r="75" spans="2:135" ht="5.0999999999999996" customHeight="1" x14ac:dyDescent="0.15">
      <c r="B75" s="278"/>
      <c r="C75" s="279"/>
      <c r="D75" s="279"/>
      <c r="E75" s="279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3"/>
      <c r="R75" s="294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96"/>
      <c r="AD75" s="299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287"/>
      <c r="BF75" s="287"/>
      <c r="BG75" s="287"/>
      <c r="BH75" s="287"/>
      <c r="BI75" s="287"/>
      <c r="BJ75" s="287"/>
      <c r="BK75" s="287"/>
      <c r="BL75" s="287"/>
      <c r="BM75" s="287"/>
      <c r="BN75" s="287"/>
      <c r="BO75" s="287"/>
      <c r="BP75" s="287"/>
      <c r="BQ75" s="287"/>
      <c r="BR75" s="287"/>
      <c r="BS75" s="287"/>
      <c r="BT75" s="287"/>
      <c r="BU75" s="287"/>
      <c r="BV75" s="288"/>
      <c r="BW75" s="22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23"/>
      <c r="EA75" s="152"/>
      <c r="EB75" s="152"/>
      <c r="EC75" s="40"/>
      <c r="ED75" s="40"/>
      <c r="EE75" s="40"/>
    </row>
    <row r="76" spans="2:135" ht="5.0999999999999996" customHeight="1" x14ac:dyDescent="0.15">
      <c r="B76" s="248" t="str">
        <f>MID($EA76,1,1)</f>
        <v>９</v>
      </c>
      <c r="C76" s="139"/>
      <c r="D76" s="139"/>
      <c r="E76" s="139"/>
      <c r="F76" s="138" t="str">
        <f>MID($EA76,2,1)</f>
        <v>９</v>
      </c>
      <c r="G76" s="139"/>
      <c r="H76" s="139"/>
      <c r="I76" s="140"/>
      <c r="J76" s="138" t="str">
        <f>MID($EA76,3,1)</f>
        <v>０</v>
      </c>
      <c r="K76" s="139"/>
      <c r="L76" s="139"/>
      <c r="M76" s="140"/>
      <c r="N76" s="273" t="str">
        <f>MID($EA76,4,1)</f>
        <v>０</v>
      </c>
      <c r="O76" s="273"/>
      <c r="P76" s="273"/>
      <c r="Q76" s="274"/>
      <c r="R76" s="112" t="str">
        <f>MID($EB76,1,1)</f>
        <v>８</v>
      </c>
      <c r="S76" s="112"/>
      <c r="T76" s="112"/>
      <c r="U76" s="113"/>
      <c r="V76" s="273" t="str">
        <f>MID($EB76,2,1)</f>
        <v>４</v>
      </c>
      <c r="W76" s="273"/>
      <c r="X76" s="273"/>
      <c r="Y76" s="273"/>
      <c r="Z76" s="273" t="str">
        <f>MID($EB76,3,1)</f>
        <v>８</v>
      </c>
      <c r="AA76" s="273"/>
      <c r="AB76" s="273"/>
      <c r="AC76" s="291"/>
      <c r="AD76" s="299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287"/>
      <c r="BF76" s="287"/>
      <c r="BG76" s="287"/>
      <c r="BH76" s="287"/>
      <c r="BI76" s="287"/>
      <c r="BJ76" s="287"/>
      <c r="BK76" s="287"/>
      <c r="BL76" s="287"/>
      <c r="BM76" s="287"/>
      <c r="BN76" s="287"/>
      <c r="BO76" s="287"/>
      <c r="BP76" s="287"/>
      <c r="BQ76" s="287"/>
      <c r="BR76" s="287"/>
      <c r="BS76" s="287"/>
      <c r="BT76" s="287"/>
      <c r="BU76" s="287"/>
      <c r="BV76" s="288"/>
      <c r="BW76" s="22"/>
      <c r="BX76" s="50"/>
      <c r="BY76" s="151" t="str">
        <f>IF(EB85=0,"",EB85)</f>
        <v/>
      </c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23"/>
      <c r="EA76" s="144" t="str">
        <f>VLOOKUP($A$3,口座番号登録一覧表!$B$5:$S$22,7,0)</f>
        <v>９９００</v>
      </c>
      <c r="EB76" s="144" t="str">
        <f>VLOOKUP($A$3,口座番号登録一覧表!$B$5:$S$22,8,0)</f>
        <v>８４８</v>
      </c>
      <c r="EC76" s="40"/>
      <c r="ED76" s="40"/>
      <c r="EE76" s="40"/>
    </row>
    <row r="77" spans="2:135" ht="5.0999999999999996" customHeight="1" x14ac:dyDescent="0.15">
      <c r="B77" s="238"/>
      <c r="C77" s="112"/>
      <c r="D77" s="112"/>
      <c r="E77" s="112"/>
      <c r="F77" s="111"/>
      <c r="G77" s="112"/>
      <c r="H77" s="112"/>
      <c r="I77" s="113"/>
      <c r="J77" s="111"/>
      <c r="K77" s="112"/>
      <c r="L77" s="112"/>
      <c r="M77" s="113"/>
      <c r="N77" s="273"/>
      <c r="O77" s="273"/>
      <c r="P77" s="273"/>
      <c r="Q77" s="274"/>
      <c r="R77" s="112"/>
      <c r="S77" s="112"/>
      <c r="T77" s="112"/>
      <c r="U77" s="113"/>
      <c r="V77" s="273"/>
      <c r="W77" s="273"/>
      <c r="X77" s="273"/>
      <c r="Y77" s="273"/>
      <c r="Z77" s="273"/>
      <c r="AA77" s="273"/>
      <c r="AB77" s="273"/>
      <c r="AC77" s="291"/>
      <c r="AD77" s="299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8"/>
      <c r="BW77" s="22"/>
      <c r="BX77" s="50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  <c r="DB77" s="151"/>
      <c r="DC77" s="151"/>
      <c r="DD77" s="151"/>
      <c r="DE77" s="151"/>
      <c r="DF77" s="151"/>
      <c r="DG77" s="151"/>
      <c r="DH77" s="151"/>
      <c r="DI77" s="151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23"/>
      <c r="EA77" s="144"/>
      <c r="EB77" s="144"/>
      <c r="EC77" s="40"/>
      <c r="ED77" s="40"/>
      <c r="EE77" s="40"/>
    </row>
    <row r="78" spans="2:135" ht="5.0999999999999996" customHeight="1" x14ac:dyDescent="0.15">
      <c r="B78" s="238"/>
      <c r="C78" s="112"/>
      <c r="D78" s="112"/>
      <c r="E78" s="112"/>
      <c r="F78" s="111"/>
      <c r="G78" s="112"/>
      <c r="H78" s="112"/>
      <c r="I78" s="113"/>
      <c r="J78" s="111"/>
      <c r="K78" s="112"/>
      <c r="L78" s="112"/>
      <c r="M78" s="113"/>
      <c r="N78" s="273"/>
      <c r="O78" s="273"/>
      <c r="P78" s="273"/>
      <c r="Q78" s="274"/>
      <c r="R78" s="112"/>
      <c r="S78" s="112"/>
      <c r="T78" s="112"/>
      <c r="U78" s="113"/>
      <c r="V78" s="273"/>
      <c r="W78" s="273"/>
      <c r="X78" s="273"/>
      <c r="Y78" s="273"/>
      <c r="Z78" s="273"/>
      <c r="AA78" s="273"/>
      <c r="AB78" s="273"/>
      <c r="AC78" s="291"/>
      <c r="AD78" s="299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287"/>
      <c r="BF78" s="287"/>
      <c r="BG78" s="287"/>
      <c r="BH78" s="287"/>
      <c r="BI78" s="287"/>
      <c r="BJ78" s="287"/>
      <c r="BK78" s="287"/>
      <c r="BL78" s="287"/>
      <c r="BM78" s="287"/>
      <c r="BN78" s="287"/>
      <c r="BO78" s="287"/>
      <c r="BP78" s="287"/>
      <c r="BQ78" s="287"/>
      <c r="BR78" s="287"/>
      <c r="BS78" s="287"/>
      <c r="BT78" s="287"/>
      <c r="BU78" s="287"/>
      <c r="BV78" s="288"/>
      <c r="BW78" s="22"/>
      <c r="BX78" s="50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151"/>
      <c r="DM78" s="151"/>
      <c r="DN78" s="151"/>
      <c r="DO78" s="151"/>
      <c r="DP78" s="151"/>
      <c r="DQ78" s="151"/>
      <c r="DR78" s="151"/>
      <c r="DS78" s="151"/>
      <c r="DT78" s="151"/>
      <c r="DU78" s="151"/>
      <c r="DV78" s="151"/>
      <c r="DW78" s="151"/>
      <c r="DX78" s="23"/>
      <c r="EA78" s="144"/>
      <c r="EB78" s="144"/>
      <c r="EC78" s="40"/>
      <c r="ED78" s="40"/>
      <c r="EE78" s="40"/>
    </row>
    <row r="79" spans="2:135" ht="5.0999999999999996" customHeight="1" x14ac:dyDescent="0.15">
      <c r="B79" s="238"/>
      <c r="C79" s="112"/>
      <c r="D79" s="112"/>
      <c r="E79" s="112"/>
      <c r="F79" s="111"/>
      <c r="G79" s="112"/>
      <c r="H79" s="112"/>
      <c r="I79" s="113"/>
      <c r="J79" s="111"/>
      <c r="K79" s="112"/>
      <c r="L79" s="112"/>
      <c r="M79" s="113"/>
      <c r="N79" s="273"/>
      <c r="O79" s="273"/>
      <c r="P79" s="273"/>
      <c r="Q79" s="274"/>
      <c r="R79" s="112"/>
      <c r="S79" s="112"/>
      <c r="T79" s="112"/>
      <c r="U79" s="113"/>
      <c r="V79" s="273"/>
      <c r="W79" s="273"/>
      <c r="X79" s="273"/>
      <c r="Y79" s="273"/>
      <c r="Z79" s="273"/>
      <c r="AA79" s="273"/>
      <c r="AB79" s="273"/>
      <c r="AC79" s="291"/>
      <c r="AD79" s="299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7"/>
      <c r="BT79" s="287"/>
      <c r="BU79" s="287"/>
      <c r="BV79" s="288"/>
      <c r="BW79" s="22"/>
      <c r="BX79" s="50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39"/>
      <c r="EA79" s="144"/>
      <c r="EB79" s="144"/>
      <c r="EC79" s="40"/>
      <c r="ED79" s="40"/>
      <c r="EE79" s="40"/>
    </row>
    <row r="80" spans="2:135" ht="5.0999999999999996" customHeight="1" thickBot="1" x14ac:dyDescent="0.2">
      <c r="B80" s="239"/>
      <c r="C80" s="115"/>
      <c r="D80" s="115"/>
      <c r="E80" s="115"/>
      <c r="F80" s="114"/>
      <c r="G80" s="115"/>
      <c r="H80" s="115"/>
      <c r="I80" s="116"/>
      <c r="J80" s="114"/>
      <c r="K80" s="115"/>
      <c r="L80" s="115"/>
      <c r="M80" s="116"/>
      <c r="N80" s="275"/>
      <c r="O80" s="275"/>
      <c r="P80" s="275"/>
      <c r="Q80" s="276"/>
      <c r="R80" s="115"/>
      <c r="S80" s="115"/>
      <c r="T80" s="115"/>
      <c r="U80" s="116"/>
      <c r="V80" s="275"/>
      <c r="W80" s="275"/>
      <c r="X80" s="275"/>
      <c r="Y80" s="275"/>
      <c r="Z80" s="275"/>
      <c r="AA80" s="275"/>
      <c r="AB80" s="275"/>
      <c r="AC80" s="292"/>
      <c r="AD80" s="301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289"/>
      <c r="BF80" s="289"/>
      <c r="BG80" s="289"/>
      <c r="BH80" s="289"/>
      <c r="BI80" s="289"/>
      <c r="BJ80" s="289"/>
      <c r="BK80" s="289"/>
      <c r="BL80" s="289"/>
      <c r="BM80" s="289"/>
      <c r="BN80" s="289"/>
      <c r="BO80" s="289"/>
      <c r="BP80" s="289"/>
      <c r="BQ80" s="289"/>
      <c r="BR80" s="289"/>
      <c r="BS80" s="289"/>
      <c r="BT80" s="289"/>
      <c r="BU80" s="289"/>
      <c r="BV80" s="290"/>
      <c r="BW80" s="22"/>
      <c r="BX80" s="50"/>
      <c r="BY80" s="151"/>
      <c r="BZ80" s="151"/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/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151"/>
      <c r="DM80" s="151"/>
      <c r="DN80" s="151"/>
      <c r="DO80" s="151"/>
      <c r="DP80" s="151"/>
      <c r="DQ80" s="151"/>
      <c r="DR80" s="151"/>
      <c r="DS80" s="151"/>
      <c r="DT80" s="151"/>
      <c r="DU80" s="151"/>
      <c r="DV80" s="151"/>
      <c r="DW80" s="151"/>
      <c r="DX80" s="39"/>
      <c r="EA80" s="144"/>
      <c r="EB80" s="144"/>
    </row>
    <row r="81" spans="2:135" s="19" customFormat="1" ht="5.0999999999999996" customHeight="1" x14ac:dyDescent="0.15">
      <c r="B81" s="264" t="s">
        <v>23</v>
      </c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6"/>
      <c r="R81" s="264" t="s">
        <v>24</v>
      </c>
      <c r="S81" s="265"/>
      <c r="T81" s="265"/>
      <c r="U81" s="265"/>
      <c r="V81" s="265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9"/>
      <c r="AT81" s="267" t="s">
        <v>25</v>
      </c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262"/>
      <c r="BW81" s="22"/>
      <c r="BX81" s="50"/>
      <c r="BY81" s="151"/>
      <c r="BZ81" s="151"/>
      <c r="CA81" s="151"/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1"/>
      <c r="DB81" s="151"/>
      <c r="DC81" s="151"/>
      <c r="DD81" s="151"/>
      <c r="DE81" s="15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39"/>
      <c r="EA81" s="21"/>
      <c r="EB81" s="21"/>
      <c r="EC81" s="21"/>
      <c r="ED81" s="21"/>
      <c r="EE81" s="21"/>
    </row>
    <row r="82" spans="2:135" s="19" customFormat="1" ht="5.0999999999999996" customHeight="1" thickBot="1" x14ac:dyDescent="0.2">
      <c r="B82" s="267"/>
      <c r="C82" s="268"/>
      <c r="D82" s="268"/>
      <c r="E82" s="268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7"/>
      <c r="R82" s="270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72"/>
      <c r="AT82" s="270"/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Q82" s="271"/>
      <c r="BR82" s="271"/>
      <c r="BS82" s="271"/>
      <c r="BT82" s="271"/>
      <c r="BU82" s="271"/>
      <c r="BV82" s="271"/>
      <c r="BW82" s="22"/>
      <c r="BX82" s="50"/>
      <c r="BY82" s="151"/>
      <c r="BZ82" s="151"/>
      <c r="CA82" s="151"/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1"/>
      <c r="DB82" s="151"/>
      <c r="DC82" s="151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151"/>
      <c r="DW82" s="151"/>
      <c r="DX82" s="39"/>
      <c r="EA82" s="21"/>
      <c r="EB82" s="21"/>
      <c r="EC82" s="21"/>
      <c r="ED82" s="21"/>
      <c r="EE82" s="21"/>
    </row>
    <row r="83" spans="2:135" customFormat="1" ht="5.0999999999999996" customHeight="1" x14ac:dyDescent="0.15">
      <c r="B83" s="277">
        <v>185</v>
      </c>
      <c r="C83" s="265"/>
      <c r="D83" s="265"/>
      <c r="E83" s="303"/>
      <c r="F83" s="305" t="s">
        <v>26</v>
      </c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308">
        <v>186</v>
      </c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>
        <v>192</v>
      </c>
      <c r="AQ83" s="280"/>
      <c r="AR83" s="280"/>
      <c r="AS83" s="295"/>
      <c r="AT83" s="320" t="str">
        <f>VLOOKUP($A$3,口座番号登録一覧表!$B$5:$U$22,11,0)</f>
        <v>八四八</v>
      </c>
      <c r="AU83" s="321"/>
      <c r="AV83" s="321"/>
      <c r="AW83" s="321"/>
      <c r="AX83" s="321"/>
      <c r="AY83" s="321"/>
      <c r="AZ83" s="321"/>
      <c r="BA83" s="321"/>
      <c r="BB83" s="321"/>
      <c r="BC83" s="321"/>
      <c r="BD83" s="321"/>
      <c r="BE83" s="321"/>
      <c r="BF83" s="321"/>
      <c r="BG83" s="321"/>
      <c r="BH83" s="321"/>
      <c r="BI83" s="321"/>
      <c r="BJ83" s="321"/>
      <c r="BK83" s="321"/>
      <c r="BL83" s="321"/>
      <c r="BM83" s="321"/>
      <c r="BN83" s="99" t="str">
        <f>VLOOKUP(A3,口座番号登録一覧表!B5:U22,12,0)</f>
        <v>支店</v>
      </c>
      <c r="BO83" s="99"/>
      <c r="BP83" s="99"/>
      <c r="BQ83" s="99"/>
      <c r="BR83" s="99"/>
      <c r="BS83" s="99"/>
      <c r="BT83" s="99"/>
      <c r="BU83" s="99"/>
      <c r="BV83" s="100"/>
      <c r="BW83" s="22"/>
      <c r="BX83" s="50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23"/>
      <c r="EA83" s="21"/>
      <c r="EB83" s="40"/>
      <c r="EC83" s="40"/>
      <c r="ED83" s="21"/>
      <c r="EE83" s="21"/>
    </row>
    <row r="84" spans="2:135" customFormat="1" ht="5.0999999999999996" customHeight="1" x14ac:dyDescent="0.15">
      <c r="B84" s="278"/>
      <c r="C84" s="279"/>
      <c r="D84" s="279"/>
      <c r="E84" s="304"/>
      <c r="F84" s="306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309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96"/>
      <c r="AT84" s="238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01"/>
      <c r="BO84" s="101"/>
      <c r="BP84" s="101"/>
      <c r="BQ84" s="101"/>
      <c r="BR84" s="101"/>
      <c r="BS84" s="101"/>
      <c r="BT84" s="101"/>
      <c r="BU84" s="101"/>
      <c r="BV84" s="102"/>
      <c r="BW84" s="22"/>
      <c r="BX84" s="50"/>
      <c r="BY84" s="151"/>
      <c r="BZ84" s="151"/>
      <c r="CA84" s="151"/>
      <c r="CB84" s="151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1"/>
      <c r="DB84" s="151"/>
      <c r="DC84" s="151"/>
      <c r="DD84" s="151"/>
      <c r="DE84" s="151"/>
      <c r="DF84" s="151"/>
      <c r="DG84" s="151"/>
      <c r="DH84" s="151"/>
      <c r="DI84" s="151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151"/>
      <c r="DW84" s="151"/>
      <c r="DX84" s="23"/>
      <c r="EA84" s="21"/>
      <c r="EB84" s="40"/>
      <c r="EC84" s="40"/>
      <c r="ED84" s="21"/>
      <c r="EE84" s="21"/>
    </row>
    <row r="85" spans="2:135" customFormat="1" ht="5.0999999999999996" customHeight="1" x14ac:dyDescent="0.15">
      <c r="B85" s="311" t="s">
        <v>41</v>
      </c>
      <c r="C85" s="312"/>
      <c r="D85" s="312"/>
      <c r="E85" s="313"/>
      <c r="F85" s="306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318" t="str">
        <f>MID($EA85,1,1)</f>
        <v>１</v>
      </c>
      <c r="S85" s="273"/>
      <c r="T85" s="273"/>
      <c r="U85" s="273"/>
      <c r="V85" s="273" t="str">
        <f>MID($EA85,2,1)</f>
        <v>２</v>
      </c>
      <c r="W85" s="273"/>
      <c r="X85" s="273"/>
      <c r="Y85" s="273"/>
      <c r="Z85" s="273" t="str">
        <f>MID($EA85,3,1)</f>
        <v>３</v>
      </c>
      <c r="AA85" s="273"/>
      <c r="AB85" s="273"/>
      <c r="AC85" s="273"/>
      <c r="AD85" s="273" t="str">
        <f>MID($EA85,4,1)</f>
        <v>４</v>
      </c>
      <c r="AE85" s="273"/>
      <c r="AF85" s="273"/>
      <c r="AG85" s="273"/>
      <c r="AH85" s="273" t="str">
        <f>MID($EA85,5,1)</f>
        <v>５</v>
      </c>
      <c r="AI85" s="273"/>
      <c r="AJ85" s="273"/>
      <c r="AK85" s="273"/>
      <c r="AL85" s="273" t="str">
        <f>MID($EA85,6,1)</f>
        <v>６</v>
      </c>
      <c r="AM85" s="273"/>
      <c r="AN85" s="273"/>
      <c r="AO85" s="273"/>
      <c r="AP85" s="273" t="str">
        <f>MID($EA85,7,1)</f>
        <v>７</v>
      </c>
      <c r="AQ85" s="273"/>
      <c r="AR85" s="273"/>
      <c r="AS85" s="291"/>
      <c r="AT85" s="238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01"/>
      <c r="BO85" s="101"/>
      <c r="BP85" s="101"/>
      <c r="BQ85" s="101"/>
      <c r="BR85" s="101"/>
      <c r="BS85" s="101"/>
      <c r="BT85" s="101"/>
      <c r="BU85" s="101"/>
      <c r="BV85" s="102"/>
      <c r="BW85" s="22"/>
      <c r="BX85" s="50"/>
      <c r="BY85" s="151"/>
      <c r="BZ85" s="151"/>
      <c r="CA85" s="151"/>
      <c r="CB85" s="151"/>
      <c r="CC85" s="151"/>
      <c r="CD85" s="151"/>
      <c r="CE85" s="151"/>
      <c r="CF85" s="151"/>
      <c r="CG85" s="151"/>
      <c r="CH85" s="151"/>
      <c r="CI85" s="151"/>
      <c r="CJ85" s="151"/>
      <c r="CK85" s="151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1"/>
      <c r="DB85" s="151"/>
      <c r="DC85" s="151"/>
      <c r="DD85" s="151"/>
      <c r="DE85" s="151"/>
      <c r="DF85" s="151"/>
      <c r="DG85" s="151"/>
      <c r="DH85" s="151"/>
      <c r="DI85" s="151"/>
      <c r="DJ85" s="151"/>
      <c r="DK85" s="151"/>
      <c r="DL85" s="151"/>
      <c r="DM85" s="151"/>
      <c r="DN85" s="151"/>
      <c r="DO85" s="151"/>
      <c r="DP85" s="151"/>
      <c r="DQ85" s="151"/>
      <c r="DR85" s="151"/>
      <c r="DS85" s="151"/>
      <c r="DT85" s="151"/>
      <c r="DU85" s="151"/>
      <c r="DV85" s="151"/>
      <c r="DW85" s="151"/>
      <c r="DX85" s="23"/>
      <c r="EA85" s="144" t="str">
        <f>VLOOKUP($A$3,口座番号登録一覧表!$B$5:$S$22,13,0)</f>
        <v>１２３４５６７</v>
      </c>
      <c r="EB85" s="98">
        <f>VLOOKUP($A$3,口座番号登録一覧表!$B$5:$S$22,17,0)</f>
        <v>0</v>
      </c>
      <c r="EC85" s="40"/>
      <c r="ED85" s="21"/>
      <c r="EE85" s="21"/>
    </row>
    <row r="86" spans="2:135" customFormat="1" ht="5.0999999999999996" customHeight="1" x14ac:dyDescent="0.15">
      <c r="B86" s="314"/>
      <c r="C86" s="312"/>
      <c r="D86" s="312"/>
      <c r="E86" s="313"/>
      <c r="F86" s="306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318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91"/>
      <c r="AT86" s="238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01"/>
      <c r="BO86" s="101"/>
      <c r="BP86" s="101"/>
      <c r="BQ86" s="101"/>
      <c r="BR86" s="101"/>
      <c r="BS86" s="101"/>
      <c r="BT86" s="101"/>
      <c r="BU86" s="101"/>
      <c r="BV86" s="102"/>
      <c r="BW86" s="22"/>
      <c r="BX86" s="50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51"/>
      <c r="DF86" s="151"/>
      <c r="DG86" s="151"/>
      <c r="DH86" s="151"/>
      <c r="DI86" s="151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151"/>
      <c r="DW86" s="151"/>
      <c r="DX86" s="23"/>
      <c r="EA86" s="144"/>
      <c r="EB86" s="98"/>
      <c r="EC86" s="40"/>
      <c r="ED86" s="21"/>
      <c r="EE86" s="21"/>
    </row>
    <row r="87" spans="2:135" customFormat="1" ht="5.0999999999999996" customHeight="1" x14ac:dyDescent="0.15">
      <c r="B87" s="314"/>
      <c r="C87" s="312"/>
      <c r="D87" s="312"/>
      <c r="E87" s="313"/>
      <c r="F87" s="306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318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91"/>
      <c r="AT87" s="238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01"/>
      <c r="BO87" s="101"/>
      <c r="BP87" s="101"/>
      <c r="BQ87" s="101"/>
      <c r="BR87" s="101"/>
      <c r="BS87" s="101"/>
      <c r="BT87" s="101"/>
      <c r="BU87" s="101"/>
      <c r="BV87" s="102"/>
      <c r="BW87" s="22"/>
      <c r="BX87" s="50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1"/>
      <c r="DB87" s="151"/>
      <c r="DC87" s="151"/>
      <c r="DD87" s="151"/>
      <c r="DE87" s="151"/>
      <c r="DF87" s="151"/>
      <c r="DG87" s="151"/>
      <c r="DH87" s="151"/>
      <c r="DI87" s="151"/>
      <c r="DJ87" s="151"/>
      <c r="DK87" s="151"/>
      <c r="DL87" s="151"/>
      <c r="DM87" s="151"/>
      <c r="DN87" s="151"/>
      <c r="DO87" s="151"/>
      <c r="DP87" s="151"/>
      <c r="DQ87" s="151"/>
      <c r="DR87" s="151"/>
      <c r="DS87" s="151"/>
      <c r="DT87" s="151"/>
      <c r="DU87" s="151"/>
      <c r="DV87" s="151"/>
      <c r="DW87" s="151"/>
      <c r="DX87" s="23"/>
      <c r="EA87" s="144"/>
      <c r="EB87" s="98"/>
      <c r="EC87" s="40"/>
      <c r="ED87" s="21"/>
      <c r="EE87" s="21"/>
    </row>
    <row r="88" spans="2:135" customFormat="1" ht="5.0999999999999996" customHeight="1" x14ac:dyDescent="0.15">
      <c r="B88" s="314"/>
      <c r="C88" s="312"/>
      <c r="D88" s="312"/>
      <c r="E88" s="313"/>
      <c r="F88" s="306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318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91"/>
      <c r="AT88" s="238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01"/>
      <c r="BO88" s="101"/>
      <c r="BP88" s="101"/>
      <c r="BQ88" s="101"/>
      <c r="BR88" s="101"/>
      <c r="BS88" s="101"/>
      <c r="BT88" s="101"/>
      <c r="BU88" s="101"/>
      <c r="BV88" s="102"/>
      <c r="BW88" s="22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23"/>
      <c r="EA88" s="144"/>
      <c r="EB88" s="98"/>
      <c r="EC88" s="21"/>
      <c r="ED88" s="21"/>
      <c r="EE88" s="21"/>
    </row>
    <row r="89" spans="2:135" customFormat="1" ht="5.0999999999999996" customHeight="1" thickBot="1" x14ac:dyDescent="0.2">
      <c r="B89" s="315"/>
      <c r="C89" s="316"/>
      <c r="D89" s="316"/>
      <c r="E89" s="317"/>
      <c r="F89" s="307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319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5"/>
      <c r="AE89" s="275"/>
      <c r="AF89" s="275"/>
      <c r="AG89" s="275"/>
      <c r="AH89" s="275"/>
      <c r="AI89" s="275"/>
      <c r="AJ89" s="275"/>
      <c r="AK89" s="275"/>
      <c r="AL89" s="275"/>
      <c r="AM89" s="275"/>
      <c r="AN89" s="275"/>
      <c r="AO89" s="275"/>
      <c r="AP89" s="275"/>
      <c r="AQ89" s="275"/>
      <c r="AR89" s="275"/>
      <c r="AS89" s="292"/>
      <c r="AT89" s="239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03"/>
      <c r="BO89" s="103"/>
      <c r="BP89" s="103"/>
      <c r="BQ89" s="103"/>
      <c r="BR89" s="103"/>
      <c r="BS89" s="103"/>
      <c r="BT89" s="103"/>
      <c r="BU89" s="103"/>
      <c r="BV89" s="104"/>
      <c r="BW89" s="24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6"/>
      <c r="EA89" s="144"/>
      <c r="EB89" s="98"/>
      <c r="EC89" s="21"/>
      <c r="ED89" s="21"/>
      <c r="EE89" s="21"/>
    </row>
    <row r="90" spans="2:135" ht="5.0999999999999996" customHeight="1" x14ac:dyDescent="0.15">
      <c r="B90" s="310" t="s">
        <v>27</v>
      </c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5"/>
      <c r="DT90" s="107" t="s">
        <v>28</v>
      </c>
      <c r="DU90" s="135"/>
      <c r="DV90" s="135"/>
      <c r="DW90" s="135"/>
      <c r="DX90" s="136"/>
    </row>
    <row r="91" spans="2:135" ht="5.0999999999999996" customHeight="1" thickBot="1" x14ac:dyDescent="0.2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70"/>
      <c r="DT91" s="168"/>
      <c r="DU91" s="169"/>
      <c r="DV91" s="169"/>
      <c r="DW91" s="169"/>
      <c r="DX91" s="170"/>
    </row>
    <row r="92" spans="2:135" ht="5.0999999999999996" customHeight="1" x14ac:dyDescent="0.15">
      <c r="B92" s="277">
        <v>193</v>
      </c>
      <c r="C92" s="265"/>
      <c r="D92" s="265"/>
      <c r="E92" s="265"/>
      <c r="F92" s="280"/>
      <c r="G92" s="280"/>
      <c r="H92" s="280"/>
      <c r="I92" s="280"/>
      <c r="J92" s="280">
        <v>195</v>
      </c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>
        <v>200</v>
      </c>
      <c r="AE92" s="280"/>
      <c r="AF92" s="280"/>
      <c r="AG92" s="280"/>
      <c r="AH92" s="280"/>
      <c r="AI92" s="280"/>
      <c r="AJ92" s="280"/>
      <c r="AK92" s="280"/>
      <c r="AL92" s="280"/>
      <c r="AM92" s="280"/>
      <c r="AN92" s="280"/>
      <c r="AO92" s="280"/>
      <c r="AP92" s="280"/>
      <c r="AQ92" s="280"/>
      <c r="AR92" s="280"/>
      <c r="AS92" s="280"/>
      <c r="AT92" s="280"/>
      <c r="AU92" s="280"/>
      <c r="AV92" s="280"/>
      <c r="AW92" s="280"/>
      <c r="AX92" s="280">
        <v>205</v>
      </c>
      <c r="AY92" s="280"/>
      <c r="AZ92" s="280"/>
      <c r="BA92" s="280"/>
      <c r="BB92" s="280"/>
      <c r="BC92" s="280"/>
      <c r="BD92" s="280"/>
      <c r="BE92" s="280"/>
      <c r="BF92" s="280"/>
      <c r="BG92" s="280"/>
      <c r="BH92" s="280"/>
      <c r="BI92" s="280"/>
      <c r="BJ92" s="280"/>
      <c r="BK92" s="280"/>
      <c r="BL92" s="280"/>
      <c r="BM92" s="280"/>
      <c r="BN92" s="280"/>
      <c r="BO92" s="280"/>
      <c r="BP92" s="280"/>
      <c r="BQ92" s="280"/>
      <c r="BR92" s="280">
        <v>210</v>
      </c>
      <c r="BS92" s="280"/>
      <c r="BT92" s="280"/>
      <c r="BU92" s="280"/>
      <c r="BV92" s="280"/>
      <c r="BW92" s="280"/>
      <c r="BX92" s="280"/>
      <c r="BY92" s="280"/>
      <c r="BZ92" s="280"/>
      <c r="CA92" s="280"/>
      <c r="CB92" s="280"/>
      <c r="CC92" s="280"/>
      <c r="CD92" s="280"/>
      <c r="CE92" s="280"/>
      <c r="CF92" s="280"/>
      <c r="CG92" s="280"/>
      <c r="CH92" s="280"/>
      <c r="CI92" s="280"/>
      <c r="CJ92" s="280"/>
      <c r="CK92" s="280"/>
      <c r="CL92" s="280">
        <v>215</v>
      </c>
      <c r="CM92" s="280"/>
      <c r="CN92" s="280"/>
      <c r="CO92" s="280"/>
      <c r="CP92" s="280"/>
      <c r="CQ92" s="280"/>
      <c r="CR92" s="280"/>
      <c r="CS92" s="280"/>
      <c r="CT92" s="280"/>
      <c r="CU92" s="280"/>
      <c r="CV92" s="280"/>
      <c r="CW92" s="280"/>
      <c r="CX92" s="280"/>
      <c r="CY92" s="280"/>
      <c r="CZ92" s="280"/>
      <c r="DA92" s="280"/>
      <c r="DB92" s="280"/>
      <c r="DC92" s="280"/>
      <c r="DD92" s="280"/>
      <c r="DE92" s="280"/>
      <c r="DF92" s="280">
        <v>220</v>
      </c>
      <c r="DG92" s="280"/>
      <c r="DH92" s="280"/>
      <c r="DI92" s="280"/>
      <c r="DJ92" s="280"/>
      <c r="DK92" s="280"/>
      <c r="DL92" s="280"/>
      <c r="DM92" s="280"/>
      <c r="DN92" s="265">
        <v>222</v>
      </c>
      <c r="DO92" s="265"/>
      <c r="DP92" s="265"/>
      <c r="DQ92" s="303"/>
      <c r="DT92" s="123">
        <v>223</v>
      </c>
      <c r="DU92" s="124"/>
      <c r="DV92" s="124"/>
      <c r="DW92" s="124"/>
      <c r="DX92" s="230"/>
    </row>
    <row r="93" spans="2:135" ht="5.0999999999999996" customHeight="1" x14ac:dyDescent="0.15">
      <c r="B93" s="278"/>
      <c r="C93" s="279"/>
      <c r="D93" s="279"/>
      <c r="E93" s="279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1"/>
      <c r="AF93" s="281"/>
      <c r="AG93" s="281"/>
      <c r="AH93" s="281"/>
      <c r="AI93" s="281"/>
      <c r="AJ93" s="281"/>
      <c r="AK93" s="281"/>
      <c r="AL93" s="281"/>
      <c r="AM93" s="281"/>
      <c r="AN93" s="281"/>
      <c r="AO93" s="281"/>
      <c r="AP93" s="281"/>
      <c r="AQ93" s="281"/>
      <c r="AR93" s="281"/>
      <c r="AS93" s="281"/>
      <c r="AT93" s="281"/>
      <c r="AU93" s="281"/>
      <c r="AV93" s="281"/>
      <c r="AW93" s="281"/>
      <c r="AX93" s="281"/>
      <c r="AY93" s="281"/>
      <c r="AZ93" s="281"/>
      <c r="BA93" s="281"/>
      <c r="BB93" s="281"/>
      <c r="BC93" s="281"/>
      <c r="BD93" s="281"/>
      <c r="BE93" s="281"/>
      <c r="BF93" s="281"/>
      <c r="BG93" s="281"/>
      <c r="BH93" s="281"/>
      <c r="BI93" s="281"/>
      <c r="BJ93" s="281"/>
      <c r="BK93" s="281"/>
      <c r="BL93" s="281"/>
      <c r="BM93" s="281"/>
      <c r="BN93" s="281"/>
      <c r="BO93" s="281"/>
      <c r="BP93" s="281"/>
      <c r="BQ93" s="281"/>
      <c r="BR93" s="281"/>
      <c r="BS93" s="281"/>
      <c r="BT93" s="281"/>
      <c r="BU93" s="281"/>
      <c r="BV93" s="281"/>
      <c r="BW93" s="281"/>
      <c r="BX93" s="281"/>
      <c r="BY93" s="281"/>
      <c r="BZ93" s="281"/>
      <c r="CA93" s="281"/>
      <c r="CB93" s="281"/>
      <c r="CC93" s="281"/>
      <c r="CD93" s="281"/>
      <c r="CE93" s="281"/>
      <c r="CF93" s="281"/>
      <c r="CG93" s="281"/>
      <c r="CH93" s="281"/>
      <c r="CI93" s="281"/>
      <c r="CJ93" s="281"/>
      <c r="CK93" s="281"/>
      <c r="CL93" s="281"/>
      <c r="CM93" s="281"/>
      <c r="CN93" s="281"/>
      <c r="CO93" s="281"/>
      <c r="CP93" s="281"/>
      <c r="CQ93" s="281"/>
      <c r="CR93" s="281"/>
      <c r="CS93" s="281"/>
      <c r="CT93" s="281"/>
      <c r="CU93" s="281"/>
      <c r="CV93" s="281"/>
      <c r="CW93" s="281"/>
      <c r="CX93" s="281"/>
      <c r="CY93" s="281"/>
      <c r="CZ93" s="281"/>
      <c r="DA93" s="281"/>
      <c r="DB93" s="281"/>
      <c r="DC93" s="281"/>
      <c r="DD93" s="281"/>
      <c r="DE93" s="281"/>
      <c r="DF93" s="281"/>
      <c r="DG93" s="281"/>
      <c r="DH93" s="281"/>
      <c r="DI93" s="281"/>
      <c r="DJ93" s="281"/>
      <c r="DK93" s="281"/>
      <c r="DL93" s="281"/>
      <c r="DM93" s="281"/>
      <c r="DN93" s="279"/>
      <c r="DO93" s="279"/>
      <c r="DP93" s="279"/>
      <c r="DQ93" s="304"/>
      <c r="DT93" s="126"/>
      <c r="DU93" s="127"/>
      <c r="DV93" s="127"/>
      <c r="DW93" s="127"/>
      <c r="DX93" s="231"/>
    </row>
    <row r="94" spans="2:135" ht="5.0999999999999996" customHeight="1" x14ac:dyDescent="0.15">
      <c r="B94" s="248" t="str">
        <f>MID($EA94,1,1)</f>
        <v>ヒ</v>
      </c>
      <c r="C94" s="139"/>
      <c r="D94" s="139"/>
      <c r="E94" s="139"/>
      <c r="F94" s="138" t="str">
        <f>MID($EA94,2,1)</f>
        <v>ロ</v>
      </c>
      <c r="G94" s="139"/>
      <c r="H94" s="139"/>
      <c r="I94" s="140"/>
      <c r="J94" s="138" t="str">
        <f>MID($EA94,3,1)</f>
        <v>サ</v>
      </c>
      <c r="K94" s="139"/>
      <c r="L94" s="139"/>
      <c r="M94" s="140"/>
      <c r="N94" s="138" t="str">
        <f>MID($EA94,4,1)</f>
        <v>キ</v>
      </c>
      <c r="O94" s="139"/>
      <c r="P94" s="139"/>
      <c r="Q94" s="140"/>
      <c r="R94" s="138" t="str">
        <f>MID($EA94,5,1)</f>
        <v>　</v>
      </c>
      <c r="S94" s="139"/>
      <c r="T94" s="139"/>
      <c r="U94" s="140"/>
      <c r="V94" s="138" t="str">
        <f>MID($EA94,6,1)</f>
        <v>タ</v>
      </c>
      <c r="W94" s="139"/>
      <c r="X94" s="139"/>
      <c r="Y94" s="140"/>
      <c r="Z94" s="138" t="str">
        <f>MID($EA94,7,1)</f>
        <v>ロ</v>
      </c>
      <c r="AA94" s="139"/>
      <c r="AB94" s="139"/>
      <c r="AC94" s="140"/>
      <c r="AD94" s="138" t="str">
        <f>MID($EA94,8,1)</f>
        <v>ウ</v>
      </c>
      <c r="AE94" s="139"/>
      <c r="AF94" s="139"/>
      <c r="AG94" s="140"/>
      <c r="AH94" s="138" t="str">
        <f>MID($EA94,9,1)</f>
        <v/>
      </c>
      <c r="AI94" s="139"/>
      <c r="AJ94" s="139"/>
      <c r="AK94" s="140"/>
      <c r="AL94" s="138" t="str">
        <f>MID($EA94,10,1)</f>
        <v/>
      </c>
      <c r="AM94" s="139"/>
      <c r="AN94" s="139"/>
      <c r="AO94" s="140"/>
      <c r="AP94" s="138" t="str">
        <f>MID($EA94,11,1)</f>
        <v/>
      </c>
      <c r="AQ94" s="139"/>
      <c r="AR94" s="139"/>
      <c r="AS94" s="140"/>
      <c r="AT94" s="138" t="str">
        <f>MID($EA94,12,1)</f>
        <v/>
      </c>
      <c r="AU94" s="139"/>
      <c r="AV94" s="139"/>
      <c r="AW94" s="140"/>
      <c r="AX94" s="138" t="str">
        <f>MID($EA94,13,1)</f>
        <v/>
      </c>
      <c r="AY94" s="139"/>
      <c r="AZ94" s="139"/>
      <c r="BA94" s="140"/>
      <c r="BB94" s="138" t="str">
        <f>MID($EA94,14,1)</f>
        <v/>
      </c>
      <c r="BC94" s="139"/>
      <c r="BD94" s="139"/>
      <c r="BE94" s="140"/>
      <c r="BF94" s="138" t="str">
        <f>MID($EA94,15,1)</f>
        <v/>
      </c>
      <c r="BG94" s="139"/>
      <c r="BH94" s="139"/>
      <c r="BI94" s="140"/>
      <c r="BJ94" s="138" t="str">
        <f>MID($EA94,16,1)</f>
        <v/>
      </c>
      <c r="BK94" s="139"/>
      <c r="BL94" s="139"/>
      <c r="BM94" s="140"/>
      <c r="BN94" s="138" t="str">
        <f>MID($EA94,17,1)</f>
        <v/>
      </c>
      <c r="BO94" s="139"/>
      <c r="BP94" s="139"/>
      <c r="BQ94" s="140"/>
      <c r="BR94" s="138" t="str">
        <f>MID($EA94,18,1)</f>
        <v/>
      </c>
      <c r="BS94" s="139"/>
      <c r="BT94" s="139"/>
      <c r="BU94" s="140"/>
      <c r="BV94" s="138" t="str">
        <f>MID($EA94,19,1)</f>
        <v/>
      </c>
      <c r="BW94" s="139"/>
      <c r="BX94" s="139"/>
      <c r="BY94" s="140"/>
      <c r="BZ94" s="138" t="str">
        <f>MID($EA94,20,1)</f>
        <v/>
      </c>
      <c r="CA94" s="139"/>
      <c r="CB94" s="139"/>
      <c r="CC94" s="140"/>
      <c r="CD94" s="138" t="str">
        <f>MID($EA94,21,1)</f>
        <v/>
      </c>
      <c r="CE94" s="139"/>
      <c r="CF94" s="139"/>
      <c r="CG94" s="140"/>
      <c r="CH94" s="138" t="str">
        <f>MID($EA94,22,1)</f>
        <v/>
      </c>
      <c r="CI94" s="139"/>
      <c r="CJ94" s="139"/>
      <c r="CK94" s="140"/>
      <c r="CL94" s="138" t="str">
        <f>MID($EA94,23,1)</f>
        <v/>
      </c>
      <c r="CM94" s="139"/>
      <c r="CN94" s="139"/>
      <c r="CO94" s="140"/>
      <c r="CP94" s="138" t="str">
        <f>MID($EA94,24,1)</f>
        <v/>
      </c>
      <c r="CQ94" s="139"/>
      <c r="CR94" s="139"/>
      <c r="CS94" s="140"/>
      <c r="CT94" s="138" t="str">
        <f>MID($EA94,25,1)</f>
        <v/>
      </c>
      <c r="CU94" s="139"/>
      <c r="CV94" s="139"/>
      <c r="CW94" s="140"/>
      <c r="CX94" s="138" t="str">
        <f>MID($EA94,26,1)</f>
        <v/>
      </c>
      <c r="CY94" s="139"/>
      <c r="CZ94" s="139"/>
      <c r="DA94" s="140"/>
      <c r="DB94" s="138" t="str">
        <f>MID($EA94,27,1)</f>
        <v/>
      </c>
      <c r="DC94" s="139"/>
      <c r="DD94" s="139"/>
      <c r="DE94" s="140"/>
      <c r="DF94" s="138" t="str">
        <f>MID($EA94,28,1)</f>
        <v/>
      </c>
      <c r="DG94" s="139"/>
      <c r="DH94" s="139"/>
      <c r="DI94" s="140"/>
      <c r="DJ94" s="138" t="str">
        <f>MID($EA94,29,1)</f>
        <v/>
      </c>
      <c r="DK94" s="139"/>
      <c r="DL94" s="139"/>
      <c r="DM94" s="140"/>
      <c r="DN94" s="112" t="str">
        <f>MID($EA94,30,1)</f>
        <v/>
      </c>
      <c r="DO94" s="112"/>
      <c r="DP94" s="112"/>
      <c r="DQ94" s="199"/>
      <c r="DT94" s="249">
        <v>1</v>
      </c>
      <c r="DU94" s="250"/>
      <c r="DV94" s="250"/>
      <c r="DW94" s="250"/>
      <c r="DX94" s="251"/>
      <c r="EA94" s="144" t="str">
        <f>VLOOKUP($A$3,口座番号登録一覧表!$B$5:$S$22,14,0)</f>
        <v>ヒロサキ　タロウ</v>
      </c>
    </row>
    <row r="95" spans="2:135" ht="5.0999999999999996" customHeight="1" x14ac:dyDescent="0.15">
      <c r="B95" s="238"/>
      <c r="C95" s="112"/>
      <c r="D95" s="112"/>
      <c r="E95" s="112"/>
      <c r="F95" s="111"/>
      <c r="G95" s="112"/>
      <c r="H95" s="112"/>
      <c r="I95" s="113"/>
      <c r="J95" s="111"/>
      <c r="K95" s="112"/>
      <c r="L95" s="112"/>
      <c r="M95" s="113"/>
      <c r="N95" s="111"/>
      <c r="O95" s="112"/>
      <c r="P95" s="112"/>
      <c r="Q95" s="113"/>
      <c r="R95" s="111"/>
      <c r="S95" s="112"/>
      <c r="T95" s="112"/>
      <c r="U95" s="113"/>
      <c r="V95" s="111"/>
      <c r="W95" s="112"/>
      <c r="X95" s="112"/>
      <c r="Y95" s="113"/>
      <c r="Z95" s="111"/>
      <c r="AA95" s="112"/>
      <c r="AB95" s="112"/>
      <c r="AC95" s="113"/>
      <c r="AD95" s="111"/>
      <c r="AE95" s="112"/>
      <c r="AF95" s="112"/>
      <c r="AG95" s="113"/>
      <c r="AH95" s="111"/>
      <c r="AI95" s="112"/>
      <c r="AJ95" s="112"/>
      <c r="AK95" s="113"/>
      <c r="AL95" s="111"/>
      <c r="AM95" s="112"/>
      <c r="AN95" s="112"/>
      <c r="AO95" s="113"/>
      <c r="AP95" s="111"/>
      <c r="AQ95" s="112"/>
      <c r="AR95" s="112"/>
      <c r="AS95" s="113"/>
      <c r="AT95" s="111"/>
      <c r="AU95" s="112"/>
      <c r="AV95" s="112"/>
      <c r="AW95" s="113"/>
      <c r="AX95" s="111"/>
      <c r="AY95" s="112"/>
      <c r="AZ95" s="112"/>
      <c r="BA95" s="113"/>
      <c r="BB95" s="111"/>
      <c r="BC95" s="112"/>
      <c r="BD95" s="112"/>
      <c r="BE95" s="113"/>
      <c r="BF95" s="111"/>
      <c r="BG95" s="112"/>
      <c r="BH95" s="112"/>
      <c r="BI95" s="113"/>
      <c r="BJ95" s="111"/>
      <c r="BK95" s="112"/>
      <c r="BL95" s="112"/>
      <c r="BM95" s="113"/>
      <c r="BN95" s="111"/>
      <c r="BO95" s="112"/>
      <c r="BP95" s="112"/>
      <c r="BQ95" s="113"/>
      <c r="BR95" s="111"/>
      <c r="BS95" s="112"/>
      <c r="BT95" s="112"/>
      <c r="BU95" s="113"/>
      <c r="BV95" s="111"/>
      <c r="BW95" s="112"/>
      <c r="BX95" s="112"/>
      <c r="BY95" s="113"/>
      <c r="BZ95" s="111"/>
      <c r="CA95" s="112"/>
      <c r="CB95" s="112"/>
      <c r="CC95" s="113"/>
      <c r="CD95" s="111"/>
      <c r="CE95" s="112"/>
      <c r="CF95" s="112"/>
      <c r="CG95" s="113"/>
      <c r="CH95" s="111"/>
      <c r="CI95" s="112"/>
      <c r="CJ95" s="112"/>
      <c r="CK95" s="113"/>
      <c r="CL95" s="111"/>
      <c r="CM95" s="112"/>
      <c r="CN95" s="112"/>
      <c r="CO95" s="113"/>
      <c r="CP95" s="111"/>
      <c r="CQ95" s="112"/>
      <c r="CR95" s="112"/>
      <c r="CS95" s="113"/>
      <c r="CT95" s="111"/>
      <c r="CU95" s="112"/>
      <c r="CV95" s="112"/>
      <c r="CW95" s="113"/>
      <c r="CX95" s="111"/>
      <c r="CY95" s="112"/>
      <c r="CZ95" s="112"/>
      <c r="DA95" s="113"/>
      <c r="DB95" s="111"/>
      <c r="DC95" s="112"/>
      <c r="DD95" s="112"/>
      <c r="DE95" s="113"/>
      <c r="DF95" s="111"/>
      <c r="DG95" s="112"/>
      <c r="DH95" s="112"/>
      <c r="DI95" s="113"/>
      <c r="DJ95" s="111"/>
      <c r="DK95" s="112"/>
      <c r="DL95" s="112"/>
      <c r="DM95" s="113"/>
      <c r="DN95" s="112"/>
      <c r="DO95" s="112"/>
      <c r="DP95" s="112"/>
      <c r="DQ95" s="199"/>
      <c r="DT95" s="249"/>
      <c r="DU95" s="250"/>
      <c r="DV95" s="250"/>
      <c r="DW95" s="250"/>
      <c r="DX95" s="251"/>
      <c r="EA95" s="144"/>
    </row>
    <row r="96" spans="2:135" ht="5.0999999999999996" customHeight="1" x14ac:dyDescent="0.15">
      <c r="B96" s="238"/>
      <c r="C96" s="112"/>
      <c r="D96" s="112"/>
      <c r="E96" s="112"/>
      <c r="F96" s="111"/>
      <c r="G96" s="112"/>
      <c r="H96" s="112"/>
      <c r="I96" s="113"/>
      <c r="J96" s="111"/>
      <c r="K96" s="112"/>
      <c r="L96" s="112"/>
      <c r="M96" s="113"/>
      <c r="N96" s="111"/>
      <c r="O96" s="112"/>
      <c r="P96" s="112"/>
      <c r="Q96" s="113"/>
      <c r="R96" s="111"/>
      <c r="S96" s="112"/>
      <c r="T96" s="112"/>
      <c r="U96" s="113"/>
      <c r="V96" s="111"/>
      <c r="W96" s="112"/>
      <c r="X96" s="112"/>
      <c r="Y96" s="113"/>
      <c r="Z96" s="111"/>
      <c r="AA96" s="112"/>
      <c r="AB96" s="112"/>
      <c r="AC96" s="113"/>
      <c r="AD96" s="111"/>
      <c r="AE96" s="112"/>
      <c r="AF96" s="112"/>
      <c r="AG96" s="113"/>
      <c r="AH96" s="111"/>
      <c r="AI96" s="112"/>
      <c r="AJ96" s="112"/>
      <c r="AK96" s="113"/>
      <c r="AL96" s="111"/>
      <c r="AM96" s="112"/>
      <c r="AN96" s="112"/>
      <c r="AO96" s="113"/>
      <c r="AP96" s="111"/>
      <c r="AQ96" s="112"/>
      <c r="AR96" s="112"/>
      <c r="AS96" s="113"/>
      <c r="AT96" s="111"/>
      <c r="AU96" s="112"/>
      <c r="AV96" s="112"/>
      <c r="AW96" s="113"/>
      <c r="AX96" s="111"/>
      <c r="AY96" s="112"/>
      <c r="AZ96" s="112"/>
      <c r="BA96" s="113"/>
      <c r="BB96" s="111"/>
      <c r="BC96" s="112"/>
      <c r="BD96" s="112"/>
      <c r="BE96" s="113"/>
      <c r="BF96" s="111"/>
      <c r="BG96" s="112"/>
      <c r="BH96" s="112"/>
      <c r="BI96" s="113"/>
      <c r="BJ96" s="111"/>
      <c r="BK96" s="112"/>
      <c r="BL96" s="112"/>
      <c r="BM96" s="113"/>
      <c r="BN96" s="111"/>
      <c r="BO96" s="112"/>
      <c r="BP96" s="112"/>
      <c r="BQ96" s="113"/>
      <c r="BR96" s="111"/>
      <c r="BS96" s="112"/>
      <c r="BT96" s="112"/>
      <c r="BU96" s="113"/>
      <c r="BV96" s="111"/>
      <c r="BW96" s="112"/>
      <c r="BX96" s="112"/>
      <c r="BY96" s="113"/>
      <c r="BZ96" s="111"/>
      <c r="CA96" s="112"/>
      <c r="CB96" s="112"/>
      <c r="CC96" s="113"/>
      <c r="CD96" s="111"/>
      <c r="CE96" s="112"/>
      <c r="CF96" s="112"/>
      <c r="CG96" s="113"/>
      <c r="CH96" s="111"/>
      <c r="CI96" s="112"/>
      <c r="CJ96" s="112"/>
      <c r="CK96" s="113"/>
      <c r="CL96" s="111"/>
      <c r="CM96" s="112"/>
      <c r="CN96" s="112"/>
      <c r="CO96" s="113"/>
      <c r="CP96" s="111"/>
      <c r="CQ96" s="112"/>
      <c r="CR96" s="112"/>
      <c r="CS96" s="113"/>
      <c r="CT96" s="111"/>
      <c r="CU96" s="112"/>
      <c r="CV96" s="112"/>
      <c r="CW96" s="113"/>
      <c r="CX96" s="111"/>
      <c r="CY96" s="112"/>
      <c r="CZ96" s="112"/>
      <c r="DA96" s="113"/>
      <c r="DB96" s="111"/>
      <c r="DC96" s="112"/>
      <c r="DD96" s="112"/>
      <c r="DE96" s="113"/>
      <c r="DF96" s="111"/>
      <c r="DG96" s="112"/>
      <c r="DH96" s="112"/>
      <c r="DI96" s="113"/>
      <c r="DJ96" s="111"/>
      <c r="DK96" s="112"/>
      <c r="DL96" s="112"/>
      <c r="DM96" s="113"/>
      <c r="DN96" s="112"/>
      <c r="DO96" s="112"/>
      <c r="DP96" s="112"/>
      <c r="DQ96" s="199"/>
      <c r="DT96" s="249"/>
      <c r="DU96" s="250"/>
      <c r="DV96" s="250"/>
      <c r="DW96" s="250"/>
      <c r="DX96" s="251"/>
      <c r="EA96" s="144"/>
    </row>
    <row r="97" spans="2:131" ht="5.0999999999999996" customHeight="1" x14ac:dyDescent="0.15">
      <c r="B97" s="238"/>
      <c r="C97" s="112"/>
      <c r="D97" s="112"/>
      <c r="E97" s="112"/>
      <c r="F97" s="111"/>
      <c r="G97" s="112"/>
      <c r="H97" s="112"/>
      <c r="I97" s="113"/>
      <c r="J97" s="111"/>
      <c r="K97" s="112"/>
      <c r="L97" s="112"/>
      <c r="M97" s="113"/>
      <c r="N97" s="111"/>
      <c r="O97" s="112"/>
      <c r="P97" s="112"/>
      <c r="Q97" s="113"/>
      <c r="R97" s="111"/>
      <c r="S97" s="112"/>
      <c r="T97" s="112"/>
      <c r="U97" s="113"/>
      <c r="V97" s="111"/>
      <c r="W97" s="112"/>
      <c r="X97" s="112"/>
      <c r="Y97" s="113"/>
      <c r="Z97" s="111"/>
      <c r="AA97" s="112"/>
      <c r="AB97" s="112"/>
      <c r="AC97" s="113"/>
      <c r="AD97" s="111"/>
      <c r="AE97" s="112"/>
      <c r="AF97" s="112"/>
      <c r="AG97" s="113"/>
      <c r="AH97" s="111"/>
      <c r="AI97" s="112"/>
      <c r="AJ97" s="112"/>
      <c r="AK97" s="113"/>
      <c r="AL97" s="111"/>
      <c r="AM97" s="112"/>
      <c r="AN97" s="112"/>
      <c r="AO97" s="113"/>
      <c r="AP97" s="111"/>
      <c r="AQ97" s="112"/>
      <c r="AR97" s="112"/>
      <c r="AS97" s="113"/>
      <c r="AT97" s="111"/>
      <c r="AU97" s="112"/>
      <c r="AV97" s="112"/>
      <c r="AW97" s="113"/>
      <c r="AX97" s="111"/>
      <c r="AY97" s="112"/>
      <c r="AZ97" s="112"/>
      <c r="BA97" s="113"/>
      <c r="BB97" s="111"/>
      <c r="BC97" s="112"/>
      <c r="BD97" s="112"/>
      <c r="BE97" s="113"/>
      <c r="BF97" s="111"/>
      <c r="BG97" s="112"/>
      <c r="BH97" s="112"/>
      <c r="BI97" s="113"/>
      <c r="BJ97" s="111"/>
      <c r="BK97" s="112"/>
      <c r="BL97" s="112"/>
      <c r="BM97" s="113"/>
      <c r="BN97" s="111"/>
      <c r="BO97" s="112"/>
      <c r="BP97" s="112"/>
      <c r="BQ97" s="113"/>
      <c r="BR97" s="111"/>
      <c r="BS97" s="112"/>
      <c r="BT97" s="112"/>
      <c r="BU97" s="113"/>
      <c r="BV97" s="111"/>
      <c r="BW97" s="112"/>
      <c r="BX97" s="112"/>
      <c r="BY97" s="113"/>
      <c r="BZ97" s="111"/>
      <c r="CA97" s="112"/>
      <c r="CB97" s="112"/>
      <c r="CC97" s="113"/>
      <c r="CD97" s="111"/>
      <c r="CE97" s="112"/>
      <c r="CF97" s="112"/>
      <c r="CG97" s="113"/>
      <c r="CH97" s="111"/>
      <c r="CI97" s="112"/>
      <c r="CJ97" s="112"/>
      <c r="CK97" s="113"/>
      <c r="CL97" s="111"/>
      <c r="CM97" s="112"/>
      <c r="CN97" s="112"/>
      <c r="CO97" s="113"/>
      <c r="CP97" s="111"/>
      <c r="CQ97" s="112"/>
      <c r="CR97" s="112"/>
      <c r="CS97" s="113"/>
      <c r="CT97" s="111"/>
      <c r="CU97" s="112"/>
      <c r="CV97" s="112"/>
      <c r="CW97" s="113"/>
      <c r="CX97" s="111"/>
      <c r="CY97" s="112"/>
      <c r="CZ97" s="112"/>
      <c r="DA97" s="113"/>
      <c r="DB97" s="111"/>
      <c r="DC97" s="112"/>
      <c r="DD97" s="112"/>
      <c r="DE97" s="113"/>
      <c r="DF97" s="111"/>
      <c r="DG97" s="112"/>
      <c r="DH97" s="112"/>
      <c r="DI97" s="113"/>
      <c r="DJ97" s="111"/>
      <c r="DK97" s="112"/>
      <c r="DL97" s="112"/>
      <c r="DM97" s="113"/>
      <c r="DN97" s="112"/>
      <c r="DO97" s="112"/>
      <c r="DP97" s="112"/>
      <c r="DQ97" s="199"/>
      <c r="DT97" s="249"/>
      <c r="DU97" s="250"/>
      <c r="DV97" s="250"/>
      <c r="DW97" s="250"/>
      <c r="DX97" s="251"/>
      <c r="EA97" s="144"/>
    </row>
    <row r="98" spans="2:131" ht="5.0999999999999996" customHeight="1" thickBot="1" x14ac:dyDescent="0.2">
      <c r="B98" s="239"/>
      <c r="C98" s="115"/>
      <c r="D98" s="115"/>
      <c r="E98" s="115"/>
      <c r="F98" s="114"/>
      <c r="G98" s="115"/>
      <c r="H98" s="115"/>
      <c r="I98" s="116"/>
      <c r="J98" s="114"/>
      <c r="K98" s="115"/>
      <c r="L98" s="115"/>
      <c r="M98" s="116"/>
      <c r="N98" s="114"/>
      <c r="O98" s="115"/>
      <c r="P98" s="115"/>
      <c r="Q98" s="116"/>
      <c r="R98" s="114"/>
      <c r="S98" s="115"/>
      <c r="T98" s="115"/>
      <c r="U98" s="116"/>
      <c r="V98" s="114"/>
      <c r="W98" s="115"/>
      <c r="X98" s="115"/>
      <c r="Y98" s="116"/>
      <c r="Z98" s="114"/>
      <c r="AA98" s="115"/>
      <c r="AB98" s="115"/>
      <c r="AC98" s="116"/>
      <c r="AD98" s="114"/>
      <c r="AE98" s="115"/>
      <c r="AF98" s="115"/>
      <c r="AG98" s="116"/>
      <c r="AH98" s="114"/>
      <c r="AI98" s="115"/>
      <c r="AJ98" s="115"/>
      <c r="AK98" s="116"/>
      <c r="AL98" s="114"/>
      <c r="AM98" s="115"/>
      <c r="AN98" s="115"/>
      <c r="AO98" s="116"/>
      <c r="AP98" s="114"/>
      <c r="AQ98" s="115"/>
      <c r="AR98" s="115"/>
      <c r="AS98" s="116"/>
      <c r="AT98" s="114"/>
      <c r="AU98" s="115"/>
      <c r="AV98" s="115"/>
      <c r="AW98" s="116"/>
      <c r="AX98" s="114"/>
      <c r="AY98" s="115"/>
      <c r="AZ98" s="115"/>
      <c r="BA98" s="116"/>
      <c r="BB98" s="114"/>
      <c r="BC98" s="115"/>
      <c r="BD98" s="115"/>
      <c r="BE98" s="116"/>
      <c r="BF98" s="114"/>
      <c r="BG98" s="115"/>
      <c r="BH98" s="115"/>
      <c r="BI98" s="116"/>
      <c r="BJ98" s="114"/>
      <c r="BK98" s="115"/>
      <c r="BL98" s="115"/>
      <c r="BM98" s="116"/>
      <c r="BN98" s="114"/>
      <c r="BO98" s="115"/>
      <c r="BP98" s="115"/>
      <c r="BQ98" s="116"/>
      <c r="BR98" s="114"/>
      <c r="BS98" s="115"/>
      <c r="BT98" s="115"/>
      <c r="BU98" s="116"/>
      <c r="BV98" s="114"/>
      <c r="BW98" s="115"/>
      <c r="BX98" s="115"/>
      <c r="BY98" s="116"/>
      <c r="BZ98" s="114"/>
      <c r="CA98" s="115"/>
      <c r="CB98" s="115"/>
      <c r="CC98" s="116"/>
      <c r="CD98" s="114"/>
      <c r="CE98" s="115"/>
      <c r="CF98" s="115"/>
      <c r="CG98" s="116"/>
      <c r="CH98" s="114"/>
      <c r="CI98" s="115"/>
      <c r="CJ98" s="115"/>
      <c r="CK98" s="116"/>
      <c r="CL98" s="114"/>
      <c r="CM98" s="115"/>
      <c r="CN98" s="115"/>
      <c r="CO98" s="116"/>
      <c r="CP98" s="114"/>
      <c r="CQ98" s="115"/>
      <c r="CR98" s="115"/>
      <c r="CS98" s="116"/>
      <c r="CT98" s="114"/>
      <c r="CU98" s="115"/>
      <c r="CV98" s="115"/>
      <c r="CW98" s="116"/>
      <c r="CX98" s="114"/>
      <c r="CY98" s="115"/>
      <c r="CZ98" s="115"/>
      <c r="DA98" s="116"/>
      <c r="DB98" s="114"/>
      <c r="DC98" s="115"/>
      <c r="DD98" s="115"/>
      <c r="DE98" s="116"/>
      <c r="DF98" s="114"/>
      <c r="DG98" s="115"/>
      <c r="DH98" s="115"/>
      <c r="DI98" s="116"/>
      <c r="DJ98" s="114"/>
      <c r="DK98" s="115"/>
      <c r="DL98" s="115"/>
      <c r="DM98" s="116"/>
      <c r="DN98" s="115"/>
      <c r="DO98" s="115"/>
      <c r="DP98" s="115"/>
      <c r="DQ98" s="200"/>
      <c r="DR98" s="12"/>
      <c r="DS98" s="13"/>
      <c r="DT98" s="252"/>
      <c r="DU98" s="253"/>
      <c r="DV98" s="253"/>
      <c r="DW98" s="253"/>
      <c r="DX98" s="254"/>
      <c r="EA98" s="144"/>
    </row>
    <row r="99" spans="2:131" ht="6.95" customHeight="1" x14ac:dyDescent="0.15">
      <c r="B99" s="322" t="s">
        <v>45</v>
      </c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2"/>
      <c r="AO99" s="322"/>
      <c r="AP99" s="322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322"/>
      <c r="BC99" s="322"/>
      <c r="BD99" s="322"/>
      <c r="BE99" s="322"/>
      <c r="BF99" s="322"/>
      <c r="BG99" s="322"/>
      <c r="BH99" s="322"/>
      <c r="BI99" s="322"/>
      <c r="BJ99" s="322"/>
      <c r="BK99" s="322"/>
      <c r="BL99" s="322"/>
      <c r="BM99" s="322"/>
      <c r="BN99" s="322"/>
      <c r="BO99" s="322"/>
      <c r="BP99" s="322"/>
      <c r="BQ99" s="322"/>
      <c r="BR99" s="322"/>
      <c r="BS99" s="322"/>
      <c r="BT99" s="322"/>
      <c r="BU99" s="322"/>
      <c r="BV99" s="322"/>
      <c r="BW99" s="322"/>
      <c r="BX99" s="322"/>
      <c r="BY99" s="322"/>
      <c r="BZ99" s="322"/>
      <c r="CA99" s="322"/>
      <c r="CB99" s="322"/>
      <c r="CC99" s="322"/>
      <c r="CD99" s="322"/>
      <c r="CE99" s="322"/>
      <c r="CF99" s="322"/>
      <c r="CG99" s="322"/>
      <c r="CH99" s="322"/>
      <c r="CI99" s="322"/>
      <c r="CJ99" s="322"/>
      <c r="CK99" s="322"/>
      <c r="CL99" s="322"/>
      <c r="CM99" s="322"/>
      <c r="CN99" s="322"/>
      <c r="CO99" s="322"/>
      <c r="CP99" s="322"/>
      <c r="CQ99" s="322"/>
      <c r="CR99" s="322"/>
      <c r="CS99" s="322"/>
      <c r="CT99" s="322"/>
    </row>
    <row r="100" spans="2:131" ht="6.95" customHeight="1" x14ac:dyDescent="0.15"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322"/>
      <c r="BC100" s="322"/>
      <c r="BD100" s="322"/>
      <c r="BE100" s="322"/>
      <c r="BF100" s="322"/>
      <c r="BG100" s="322"/>
      <c r="BH100" s="322"/>
      <c r="BI100" s="322"/>
      <c r="BJ100" s="322"/>
      <c r="BK100" s="322"/>
      <c r="BL100" s="322"/>
      <c r="BM100" s="322"/>
      <c r="BN100" s="322"/>
      <c r="BO100" s="322"/>
      <c r="BP100" s="322"/>
      <c r="BQ100" s="322"/>
      <c r="BR100" s="322"/>
      <c r="BS100" s="322"/>
      <c r="BT100" s="322"/>
      <c r="BU100" s="322"/>
      <c r="BV100" s="322"/>
      <c r="BW100" s="322"/>
      <c r="BX100" s="322"/>
      <c r="BY100" s="322"/>
      <c r="BZ100" s="322"/>
      <c r="CA100" s="322"/>
      <c r="CB100" s="322"/>
      <c r="CC100" s="322"/>
      <c r="CD100" s="322"/>
      <c r="CE100" s="322"/>
      <c r="CF100" s="322"/>
      <c r="CG100" s="322"/>
      <c r="CH100" s="322"/>
      <c r="CI100" s="322"/>
      <c r="CJ100" s="322"/>
      <c r="CK100" s="322"/>
      <c r="CL100" s="322"/>
      <c r="CM100" s="322"/>
      <c r="CN100" s="322"/>
      <c r="CO100" s="322"/>
      <c r="CP100" s="322"/>
      <c r="CQ100" s="322"/>
      <c r="CR100" s="322"/>
      <c r="CS100" s="322"/>
      <c r="CT100" s="322"/>
    </row>
  </sheetData>
  <mergeCells count="379">
    <mergeCell ref="DT90:DX91"/>
    <mergeCell ref="B92:E93"/>
    <mergeCell ref="F92:I93"/>
    <mergeCell ref="EA85:EA89"/>
    <mergeCell ref="BV92:BY93"/>
    <mergeCell ref="BZ92:CC93"/>
    <mergeCell ref="AX92:BA93"/>
    <mergeCell ref="CX92:DA93"/>
    <mergeCell ref="DB92:DE93"/>
    <mergeCell ref="DF92:DI93"/>
    <mergeCell ref="BF92:BI93"/>
    <mergeCell ref="BJ92:BM93"/>
    <mergeCell ref="BR92:BU93"/>
    <mergeCell ref="AP92:AS93"/>
    <mergeCell ref="AT92:AW93"/>
    <mergeCell ref="DJ94:DM98"/>
    <mergeCell ref="DN94:DQ98"/>
    <mergeCell ref="DT94:DX98"/>
    <mergeCell ref="DT92:DX93"/>
    <mergeCell ref="DJ92:DM93"/>
    <mergeCell ref="DN92:DQ93"/>
    <mergeCell ref="DB94:DE98"/>
    <mergeCell ref="CD92:CG93"/>
    <mergeCell ref="CH92:CK93"/>
    <mergeCell ref="DF94:DI98"/>
    <mergeCell ref="CX94:DA98"/>
    <mergeCell ref="CT92:CW93"/>
    <mergeCell ref="B99:CT100"/>
    <mergeCell ref="CT94:CW98"/>
    <mergeCell ref="AD94:AG98"/>
    <mergeCell ref="AH94:AK98"/>
    <mergeCell ref="AT94:AW98"/>
    <mergeCell ref="AX94:BA98"/>
    <mergeCell ref="BB94:BE98"/>
    <mergeCell ref="BF94:BI98"/>
    <mergeCell ref="BV94:BY98"/>
    <mergeCell ref="BR94:BU98"/>
    <mergeCell ref="BZ94:CC98"/>
    <mergeCell ref="CD94:CG98"/>
    <mergeCell ref="CH94:CK98"/>
    <mergeCell ref="BJ94:BM98"/>
    <mergeCell ref="CL94:CO98"/>
    <mergeCell ref="CP94:CS98"/>
    <mergeCell ref="BN94:BQ98"/>
    <mergeCell ref="B94:E98"/>
    <mergeCell ref="F94:I98"/>
    <mergeCell ref="J94:M98"/>
    <mergeCell ref="N94:Q98"/>
    <mergeCell ref="AL94:AO98"/>
    <mergeCell ref="AP94:AS98"/>
    <mergeCell ref="R94:U98"/>
    <mergeCell ref="V94:Y98"/>
    <mergeCell ref="Z94:AC98"/>
    <mergeCell ref="AL92:AO93"/>
    <mergeCell ref="AP83:AS84"/>
    <mergeCell ref="AD85:AG89"/>
    <mergeCell ref="AH85:AK89"/>
    <mergeCell ref="AH92:AK93"/>
    <mergeCell ref="B90:DQ91"/>
    <mergeCell ref="B85:E89"/>
    <mergeCell ref="R85:U89"/>
    <mergeCell ref="V85:Y89"/>
    <mergeCell ref="Z92:AC93"/>
    <mergeCell ref="AD92:AG93"/>
    <mergeCell ref="AL85:AO89"/>
    <mergeCell ref="AP85:AS89"/>
    <mergeCell ref="AT83:BM89"/>
    <mergeCell ref="J92:M93"/>
    <mergeCell ref="N92:Q93"/>
    <mergeCell ref="R92:U93"/>
    <mergeCell ref="V92:Y93"/>
    <mergeCell ref="BB92:BE93"/>
    <mergeCell ref="CL92:CO93"/>
    <mergeCell ref="CP92:CS93"/>
    <mergeCell ref="BN92:BQ93"/>
    <mergeCell ref="V74:Y75"/>
    <mergeCell ref="Z74:AC75"/>
    <mergeCell ref="AD74:BD80"/>
    <mergeCell ref="B83:E84"/>
    <mergeCell ref="F83:Q89"/>
    <mergeCell ref="R83:U84"/>
    <mergeCell ref="V83:Y84"/>
    <mergeCell ref="Z83:AC84"/>
    <mergeCell ref="AD83:AG84"/>
    <mergeCell ref="Z85:AC89"/>
    <mergeCell ref="AH83:AK84"/>
    <mergeCell ref="AL83:AO84"/>
    <mergeCell ref="AH63:AK64"/>
    <mergeCell ref="AL63:AO64"/>
    <mergeCell ref="AP63:AS64"/>
    <mergeCell ref="AT63:AW64"/>
    <mergeCell ref="AX63:BA64"/>
    <mergeCell ref="BB63:BE64"/>
    <mergeCell ref="BF63:BI64"/>
    <mergeCell ref="BJ63:BM64"/>
    <mergeCell ref="B81:Q82"/>
    <mergeCell ref="R81:AS82"/>
    <mergeCell ref="B76:E80"/>
    <mergeCell ref="F76:I80"/>
    <mergeCell ref="J76:M80"/>
    <mergeCell ref="N76:Q80"/>
    <mergeCell ref="AT81:BV82"/>
    <mergeCell ref="B74:E75"/>
    <mergeCell ref="F74:I75"/>
    <mergeCell ref="J74:M75"/>
    <mergeCell ref="N74:Q75"/>
    <mergeCell ref="BE74:BV80"/>
    <mergeCell ref="R76:U80"/>
    <mergeCell ref="V76:Y80"/>
    <mergeCell ref="Z76:AC80"/>
    <mergeCell ref="R74:U75"/>
    <mergeCell ref="B72:Q73"/>
    <mergeCell ref="R72:AC73"/>
    <mergeCell ref="AD72:BV73"/>
    <mergeCell ref="BR65:BU69"/>
    <mergeCell ref="AH65:AK69"/>
    <mergeCell ref="AL65:AO69"/>
    <mergeCell ref="AP65:AS69"/>
    <mergeCell ref="AT65:AW69"/>
    <mergeCell ref="AX65:BA69"/>
    <mergeCell ref="BB65:BE69"/>
    <mergeCell ref="BF65:BI69"/>
    <mergeCell ref="BJ65:BM69"/>
    <mergeCell ref="BR63:BU64"/>
    <mergeCell ref="BV63:BY64"/>
    <mergeCell ref="BZ63:CC64"/>
    <mergeCell ref="BN56:BQ57"/>
    <mergeCell ref="BJ58:BM62"/>
    <mergeCell ref="BN58:BQ62"/>
    <mergeCell ref="BR58:BU62"/>
    <mergeCell ref="CP65:CS69"/>
    <mergeCell ref="CV65:CY69"/>
    <mergeCell ref="CL63:CO64"/>
    <mergeCell ref="EA76:EA80"/>
    <mergeCell ref="EB76:EB80"/>
    <mergeCell ref="EA71:EA75"/>
    <mergeCell ref="EB71:EB75"/>
    <mergeCell ref="DB61:DF62"/>
    <mergeCell ref="BV65:BY69"/>
    <mergeCell ref="BZ65:CC69"/>
    <mergeCell ref="CD65:CG69"/>
    <mergeCell ref="BN65:BQ69"/>
    <mergeCell ref="CV61:CY62"/>
    <mergeCell ref="CH58:CK62"/>
    <mergeCell ref="CL58:CO62"/>
    <mergeCell ref="CP58:CS62"/>
    <mergeCell ref="CP63:CS64"/>
    <mergeCell ref="CH63:CK64"/>
    <mergeCell ref="DB63:DF64"/>
    <mergeCell ref="CV63:CY64"/>
    <mergeCell ref="DB65:DF69"/>
    <mergeCell ref="CH65:CK69"/>
    <mergeCell ref="CL65:CO69"/>
    <mergeCell ref="BZ58:CC62"/>
    <mergeCell ref="CD58:CG62"/>
    <mergeCell ref="CD63:CG64"/>
    <mergeCell ref="BN63:BQ64"/>
    <mergeCell ref="CD51:CG55"/>
    <mergeCell ref="CH51:CK55"/>
    <mergeCell ref="CL51:CO55"/>
    <mergeCell ref="CP51:CS55"/>
    <mergeCell ref="BR56:BU57"/>
    <mergeCell ref="BV56:BY57"/>
    <mergeCell ref="CP56:CS57"/>
    <mergeCell ref="AH58:AK62"/>
    <mergeCell ref="AL58:AO62"/>
    <mergeCell ref="AP58:AS62"/>
    <mergeCell ref="AT58:AW62"/>
    <mergeCell ref="AX58:BA62"/>
    <mergeCell ref="BZ56:CC57"/>
    <mergeCell ref="CD56:CG57"/>
    <mergeCell ref="CH56:CK57"/>
    <mergeCell ref="CL56:CO57"/>
    <mergeCell ref="AH56:AK57"/>
    <mergeCell ref="AL56:AO57"/>
    <mergeCell ref="AP56:AS57"/>
    <mergeCell ref="AT56:AW57"/>
    <mergeCell ref="AX56:BA57"/>
    <mergeCell ref="BB56:BE57"/>
    <mergeCell ref="BF56:BI57"/>
    <mergeCell ref="BJ56:BM57"/>
    <mergeCell ref="AT51:AW55"/>
    <mergeCell ref="AX51:BA55"/>
    <mergeCell ref="BB51:BE55"/>
    <mergeCell ref="BF51:BI55"/>
    <mergeCell ref="BJ51:BM55"/>
    <mergeCell ref="BN51:BQ55"/>
    <mergeCell ref="BR51:BU55"/>
    <mergeCell ref="BV51:BY55"/>
    <mergeCell ref="BZ51:CC55"/>
    <mergeCell ref="B51:E55"/>
    <mergeCell ref="F51:I55"/>
    <mergeCell ref="J51:M55"/>
    <mergeCell ref="R51:U55"/>
    <mergeCell ref="V51:Y55"/>
    <mergeCell ref="Z51:AC55"/>
    <mergeCell ref="AH51:AK55"/>
    <mergeCell ref="AL51:AO55"/>
    <mergeCell ref="AP51:AS55"/>
    <mergeCell ref="BJ49:BM50"/>
    <mergeCell ref="BN49:BQ50"/>
    <mergeCell ref="BR49:BU50"/>
    <mergeCell ref="BV49:BY50"/>
    <mergeCell ref="BZ49:CC50"/>
    <mergeCell ref="CD49:CG50"/>
    <mergeCell ref="CH49:CK50"/>
    <mergeCell ref="CL49:CO50"/>
    <mergeCell ref="CP49:CS50"/>
    <mergeCell ref="V49:Y50"/>
    <mergeCell ref="Z49:AC50"/>
    <mergeCell ref="AH49:AK50"/>
    <mergeCell ref="AL49:AO50"/>
    <mergeCell ref="AP49:AS50"/>
    <mergeCell ref="AT49:AW50"/>
    <mergeCell ref="AX49:BA50"/>
    <mergeCell ref="BB49:BE50"/>
    <mergeCell ref="BF49:BI50"/>
    <mergeCell ref="BF35:BI36"/>
    <mergeCell ref="BJ35:BM36"/>
    <mergeCell ref="BN35:BQ36"/>
    <mergeCell ref="BR35:BU36"/>
    <mergeCell ref="BV35:BY36"/>
    <mergeCell ref="BZ35:CC36"/>
    <mergeCell ref="CF35:CI36"/>
    <mergeCell ref="CL35:CP36"/>
    <mergeCell ref="B37:E41"/>
    <mergeCell ref="F37:I41"/>
    <mergeCell ref="J37:M41"/>
    <mergeCell ref="N37:Q41"/>
    <mergeCell ref="R37:U41"/>
    <mergeCell ref="V37:Y41"/>
    <mergeCell ref="Z37:AC41"/>
    <mergeCell ref="BB37:BE41"/>
    <mergeCell ref="BF37:BI41"/>
    <mergeCell ref="AD37:AG41"/>
    <mergeCell ref="AH37:AK41"/>
    <mergeCell ref="AL37:AO41"/>
    <mergeCell ref="AP37:AS41"/>
    <mergeCell ref="BZ37:CC41"/>
    <mergeCell ref="CF37:CI41"/>
    <mergeCell ref="CL37:CP41"/>
    <mergeCell ref="V35:Y36"/>
    <mergeCell ref="Z35:AC36"/>
    <mergeCell ref="AD35:AG36"/>
    <mergeCell ref="AH35:AK36"/>
    <mergeCell ref="AL35:AO36"/>
    <mergeCell ref="AP35:AS36"/>
    <mergeCell ref="AT35:AW36"/>
    <mergeCell ref="AX35:BA36"/>
    <mergeCell ref="BB35:BE36"/>
    <mergeCell ref="AP27:AS30"/>
    <mergeCell ref="AT27:AW30"/>
    <mergeCell ref="B27:E30"/>
    <mergeCell ref="F27:I30"/>
    <mergeCell ref="J27:M30"/>
    <mergeCell ref="N27:Q30"/>
    <mergeCell ref="R27:U30"/>
    <mergeCell ref="V27:Y30"/>
    <mergeCell ref="Z27:AC30"/>
    <mergeCell ref="AD27:AG30"/>
    <mergeCell ref="AH27:AK30"/>
    <mergeCell ref="A3:A11"/>
    <mergeCell ref="F7:BI11"/>
    <mergeCell ref="AD12:AG13"/>
    <mergeCell ref="AH12:AK13"/>
    <mergeCell ref="AL12:AO13"/>
    <mergeCell ref="AT12:AW13"/>
    <mergeCell ref="CB3:DH4"/>
    <mergeCell ref="Z12:AC13"/>
    <mergeCell ref="J12:M13"/>
    <mergeCell ref="V12:Y13"/>
    <mergeCell ref="N12:Q13"/>
    <mergeCell ref="CH12:DH18"/>
    <mergeCell ref="AP12:AS13"/>
    <mergeCell ref="BB14:BE18"/>
    <mergeCell ref="AX12:BA13"/>
    <mergeCell ref="BB12:BE13"/>
    <mergeCell ref="BF12:BI13"/>
    <mergeCell ref="Z14:AC18"/>
    <mergeCell ref="AX14:BA18"/>
    <mergeCell ref="BL3:CA4"/>
    <mergeCell ref="BL5:CA11"/>
    <mergeCell ref="BL12:CA18"/>
    <mergeCell ref="AL27:AO30"/>
    <mergeCell ref="EA3:EE7"/>
    <mergeCell ref="EE14:EE18"/>
    <mergeCell ref="EA9:EA13"/>
    <mergeCell ref="EB9:EB13"/>
    <mergeCell ref="EC9:EC13"/>
    <mergeCell ref="B3:BI6"/>
    <mergeCell ref="B7:E11"/>
    <mergeCell ref="EE9:EE13"/>
    <mergeCell ref="DI3:DP4"/>
    <mergeCell ref="DQ3:DX4"/>
    <mergeCell ref="CB5:DH11"/>
    <mergeCell ref="B14:E18"/>
    <mergeCell ref="F14:I18"/>
    <mergeCell ref="J14:M18"/>
    <mergeCell ref="N14:Q18"/>
    <mergeCell ref="R14:U18"/>
    <mergeCell ref="V14:Y18"/>
    <mergeCell ref="BF14:BI18"/>
    <mergeCell ref="ED9:ED13"/>
    <mergeCell ref="EA14:EA18"/>
    <mergeCell ref="EC14:EC18"/>
    <mergeCell ref="ED14:ED18"/>
    <mergeCell ref="BF25:BI26"/>
    <mergeCell ref="F25:I26"/>
    <mergeCell ref="AP25:AS26"/>
    <mergeCell ref="AT25:AW26"/>
    <mergeCell ref="AX25:BA26"/>
    <mergeCell ref="BB25:BE26"/>
    <mergeCell ref="AD49:AG55"/>
    <mergeCell ref="EB51:EB55"/>
    <mergeCell ref="EA32:EA36"/>
    <mergeCell ref="EA37:EA41"/>
    <mergeCell ref="EA27:EA31"/>
    <mergeCell ref="B33:CC34"/>
    <mergeCell ref="CF33:CI34"/>
    <mergeCell ref="CL33:CP34"/>
    <mergeCell ref="B35:E36"/>
    <mergeCell ref="F35:I36"/>
    <mergeCell ref="J35:M36"/>
    <mergeCell ref="N35:Q36"/>
    <mergeCell ref="R35:U36"/>
    <mergeCell ref="BL19:DH30"/>
    <mergeCell ref="N49:Q50"/>
    <mergeCell ref="N51:Q55"/>
    <mergeCell ref="AX27:BA30"/>
    <mergeCell ref="BB27:BE30"/>
    <mergeCell ref="BF27:BI30"/>
    <mergeCell ref="AL25:AO26"/>
    <mergeCell ref="EA94:EA98"/>
    <mergeCell ref="BW72:DX74"/>
    <mergeCell ref="BY76:DW87"/>
    <mergeCell ref="EA22:EA26"/>
    <mergeCell ref="EA46:EA50"/>
    <mergeCell ref="EA51:EA55"/>
    <mergeCell ref="EB46:EB50"/>
    <mergeCell ref="B42:CC46"/>
    <mergeCell ref="BJ37:BM41"/>
    <mergeCell ref="BN37:BQ41"/>
    <mergeCell ref="BR37:BU41"/>
    <mergeCell ref="BV37:BY41"/>
    <mergeCell ref="AT37:AW41"/>
    <mergeCell ref="AX37:BA41"/>
    <mergeCell ref="B47:AG48"/>
    <mergeCell ref="AH47:CS48"/>
    <mergeCell ref="B49:E50"/>
    <mergeCell ref="F49:I50"/>
    <mergeCell ref="J49:M50"/>
    <mergeCell ref="R49:U50"/>
    <mergeCell ref="BV58:BY62"/>
    <mergeCell ref="B19:BI24"/>
    <mergeCell ref="B25:E26"/>
    <mergeCell ref="A14:A41"/>
    <mergeCell ref="EB85:EB89"/>
    <mergeCell ref="BN83:BV89"/>
    <mergeCell ref="CB12:CG18"/>
    <mergeCell ref="AD14:AG18"/>
    <mergeCell ref="AH14:AK18"/>
    <mergeCell ref="AL14:AO18"/>
    <mergeCell ref="AP14:AS18"/>
    <mergeCell ref="AT14:AW18"/>
    <mergeCell ref="B12:E13"/>
    <mergeCell ref="F12:I13"/>
    <mergeCell ref="R12:U13"/>
    <mergeCell ref="J25:M26"/>
    <mergeCell ref="N25:Q26"/>
    <mergeCell ref="R25:U26"/>
    <mergeCell ref="V25:Y26"/>
    <mergeCell ref="Z25:AC26"/>
    <mergeCell ref="EB14:EB18"/>
    <mergeCell ref="DI5:DP30"/>
    <mergeCell ref="DQ5:DX30"/>
    <mergeCell ref="BB58:BE62"/>
    <mergeCell ref="BF58:BI62"/>
    <mergeCell ref="AD25:AG26"/>
    <mergeCell ref="AH25:AK26"/>
  </mergeCells>
  <phoneticPr fontId="1"/>
  <pageMargins left="0.78740157480314965" right="0.78740157480314965" top="1.181102362204724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X22"/>
  <sheetViews>
    <sheetView zoomScale="95" zoomScaleNormal="95" zoomScaleSheetLayoutView="80" workbookViewId="0">
      <selection activeCell="A5" sqref="A5"/>
    </sheetView>
  </sheetViews>
  <sheetFormatPr defaultRowHeight="14.25" x14ac:dyDescent="0.15"/>
  <cols>
    <col min="1" max="1" width="3.625" style="3" customWidth="1"/>
    <col min="2" max="2" width="3.625" style="6" customWidth="1"/>
    <col min="3" max="3" width="20.625" style="34" customWidth="1"/>
    <col min="4" max="4" width="7.625" style="5" customWidth="1"/>
    <col min="5" max="5" width="5.625" style="5" customWidth="1"/>
    <col min="6" max="6" width="13.75" style="5" customWidth="1"/>
    <col min="7" max="7" width="17.5" style="31" customWidth="1"/>
    <col min="8" max="9" width="7.625" style="31" customWidth="1"/>
    <col min="10" max="10" width="7.625" style="4" customWidth="1"/>
    <col min="11" max="11" width="5.625" style="4" customWidth="1"/>
    <col min="12" max="12" width="7.625" style="4" customWidth="1"/>
    <col min="13" max="13" width="5.625" style="4" customWidth="1"/>
    <col min="14" max="14" width="9.75" style="4" bestFit="1" customWidth="1"/>
    <col min="15" max="15" width="16.375" style="4" customWidth="1"/>
    <col min="16" max="16" width="13.75" style="4" customWidth="1"/>
    <col min="17" max="17" width="32.125" style="4" customWidth="1"/>
    <col min="18" max="18" width="12.375" style="4" hidden="1" customWidth="1"/>
    <col min="19" max="21" width="5.625" style="43" hidden="1" customWidth="1"/>
    <col min="22" max="22" width="10.625" style="4" customWidth="1"/>
    <col min="23" max="16384" width="9" style="4"/>
  </cols>
  <sheetData>
    <row r="1" spans="1:24" ht="22.5" customHeight="1" x14ac:dyDescent="0.15">
      <c r="B1" s="323" t="s">
        <v>63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4" s="2" customFormat="1" ht="24.95" customHeight="1" thickBot="1" x14ac:dyDescent="0.25">
      <c r="A2" s="36"/>
      <c r="B2" s="1"/>
      <c r="C2" s="33"/>
      <c r="D2" s="28"/>
      <c r="E2" s="32"/>
      <c r="F2" s="28"/>
      <c r="H2" s="32"/>
      <c r="I2" s="32"/>
      <c r="R2" s="27"/>
      <c r="S2" s="42"/>
      <c r="T2" s="42"/>
      <c r="U2" s="42"/>
      <c r="V2" s="27"/>
    </row>
    <row r="3" spans="1:24" s="35" customFormat="1" ht="30" customHeight="1" x14ac:dyDescent="0.15">
      <c r="B3" s="324" t="s">
        <v>56</v>
      </c>
      <c r="C3" s="328" t="s">
        <v>67</v>
      </c>
      <c r="D3" s="326" t="s">
        <v>0</v>
      </c>
      <c r="E3" s="326" t="s">
        <v>37</v>
      </c>
      <c r="F3" s="326"/>
      <c r="G3" s="326"/>
      <c r="H3" s="326" t="s">
        <v>20</v>
      </c>
      <c r="I3" s="326"/>
      <c r="J3" s="326" t="s">
        <v>30</v>
      </c>
      <c r="K3" s="326"/>
      <c r="L3" s="326"/>
      <c r="M3" s="326"/>
      <c r="N3" s="326"/>
      <c r="O3" s="326"/>
      <c r="P3" s="336" t="s">
        <v>70</v>
      </c>
      <c r="Q3" s="329" t="s">
        <v>204</v>
      </c>
      <c r="R3" s="334" t="s">
        <v>57</v>
      </c>
      <c r="S3" s="331" t="s">
        <v>43</v>
      </c>
      <c r="T3" s="332"/>
      <c r="U3" s="333"/>
      <c r="V3" s="30"/>
    </row>
    <row r="4" spans="1:24" s="35" customFormat="1" ht="30" customHeight="1" thickBot="1" x14ac:dyDescent="0.2">
      <c r="B4" s="325"/>
      <c r="C4" s="327"/>
      <c r="D4" s="327"/>
      <c r="E4" s="93" t="s">
        <v>29</v>
      </c>
      <c r="F4" s="81" t="s">
        <v>58</v>
      </c>
      <c r="G4" s="81" t="s">
        <v>59</v>
      </c>
      <c r="H4" s="327"/>
      <c r="I4" s="327"/>
      <c r="J4" s="327" t="s">
        <v>31</v>
      </c>
      <c r="K4" s="327"/>
      <c r="L4" s="327" t="s">
        <v>32</v>
      </c>
      <c r="M4" s="327"/>
      <c r="N4" s="77" t="s">
        <v>36</v>
      </c>
      <c r="O4" s="81" t="s">
        <v>60</v>
      </c>
      <c r="P4" s="337"/>
      <c r="Q4" s="330"/>
      <c r="R4" s="335"/>
      <c r="S4" s="78" t="s">
        <v>13</v>
      </c>
      <c r="T4" s="79" t="s">
        <v>14</v>
      </c>
      <c r="U4" s="80" t="s">
        <v>15</v>
      </c>
      <c r="V4" s="30"/>
    </row>
    <row r="5" spans="1:24" s="5" customFormat="1" ht="41.1" customHeight="1" x14ac:dyDescent="0.15">
      <c r="B5" s="76" t="s">
        <v>50</v>
      </c>
      <c r="C5" s="87" t="s">
        <v>55</v>
      </c>
      <c r="D5" s="72" t="s">
        <v>51</v>
      </c>
      <c r="E5" s="54" t="s">
        <v>68</v>
      </c>
      <c r="F5" s="53" t="s">
        <v>52</v>
      </c>
      <c r="G5" s="59" t="s">
        <v>53</v>
      </c>
      <c r="H5" s="56" t="s">
        <v>46</v>
      </c>
      <c r="I5" s="56" t="s">
        <v>47</v>
      </c>
      <c r="J5" s="55" t="s">
        <v>48</v>
      </c>
      <c r="K5" s="75" t="s">
        <v>34</v>
      </c>
      <c r="L5" s="55" t="s">
        <v>49</v>
      </c>
      <c r="M5" s="75" t="s">
        <v>35</v>
      </c>
      <c r="N5" s="57" t="s">
        <v>55</v>
      </c>
      <c r="O5" s="53" t="s">
        <v>54</v>
      </c>
      <c r="P5" s="94">
        <v>1234567</v>
      </c>
      <c r="Q5" s="90" t="s">
        <v>201</v>
      </c>
      <c r="R5" s="90"/>
      <c r="S5" s="69"/>
      <c r="T5" s="70"/>
      <c r="U5" s="71"/>
      <c r="V5" s="29"/>
    </row>
    <row r="6" spans="1:24" s="5" customFormat="1" ht="41.1" customHeight="1" x14ac:dyDescent="0.15">
      <c r="B6" s="37">
        <v>1</v>
      </c>
      <c r="C6" s="88"/>
      <c r="D6" s="73"/>
      <c r="E6" s="68"/>
      <c r="F6" s="51"/>
      <c r="G6" s="52"/>
      <c r="H6" s="66"/>
      <c r="I6" s="66"/>
      <c r="J6" s="58"/>
      <c r="K6" s="74"/>
      <c r="L6" s="58"/>
      <c r="M6" s="74"/>
      <c r="N6" s="60"/>
      <c r="O6" s="51"/>
      <c r="P6" s="95"/>
      <c r="Q6" s="91" t="str">
        <f>IFERROR(VLOOKUP(P6,学校一覧表!B:C,2,0),"")</f>
        <v/>
      </c>
      <c r="R6" s="91"/>
      <c r="S6" s="44"/>
      <c r="T6" s="45"/>
      <c r="U6" s="46"/>
      <c r="V6" s="29"/>
    </row>
    <row r="7" spans="1:24" s="5" customFormat="1" ht="41.1" customHeight="1" x14ac:dyDescent="0.15">
      <c r="B7" s="37">
        <v>2</v>
      </c>
      <c r="C7" s="88"/>
      <c r="D7" s="73"/>
      <c r="E7" s="68"/>
      <c r="F7" s="51"/>
      <c r="G7" s="52"/>
      <c r="H7" s="66"/>
      <c r="I7" s="66"/>
      <c r="J7" s="58"/>
      <c r="K7" s="74"/>
      <c r="L7" s="58"/>
      <c r="M7" s="74"/>
      <c r="N7" s="60"/>
      <c r="O7" s="51"/>
      <c r="P7" s="95"/>
      <c r="Q7" s="91" t="str">
        <f>IFERROR(VLOOKUP(P7,学校一覧表!B:C,2,0),"")</f>
        <v/>
      </c>
      <c r="R7" s="91"/>
      <c r="S7" s="44"/>
      <c r="T7" s="45"/>
      <c r="U7" s="46"/>
      <c r="V7" s="29"/>
      <c r="X7" s="67"/>
    </row>
    <row r="8" spans="1:24" s="5" customFormat="1" ht="41.1" customHeight="1" x14ac:dyDescent="0.15">
      <c r="B8" s="37">
        <v>3</v>
      </c>
      <c r="C8" s="88"/>
      <c r="D8" s="73"/>
      <c r="E8" s="68"/>
      <c r="F8" s="51"/>
      <c r="G8" s="52"/>
      <c r="H8" s="66"/>
      <c r="I8" s="66"/>
      <c r="J8" s="58"/>
      <c r="K8" s="74"/>
      <c r="L8" s="58"/>
      <c r="M8" s="74"/>
      <c r="N8" s="60"/>
      <c r="O8" s="51"/>
      <c r="P8" s="95"/>
      <c r="Q8" s="91" t="str">
        <f>IFERROR(VLOOKUP(P8,学校一覧表!B:C,2,0),"")</f>
        <v/>
      </c>
      <c r="R8" s="91"/>
      <c r="S8" s="44"/>
      <c r="T8" s="45"/>
      <c r="U8" s="46"/>
      <c r="V8" s="29"/>
    </row>
    <row r="9" spans="1:24" s="5" customFormat="1" ht="41.1" customHeight="1" x14ac:dyDescent="0.15">
      <c r="B9" s="37">
        <v>4</v>
      </c>
      <c r="C9" s="88"/>
      <c r="D9" s="73"/>
      <c r="E9" s="68"/>
      <c r="F9" s="51"/>
      <c r="G9" s="52"/>
      <c r="H9" s="66"/>
      <c r="I9" s="66"/>
      <c r="J9" s="58"/>
      <c r="K9" s="74"/>
      <c r="L9" s="58"/>
      <c r="M9" s="74"/>
      <c r="N9" s="60"/>
      <c r="O9" s="51"/>
      <c r="P9" s="95"/>
      <c r="Q9" s="91" t="str">
        <f>IFERROR(VLOOKUP(P9,学校一覧表!B:C,2,0),"")</f>
        <v/>
      </c>
      <c r="R9" s="91"/>
      <c r="S9" s="44"/>
      <c r="T9" s="45"/>
      <c r="U9" s="46"/>
      <c r="V9" s="29"/>
    </row>
    <row r="10" spans="1:24" s="5" customFormat="1" ht="41.1" customHeight="1" x14ac:dyDescent="0.15">
      <c r="B10" s="37">
        <v>5</v>
      </c>
      <c r="C10" s="88"/>
      <c r="D10" s="73"/>
      <c r="E10" s="68"/>
      <c r="F10" s="51"/>
      <c r="G10" s="52"/>
      <c r="H10" s="66"/>
      <c r="I10" s="66"/>
      <c r="J10" s="58"/>
      <c r="K10" s="74"/>
      <c r="L10" s="58"/>
      <c r="M10" s="74"/>
      <c r="N10" s="60"/>
      <c r="O10" s="51"/>
      <c r="P10" s="95"/>
      <c r="Q10" s="91" t="str">
        <f>IFERROR(VLOOKUP(P10,学校一覧表!B:C,2,0),"")</f>
        <v/>
      </c>
      <c r="R10" s="91"/>
      <c r="S10" s="44"/>
      <c r="T10" s="45"/>
      <c r="U10" s="46"/>
      <c r="V10" s="29"/>
    </row>
    <row r="11" spans="1:24" s="5" customFormat="1" ht="41.1" customHeight="1" x14ac:dyDescent="0.15">
      <c r="B11" s="37">
        <v>6</v>
      </c>
      <c r="C11" s="88"/>
      <c r="D11" s="73"/>
      <c r="E11" s="68"/>
      <c r="F11" s="51"/>
      <c r="G11" s="52"/>
      <c r="H11" s="66"/>
      <c r="I11" s="66"/>
      <c r="J11" s="58"/>
      <c r="K11" s="74"/>
      <c r="L11" s="58"/>
      <c r="M11" s="74"/>
      <c r="N11" s="60"/>
      <c r="O11" s="51"/>
      <c r="P11" s="95"/>
      <c r="Q11" s="91" t="str">
        <f>IFERROR(VLOOKUP(P11,学校一覧表!B:C,2,0),"")</f>
        <v/>
      </c>
      <c r="R11" s="91"/>
      <c r="S11" s="44"/>
      <c r="T11" s="45"/>
      <c r="U11" s="46"/>
      <c r="V11" s="29"/>
    </row>
    <row r="12" spans="1:24" s="5" customFormat="1" ht="41.1" customHeight="1" x14ac:dyDescent="0.15">
      <c r="B12" s="37">
        <v>7</v>
      </c>
      <c r="C12" s="88"/>
      <c r="D12" s="73"/>
      <c r="E12" s="68"/>
      <c r="F12" s="51"/>
      <c r="G12" s="52"/>
      <c r="H12" s="66"/>
      <c r="I12" s="66"/>
      <c r="J12" s="58"/>
      <c r="K12" s="74"/>
      <c r="L12" s="58"/>
      <c r="M12" s="74"/>
      <c r="N12" s="60"/>
      <c r="O12" s="51"/>
      <c r="P12" s="95"/>
      <c r="Q12" s="91" t="str">
        <f>IFERROR(VLOOKUP(P12,学校一覧表!B:C,2,0),"")</f>
        <v/>
      </c>
      <c r="R12" s="91"/>
      <c r="S12" s="44"/>
      <c r="T12" s="45"/>
      <c r="U12" s="46"/>
      <c r="V12" s="29"/>
    </row>
    <row r="13" spans="1:24" s="5" customFormat="1" ht="41.1" customHeight="1" x14ac:dyDescent="0.15">
      <c r="B13" s="37">
        <v>8</v>
      </c>
      <c r="C13" s="88"/>
      <c r="D13" s="73"/>
      <c r="E13" s="68"/>
      <c r="F13" s="51"/>
      <c r="G13" s="52"/>
      <c r="H13" s="66"/>
      <c r="I13" s="66"/>
      <c r="J13" s="58"/>
      <c r="K13" s="74"/>
      <c r="L13" s="58"/>
      <c r="M13" s="74"/>
      <c r="N13" s="60"/>
      <c r="O13" s="51"/>
      <c r="P13" s="95"/>
      <c r="Q13" s="91" t="str">
        <f>IFERROR(VLOOKUP(P13,学校一覧表!B:C,2,0),"")</f>
        <v/>
      </c>
      <c r="R13" s="91"/>
      <c r="S13" s="44"/>
      <c r="T13" s="45"/>
      <c r="U13" s="46"/>
      <c r="V13" s="29"/>
    </row>
    <row r="14" spans="1:24" s="5" customFormat="1" ht="41.1" customHeight="1" x14ac:dyDescent="0.15">
      <c r="B14" s="37">
        <v>9</v>
      </c>
      <c r="C14" s="88"/>
      <c r="D14" s="73"/>
      <c r="E14" s="68"/>
      <c r="F14" s="51"/>
      <c r="G14" s="52"/>
      <c r="H14" s="66"/>
      <c r="I14" s="66"/>
      <c r="J14" s="58"/>
      <c r="K14" s="74"/>
      <c r="L14" s="58"/>
      <c r="M14" s="74"/>
      <c r="N14" s="60"/>
      <c r="O14" s="51"/>
      <c r="P14" s="95"/>
      <c r="Q14" s="91" t="str">
        <f>IFERROR(VLOOKUP(P14,学校一覧表!B:C,2,0),"")</f>
        <v/>
      </c>
      <c r="R14" s="91"/>
      <c r="S14" s="44"/>
      <c r="T14" s="45"/>
      <c r="U14" s="46"/>
      <c r="V14" s="29"/>
    </row>
    <row r="15" spans="1:24" s="5" customFormat="1" ht="41.1" customHeight="1" x14ac:dyDescent="0.15">
      <c r="B15" s="37">
        <v>10</v>
      </c>
      <c r="C15" s="88"/>
      <c r="D15" s="73"/>
      <c r="E15" s="68"/>
      <c r="F15" s="51"/>
      <c r="G15" s="52"/>
      <c r="H15" s="66"/>
      <c r="I15" s="66"/>
      <c r="J15" s="58"/>
      <c r="K15" s="74"/>
      <c r="L15" s="58"/>
      <c r="M15" s="74"/>
      <c r="N15" s="60"/>
      <c r="O15" s="51"/>
      <c r="P15" s="95"/>
      <c r="Q15" s="91" t="str">
        <f>IFERROR(VLOOKUP(P15,学校一覧表!B:C,2,0),"")</f>
        <v/>
      </c>
      <c r="R15" s="91"/>
      <c r="S15" s="44"/>
      <c r="T15" s="45"/>
      <c r="U15" s="46"/>
      <c r="V15" s="29"/>
    </row>
    <row r="16" spans="1:24" s="5" customFormat="1" ht="41.1" customHeight="1" x14ac:dyDescent="0.15">
      <c r="B16" s="37">
        <v>11</v>
      </c>
      <c r="C16" s="88"/>
      <c r="D16" s="73"/>
      <c r="E16" s="68"/>
      <c r="F16" s="51"/>
      <c r="G16" s="52"/>
      <c r="H16" s="66"/>
      <c r="I16" s="66"/>
      <c r="J16" s="58"/>
      <c r="K16" s="74"/>
      <c r="L16" s="58"/>
      <c r="M16" s="74"/>
      <c r="N16" s="60"/>
      <c r="O16" s="51"/>
      <c r="P16" s="95"/>
      <c r="Q16" s="91" t="str">
        <f>IFERROR(VLOOKUP(P16,学校一覧表!B:C,2,0),"")</f>
        <v/>
      </c>
      <c r="R16" s="91"/>
      <c r="S16" s="44"/>
      <c r="T16" s="45"/>
      <c r="U16" s="46"/>
      <c r="V16" s="29"/>
    </row>
    <row r="17" spans="2:22" s="5" customFormat="1" ht="41.1" customHeight="1" x14ac:dyDescent="0.15">
      <c r="B17" s="37">
        <v>12</v>
      </c>
      <c r="C17" s="88"/>
      <c r="D17" s="73"/>
      <c r="E17" s="68"/>
      <c r="F17" s="51"/>
      <c r="G17" s="52"/>
      <c r="H17" s="66"/>
      <c r="I17" s="66"/>
      <c r="J17" s="58"/>
      <c r="K17" s="74"/>
      <c r="L17" s="58"/>
      <c r="M17" s="74"/>
      <c r="N17" s="60"/>
      <c r="O17" s="51"/>
      <c r="P17" s="95"/>
      <c r="Q17" s="91" t="str">
        <f>IFERROR(VLOOKUP(P17,学校一覧表!B:C,2,0),"")</f>
        <v/>
      </c>
      <c r="R17" s="91"/>
      <c r="S17" s="44"/>
      <c r="T17" s="45"/>
      <c r="U17" s="46"/>
      <c r="V17" s="29"/>
    </row>
    <row r="18" spans="2:22" s="5" customFormat="1" ht="41.1" customHeight="1" x14ac:dyDescent="0.15">
      <c r="B18" s="37">
        <v>13</v>
      </c>
      <c r="C18" s="88"/>
      <c r="D18" s="73"/>
      <c r="E18" s="68"/>
      <c r="F18" s="51"/>
      <c r="G18" s="52"/>
      <c r="H18" s="66"/>
      <c r="I18" s="66"/>
      <c r="J18" s="58"/>
      <c r="K18" s="74"/>
      <c r="L18" s="58"/>
      <c r="M18" s="74"/>
      <c r="N18" s="60"/>
      <c r="O18" s="51"/>
      <c r="P18" s="95"/>
      <c r="Q18" s="91" t="str">
        <f>IFERROR(VLOOKUP(P18,学校一覧表!B:C,2,0),"")</f>
        <v/>
      </c>
      <c r="R18" s="91"/>
      <c r="S18" s="44"/>
      <c r="T18" s="45"/>
      <c r="U18" s="46"/>
      <c r="V18" s="29"/>
    </row>
    <row r="19" spans="2:22" s="5" customFormat="1" ht="41.1" customHeight="1" x14ac:dyDescent="0.15">
      <c r="B19" s="37">
        <v>14</v>
      </c>
      <c r="C19" s="88"/>
      <c r="D19" s="73"/>
      <c r="E19" s="68"/>
      <c r="F19" s="51"/>
      <c r="G19" s="52"/>
      <c r="H19" s="66"/>
      <c r="I19" s="66"/>
      <c r="J19" s="58"/>
      <c r="K19" s="74"/>
      <c r="L19" s="58"/>
      <c r="M19" s="74"/>
      <c r="N19" s="60"/>
      <c r="O19" s="51"/>
      <c r="P19" s="95"/>
      <c r="Q19" s="91" t="str">
        <f>IFERROR(VLOOKUP(P19,学校一覧表!B:C,2,0),"")</f>
        <v/>
      </c>
      <c r="R19" s="91"/>
      <c r="S19" s="44"/>
      <c r="T19" s="45"/>
      <c r="U19" s="46"/>
      <c r="V19" s="29"/>
    </row>
    <row r="20" spans="2:22" s="5" customFormat="1" ht="41.1" customHeight="1" x14ac:dyDescent="0.15">
      <c r="B20" s="37">
        <v>15</v>
      </c>
      <c r="C20" s="88"/>
      <c r="D20" s="73"/>
      <c r="E20" s="68"/>
      <c r="F20" s="51"/>
      <c r="G20" s="52"/>
      <c r="H20" s="66"/>
      <c r="I20" s="66"/>
      <c r="J20" s="58"/>
      <c r="K20" s="74"/>
      <c r="L20" s="58"/>
      <c r="M20" s="74"/>
      <c r="N20" s="60"/>
      <c r="O20" s="51"/>
      <c r="P20" s="95"/>
      <c r="Q20" s="91" t="str">
        <f>IFERROR(VLOOKUP(P20,学校一覧表!B:C,2,0),"")</f>
        <v/>
      </c>
      <c r="R20" s="91"/>
      <c r="S20" s="44"/>
      <c r="T20" s="45"/>
      <c r="U20" s="46"/>
      <c r="V20" s="29"/>
    </row>
    <row r="21" spans="2:22" s="5" customFormat="1" ht="41.1" customHeight="1" x14ac:dyDescent="0.15">
      <c r="B21" s="37">
        <v>16</v>
      </c>
      <c r="C21" s="88"/>
      <c r="D21" s="73"/>
      <c r="E21" s="68"/>
      <c r="F21" s="51"/>
      <c r="G21" s="52"/>
      <c r="H21" s="66"/>
      <c r="I21" s="66"/>
      <c r="J21" s="58"/>
      <c r="K21" s="74"/>
      <c r="L21" s="58"/>
      <c r="M21" s="74"/>
      <c r="N21" s="60"/>
      <c r="O21" s="51"/>
      <c r="P21" s="95"/>
      <c r="Q21" s="91" t="str">
        <f>IFERROR(VLOOKUP(P21,学校一覧表!B:C,2,0),"")</f>
        <v/>
      </c>
      <c r="R21" s="91"/>
      <c r="S21" s="44"/>
      <c r="T21" s="45"/>
      <c r="U21" s="46"/>
      <c r="V21" s="29"/>
    </row>
    <row r="22" spans="2:22" s="5" customFormat="1" ht="41.1" customHeight="1" thickBot="1" x14ac:dyDescent="0.2">
      <c r="B22" s="38">
        <v>17</v>
      </c>
      <c r="C22" s="89"/>
      <c r="D22" s="82"/>
      <c r="E22" s="83"/>
      <c r="F22" s="61"/>
      <c r="G22" s="62"/>
      <c r="H22" s="63"/>
      <c r="I22" s="63"/>
      <c r="J22" s="64"/>
      <c r="K22" s="84"/>
      <c r="L22" s="64"/>
      <c r="M22" s="84"/>
      <c r="N22" s="65"/>
      <c r="O22" s="61"/>
      <c r="P22" s="96"/>
      <c r="Q22" s="92" t="str">
        <f>IFERROR(VLOOKUP(P22,学校一覧表!B:C,2,0),"")</f>
        <v/>
      </c>
      <c r="R22" s="92"/>
      <c r="S22" s="47"/>
      <c r="T22" s="48"/>
      <c r="U22" s="49"/>
      <c r="V22" s="29"/>
    </row>
  </sheetData>
  <mergeCells count="13">
    <mergeCell ref="B1:U1"/>
    <mergeCell ref="B3:B4"/>
    <mergeCell ref="D3:D4"/>
    <mergeCell ref="C3:C4"/>
    <mergeCell ref="Q3:Q4"/>
    <mergeCell ref="E3:G3"/>
    <mergeCell ref="S3:U3"/>
    <mergeCell ref="R3:R4"/>
    <mergeCell ref="P3:P4"/>
    <mergeCell ref="H3:I4"/>
    <mergeCell ref="J3:O3"/>
    <mergeCell ref="J4:K4"/>
    <mergeCell ref="L4:M4"/>
  </mergeCells>
  <phoneticPr fontId="1"/>
  <printOptions horizontalCentered="1"/>
  <pageMargins left="0.19685039370078741" right="0.19685039370078741" top="0.59055118110236227" bottom="0.19685039370078741" header="0.51181102362204722" footer="0.78740157480314965"/>
  <pageSetup paperSize="9" scale="63" orientation="landscape" copies="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08D1-4079-46BE-BCFD-5D2BD9D284DD}">
  <dimension ref="B2:C130"/>
  <sheetViews>
    <sheetView topLeftCell="A58" workbookViewId="0">
      <selection activeCell="E57" sqref="E57"/>
    </sheetView>
  </sheetViews>
  <sheetFormatPr defaultRowHeight="13.5" x14ac:dyDescent="0.15"/>
  <cols>
    <col min="2" max="2" width="11.375" customWidth="1"/>
    <col min="3" max="3" width="10.625" customWidth="1"/>
  </cols>
  <sheetData>
    <row r="2" spans="2:3" x14ac:dyDescent="0.15">
      <c r="B2" t="s">
        <v>72</v>
      </c>
      <c r="C2" t="s">
        <v>0</v>
      </c>
    </row>
    <row r="3" spans="2:3" x14ac:dyDescent="0.15">
      <c r="B3">
        <v>5301301</v>
      </c>
      <c r="C3" t="s">
        <v>73</v>
      </c>
    </row>
    <row r="4" spans="2:3" x14ac:dyDescent="0.15">
      <c r="B4">
        <v>5301343</v>
      </c>
      <c r="C4" t="s">
        <v>74</v>
      </c>
    </row>
    <row r="5" spans="2:3" x14ac:dyDescent="0.15">
      <c r="B5">
        <v>5301351</v>
      </c>
      <c r="C5" t="s">
        <v>75</v>
      </c>
    </row>
    <row r="6" spans="2:3" x14ac:dyDescent="0.15">
      <c r="B6">
        <v>5301360</v>
      </c>
      <c r="C6" t="s">
        <v>76</v>
      </c>
    </row>
    <row r="7" spans="2:3" x14ac:dyDescent="0.15">
      <c r="B7">
        <v>5301378</v>
      </c>
      <c r="C7" t="s">
        <v>77</v>
      </c>
    </row>
    <row r="8" spans="2:3" x14ac:dyDescent="0.15">
      <c r="B8">
        <v>5301386</v>
      </c>
      <c r="C8" t="s">
        <v>78</v>
      </c>
    </row>
    <row r="9" spans="2:3" x14ac:dyDescent="0.15">
      <c r="B9">
        <v>5301394</v>
      </c>
      <c r="C9" t="s">
        <v>79</v>
      </c>
    </row>
    <row r="10" spans="2:3" x14ac:dyDescent="0.15">
      <c r="B10">
        <v>5301408</v>
      </c>
      <c r="C10" t="s">
        <v>80</v>
      </c>
    </row>
    <row r="11" spans="2:3" x14ac:dyDescent="0.15">
      <c r="B11">
        <v>5301416</v>
      </c>
      <c r="C11" t="s">
        <v>81</v>
      </c>
    </row>
    <row r="12" spans="2:3" x14ac:dyDescent="0.15">
      <c r="B12">
        <v>5301424</v>
      </c>
      <c r="C12" t="s">
        <v>82</v>
      </c>
    </row>
    <row r="13" spans="2:3" x14ac:dyDescent="0.15">
      <c r="B13">
        <v>5301432</v>
      </c>
      <c r="C13" t="s">
        <v>83</v>
      </c>
    </row>
    <row r="14" spans="2:3" x14ac:dyDescent="0.15">
      <c r="B14">
        <v>5301441</v>
      </c>
      <c r="C14" t="s">
        <v>84</v>
      </c>
    </row>
    <row r="15" spans="2:3" x14ac:dyDescent="0.15">
      <c r="B15">
        <v>5301459</v>
      </c>
      <c r="C15" t="s">
        <v>85</v>
      </c>
    </row>
    <row r="16" spans="2:3" x14ac:dyDescent="0.15">
      <c r="B16">
        <v>5301467</v>
      </c>
      <c r="C16" t="s">
        <v>86</v>
      </c>
    </row>
    <row r="17" spans="2:3" x14ac:dyDescent="0.15">
      <c r="B17">
        <v>5301475</v>
      </c>
      <c r="C17" t="s">
        <v>87</v>
      </c>
    </row>
    <row r="18" spans="2:3" x14ac:dyDescent="0.15">
      <c r="B18">
        <v>5301483</v>
      </c>
      <c r="C18" t="s">
        <v>88</v>
      </c>
    </row>
    <row r="19" spans="2:3" x14ac:dyDescent="0.15">
      <c r="B19">
        <v>5301491</v>
      </c>
      <c r="C19" t="s">
        <v>89</v>
      </c>
    </row>
    <row r="20" spans="2:3" x14ac:dyDescent="0.15">
      <c r="B20">
        <v>5301505</v>
      </c>
      <c r="C20" t="s">
        <v>90</v>
      </c>
    </row>
    <row r="21" spans="2:3" x14ac:dyDescent="0.15">
      <c r="B21">
        <v>5301530</v>
      </c>
      <c r="C21" t="s">
        <v>91</v>
      </c>
    </row>
    <row r="22" spans="2:3" x14ac:dyDescent="0.15">
      <c r="B22">
        <v>5301548</v>
      </c>
      <c r="C22" t="s">
        <v>92</v>
      </c>
    </row>
    <row r="23" spans="2:3" x14ac:dyDescent="0.15">
      <c r="B23">
        <v>5301556</v>
      </c>
      <c r="C23" t="s">
        <v>93</v>
      </c>
    </row>
    <row r="24" spans="2:3" x14ac:dyDescent="0.15">
      <c r="B24">
        <v>5301564</v>
      </c>
      <c r="C24" t="s">
        <v>94</v>
      </c>
    </row>
    <row r="25" spans="2:3" x14ac:dyDescent="0.15">
      <c r="B25">
        <v>5301572</v>
      </c>
      <c r="C25" t="s">
        <v>95</v>
      </c>
    </row>
    <row r="26" spans="2:3" x14ac:dyDescent="0.15">
      <c r="B26">
        <v>5301831</v>
      </c>
      <c r="C26" t="s">
        <v>96</v>
      </c>
    </row>
    <row r="27" spans="2:3" x14ac:dyDescent="0.15">
      <c r="B27">
        <v>5301840</v>
      </c>
      <c r="C27" t="s">
        <v>97</v>
      </c>
    </row>
    <row r="28" spans="2:3" x14ac:dyDescent="0.15">
      <c r="B28">
        <v>5301858</v>
      </c>
      <c r="C28" t="s">
        <v>98</v>
      </c>
    </row>
    <row r="29" spans="2:3" x14ac:dyDescent="0.15">
      <c r="B29">
        <v>5301866</v>
      </c>
      <c r="C29" t="s">
        <v>99</v>
      </c>
    </row>
    <row r="30" spans="2:3" x14ac:dyDescent="0.15">
      <c r="B30">
        <v>5301874</v>
      </c>
      <c r="C30" t="s">
        <v>100</v>
      </c>
    </row>
    <row r="31" spans="2:3" x14ac:dyDescent="0.15">
      <c r="B31">
        <v>5301882</v>
      </c>
      <c r="C31" t="s">
        <v>101</v>
      </c>
    </row>
    <row r="32" spans="2:3" x14ac:dyDescent="0.15">
      <c r="B32">
        <v>5308453</v>
      </c>
      <c r="C32" t="s">
        <v>102</v>
      </c>
    </row>
    <row r="33" spans="2:3" x14ac:dyDescent="0.15">
      <c r="B33">
        <v>5308500</v>
      </c>
      <c r="C33" t="s">
        <v>103</v>
      </c>
    </row>
    <row r="34" spans="2:3" x14ac:dyDescent="0.15">
      <c r="B34">
        <v>5308615</v>
      </c>
      <c r="C34" t="s">
        <v>104</v>
      </c>
    </row>
    <row r="35" spans="2:3" x14ac:dyDescent="0.15">
      <c r="B35">
        <v>5303656</v>
      </c>
      <c r="C35" t="s">
        <v>105</v>
      </c>
    </row>
    <row r="36" spans="2:3" x14ac:dyDescent="0.15">
      <c r="B36">
        <v>5303702</v>
      </c>
      <c r="C36" t="s">
        <v>106</v>
      </c>
    </row>
    <row r="37" spans="2:3" x14ac:dyDescent="0.15">
      <c r="B37">
        <v>5303711</v>
      </c>
      <c r="C37" t="s">
        <v>107</v>
      </c>
    </row>
    <row r="38" spans="2:3" x14ac:dyDescent="0.15">
      <c r="B38">
        <v>5303729</v>
      </c>
      <c r="C38" t="s">
        <v>108</v>
      </c>
    </row>
    <row r="39" spans="2:3" x14ac:dyDescent="0.15">
      <c r="B39">
        <v>5312302</v>
      </c>
      <c r="C39" t="s">
        <v>109</v>
      </c>
    </row>
    <row r="40" spans="2:3" x14ac:dyDescent="0.15">
      <c r="B40">
        <v>5312311</v>
      </c>
      <c r="C40" t="s">
        <v>110</v>
      </c>
    </row>
    <row r="41" spans="2:3" x14ac:dyDescent="0.15">
      <c r="B41">
        <v>5312701</v>
      </c>
      <c r="C41" t="s">
        <v>111</v>
      </c>
    </row>
    <row r="42" spans="2:3" x14ac:dyDescent="0.15">
      <c r="B42">
        <v>5312710</v>
      </c>
      <c r="C42" t="s">
        <v>112</v>
      </c>
    </row>
    <row r="43" spans="2:3" x14ac:dyDescent="0.15">
      <c r="B43">
        <v>5312728</v>
      </c>
      <c r="C43" t="s">
        <v>113</v>
      </c>
    </row>
    <row r="44" spans="2:3" x14ac:dyDescent="0.15">
      <c r="B44">
        <v>5312736</v>
      </c>
      <c r="C44" t="s">
        <v>114</v>
      </c>
    </row>
    <row r="45" spans="2:3" x14ac:dyDescent="0.15">
      <c r="B45">
        <v>5312744</v>
      </c>
      <c r="C45" t="s">
        <v>115</v>
      </c>
    </row>
    <row r="46" spans="2:3" x14ac:dyDescent="0.15">
      <c r="B46">
        <v>5312931</v>
      </c>
      <c r="C46" t="s">
        <v>116</v>
      </c>
    </row>
    <row r="47" spans="2:3" x14ac:dyDescent="0.15">
      <c r="B47">
        <v>5313406</v>
      </c>
      <c r="C47" t="s">
        <v>117</v>
      </c>
    </row>
    <row r="48" spans="2:3" x14ac:dyDescent="0.15">
      <c r="B48">
        <v>5308801</v>
      </c>
      <c r="C48" t="s">
        <v>118</v>
      </c>
    </row>
    <row r="49" spans="2:3" x14ac:dyDescent="0.15">
      <c r="B49">
        <v>5311900</v>
      </c>
      <c r="C49" t="s">
        <v>119</v>
      </c>
    </row>
    <row r="50" spans="2:3" x14ac:dyDescent="0.15">
      <c r="B50">
        <v>5311934</v>
      </c>
      <c r="C50" t="s">
        <v>120</v>
      </c>
    </row>
    <row r="51" spans="2:3" x14ac:dyDescent="0.15">
      <c r="B51">
        <v>5313147</v>
      </c>
      <c r="C51" t="s">
        <v>121</v>
      </c>
    </row>
    <row r="52" spans="2:3" x14ac:dyDescent="0.15">
      <c r="B52">
        <v>5312001</v>
      </c>
      <c r="C52" t="s">
        <v>122</v>
      </c>
    </row>
    <row r="53" spans="2:3" x14ac:dyDescent="0.15">
      <c r="B53">
        <v>5313279</v>
      </c>
      <c r="C53" t="s">
        <v>123</v>
      </c>
    </row>
    <row r="54" spans="2:3" x14ac:dyDescent="0.15">
      <c r="B54">
        <v>6335918</v>
      </c>
      <c r="C54" t="s">
        <v>124</v>
      </c>
    </row>
    <row r="55" spans="2:3" x14ac:dyDescent="0.15">
      <c r="B55">
        <v>6335934</v>
      </c>
      <c r="C55" t="s">
        <v>125</v>
      </c>
    </row>
    <row r="56" spans="2:3" x14ac:dyDescent="0.15">
      <c r="B56">
        <v>6335942</v>
      </c>
      <c r="C56" t="s">
        <v>126</v>
      </c>
    </row>
    <row r="57" spans="2:3" x14ac:dyDescent="0.15">
      <c r="B57">
        <v>6335951</v>
      </c>
      <c r="C57" t="s">
        <v>127</v>
      </c>
    </row>
    <row r="58" spans="2:3" x14ac:dyDescent="0.15">
      <c r="B58">
        <v>6335969</v>
      </c>
      <c r="C58" t="s">
        <v>128</v>
      </c>
    </row>
    <row r="59" spans="2:3" x14ac:dyDescent="0.15">
      <c r="B59">
        <v>6335977</v>
      </c>
      <c r="C59" t="s">
        <v>129</v>
      </c>
    </row>
    <row r="60" spans="2:3" x14ac:dyDescent="0.15">
      <c r="B60">
        <v>6335985</v>
      </c>
      <c r="C60" t="s">
        <v>130</v>
      </c>
    </row>
    <row r="61" spans="2:3" x14ac:dyDescent="0.15">
      <c r="B61">
        <v>6335993</v>
      </c>
      <c r="C61" t="s">
        <v>131</v>
      </c>
    </row>
    <row r="62" spans="2:3" x14ac:dyDescent="0.15">
      <c r="B62">
        <v>6336001</v>
      </c>
      <c r="C62" t="s">
        <v>132</v>
      </c>
    </row>
    <row r="63" spans="2:3" x14ac:dyDescent="0.15">
      <c r="B63">
        <v>6336019</v>
      </c>
      <c r="C63" t="s">
        <v>133</v>
      </c>
    </row>
    <row r="64" spans="2:3" x14ac:dyDescent="0.15">
      <c r="B64">
        <v>6336221</v>
      </c>
      <c r="C64" t="s">
        <v>134</v>
      </c>
    </row>
    <row r="65" spans="2:3" x14ac:dyDescent="0.15">
      <c r="B65">
        <v>6336230</v>
      </c>
      <c r="C65" t="s">
        <v>135</v>
      </c>
    </row>
    <row r="66" spans="2:3" x14ac:dyDescent="0.15">
      <c r="B66">
        <v>6336248</v>
      </c>
      <c r="C66" t="s">
        <v>136</v>
      </c>
    </row>
    <row r="67" spans="2:3" x14ac:dyDescent="0.15">
      <c r="B67">
        <v>6340504</v>
      </c>
      <c r="C67" t="s">
        <v>137</v>
      </c>
    </row>
    <row r="68" spans="2:3" x14ac:dyDescent="0.15">
      <c r="B68">
        <v>6340601</v>
      </c>
      <c r="C68" t="s">
        <v>138</v>
      </c>
    </row>
    <row r="69" spans="2:3" x14ac:dyDescent="0.15">
      <c r="B69">
        <v>6340709</v>
      </c>
      <c r="C69" t="s">
        <v>139</v>
      </c>
    </row>
    <row r="70" spans="2:3" x14ac:dyDescent="0.15">
      <c r="B70">
        <v>6337023</v>
      </c>
      <c r="C70" t="s">
        <v>140</v>
      </c>
    </row>
    <row r="71" spans="2:3" x14ac:dyDescent="0.15">
      <c r="B71">
        <v>6337040</v>
      </c>
      <c r="C71" t="s">
        <v>141</v>
      </c>
    </row>
    <row r="72" spans="2:3" x14ac:dyDescent="0.15">
      <c r="B72">
        <v>6341209</v>
      </c>
      <c r="C72" t="s">
        <v>142</v>
      </c>
    </row>
    <row r="73" spans="2:3" x14ac:dyDescent="0.15">
      <c r="B73">
        <v>6341501</v>
      </c>
      <c r="C73" t="s">
        <v>143</v>
      </c>
    </row>
    <row r="74" spans="2:3" x14ac:dyDescent="0.15">
      <c r="B74">
        <v>6341519</v>
      </c>
      <c r="C74" t="s">
        <v>144</v>
      </c>
    </row>
    <row r="75" spans="2:3" x14ac:dyDescent="0.15">
      <c r="B75">
        <v>6342001</v>
      </c>
      <c r="C75" t="s">
        <v>145</v>
      </c>
    </row>
    <row r="76" spans="2:3" x14ac:dyDescent="0.15">
      <c r="B76">
        <v>6341004</v>
      </c>
      <c r="C76" t="s">
        <v>146</v>
      </c>
    </row>
    <row r="77" spans="2:3" x14ac:dyDescent="0.15">
      <c r="B77">
        <v>6341802</v>
      </c>
      <c r="C77" t="s">
        <v>147</v>
      </c>
    </row>
    <row r="78" spans="2:3" x14ac:dyDescent="0.15">
      <c r="B78">
        <v>6341101</v>
      </c>
      <c r="C78" t="s">
        <v>148</v>
      </c>
    </row>
    <row r="79" spans="2:3" x14ac:dyDescent="0.15">
      <c r="B79">
        <v>6341900</v>
      </c>
      <c r="C79" t="s">
        <v>149</v>
      </c>
    </row>
    <row r="80" spans="2:3" x14ac:dyDescent="0.15">
      <c r="B80">
        <v>5204208</v>
      </c>
      <c r="C80" t="s">
        <v>150</v>
      </c>
    </row>
    <row r="81" spans="2:3" x14ac:dyDescent="0.15">
      <c r="B81">
        <v>5204216</v>
      </c>
      <c r="C81" t="s">
        <v>151</v>
      </c>
    </row>
    <row r="82" spans="2:3" x14ac:dyDescent="0.15">
      <c r="B82">
        <v>5204224</v>
      </c>
      <c r="C82" t="s">
        <v>152</v>
      </c>
    </row>
    <row r="83" spans="2:3" x14ac:dyDescent="0.15">
      <c r="B83">
        <v>5204305</v>
      </c>
      <c r="C83" t="s">
        <v>153</v>
      </c>
    </row>
    <row r="84" spans="2:3" x14ac:dyDescent="0.15">
      <c r="B84">
        <v>5204399</v>
      </c>
      <c r="C84" t="s">
        <v>154</v>
      </c>
    </row>
    <row r="85" spans="2:3" x14ac:dyDescent="0.15">
      <c r="B85">
        <v>5204411</v>
      </c>
      <c r="C85" t="s">
        <v>155</v>
      </c>
    </row>
    <row r="86" spans="2:3" x14ac:dyDescent="0.15">
      <c r="B86">
        <v>5204429</v>
      </c>
      <c r="C86" t="s">
        <v>156</v>
      </c>
    </row>
    <row r="87" spans="2:3" x14ac:dyDescent="0.15">
      <c r="B87">
        <v>5204437</v>
      </c>
      <c r="C87" t="s">
        <v>157</v>
      </c>
    </row>
    <row r="88" spans="2:3" x14ac:dyDescent="0.15">
      <c r="B88">
        <v>5204445</v>
      </c>
      <c r="C88" t="s">
        <v>158</v>
      </c>
    </row>
    <row r="89" spans="2:3" x14ac:dyDescent="0.15">
      <c r="B89">
        <v>5214106</v>
      </c>
      <c r="C89" t="s">
        <v>159</v>
      </c>
    </row>
    <row r="90" spans="2:3" x14ac:dyDescent="0.15">
      <c r="B90">
        <v>5215048</v>
      </c>
      <c r="C90" t="s">
        <v>160</v>
      </c>
    </row>
    <row r="91" spans="2:3" x14ac:dyDescent="0.15">
      <c r="B91">
        <v>5209609</v>
      </c>
      <c r="C91" t="s">
        <v>161</v>
      </c>
    </row>
    <row r="92" spans="2:3" x14ac:dyDescent="0.15">
      <c r="B92">
        <v>5209838</v>
      </c>
      <c r="C92" t="s">
        <v>162</v>
      </c>
    </row>
    <row r="93" spans="2:3" x14ac:dyDescent="0.15">
      <c r="B93">
        <v>5209846</v>
      </c>
      <c r="C93" t="s">
        <v>163</v>
      </c>
    </row>
    <row r="94" spans="2:3" x14ac:dyDescent="0.15">
      <c r="B94">
        <v>5210801</v>
      </c>
      <c r="C94" t="s">
        <v>164</v>
      </c>
    </row>
    <row r="95" spans="2:3" x14ac:dyDescent="0.15">
      <c r="B95">
        <v>5211034</v>
      </c>
      <c r="C95" t="s">
        <v>165</v>
      </c>
    </row>
    <row r="96" spans="2:3" x14ac:dyDescent="0.15">
      <c r="B96">
        <v>5211301</v>
      </c>
      <c r="C96" t="s">
        <v>166</v>
      </c>
    </row>
    <row r="97" spans="2:3" x14ac:dyDescent="0.15">
      <c r="B97">
        <v>5211417</v>
      </c>
      <c r="C97" t="s">
        <v>167</v>
      </c>
    </row>
    <row r="98" spans="2:3" x14ac:dyDescent="0.15">
      <c r="B98">
        <v>5213827</v>
      </c>
      <c r="C98" t="s">
        <v>168</v>
      </c>
    </row>
    <row r="99" spans="2:3" x14ac:dyDescent="0.15">
      <c r="B99">
        <v>5214025</v>
      </c>
      <c r="C99" t="s">
        <v>169</v>
      </c>
    </row>
    <row r="100" spans="2:3" x14ac:dyDescent="0.15">
      <c r="B100">
        <v>5214033</v>
      </c>
      <c r="C100" t="s">
        <v>170</v>
      </c>
    </row>
    <row r="101" spans="2:3" x14ac:dyDescent="0.15">
      <c r="B101">
        <v>5214041</v>
      </c>
      <c r="C101" t="s">
        <v>171</v>
      </c>
    </row>
    <row r="102" spans="2:3" x14ac:dyDescent="0.15">
      <c r="B102">
        <v>5214327</v>
      </c>
      <c r="C102" t="s">
        <v>172</v>
      </c>
    </row>
    <row r="103" spans="2:3" x14ac:dyDescent="0.15">
      <c r="B103">
        <v>5214343</v>
      </c>
      <c r="C103" t="s">
        <v>173</v>
      </c>
    </row>
    <row r="104" spans="2:3" x14ac:dyDescent="0.15">
      <c r="B104">
        <v>5214360</v>
      </c>
      <c r="C104" t="s">
        <v>174</v>
      </c>
    </row>
    <row r="105" spans="2:3" x14ac:dyDescent="0.15">
      <c r="B105">
        <v>5215200</v>
      </c>
      <c r="C105" t="s">
        <v>175</v>
      </c>
    </row>
    <row r="106" spans="2:3" x14ac:dyDescent="0.15">
      <c r="B106">
        <v>5214700</v>
      </c>
      <c r="C106" t="s">
        <v>176</v>
      </c>
    </row>
    <row r="107" spans="2:3" x14ac:dyDescent="0.15">
      <c r="B107">
        <v>5209307</v>
      </c>
      <c r="C107" t="s">
        <v>177</v>
      </c>
    </row>
    <row r="108" spans="2:3" x14ac:dyDescent="0.15">
      <c r="B108">
        <v>5209315</v>
      </c>
      <c r="C108" t="s">
        <v>178</v>
      </c>
    </row>
    <row r="109" spans="2:3" x14ac:dyDescent="0.15">
      <c r="B109">
        <v>5210054</v>
      </c>
      <c r="C109" t="s">
        <v>179</v>
      </c>
    </row>
    <row r="110" spans="2:3" x14ac:dyDescent="0.15">
      <c r="B110">
        <v>5210127</v>
      </c>
      <c r="C110" t="s">
        <v>180</v>
      </c>
    </row>
    <row r="111" spans="2:3" x14ac:dyDescent="0.15">
      <c r="B111">
        <v>5210739</v>
      </c>
      <c r="C111" t="s">
        <v>181</v>
      </c>
    </row>
    <row r="112" spans="2:3" x14ac:dyDescent="0.15">
      <c r="B112">
        <v>6237207</v>
      </c>
      <c r="C112" t="s">
        <v>182</v>
      </c>
    </row>
    <row r="113" spans="2:3" x14ac:dyDescent="0.15">
      <c r="B113">
        <v>6237215</v>
      </c>
      <c r="C113" t="s">
        <v>183</v>
      </c>
    </row>
    <row r="114" spans="2:3" x14ac:dyDescent="0.15">
      <c r="B114">
        <v>6237274</v>
      </c>
      <c r="C114" t="s">
        <v>184</v>
      </c>
    </row>
    <row r="115" spans="2:3" x14ac:dyDescent="0.15">
      <c r="B115">
        <v>6237282</v>
      </c>
      <c r="C115" t="s">
        <v>185</v>
      </c>
    </row>
    <row r="116" spans="2:3" x14ac:dyDescent="0.15">
      <c r="B116">
        <v>6242421</v>
      </c>
      <c r="C116" t="s">
        <v>186</v>
      </c>
    </row>
    <row r="117" spans="2:3" x14ac:dyDescent="0.15">
      <c r="B117">
        <v>6242839</v>
      </c>
      <c r="C117" t="s">
        <v>187</v>
      </c>
    </row>
    <row r="118" spans="2:3" x14ac:dyDescent="0.15">
      <c r="B118">
        <v>6239501</v>
      </c>
      <c r="C118" t="s">
        <v>188</v>
      </c>
    </row>
    <row r="119" spans="2:3" x14ac:dyDescent="0.15">
      <c r="B119">
        <v>6240003</v>
      </c>
      <c r="C119" t="s">
        <v>189</v>
      </c>
    </row>
    <row r="120" spans="2:3" x14ac:dyDescent="0.15">
      <c r="B120">
        <v>6240101</v>
      </c>
      <c r="C120" t="s">
        <v>190</v>
      </c>
    </row>
    <row r="121" spans="2:3" x14ac:dyDescent="0.15">
      <c r="B121">
        <v>6240208</v>
      </c>
      <c r="C121" t="s">
        <v>191</v>
      </c>
    </row>
    <row r="122" spans="2:3" x14ac:dyDescent="0.15">
      <c r="B122">
        <v>6240305</v>
      </c>
      <c r="C122" t="s">
        <v>192</v>
      </c>
    </row>
    <row r="123" spans="2:3" x14ac:dyDescent="0.15">
      <c r="B123">
        <v>6239196</v>
      </c>
      <c r="C123" t="s">
        <v>193</v>
      </c>
    </row>
    <row r="124" spans="2:3" x14ac:dyDescent="0.15">
      <c r="B124">
        <v>6239609</v>
      </c>
      <c r="C124" t="s">
        <v>194</v>
      </c>
    </row>
    <row r="125" spans="2:3" x14ac:dyDescent="0.15">
      <c r="B125">
        <v>6239617</v>
      </c>
      <c r="C125" t="s">
        <v>195</v>
      </c>
    </row>
    <row r="126" spans="2:3" x14ac:dyDescent="0.15">
      <c r="B126">
        <v>6239901</v>
      </c>
      <c r="C126" t="s">
        <v>196</v>
      </c>
    </row>
    <row r="127" spans="2:3" x14ac:dyDescent="0.15">
      <c r="B127">
        <v>6242308</v>
      </c>
      <c r="C127" t="s">
        <v>197</v>
      </c>
    </row>
    <row r="128" spans="2:3" x14ac:dyDescent="0.15">
      <c r="B128">
        <v>6242537</v>
      </c>
      <c r="C128" t="s">
        <v>198</v>
      </c>
    </row>
    <row r="129" spans="2:3" x14ac:dyDescent="0.15">
      <c r="B129">
        <v>6242901</v>
      </c>
      <c r="C129" t="s">
        <v>199</v>
      </c>
    </row>
    <row r="130" spans="2:3" x14ac:dyDescent="0.15">
      <c r="B130">
        <v>6242707</v>
      </c>
      <c r="C130" t="s">
        <v>200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旅費相手方登録入力（依頼）票</vt:lpstr>
      <vt:lpstr>口座番号登録一覧表</vt:lpstr>
      <vt:lpstr>学校一覧表</vt:lpstr>
      <vt:lpstr>'旅費相手方登録入力（依頼）票'!Print_Area</vt:lpstr>
      <vt:lpstr>口座番号登録一覧表!Print_Titles</vt:lpstr>
    </vt:vector>
  </TitlesOfParts>
  <Company>中南教育事務所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中南教育事務所</dc:creator>
  <cp:lastModifiedBy>jim317</cp:lastModifiedBy>
  <cp:lastPrinted>2022-01-26T06:24:27Z</cp:lastPrinted>
  <dcterms:created xsi:type="dcterms:W3CDTF">2000-11-04T05:37:32Z</dcterms:created>
  <dcterms:modified xsi:type="dcterms:W3CDTF">2022-02-03T05:26:46Z</dcterms:modified>
</cp:coreProperties>
</file>