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01_給与担当\★小中　給与・旅費★\04_ 学校あて通知・事務連絡（給与関係）\R4 発送文書\2023.02臨時職員の年度末・年度始めの事務処理について（通知）\R4様式\"/>
    </mc:Choice>
  </mc:AlternateContent>
  <xr:revisionPtr revIDLastSave="0" documentId="13_ncr:1_{4E7AED7F-00C1-4AEF-AAEB-E4C7BA6C550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相手方登録（依頼）票" sheetId="8" r:id="rId1"/>
    <sheet name="（修正）　相手方登録（依頼）票" sheetId="9" state="hidden" r:id="rId2"/>
    <sheet name="口座番号登録一覧表" sheetId="7" r:id="rId3"/>
  </sheets>
  <definedNames>
    <definedName name="_xlnm._FilterDatabase" localSheetId="2" hidden="1">口座番号登録一覧表!$A$4:$V$5</definedName>
    <definedName name="_xlnm.Print_Area" localSheetId="1">'（修正）　相手方登録（依頼）票'!$B$1:$DX$99</definedName>
    <definedName name="_xlnm.Print_Area" localSheetId="0">'相手方登録（依頼）票'!$B$1:$DX$99</definedName>
    <definedName name="_xlnm.Print_Titles" localSheetId="2">口座番号登録一覧表!$2:$4</definedName>
    <definedName name="Z_E6BE0018_C122_476E_B95F_D2D08E18DDD2_.wvu.PrintArea" localSheetId="2" hidden="1">口座番号登録一覧表!$B$2:$Q$5</definedName>
    <definedName name="Z_EF718C15_8F0A_447B_9737_41087DAFF204_.wvu.PrintArea" localSheetId="2" hidden="1">口座番号登録一覧表!$B$2:$Q$5</definedName>
    <definedName name="Z_F7D9D914_C68E_4CE2_A173_C36AE03C688D_.wvu.PrintArea" localSheetId="2" hidden="1">口座番号登録一覧表!$B$2:$Q$5</definedName>
  </definedNames>
  <calcPr calcId="191029"/>
  <customWorkbookViews>
    <customWorkbookView name="user - 個人用ビュー" guid="{F7D9D914-C68E-4CE2-A173-C36AE03C688D}" mergeInterval="0" personalView="1" maximized="1" windowWidth="1020" windowHeight="544" activeSheetId="2" showComments="commIndAndComment"/>
    <customWorkbookView name="jimu31 - 個人用ビュー" guid="{E6BE0018-C122-476E-B95F-D2D08E18DDD2}" mergeInterval="0" personalView="1" maximized="1" xWindow="16" yWindow="43" windowWidth="1234" windowHeight="725" activeSheetId="2"/>
    <customWorkbookView name="教育庁 - 個人用ビュー" guid="{EF718C15-8F0A-447B-9737-41087DAFF204}" mergeInterval="0" personalView="1" maximized="1" windowWidth="1020" windowHeight="587" activeSheetId="2" showStatusbar="0"/>
  </customWorkbookViews>
</workbook>
</file>

<file path=xl/calcChain.xml><?xml version="1.0" encoding="utf-8"?>
<calcChain xmlns="http://schemas.openxmlformats.org/spreadsheetml/2006/main">
  <c r="CH17" i="9" l="1"/>
  <c r="AT81" i="9"/>
  <c r="AT81" i="8"/>
  <c r="AD72" i="9"/>
  <c r="AD72" i="8"/>
  <c r="CP17" i="8"/>
  <c r="CP17" i="9"/>
  <c r="CH17" i="8"/>
  <c r="EA49" i="9"/>
  <c r="B49" i="9" s="1"/>
  <c r="EA12" i="9"/>
  <c r="BB12" i="9" s="1"/>
  <c r="BZ17" i="9"/>
  <c r="EA25" i="9"/>
  <c r="AX25" i="9" s="1"/>
  <c r="EA35" i="9"/>
  <c r="AX35" i="9" s="1"/>
  <c r="EB49" i="9"/>
  <c r="AP56" i="9" s="1"/>
  <c r="EA74" i="9"/>
  <c r="B74" i="9" s="1"/>
  <c r="EB74" i="9"/>
  <c r="V74" i="9" s="1"/>
  <c r="EB83" i="9"/>
  <c r="BY74" i="9" s="1"/>
  <c r="BN81" i="9"/>
  <c r="EA83" i="9"/>
  <c r="V83" i="9" s="1"/>
  <c r="EA92" i="9"/>
  <c r="B92" i="9" s="1"/>
  <c r="EB83" i="8"/>
  <c r="BY74" i="8" s="1"/>
  <c r="BE72" i="8"/>
  <c r="BN81" i="8"/>
  <c r="BZ17" i="8"/>
  <c r="EA92" i="8"/>
  <c r="Z92" i="8" s="1"/>
  <c r="EA83" i="8"/>
  <c r="R83" i="8" s="1"/>
  <c r="EB74" i="8"/>
  <c r="Z74" i="8" s="1"/>
  <c r="EA74" i="8"/>
  <c r="J74" i="8" s="1"/>
  <c r="EB49" i="8"/>
  <c r="AL63" i="8" s="1"/>
  <c r="EA49" i="8"/>
  <c r="B49" i="8" s="1"/>
  <c r="EA35" i="8"/>
  <c r="BJ35" i="8" s="1"/>
  <c r="EA25" i="8"/>
  <c r="V25" i="8" s="1"/>
  <c r="EA12" i="8"/>
  <c r="V12" i="8" s="1"/>
  <c r="AD25" i="9"/>
  <c r="AL49" i="9" l="1"/>
  <c r="BV49" i="9"/>
  <c r="CH49" i="9"/>
  <c r="AL63" i="9"/>
  <c r="R25" i="9"/>
  <c r="F25" i="9"/>
  <c r="AP25" i="9"/>
  <c r="J25" i="9"/>
  <c r="V25" i="9"/>
  <c r="AL25" i="9"/>
  <c r="BV63" i="9"/>
  <c r="V92" i="9"/>
  <c r="BN63" i="9"/>
  <c r="BB56" i="9"/>
  <c r="R49" i="9"/>
  <c r="AT25" i="9"/>
  <c r="AH25" i="9"/>
  <c r="AD35" i="8"/>
  <c r="V49" i="9"/>
  <c r="B25" i="9"/>
  <c r="J92" i="9"/>
  <c r="AT56" i="8"/>
  <c r="BB25" i="9"/>
  <c r="AH92" i="9"/>
  <c r="Z92" i="9"/>
  <c r="BF25" i="9"/>
  <c r="AD92" i="9"/>
  <c r="N92" i="9"/>
  <c r="F92" i="9"/>
  <c r="Z25" i="9"/>
  <c r="N25" i="9"/>
  <c r="BB63" i="8"/>
  <c r="AP35" i="8"/>
  <c r="F35" i="8"/>
  <c r="R35" i="8"/>
  <c r="B35" i="8"/>
  <c r="BV35" i="8"/>
  <c r="AH35" i="8"/>
  <c r="J35" i="8"/>
  <c r="BF35" i="8"/>
  <c r="N35" i="8"/>
  <c r="R25" i="8"/>
  <c r="BF25" i="8"/>
  <c r="AL25" i="8"/>
  <c r="F25" i="8"/>
  <c r="J25" i="8"/>
  <c r="N12" i="8"/>
  <c r="AT25" i="8"/>
  <c r="R12" i="8"/>
  <c r="Z74" i="9"/>
  <c r="AH12" i="9"/>
  <c r="AT35" i="8"/>
  <c r="BN35" i="8"/>
  <c r="AX12" i="8"/>
  <c r="AL83" i="9"/>
  <c r="R83" i="9"/>
  <c r="AD12" i="9"/>
  <c r="AH83" i="9"/>
  <c r="BF12" i="9"/>
  <c r="AX35" i="8"/>
  <c r="N12" i="9"/>
  <c r="BZ35" i="8"/>
  <c r="AP83" i="8"/>
  <c r="V35" i="8"/>
  <c r="AD83" i="9"/>
  <c r="V74" i="8"/>
  <c r="Z35" i="8"/>
  <c r="R74" i="8"/>
  <c r="BB35" i="8"/>
  <c r="AD12" i="8"/>
  <c r="AP83" i="9"/>
  <c r="V83" i="8"/>
  <c r="AL83" i="8"/>
  <c r="AH56" i="9"/>
  <c r="Z83" i="8"/>
  <c r="Z12" i="9"/>
  <c r="F12" i="9"/>
  <c r="AP12" i="9"/>
  <c r="J12" i="9"/>
  <c r="V12" i="9"/>
  <c r="BV56" i="9"/>
  <c r="F49" i="8"/>
  <c r="AX12" i="9"/>
  <c r="AD83" i="8"/>
  <c r="BF49" i="9"/>
  <c r="AL56" i="9"/>
  <c r="AT12" i="9"/>
  <c r="AL12" i="9"/>
  <c r="AH83" i="8"/>
  <c r="AD49" i="8"/>
  <c r="R12" i="9"/>
  <c r="F12" i="8"/>
  <c r="N92" i="8"/>
  <c r="AD35" i="9"/>
  <c r="J35" i="9"/>
  <c r="Z12" i="8"/>
  <c r="BB12" i="8"/>
  <c r="J49" i="9"/>
  <c r="AH12" i="8"/>
  <c r="AL12" i="8"/>
  <c r="V35" i="9"/>
  <c r="Z49" i="9"/>
  <c r="AT12" i="8"/>
  <c r="AP12" i="8"/>
  <c r="F49" i="9"/>
  <c r="F35" i="9"/>
  <c r="BF12" i="8"/>
  <c r="J12" i="8"/>
  <c r="AD49" i="9"/>
  <c r="BV63" i="8"/>
  <c r="AD25" i="8"/>
  <c r="CT92" i="8"/>
  <c r="CL92" i="8"/>
  <c r="BF92" i="8"/>
  <c r="AH92" i="8"/>
  <c r="B25" i="8"/>
  <c r="AH25" i="8"/>
  <c r="R49" i="8"/>
  <c r="CD92" i="8"/>
  <c r="BZ92" i="8"/>
  <c r="V49" i="8"/>
  <c r="BN92" i="8"/>
  <c r="V92" i="8"/>
  <c r="R92" i="8"/>
  <c r="F92" i="8"/>
  <c r="J49" i="8"/>
  <c r="B92" i="8"/>
  <c r="BR92" i="8"/>
  <c r="BB92" i="8"/>
  <c r="BB25" i="8"/>
  <c r="Z49" i="8"/>
  <c r="DJ92" i="8"/>
  <c r="CP92" i="8"/>
  <c r="AP92" i="8"/>
  <c r="AX92" i="8"/>
  <c r="CD49" i="9"/>
  <c r="CH92" i="8"/>
  <c r="AT92" i="8"/>
  <c r="CX92" i="8"/>
  <c r="AP25" i="8"/>
  <c r="N25" i="8"/>
  <c r="Z25" i="8"/>
  <c r="CL63" i="8"/>
  <c r="J92" i="8"/>
  <c r="BJ35" i="9"/>
  <c r="Z35" i="9"/>
  <c r="AL92" i="8"/>
  <c r="DB92" i="8"/>
  <c r="AD92" i="8"/>
  <c r="AL35" i="9"/>
  <c r="BF35" i="9"/>
  <c r="B35" i="9"/>
  <c r="R74" i="9"/>
  <c r="AT35" i="9"/>
  <c r="BR35" i="8"/>
  <c r="AL35" i="8"/>
  <c r="BV92" i="8"/>
  <c r="DF92" i="8"/>
  <c r="BJ92" i="8"/>
  <c r="BR35" i="9"/>
  <c r="AH35" i="9"/>
  <c r="N35" i="9"/>
  <c r="Z83" i="9"/>
  <c r="BN35" i="9"/>
  <c r="BV35" i="9"/>
  <c r="BB35" i="9"/>
  <c r="R35" i="9"/>
  <c r="DN92" i="8"/>
  <c r="AP35" i="9"/>
  <c r="BZ35" i="9"/>
  <c r="F74" i="8"/>
  <c r="CD56" i="8"/>
  <c r="BF56" i="8"/>
  <c r="AX56" i="8"/>
  <c r="AT56" i="9"/>
  <c r="AX63" i="9"/>
  <c r="AX49" i="9"/>
  <c r="AH56" i="8"/>
  <c r="CP56" i="8"/>
  <c r="BJ56" i="8"/>
  <c r="AL56" i="8"/>
  <c r="BJ63" i="8"/>
  <c r="BZ56" i="9"/>
  <c r="CP56" i="9"/>
  <c r="BN56" i="9"/>
  <c r="BN49" i="9"/>
  <c r="BZ49" i="9"/>
  <c r="AT63" i="9"/>
  <c r="BN63" i="8"/>
  <c r="BF63" i="8"/>
  <c r="AX25" i="8"/>
  <c r="BR49" i="9"/>
  <c r="CD63" i="9"/>
  <c r="BR56" i="9"/>
  <c r="N74" i="9"/>
  <c r="AX63" i="8"/>
  <c r="B74" i="8"/>
  <c r="CP63" i="8"/>
  <c r="CP63" i="9"/>
  <c r="CD56" i="9"/>
  <c r="F74" i="9"/>
  <c r="BJ63" i="9"/>
  <c r="CL49" i="9"/>
  <c r="AP63" i="8"/>
  <c r="BB49" i="8"/>
  <c r="BR49" i="8"/>
  <c r="BR63" i="9"/>
  <c r="BB63" i="9"/>
  <c r="AP49" i="8"/>
  <c r="AX49" i="8"/>
  <c r="CL56" i="8"/>
  <c r="CH49" i="8"/>
  <c r="AT49" i="8"/>
  <c r="BN56" i="8"/>
  <c r="BF49" i="8"/>
  <c r="BJ49" i="8"/>
  <c r="CH63" i="9"/>
  <c r="BJ56" i="9"/>
  <c r="BJ49" i="9"/>
  <c r="BZ63" i="8"/>
  <c r="CL49" i="8"/>
  <c r="AH63" i="8"/>
  <c r="CP49" i="9"/>
  <c r="CH56" i="8"/>
  <c r="AX56" i="9"/>
  <c r="BZ63" i="9"/>
  <c r="J74" i="9"/>
  <c r="CP49" i="8"/>
  <c r="BF63" i="9"/>
  <c r="BN49" i="8"/>
  <c r="BZ49" i="8"/>
  <c r="BV56" i="8"/>
  <c r="BZ56" i="8"/>
  <c r="BV49" i="8"/>
  <c r="BB56" i="8"/>
  <c r="AP56" i="8"/>
  <c r="CL56" i="9"/>
  <c r="BB49" i="9"/>
  <c r="AT49" i="9"/>
  <c r="BF56" i="9"/>
  <c r="AH49" i="9"/>
  <c r="AH49" i="8"/>
  <c r="AP49" i="9"/>
  <c r="BR56" i="8"/>
  <c r="AT63" i="8"/>
  <c r="BR63" i="8"/>
  <c r="CD63" i="8"/>
  <c r="CH63" i="8"/>
  <c r="CD49" i="8"/>
  <c r="N74" i="8"/>
  <c r="CL63" i="9"/>
  <c r="CH56" i="9"/>
  <c r="AL49" i="8"/>
  <c r="AP63" i="9"/>
  <c r="AH63" i="9"/>
  <c r="R9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jim317</author>
  </authors>
  <commentList>
    <comment ref="F5" authorId="0" shapeId="0" xr:uid="{C0CDDCA6-6421-4CF0-8930-5AA608F02DC0}">
      <text>
        <r>
          <rPr>
            <sz val="14"/>
            <color indexed="81"/>
            <rFont val="MS P ゴシック"/>
            <family val="3"/>
            <charset val="128"/>
          </rPr>
          <t>姓名の間にスペースを入れないで、濁点も入れないでください。
例「スズキ」→「ススキ」
　「シバタ」→「シハタ」
　「カズオ」→「カスオ」</t>
        </r>
      </text>
    </comment>
    <comment ref="O5" authorId="0" shapeId="0" xr:uid="{522690C5-F835-4798-A14A-B7A96BFFA11A}">
      <text>
        <r>
          <rPr>
            <sz val="14"/>
            <color indexed="81"/>
            <rFont val="MS P ゴシック"/>
            <family val="3"/>
            <charset val="128"/>
          </rPr>
          <t>こちらの欄は、
姓名の間にスペースを入れて、濁点も１文字としてください。</t>
        </r>
      </text>
    </comment>
  </commentList>
</comments>
</file>

<file path=xl/sharedStrings.xml><?xml version="1.0" encoding="utf-8"?>
<sst xmlns="http://schemas.openxmlformats.org/spreadsheetml/2006/main" count="152" uniqueCount="85">
  <si>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</si>
  <si>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</si>
  <si>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相手方登録入力（依頼）票</t>
  </si>
  <si>
    <t>入力区分</t>
    <rPh sb="0" eb="2">
      <t>ニュウリョク</t>
    </rPh>
    <rPh sb="2" eb="4">
      <t>クブン</t>
    </rPh>
    <phoneticPr fontId="1"/>
  </si>
  <si>
    <t>支出区分</t>
    <rPh sb="0" eb="2">
      <t>シシュツ</t>
    </rPh>
    <rPh sb="2" eb="4">
      <t>クブン</t>
    </rPh>
    <phoneticPr fontId="1"/>
  </si>
  <si>
    <t>所　　　　属　　　　名</t>
    <rPh sb="0" eb="1">
      <t>トコロ</t>
    </rPh>
    <rPh sb="5" eb="6">
      <t>ゾク</t>
    </rPh>
    <rPh sb="10" eb="11">
      <t>メイ</t>
    </rPh>
    <phoneticPr fontId="1"/>
  </si>
  <si>
    <t>所属確認者</t>
    <rPh sb="0" eb="2">
      <t>ショゾク</t>
    </rPh>
    <rPh sb="2" eb="4">
      <t>カクニン</t>
    </rPh>
    <rPh sb="4" eb="5">
      <t>シャ</t>
    </rPh>
    <phoneticPr fontId="1"/>
  </si>
  <si>
    <t>所属担当者</t>
    <rPh sb="0" eb="2">
      <t>ショゾク</t>
    </rPh>
    <rPh sb="2" eb="5">
      <t>タントウシャ</t>
    </rPh>
    <phoneticPr fontId="1"/>
  </si>
  <si>
    <t>中南教育事務所</t>
    <rPh sb="0" eb="7">
      <t>チュウナン</t>
    </rPh>
    <phoneticPr fontId="1"/>
  </si>
  <si>
    <t>処
理</t>
    <rPh sb="0" eb="1">
      <t>ショ</t>
    </rPh>
    <rPh sb="2" eb="3">
      <t>リ</t>
    </rPh>
    <phoneticPr fontId="1"/>
  </si>
  <si>
    <t>登　　録　　番　　号（最大14桁まで）</t>
    <phoneticPr fontId="1"/>
  </si>
  <si>
    <t>新　規</t>
    <rPh sb="0" eb="1">
      <t>シン</t>
    </rPh>
    <rPh sb="2" eb="3">
      <t>キ</t>
    </rPh>
    <phoneticPr fontId="1"/>
  </si>
  <si>
    <t>前金払</t>
    <rPh sb="0" eb="2">
      <t>マエキン</t>
    </rPh>
    <rPh sb="2" eb="3">
      <t>バラ</t>
    </rPh>
    <phoneticPr fontId="1"/>
  </si>
  <si>
    <t>連絡先：</t>
    <rPh sb="0" eb="3">
      <t>レンラクサキ</t>
    </rPh>
    <phoneticPr fontId="1"/>
  </si>
  <si>
    <t>修　正</t>
    <rPh sb="0" eb="1">
      <t>オサム</t>
    </rPh>
    <rPh sb="2" eb="3">
      <t>セイ</t>
    </rPh>
    <phoneticPr fontId="1"/>
  </si>
  <si>
    <t>その他</t>
    <rPh sb="2" eb="3">
      <t>タ</t>
    </rPh>
    <phoneticPr fontId="1"/>
  </si>
  <si>
    <t>登録確認者</t>
    <rPh sb="0" eb="2">
      <t>トウロク</t>
    </rPh>
    <rPh sb="2" eb="4">
      <t>カクニン</t>
    </rPh>
    <rPh sb="4" eb="5">
      <t>シャ</t>
    </rPh>
    <phoneticPr fontId="1"/>
  </si>
  <si>
    <t>登録担当者</t>
    <rPh sb="0" eb="2">
      <t>トウロク</t>
    </rPh>
    <rPh sb="2" eb="5">
      <t>タントウシャ</t>
    </rPh>
    <phoneticPr fontId="1"/>
  </si>
  <si>
    <t>フ　　リ　　ガ　　ナ（カタカナで記入）</t>
    <phoneticPr fontId="1"/>
  </si>
  <si>
    <t>利用予定日：</t>
    <rPh sb="0" eb="2">
      <t>リヨウ</t>
    </rPh>
    <rPh sb="2" eb="5">
      <t>ヨテイビ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</si>
  <si>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</si>
  <si>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</si>
  <si>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</si>
  <si>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注１　入力区分又は支出区分欄は、該当事項を○で囲む。　　　　　２　提出は、
利用予定日の２日前までに行う。　　　　　３　太枠内のみを記入する。</t>
    <phoneticPr fontId="1"/>
  </si>
  <si>
    <t>氏　　　名　　　又　　　は　　　名　　　称</t>
    <phoneticPr fontId="1"/>
  </si>
  <si>
    <t>外字</t>
    <rPh sb="0" eb="2">
      <t>ガイジ</t>
    </rPh>
    <phoneticPr fontId="1"/>
  </si>
  <si>
    <t>桁落</t>
    <rPh sb="0" eb="1">
      <t>ケタ</t>
    </rPh>
    <rPh sb="1" eb="2">
      <t>オ</t>
    </rPh>
    <phoneticPr fontId="1"/>
  </si>
  <si>
    <t>郵　　便　　番　　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</si>
  <si>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住　　所　　・　　所　　在　　地</t>
    <rPh sb="0" eb="1">
      <t>ジュウ</t>
    </rPh>
    <rPh sb="3" eb="4">
      <t>ショ</t>
    </rPh>
    <rPh sb="9" eb="10">
      <t>ショ</t>
    </rPh>
    <rPh sb="12" eb="13">
      <t>ザイ</t>
    </rPh>
    <rPh sb="15" eb="16">
      <t>チ</t>
    </rPh>
    <phoneticPr fontId="1"/>
  </si>
  <si>
    <t>－</t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</si>
  <si>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</si>
  <si>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</si>
  <si>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金　　　　　融　　　　　機　　　　　関　　　　　名</t>
    <rPh sb="0" eb="1">
      <t>キン</t>
    </rPh>
    <rPh sb="6" eb="7">
      <t>ユウ</t>
    </rPh>
    <rPh sb="12" eb="13">
      <t>キ</t>
    </rPh>
    <rPh sb="18" eb="19">
      <t>セキ</t>
    </rPh>
    <rPh sb="24" eb="25">
      <t>メイ</t>
    </rPh>
    <phoneticPr fontId="1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</si>
  <si>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1"/>
  </si>
  <si>
    <t>口座番号（右詰めで記入）</t>
    <rPh sb="0" eb="2">
      <t>コウザ</t>
    </rPh>
    <rPh sb="2" eb="4">
      <t>バンゴウ</t>
    </rPh>
    <rPh sb="5" eb="7">
      <t>ミギヅメ</t>
    </rPh>
    <rPh sb="9" eb="11">
      <t>キニュウ</t>
    </rPh>
    <phoneticPr fontId="1"/>
  </si>
  <si>
    <t>金　融　機　関　店　舗　名</t>
    <rPh sb="0" eb="1">
      <t>キン</t>
    </rPh>
    <rPh sb="2" eb="3">
      <t>ユウ</t>
    </rPh>
    <rPh sb="4" eb="5">
      <t>キ</t>
    </rPh>
    <rPh sb="6" eb="7">
      <t>セキ</t>
    </rPh>
    <rPh sb="8" eb="9">
      <t>テン</t>
    </rPh>
    <rPh sb="10" eb="11">
      <t>ホ</t>
    </rPh>
    <rPh sb="12" eb="13">
      <t>メイ</t>
    </rPh>
    <phoneticPr fontId="1"/>
  </si>
  <si>
    <t>１　普通預金
２　当座預金
９　別段預金</t>
    <phoneticPr fontId="1"/>
  </si>
  <si>
    <t>口　　　　　座　　　　　名　　　　　義（カタカナで記入）</t>
    <rPh sb="0" eb="1">
      <t>クチ</t>
    </rPh>
    <rPh sb="6" eb="7">
      <t>ザ</t>
    </rPh>
    <rPh sb="12" eb="13">
      <t>メイ</t>
    </rPh>
    <rPh sb="18" eb="19">
      <t>ギ</t>
    </rPh>
    <rPh sb="25" eb="27">
      <t>キニュウ</t>
    </rPh>
    <phoneticPr fontId="1"/>
  </si>
  <si>
    <t>通知</t>
    <rPh sb="0" eb="2">
      <t>ツウチ</t>
    </rPh>
    <phoneticPr fontId="1"/>
  </si>
  <si>
    <t>職　名</t>
    <rPh sb="0" eb="1">
      <t>ショク</t>
    </rPh>
    <rPh sb="2" eb="3">
      <t>メイ</t>
    </rPh>
    <phoneticPr fontId="1"/>
  </si>
  <si>
    <t>登　録　口　座</t>
    <rPh sb="0" eb="1">
      <t>ノボル</t>
    </rPh>
    <rPh sb="2" eb="3">
      <t>ロク</t>
    </rPh>
    <rPh sb="4" eb="5">
      <t>クチ</t>
    </rPh>
    <rPh sb="6" eb="7">
      <t>ザ</t>
    </rPh>
    <phoneticPr fontId="1"/>
  </si>
  <si>
    <t>金融機関名</t>
    <rPh sb="0" eb="2">
      <t>キンユウ</t>
    </rPh>
    <rPh sb="2" eb="5">
      <t>キカンメイ</t>
    </rPh>
    <phoneticPr fontId="1"/>
  </si>
  <si>
    <t>店舗名</t>
    <rPh sb="0" eb="2">
      <t>テンポ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</si>
  <si>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</si>
  <si>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</si>
  <si>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</si>
  <si>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　座
（７桁）</t>
    <rPh sb="0" eb="3">
      <t>コウザ</t>
    </rPh>
    <rPh sb="6" eb="7">
      <t>ケタ</t>
    </rPh>
    <phoneticPr fontId="1"/>
  </si>
  <si>
    <t>登　録　対　象　者</t>
    <rPh sb="0" eb="1">
      <t>ノボル</t>
    </rPh>
    <rPh sb="2" eb="3">
      <t>ロク</t>
    </rPh>
    <rPh sb="4" eb="5">
      <t>タイ</t>
    </rPh>
    <rPh sb="6" eb="7">
      <t>ゾウ</t>
    </rPh>
    <rPh sb="8" eb="9">
      <t>シャ</t>
    </rPh>
    <phoneticPr fontId="1"/>
  </si>
  <si>
    <t>リンク情報（リンク元から）</t>
    <rPh sb="3" eb="5">
      <t>ジョウホウ</t>
    </rPh>
    <rPh sb="9" eb="10">
      <t>モト</t>
    </rPh>
    <phoneticPr fontId="1"/>
  </si>
  <si>
    <t>↑番号入力</t>
    <rPh sb="1" eb="3">
      <t>バンゴウ</t>
    </rPh>
    <rPh sb="3" eb="5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</si>
  <si>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</si>
  <si>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</si>
  <si>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１</t>
    <phoneticPr fontId="1"/>
  </si>
  <si>
    <t>住　所</t>
    <rPh sb="0" eb="1">
      <t>ジュウ</t>
    </rPh>
    <rPh sb="2" eb="3">
      <t>ショ</t>
    </rPh>
    <phoneticPr fontId="1"/>
  </si>
  <si>
    <t>利用予定日</t>
    <rPh sb="0" eb="2">
      <t>リヨウ</t>
    </rPh>
    <rPh sb="2" eb="5">
      <t>ヨテイビ</t>
    </rPh>
    <phoneticPr fontId="1"/>
  </si>
  <si>
    <t>　修正理由（理由を記入の上、確認できる書類を添付する。）</t>
    <phoneticPr fontId="1"/>
  </si>
  <si>
    <t>フリガナ</t>
    <phoneticPr fontId="1"/>
  </si>
  <si>
    <t>氏　　　名　　　又　　　は　　　名　　　称</t>
    <phoneticPr fontId="1"/>
  </si>
  <si>
    <t>　修正理由（理由を記入の上、確認できる書類を添付する。）</t>
    <phoneticPr fontId="1"/>
  </si>
  <si>
    <t>注　用紙の大きさは、日本産業規格A4横長とする。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8" eb="20">
      <t>ヨコナガ</t>
    </rPh>
    <phoneticPr fontId="1"/>
  </si>
  <si>
    <t>新規登録</t>
    <rPh sb="0" eb="2">
      <t>シンキ</t>
    </rPh>
    <rPh sb="2" eb="4">
      <t>トウロク</t>
    </rPh>
    <phoneticPr fontId="1"/>
  </si>
  <si>
    <t>９９００</t>
    <phoneticPr fontId="1"/>
  </si>
  <si>
    <t>８４８</t>
    <phoneticPr fontId="1"/>
  </si>
  <si>
    <t>ゆうちょ</t>
    <phoneticPr fontId="1"/>
  </si>
  <si>
    <t>講師</t>
    <rPh sb="0" eb="2">
      <t>コウシ</t>
    </rPh>
    <phoneticPr fontId="1"/>
  </si>
  <si>
    <t>八四八</t>
    <rPh sb="0" eb="3">
      <t>848</t>
    </rPh>
    <phoneticPr fontId="1"/>
  </si>
  <si>
    <t>例</t>
    <rPh sb="0" eb="1">
      <t>レイ</t>
    </rPh>
    <phoneticPr fontId="1"/>
  </si>
  <si>
    <t>弘六中</t>
    <rPh sb="0" eb="1">
      <t>ヒロ</t>
    </rPh>
    <rPh sb="1" eb="2">
      <t>ロク</t>
    </rPh>
    <rPh sb="2" eb="3">
      <t>チュウ</t>
    </rPh>
    <phoneticPr fontId="1"/>
  </si>
  <si>
    <t>１２３４５６７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</si>
  <si>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</si>
  <si>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№</t>
    <phoneticPr fontId="1"/>
  </si>
  <si>
    <t>事　由</t>
    <rPh sb="0" eb="1">
      <t>コト</t>
    </rPh>
    <rPh sb="2" eb="3">
      <t>ヨシ</t>
    </rPh>
    <phoneticPr fontId="1"/>
  </si>
  <si>
    <t>０３６－８３４５</t>
    <phoneticPr fontId="1"/>
  </si>
  <si>
    <t>住　　　　　所</t>
    <rPh sb="0" eb="1">
      <t>ジュウ</t>
    </rPh>
    <rPh sb="6" eb="7">
      <t>ショ</t>
    </rPh>
    <phoneticPr fontId="1"/>
  </si>
  <si>
    <r>
      <t xml:space="preserve">カナ
</t>
    </r>
    <r>
      <rPr>
        <sz val="8"/>
        <rFont val="ＭＳ Ｐゴシック"/>
        <family val="3"/>
        <charset val="128"/>
      </rPr>
      <t>（姓名の間空けない）</t>
    </r>
    <phoneticPr fontId="1"/>
  </si>
  <si>
    <r>
      <t xml:space="preserve">氏　　名
</t>
    </r>
    <r>
      <rPr>
        <sz val="8"/>
        <rFont val="ＭＳ Ｐゴシック"/>
        <family val="3"/>
        <charset val="128"/>
      </rPr>
      <t>（姓名の間１文字空ける）</t>
    </r>
    <rPh sb="0" eb="1">
      <t>シ</t>
    </rPh>
    <rPh sb="3" eb="4">
      <t>メイ</t>
    </rPh>
    <rPh sb="6" eb="8">
      <t>セイメイ</t>
    </rPh>
    <rPh sb="9" eb="10">
      <t>アイダ</t>
    </rPh>
    <rPh sb="11" eb="13">
      <t>モジ</t>
    </rPh>
    <rPh sb="13" eb="14">
      <t>ア</t>
    </rPh>
    <phoneticPr fontId="1"/>
  </si>
  <si>
    <r>
      <t>カナ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（姓名の間１文字空ける）</t>
    </r>
    <phoneticPr fontId="1"/>
  </si>
  <si>
    <t>　　内線　</t>
    <rPh sb="2" eb="4">
      <t>ナイセン</t>
    </rPh>
    <phoneticPr fontId="1"/>
  </si>
  <si>
    <t>↑
口座番号登録一覧表に必要事項を入力し、一覧表の番号を入力すると、該当職員のデータに切り替わります。</t>
    <rPh sb="2" eb="4">
      <t>コウザ</t>
    </rPh>
    <rPh sb="4" eb="6">
      <t>バンゴウ</t>
    </rPh>
    <rPh sb="6" eb="8">
      <t>トウロク</t>
    </rPh>
    <rPh sb="8" eb="11">
      <t>イチランヒョウ</t>
    </rPh>
    <rPh sb="12" eb="14">
      <t>ヒツヨウ</t>
    </rPh>
    <rPh sb="14" eb="16">
      <t>ジコウ</t>
    </rPh>
    <rPh sb="17" eb="19">
      <t>ニュウリョク</t>
    </rPh>
    <rPh sb="21" eb="24">
      <t>イチランヒョウ</t>
    </rPh>
    <rPh sb="25" eb="27">
      <t>バンゴウ</t>
    </rPh>
    <rPh sb="28" eb="30">
      <t>ニュウリョク</t>
    </rPh>
    <rPh sb="34" eb="36">
      <t>ガイトウ</t>
    </rPh>
    <rPh sb="36" eb="38">
      <t>ショクイン</t>
    </rPh>
    <rPh sb="43" eb="44">
      <t>キ</t>
    </rPh>
    <rPh sb="45" eb="46">
      <t>カ</t>
    </rPh>
    <phoneticPr fontId="1"/>
  </si>
  <si>
    <t>イナカキケンシ</t>
    <phoneticPr fontId="1"/>
  </si>
  <si>
    <t>稲垣　健二</t>
    <rPh sb="0" eb="2">
      <t>イナガキ</t>
    </rPh>
    <rPh sb="3" eb="5">
      <t>ケンジ</t>
    </rPh>
    <phoneticPr fontId="1"/>
  </si>
  <si>
    <t>イナカ゛キ　ケンシ゛</t>
    <phoneticPr fontId="1"/>
  </si>
  <si>
    <t>弘前市蔵主町４－１－１</t>
    <rPh sb="0" eb="3">
      <t>ヒロサキシ</t>
    </rPh>
    <rPh sb="3" eb="5">
      <t>クラヌシ</t>
    </rPh>
    <rPh sb="5" eb="6">
      <t>チョウ</t>
    </rPh>
    <phoneticPr fontId="1"/>
  </si>
  <si>
    <t>口座番号登録一覧表</t>
    <rPh sb="0" eb="2">
      <t>コウザ</t>
    </rPh>
    <rPh sb="2" eb="4">
      <t>バンゴウ</t>
    </rPh>
    <rPh sb="4" eb="6">
      <t>トウロク</t>
    </rPh>
    <rPh sb="6" eb="9">
      <t>イチランヒョウ</t>
    </rPh>
    <phoneticPr fontId="1"/>
  </si>
  <si>
    <t>０１７２－３２－４４５１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</si>
</sst>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13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shrinkToFit="1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7" xfId="0" applyBorder="1"/>
    <xf numFmtId="0" fontId="8" fillId="0" borderId="13" xfId="0" applyFont="1" applyBorder="1"/>
    <xf numFmtId="0" fontId="9" fillId="0" borderId="0" xfId="0" applyFont="1"/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0" xfId="0" applyFont="1" applyBorder="1"/>
    <xf numFmtId="0" fontId="16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6" xfId="0" applyFont="1" applyFill="1" applyBorder="1" applyAlignment="1">
      <alignment horizontal="center" shrinkToFit="1"/>
    </xf>
    <xf numFmtId="49" fontId="18" fillId="0" borderId="17" xfId="0" applyNumberFormat="1" applyFont="1" applyFill="1" applyBorder="1" applyAlignment="1">
      <alignment horizontal="distributed" shrinkToFit="1"/>
    </xf>
    <xf numFmtId="49" fontId="18" fillId="0" borderId="18" xfId="0" applyNumberFormat="1" applyFont="1" applyFill="1" applyBorder="1" applyAlignment="1">
      <alignment horizontal="distributed" shrinkToFit="1"/>
    </xf>
    <xf numFmtId="0" fontId="3" fillId="0" borderId="19" xfId="0" applyFont="1" applyFill="1" applyBorder="1" applyAlignment="1">
      <alignment horizontal="center" shrinkToFit="1"/>
    </xf>
    <xf numFmtId="49" fontId="18" fillId="0" borderId="20" xfId="0" applyNumberFormat="1" applyFont="1" applyFill="1" applyBorder="1" applyAlignment="1">
      <alignment horizontal="distributed" shrinkToFit="1"/>
    </xf>
    <xf numFmtId="0" fontId="0" fillId="0" borderId="10" xfId="0" applyBorder="1" applyAlignment="1">
      <alignment wrapText="1"/>
    </xf>
    <xf numFmtId="0" fontId="14" fillId="0" borderId="0" xfId="0" applyFont="1" applyFill="1" applyAlignment="1">
      <alignment shrinkToFit="1"/>
    </xf>
    <xf numFmtId="0" fontId="17" fillId="0" borderId="0" xfId="0" applyFont="1" applyFill="1" applyAlignment="1">
      <alignment shrinkToFi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1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shrinkToFit="1"/>
    </xf>
    <xf numFmtId="0" fontId="2" fillId="0" borderId="26" xfId="0" applyFont="1" applyFill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27" xfId="0" applyFont="1" applyFill="1" applyBorder="1" applyAlignment="1">
      <alignment shrinkToFit="1"/>
    </xf>
    <xf numFmtId="0" fontId="0" fillId="0" borderId="18" xfId="0" applyFont="1" applyFill="1" applyBorder="1" applyAlignment="1">
      <alignment shrinkToFit="1"/>
    </xf>
    <xf numFmtId="0" fontId="0" fillId="0" borderId="18" xfId="0" applyFont="1" applyFill="1" applyBorder="1" applyAlignment="1">
      <alignment horizontal="justify" shrinkToFit="1"/>
    </xf>
    <xf numFmtId="0" fontId="0" fillId="0" borderId="17" xfId="0" applyFont="1" applyFill="1" applyBorder="1" applyAlignment="1">
      <alignment shrinkToFit="1"/>
    </xf>
    <xf numFmtId="0" fontId="0" fillId="0" borderId="17" xfId="0" applyFont="1" applyFill="1" applyBorder="1" applyAlignment="1">
      <alignment wrapText="1" shrinkToFit="1"/>
    </xf>
    <xf numFmtId="0" fontId="0" fillId="0" borderId="28" xfId="0" applyFont="1" applyFill="1" applyBorder="1" applyAlignment="1">
      <alignment shrinkToFit="1"/>
    </xf>
    <xf numFmtId="49" fontId="0" fillId="0" borderId="17" xfId="0" applyNumberFormat="1" applyFont="1" applyFill="1" applyBorder="1" applyAlignment="1">
      <alignment horizontal="justify" shrinkToFit="1"/>
    </xf>
    <xf numFmtId="49" fontId="0" fillId="0" borderId="17" xfId="0" applyNumberFormat="1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0" fillId="0" borderId="17" xfId="0" applyFont="1" applyFill="1" applyBorder="1" applyAlignment="1">
      <alignment horizontal="justify" shrinkToFit="1"/>
    </xf>
    <xf numFmtId="49" fontId="0" fillId="0" borderId="18" xfId="0" applyNumberFormat="1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20" xfId="0" applyFont="1" applyFill="1" applyBorder="1" applyAlignment="1">
      <alignment horizontal="justify" shrinkToFit="1"/>
    </xf>
    <xf numFmtId="49" fontId="0" fillId="0" borderId="20" xfId="0" applyNumberFormat="1" applyFont="1" applyFill="1" applyBorder="1" applyAlignment="1">
      <alignment horizontal="justify" shrinkToFit="1"/>
    </xf>
    <xf numFmtId="0" fontId="0" fillId="0" borderId="30" xfId="0" applyFont="1" applyFill="1" applyBorder="1" applyAlignment="1">
      <alignment shrinkToFit="1"/>
    </xf>
    <xf numFmtId="49" fontId="0" fillId="0" borderId="20" xfId="0" applyNumberFormat="1" applyFont="1" applyFill="1" applyBorder="1" applyAlignment="1">
      <alignment shrinkToFit="1"/>
    </xf>
    <xf numFmtId="49" fontId="0" fillId="0" borderId="18" xfId="0" applyNumberFormat="1" applyFont="1" applyFill="1" applyBorder="1" applyAlignment="1">
      <alignment horizontal="justify" shrinkToFit="1"/>
    </xf>
    <xf numFmtId="0" fontId="0" fillId="0" borderId="0" xfId="0" applyFont="1" applyFill="1" applyAlignment="1">
      <alignment shrinkToFit="1"/>
    </xf>
    <xf numFmtId="0" fontId="0" fillId="0" borderId="18" xfId="0" applyFont="1" applyFill="1" applyBorder="1" applyAlignment="1">
      <alignment wrapText="1" shrinkToFit="1"/>
    </xf>
    <xf numFmtId="0" fontId="0" fillId="0" borderId="31" xfId="0" applyFont="1" applyFill="1" applyBorder="1" applyAlignment="1">
      <alignment shrinkToFit="1"/>
    </xf>
    <xf numFmtId="0" fontId="2" fillId="0" borderId="32" xfId="0" applyFont="1" applyFill="1" applyBorder="1" applyAlignment="1">
      <alignment horizontal="center" shrinkToFit="1"/>
    </xf>
    <xf numFmtId="0" fontId="2" fillId="0" borderId="33" xfId="0" applyFont="1" applyFill="1" applyBorder="1" applyAlignment="1">
      <alignment horizontal="center" shrinkToFit="1"/>
    </xf>
    <xf numFmtId="0" fontId="2" fillId="0" borderId="34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shrinkToFit="1"/>
    </xf>
    <xf numFmtId="0" fontId="0" fillId="0" borderId="36" xfId="0" applyFont="1" applyFill="1" applyBorder="1" applyAlignment="1">
      <alignment shrinkToFit="1"/>
    </xf>
    <xf numFmtId="0" fontId="0" fillId="0" borderId="89" xfId="0" applyFont="1" applyFill="1" applyBorder="1" applyAlignment="1">
      <alignment horizontal="center" shrinkToFi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wrapText="1" shrinkToFit="1"/>
    </xf>
    <xf numFmtId="0" fontId="0" fillId="0" borderId="90" xfId="0" applyFont="1" applyFill="1" applyBorder="1" applyAlignment="1">
      <alignment shrinkToFit="1"/>
    </xf>
    <xf numFmtId="0" fontId="0" fillId="0" borderId="91" xfId="0" applyFont="1" applyFill="1" applyBorder="1" applyAlignment="1">
      <alignment shrinkToFit="1"/>
    </xf>
    <xf numFmtId="0" fontId="0" fillId="0" borderId="92" xfId="0" applyFont="1" applyFill="1" applyBorder="1" applyAlignment="1">
      <alignment shrinkToFit="1"/>
    </xf>
    <xf numFmtId="0" fontId="0" fillId="0" borderId="93" xfId="0" applyFont="1" applyFill="1" applyBorder="1" applyAlignment="1">
      <alignment shrinkToFit="1"/>
    </xf>
    <xf numFmtId="0" fontId="0" fillId="0" borderId="94" xfId="0" applyFont="1" applyFill="1" applyBorder="1" applyAlignment="1">
      <alignment shrinkToFit="1"/>
    </xf>
    <xf numFmtId="0" fontId="3" fillId="5" borderId="20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shrinkToFi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4" fillId="3" borderId="0" xfId="0" applyFont="1" applyFill="1" applyAlignment="1">
      <alignment horizont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14" fillId="4" borderId="0" xfId="0" applyFont="1" applyFill="1" applyAlignment="1">
      <alignment horizontal="center" shrinkToFit="1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top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12" fillId="0" borderId="37" xfId="0" applyFont="1" applyBorder="1"/>
    <xf numFmtId="0" fontId="12" fillId="0" borderId="38" xfId="0" applyFont="1" applyBorder="1"/>
    <xf numFmtId="0" fontId="12" fillId="0" borderId="9" xfId="0" applyFont="1" applyBorder="1"/>
    <xf numFmtId="0" fontId="12" fillId="0" borderId="0" xfId="0" applyFont="1" applyBorder="1"/>
    <xf numFmtId="0" fontId="12" fillId="0" borderId="10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8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86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/>
    </xf>
    <xf numFmtId="0" fontId="23" fillId="0" borderId="0" xfId="0" applyFont="1" applyAlignment="1">
      <alignment horizontal="distributed" vertical="center" indent="30"/>
    </xf>
    <xf numFmtId="0" fontId="0" fillId="0" borderId="8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center" vertical="center" wrapText="1" shrinkToFit="1"/>
    </xf>
    <xf numFmtId="0" fontId="0" fillId="5" borderId="31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28575</xdr:colOff>
      <xdr:row>3</xdr:row>
      <xdr:rowOff>38100</xdr:rowOff>
    </xdr:from>
    <xdr:to>
      <xdr:col>70</xdr:col>
      <xdr:colOff>28575</xdr:colOff>
      <xdr:row>8</xdr:row>
      <xdr:rowOff>38100</xdr:rowOff>
    </xdr:to>
    <xdr:sp macro="" textlink="">
      <xdr:nvSpPr>
        <xdr:cNvPr id="4629" name="Oval 2">
          <a:extLst>
            <a:ext uri="{FF2B5EF4-FFF2-40B4-BE49-F238E27FC236}">
              <a16:creationId xmlns:a16="http://schemas.microsoft.com/office/drawing/2014/main" id="{8C7C8330-FC11-4810-8F30-A25A429F9C58}"/>
            </a:ext>
          </a:extLst>
        </xdr:cNvPr>
        <xdr:cNvSpPr>
          <a:spLocks noChangeArrowheads="1"/>
        </xdr:cNvSpPr>
      </xdr:nvSpPr>
      <xdr:spPr bwMode="auto">
        <a:xfrm>
          <a:off x="5514975" y="209550"/>
          <a:ext cx="45720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19050</xdr:colOff>
      <xdr:row>9</xdr:row>
      <xdr:rowOff>47625</xdr:rowOff>
    </xdr:from>
    <xdr:to>
      <xdr:col>78</xdr:col>
      <xdr:colOff>28575</xdr:colOff>
      <xdr:row>15</xdr:row>
      <xdr:rowOff>0</xdr:rowOff>
    </xdr:to>
    <xdr:sp macro="" textlink="">
      <xdr:nvSpPr>
        <xdr:cNvPr id="4630" name="Oval 3">
          <a:extLst>
            <a:ext uri="{FF2B5EF4-FFF2-40B4-BE49-F238E27FC236}">
              <a16:creationId xmlns:a16="http://schemas.microsoft.com/office/drawing/2014/main" id="{315DE101-A467-4748-982F-FA8D63D1BBF8}"/>
            </a:ext>
          </a:extLst>
        </xdr:cNvPr>
        <xdr:cNvSpPr>
          <a:spLocks noChangeArrowheads="1"/>
        </xdr:cNvSpPr>
      </xdr:nvSpPr>
      <xdr:spPr bwMode="auto">
        <a:xfrm>
          <a:off x="6115050" y="561975"/>
          <a:ext cx="46672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38100</xdr:colOff>
      <xdr:row>9</xdr:row>
      <xdr:rowOff>19050</xdr:rowOff>
    </xdr:from>
    <xdr:to>
      <xdr:col>70</xdr:col>
      <xdr:colOff>66675</xdr:colOff>
      <xdr:row>14</xdr:row>
      <xdr:rowOff>28575</xdr:rowOff>
    </xdr:to>
    <xdr:sp macro="" textlink="">
      <xdr:nvSpPr>
        <xdr:cNvPr id="5654" name="Oval 1">
          <a:extLst>
            <a:ext uri="{FF2B5EF4-FFF2-40B4-BE49-F238E27FC236}">
              <a16:creationId xmlns:a16="http://schemas.microsoft.com/office/drawing/2014/main" id="{B5055B2B-B201-4FF0-9C01-B5E3F4B49B47}"/>
            </a:ext>
          </a:extLst>
        </xdr:cNvPr>
        <xdr:cNvSpPr>
          <a:spLocks noChangeArrowheads="1"/>
        </xdr:cNvSpPr>
      </xdr:nvSpPr>
      <xdr:spPr bwMode="auto">
        <a:xfrm>
          <a:off x="5448300" y="533400"/>
          <a:ext cx="56197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19050</xdr:colOff>
      <xdr:row>9</xdr:row>
      <xdr:rowOff>47625</xdr:rowOff>
    </xdr:from>
    <xdr:to>
      <xdr:col>78</xdr:col>
      <xdr:colOff>28575</xdr:colOff>
      <xdr:row>15</xdr:row>
      <xdr:rowOff>0</xdr:rowOff>
    </xdr:to>
    <xdr:sp macro="" textlink="">
      <xdr:nvSpPr>
        <xdr:cNvPr id="5655" name="Oval 2">
          <a:extLst>
            <a:ext uri="{FF2B5EF4-FFF2-40B4-BE49-F238E27FC236}">
              <a16:creationId xmlns:a16="http://schemas.microsoft.com/office/drawing/2014/main" id="{B73B4B82-0D59-4656-B219-A7B4AB00FABC}"/>
            </a:ext>
          </a:extLst>
        </xdr:cNvPr>
        <xdr:cNvSpPr>
          <a:spLocks noChangeArrowheads="1"/>
        </xdr:cNvSpPr>
      </xdr:nvSpPr>
      <xdr:spPr bwMode="auto">
        <a:xfrm>
          <a:off x="6115050" y="561975"/>
          <a:ext cx="46672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EE98"/>
  <sheetViews>
    <sheetView tabSelected="1" workbookViewId="0">
      <selection sqref="A1:A9"/>
    </sheetView>
  </sheetViews>
  <sheetFormatPr defaultColWidth="1" defaultRowHeight="5.0999999999999996" customHeight="1"/>
  <cols>
    <col min="1" max="1" width="9" style="7" customWidth="1"/>
    <col min="2" max="130" width="1" style="7" customWidth="1"/>
    <col min="131" max="131" width="18.625" style="31" hidden="1" customWidth="1"/>
    <col min="132" max="132" width="21.625" style="31" hidden="1" customWidth="1"/>
    <col min="133" max="134" width="7.625" style="31" hidden="1" customWidth="1"/>
    <col min="135" max="135" width="10.625" style="31" hidden="1" customWidth="1"/>
    <col min="136" max="161" width="5.625" style="7" customWidth="1"/>
    <col min="162" max="16384" width="1" style="7"/>
  </cols>
  <sheetData>
    <row r="1" spans="1:135" ht="5.0999999999999996" customHeight="1">
      <c r="A1" s="212" t="s">
        <v>66</v>
      </c>
      <c r="B1" s="191" t="s">
        <v>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L1" s="193" t="s">
        <v>3</v>
      </c>
      <c r="BM1" s="193"/>
      <c r="BN1" s="193"/>
      <c r="BO1" s="193"/>
      <c r="BP1" s="193"/>
      <c r="BQ1" s="193"/>
      <c r="BR1" s="193"/>
      <c r="BS1" s="193"/>
      <c r="BT1" s="193" t="s">
        <v>4</v>
      </c>
      <c r="BU1" s="193"/>
      <c r="BV1" s="193"/>
      <c r="BW1" s="193"/>
      <c r="BX1" s="193"/>
      <c r="BY1" s="193"/>
      <c r="BZ1" s="193"/>
      <c r="CA1" s="193"/>
      <c r="CB1" s="213" t="s">
        <v>5</v>
      </c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178" t="s">
        <v>6</v>
      </c>
      <c r="DJ1" s="176"/>
      <c r="DK1" s="176"/>
      <c r="DL1" s="176"/>
      <c r="DM1" s="176"/>
      <c r="DN1" s="176"/>
      <c r="DO1" s="176"/>
      <c r="DP1" s="176"/>
      <c r="DQ1" s="178" t="s">
        <v>7</v>
      </c>
      <c r="DR1" s="176"/>
      <c r="DS1" s="176"/>
      <c r="DT1" s="176"/>
      <c r="DU1" s="176"/>
      <c r="DV1" s="176"/>
      <c r="DW1" s="176"/>
      <c r="DX1" s="187"/>
      <c r="EA1" s="190" t="s">
        <v>48</v>
      </c>
      <c r="EB1" s="190"/>
      <c r="EC1" s="190"/>
      <c r="ED1" s="190"/>
      <c r="EE1" s="190"/>
    </row>
    <row r="2" spans="1:135" ht="5.0999999999999996" customHeight="1">
      <c r="A2" s="212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180"/>
      <c r="DJ2" s="181"/>
      <c r="DK2" s="181"/>
      <c r="DL2" s="181"/>
      <c r="DM2" s="181"/>
      <c r="DN2" s="181"/>
      <c r="DO2" s="181"/>
      <c r="DP2" s="181"/>
      <c r="DQ2" s="180"/>
      <c r="DR2" s="181"/>
      <c r="DS2" s="181"/>
      <c r="DT2" s="181"/>
      <c r="DU2" s="181"/>
      <c r="DV2" s="181"/>
      <c r="DW2" s="181"/>
      <c r="DX2" s="188"/>
      <c r="EA2" s="190"/>
      <c r="EB2" s="190"/>
      <c r="EC2" s="190"/>
      <c r="ED2" s="190"/>
      <c r="EE2" s="190"/>
    </row>
    <row r="3" spans="1:135" ht="5.0999999999999996" customHeight="1">
      <c r="A3" s="212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L3" s="8"/>
      <c r="BM3" s="9"/>
      <c r="BN3" s="9"/>
      <c r="BO3" s="9"/>
      <c r="BP3" s="9"/>
      <c r="BQ3" s="9"/>
      <c r="BR3" s="9"/>
      <c r="BS3" s="10"/>
      <c r="BT3" s="8"/>
      <c r="BU3" s="9"/>
      <c r="BV3" s="9"/>
      <c r="BW3" s="9"/>
      <c r="BX3" s="9"/>
      <c r="BY3" s="9"/>
      <c r="BZ3" s="9"/>
      <c r="CA3" s="10"/>
      <c r="CB3" s="196" t="s">
        <v>8</v>
      </c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97"/>
      <c r="DI3" s="11"/>
      <c r="DJ3" s="12"/>
      <c r="DK3" s="12"/>
      <c r="DL3" s="12"/>
      <c r="DM3" s="12"/>
      <c r="DN3" s="12"/>
      <c r="DO3" s="12"/>
      <c r="DP3" s="12"/>
      <c r="DQ3" s="8"/>
      <c r="DR3" s="9"/>
      <c r="DS3" s="9"/>
      <c r="DT3" s="9"/>
      <c r="DU3" s="9"/>
      <c r="DV3" s="9"/>
      <c r="DW3" s="9"/>
      <c r="DX3" s="10"/>
      <c r="EA3" s="190"/>
      <c r="EB3" s="190"/>
      <c r="EC3" s="190"/>
      <c r="ED3" s="190"/>
      <c r="EE3" s="190"/>
    </row>
    <row r="4" spans="1:135" ht="5.0999999999999996" customHeight="1">
      <c r="A4" s="21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L4" s="11"/>
      <c r="BM4" s="12"/>
      <c r="BN4" s="12"/>
      <c r="BO4" s="12"/>
      <c r="BP4" s="12"/>
      <c r="BQ4" s="12"/>
      <c r="BR4" s="12"/>
      <c r="BS4" s="13"/>
      <c r="BT4" s="11"/>
      <c r="BU4" s="12"/>
      <c r="BV4" s="12"/>
      <c r="BW4" s="12"/>
      <c r="BX4" s="12"/>
      <c r="BY4" s="12"/>
      <c r="BZ4" s="12"/>
      <c r="CA4" s="13"/>
      <c r="CB4" s="198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200"/>
      <c r="DI4" s="11"/>
      <c r="DJ4" s="12"/>
      <c r="DK4" s="12"/>
      <c r="DL4" s="12"/>
      <c r="DM4" s="12"/>
      <c r="DN4" s="12"/>
      <c r="DO4" s="12"/>
      <c r="DP4" s="12"/>
      <c r="DQ4" s="11"/>
      <c r="DR4" s="12"/>
      <c r="DS4" s="12"/>
      <c r="DT4" s="12"/>
      <c r="DU4" s="12"/>
      <c r="DV4" s="12"/>
      <c r="DW4" s="12"/>
      <c r="DX4" s="13"/>
      <c r="EA4" s="190"/>
      <c r="EB4" s="190"/>
      <c r="EC4" s="190"/>
      <c r="ED4" s="190"/>
      <c r="EE4" s="190"/>
    </row>
    <row r="5" spans="1:135" ht="5.0999999999999996" customHeight="1">
      <c r="A5" s="212"/>
      <c r="B5" s="194" t="s">
        <v>9</v>
      </c>
      <c r="C5" s="193"/>
      <c r="D5" s="193"/>
      <c r="E5" s="193"/>
      <c r="F5" s="193" t="s">
        <v>10</v>
      </c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L5" s="143" t="s">
        <v>11</v>
      </c>
      <c r="BM5" s="144"/>
      <c r="BN5" s="144"/>
      <c r="BO5" s="144"/>
      <c r="BP5" s="144"/>
      <c r="BQ5" s="144"/>
      <c r="BR5" s="144"/>
      <c r="BS5" s="145"/>
      <c r="BT5" s="11"/>
      <c r="BU5" s="144" t="s">
        <v>12</v>
      </c>
      <c r="BV5" s="144"/>
      <c r="BW5" s="144"/>
      <c r="BX5" s="144"/>
      <c r="BY5" s="144"/>
      <c r="BZ5" s="144"/>
      <c r="CA5" s="13"/>
      <c r="CB5" s="198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200"/>
      <c r="DI5" s="11"/>
      <c r="DJ5" s="12"/>
      <c r="DK5" s="12"/>
      <c r="DL5" s="12"/>
      <c r="DM5" s="12"/>
      <c r="DN5" s="12"/>
      <c r="DO5" s="12"/>
      <c r="DP5" s="12"/>
      <c r="DQ5" s="11"/>
      <c r="DR5" s="12"/>
      <c r="DS5" s="12"/>
      <c r="DT5" s="12"/>
      <c r="DU5" s="12"/>
      <c r="DV5" s="12"/>
      <c r="DW5" s="12"/>
      <c r="DX5" s="13"/>
      <c r="EA5" s="190"/>
      <c r="EB5" s="190"/>
      <c r="EC5" s="190"/>
      <c r="ED5" s="190"/>
      <c r="EE5" s="190"/>
    </row>
    <row r="6" spans="1:135" ht="5.0999999999999996" customHeight="1">
      <c r="A6" s="212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L6" s="143"/>
      <c r="BM6" s="144"/>
      <c r="BN6" s="144"/>
      <c r="BO6" s="144"/>
      <c r="BP6" s="144"/>
      <c r="BQ6" s="144"/>
      <c r="BR6" s="144"/>
      <c r="BS6" s="145"/>
      <c r="BT6" s="11"/>
      <c r="BU6" s="144"/>
      <c r="BV6" s="144"/>
      <c r="BW6" s="144"/>
      <c r="BX6" s="144"/>
      <c r="BY6" s="144"/>
      <c r="BZ6" s="144"/>
      <c r="CA6" s="13"/>
      <c r="CB6" s="198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200"/>
      <c r="DI6" s="11"/>
      <c r="DJ6" s="12"/>
      <c r="DK6" s="12"/>
      <c r="DL6" s="12"/>
      <c r="DM6" s="12"/>
      <c r="DN6" s="12"/>
      <c r="DO6" s="12"/>
      <c r="DP6" s="12"/>
      <c r="DQ6" s="11"/>
      <c r="DR6" s="12"/>
      <c r="DS6" s="12"/>
      <c r="DT6" s="12"/>
      <c r="DU6" s="12"/>
      <c r="DV6" s="12"/>
      <c r="DW6" s="12"/>
      <c r="DX6" s="13"/>
    </row>
    <row r="7" spans="1:135" ht="5.0999999999999996" customHeight="1">
      <c r="A7" s="21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L7" s="143"/>
      <c r="BM7" s="144"/>
      <c r="BN7" s="144"/>
      <c r="BO7" s="144"/>
      <c r="BP7" s="144"/>
      <c r="BQ7" s="144"/>
      <c r="BR7" s="144"/>
      <c r="BS7" s="145"/>
      <c r="BT7" s="11"/>
      <c r="BU7" s="144"/>
      <c r="BV7" s="144"/>
      <c r="BW7" s="144"/>
      <c r="BX7" s="144"/>
      <c r="BY7" s="144"/>
      <c r="BZ7" s="144"/>
      <c r="CA7" s="13"/>
      <c r="CB7" s="198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200"/>
      <c r="DI7" s="11"/>
      <c r="DJ7" s="12"/>
      <c r="DK7" s="12"/>
      <c r="DL7" s="12"/>
      <c r="DM7" s="12"/>
      <c r="DN7" s="12"/>
      <c r="DO7" s="12"/>
      <c r="DP7" s="12"/>
      <c r="DQ7" s="11"/>
      <c r="DR7" s="12"/>
      <c r="DS7" s="12"/>
      <c r="DT7" s="12"/>
      <c r="DU7" s="12"/>
      <c r="DV7" s="12"/>
      <c r="DW7" s="12"/>
      <c r="DX7" s="13"/>
      <c r="EA7" s="127" t="s">
        <v>50</v>
      </c>
      <c r="EB7" s="182"/>
      <c r="EC7" s="182"/>
      <c r="ED7" s="182"/>
      <c r="EE7" s="182"/>
    </row>
    <row r="8" spans="1:135" ht="5.0999999999999996" customHeight="1">
      <c r="A8" s="21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L8" s="143"/>
      <c r="BM8" s="144"/>
      <c r="BN8" s="144"/>
      <c r="BO8" s="144"/>
      <c r="BP8" s="144"/>
      <c r="BQ8" s="144"/>
      <c r="BR8" s="144"/>
      <c r="BS8" s="145"/>
      <c r="BT8" s="11"/>
      <c r="BU8" s="144"/>
      <c r="BV8" s="144"/>
      <c r="BW8" s="144"/>
      <c r="BX8" s="144"/>
      <c r="BY8" s="144"/>
      <c r="BZ8" s="144"/>
      <c r="CA8" s="13"/>
      <c r="CB8" s="198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200"/>
      <c r="DI8" s="11"/>
      <c r="DJ8" s="12"/>
      <c r="DK8" s="12"/>
      <c r="DL8" s="12"/>
      <c r="DM8" s="12"/>
      <c r="DN8" s="12"/>
      <c r="DO8" s="12"/>
      <c r="DP8" s="12"/>
      <c r="DQ8" s="11"/>
      <c r="DR8" s="12"/>
      <c r="DS8" s="12"/>
      <c r="DT8" s="12"/>
      <c r="DU8" s="12"/>
      <c r="DV8" s="12"/>
      <c r="DW8" s="12"/>
      <c r="DX8" s="13"/>
      <c r="EA8" s="127"/>
      <c r="EB8" s="182"/>
      <c r="EC8" s="182"/>
      <c r="ED8" s="182"/>
      <c r="EE8" s="182"/>
    </row>
    <row r="9" spans="1:135" ht="5.0999999999999996" customHeight="1" thickBot="1">
      <c r="A9" s="212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L9" s="14"/>
      <c r="BM9" s="15"/>
      <c r="BN9" s="15"/>
      <c r="BO9" s="15"/>
      <c r="BP9" s="15"/>
      <c r="BQ9" s="15"/>
      <c r="BR9" s="15"/>
      <c r="BS9" s="16"/>
      <c r="BT9" s="11"/>
      <c r="BU9" s="12"/>
      <c r="BV9" s="17"/>
      <c r="BW9" s="17"/>
      <c r="BX9" s="17"/>
      <c r="BY9" s="17"/>
      <c r="BZ9" s="12"/>
      <c r="CA9" s="13"/>
      <c r="CB9" s="201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202"/>
      <c r="DI9" s="11"/>
      <c r="DJ9" s="12"/>
      <c r="DK9" s="12"/>
      <c r="DL9" s="12"/>
      <c r="DM9" s="12"/>
      <c r="DN9" s="12"/>
      <c r="DO9" s="12"/>
      <c r="DP9" s="12"/>
      <c r="DQ9" s="11"/>
      <c r="DR9" s="12"/>
      <c r="DS9" s="12"/>
      <c r="DT9" s="12"/>
      <c r="DU9" s="12"/>
      <c r="DV9" s="12"/>
      <c r="DW9" s="12"/>
      <c r="DX9" s="13"/>
      <c r="EA9" s="127"/>
      <c r="EB9" s="182"/>
      <c r="EC9" s="182"/>
      <c r="ED9" s="182"/>
      <c r="EE9" s="182"/>
    </row>
    <row r="10" spans="1:135" ht="5.0999999999999996" customHeight="1">
      <c r="B10" s="149">
        <v>1</v>
      </c>
      <c r="C10" s="150"/>
      <c r="D10" s="150"/>
      <c r="E10" s="157"/>
      <c r="F10" s="150">
        <v>2</v>
      </c>
      <c r="G10" s="150"/>
      <c r="H10" s="150"/>
      <c r="I10" s="154"/>
      <c r="J10" s="153">
        <v>3</v>
      </c>
      <c r="K10" s="150"/>
      <c r="L10" s="150"/>
      <c r="M10" s="154"/>
      <c r="N10" s="153">
        <v>4</v>
      </c>
      <c r="O10" s="150"/>
      <c r="P10" s="150"/>
      <c r="Q10" s="154"/>
      <c r="R10" s="153">
        <v>5</v>
      </c>
      <c r="S10" s="150"/>
      <c r="T10" s="150"/>
      <c r="U10" s="154"/>
      <c r="V10" s="153">
        <v>6</v>
      </c>
      <c r="W10" s="150"/>
      <c r="X10" s="150"/>
      <c r="Y10" s="154"/>
      <c r="Z10" s="153">
        <v>7</v>
      </c>
      <c r="AA10" s="150"/>
      <c r="AB10" s="150"/>
      <c r="AC10" s="154"/>
      <c r="AD10" s="153">
        <v>8</v>
      </c>
      <c r="AE10" s="150"/>
      <c r="AF10" s="150"/>
      <c r="AG10" s="154"/>
      <c r="AH10" s="153">
        <v>9</v>
      </c>
      <c r="AI10" s="150"/>
      <c r="AJ10" s="150"/>
      <c r="AK10" s="154"/>
      <c r="AL10" s="153">
        <v>10</v>
      </c>
      <c r="AM10" s="150"/>
      <c r="AN10" s="150"/>
      <c r="AO10" s="154"/>
      <c r="AP10" s="153">
        <v>11</v>
      </c>
      <c r="AQ10" s="150"/>
      <c r="AR10" s="150"/>
      <c r="AS10" s="154"/>
      <c r="AT10" s="153">
        <v>12</v>
      </c>
      <c r="AU10" s="150"/>
      <c r="AV10" s="150"/>
      <c r="AW10" s="154"/>
      <c r="AX10" s="153">
        <v>13</v>
      </c>
      <c r="AY10" s="150"/>
      <c r="AZ10" s="150"/>
      <c r="BA10" s="154"/>
      <c r="BB10" s="153">
        <v>14</v>
      </c>
      <c r="BC10" s="150"/>
      <c r="BD10" s="150"/>
      <c r="BE10" s="154"/>
      <c r="BF10" s="153">
        <v>15</v>
      </c>
      <c r="BG10" s="150"/>
      <c r="BH10" s="150"/>
      <c r="BI10" s="173"/>
      <c r="BL10" s="11"/>
      <c r="BM10" s="12"/>
      <c r="BN10" s="15"/>
      <c r="BO10" s="15"/>
      <c r="BP10" s="15"/>
      <c r="BQ10" s="15"/>
      <c r="BR10" s="12"/>
      <c r="BS10" s="13"/>
      <c r="BT10" s="11"/>
      <c r="BU10" s="12"/>
      <c r="BV10" s="17"/>
      <c r="BW10" s="17"/>
      <c r="BX10" s="17"/>
      <c r="BY10" s="17"/>
      <c r="BZ10" s="12"/>
      <c r="CA10" s="13"/>
      <c r="CB10" s="178" t="s">
        <v>13</v>
      </c>
      <c r="CC10" s="176"/>
      <c r="CD10" s="176"/>
      <c r="CE10" s="176"/>
      <c r="CF10" s="176"/>
      <c r="CG10" s="176"/>
      <c r="CH10" s="214" t="s">
        <v>77</v>
      </c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5"/>
      <c r="DI10" s="11"/>
      <c r="DJ10" s="12"/>
      <c r="DK10" s="12"/>
      <c r="DL10" s="12"/>
      <c r="DM10" s="12"/>
      <c r="DN10" s="12"/>
      <c r="DO10" s="12"/>
      <c r="DP10" s="12"/>
      <c r="DQ10" s="11"/>
      <c r="DR10" s="12"/>
      <c r="DS10" s="12"/>
      <c r="DT10" s="12"/>
      <c r="DU10" s="12"/>
      <c r="DV10" s="12"/>
      <c r="DW10" s="12"/>
      <c r="DX10" s="13"/>
      <c r="EA10" s="127"/>
      <c r="EB10" s="182"/>
      <c r="EC10" s="182"/>
      <c r="ED10" s="182"/>
      <c r="EE10" s="182"/>
    </row>
    <row r="11" spans="1:135" ht="5.0999999999999996" customHeight="1">
      <c r="B11" s="151"/>
      <c r="C11" s="152"/>
      <c r="D11" s="152"/>
      <c r="E11" s="158"/>
      <c r="F11" s="152"/>
      <c r="G11" s="152"/>
      <c r="H11" s="152"/>
      <c r="I11" s="156"/>
      <c r="J11" s="155"/>
      <c r="K11" s="152"/>
      <c r="L11" s="152"/>
      <c r="M11" s="156"/>
      <c r="N11" s="155"/>
      <c r="O11" s="152"/>
      <c r="P11" s="152"/>
      <c r="Q11" s="156"/>
      <c r="R11" s="155"/>
      <c r="S11" s="152"/>
      <c r="T11" s="152"/>
      <c r="U11" s="156"/>
      <c r="V11" s="155"/>
      <c r="W11" s="152"/>
      <c r="X11" s="152"/>
      <c r="Y11" s="156"/>
      <c r="Z11" s="155"/>
      <c r="AA11" s="152"/>
      <c r="AB11" s="152"/>
      <c r="AC11" s="156"/>
      <c r="AD11" s="155"/>
      <c r="AE11" s="152"/>
      <c r="AF11" s="152"/>
      <c r="AG11" s="156"/>
      <c r="AH11" s="155"/>
      <c r="AI11" s="152"/>
      <c r="AJ11" s="152"/>
      <c r="AK11" s="156"/>
      <c r="AL11" s="155"/>
      <c r="AM11" s="152"/>
      <c r="AN11" s="152"/>
      <c r="AO11" s="156"/>
      <c r="AP11" s="155"/>
      <c r="AQ11" s="152"/>
      <c r="AR11" s="152"/>
      <c r="AS11" s="156"/>
      <c r="AT11" s="155"/>
      <c r="AU11" s="152"/>
      <c r="AV11" s="152"/>
      <c r="AW11" s="156"/>
      <c r="AX11" s="155"/>
      <c r="AY11" s="152"/>
      <c r="AZ11" s="152"/>
      <c r="BA11" s="156"/>
      <c r="BB11" s="155"/>
      <c r="BC11" s="152"/>
      <c r="BD11" s="152"/>
      <c r="BE11" s="156"/>
      <c r="BF11" s="155"/>
      <c r="BG11" s="152"/>
      <c r="BH11" s="152"/>
      <c r="BI11" s="174"/>
      <c r="BL11" s="143" t="s">
        <v>14</v>
      </c>
      <c r="BM11" s="144"/>
      <c r="BN11" s="144"/>
      <c r="BO11" s="144"/>
      <c r="BP11" s="144"/>
      <c r="BQ11" s="144"/>
      <c r="BR11" s="144"/>
      <c r="BS11" s="145"/>
      <c r="BT11" s="11"/>
      <c r="BU11" s="144" t="s">
        <v>15</v>
      </c>
      <c r="BV11" s="144"/>
      <c r="BW11" s="144"/>
      <c r="BX11" s="144"/>
      <c r="BY11" s="144"/>
      <c r="BZ11" s="144"/>
      <c r="CA11" s="13"/>
      <c r="CB11" s="143"/>
      <c r="CC11" s="179"/>
      <c r="CD11" s="179"/>
      <c r="CE11" s="179"/>
      <c r="CF11" s="179"/>
      <c r="CG11" s="179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7"/>
      <c r="DI11" s="11"/>
      <c r="DJ11" s="12"/>
      <c r="DK11" s="12"/>
      <c r="DL11" s="12"/>
      <c r="DM11" s="12"/>
      <c r="DN11" s="12"/>
      <c r="DO11" s="12"/>
      <c r="DP11" s="12"/>
      <c r="DQ11" s="11"/>
      <c r="DR11" s="12"/>
      <c r="DS11" s="12"/>
      <c r="DT11" s="12"/>
      <c r="DU11" s="12"/>
      <c r="DV11" s="12"/>
      <c r="DW11" s="12"/>
      <c r="DX11" s="13"/>
      <c r="EA11" s="127"/>
      <c r="EB11" s="182"/>
      <c r="EC11" s="182"/>
      <c r="ED11" s="182"/>
      <c r="EE11" s="182"/>
    </row>
    <row r="12" spans="1:135" ht="5.0999999999999996" customHeight="1">
      <c r="A12" s="220" t="s">
        <v>78</v>
      </c>
      <c r="B12" s="203">
        <v>1</v>
      </c>
      <c r="C12" s="204"/>
      <c r="D12" s="204"/>
      <c r="E12" s="205"/>
      <c r="F12" s="137" t="str">
        <f>MID($EA12,1,1)</f>
        <v>０</v>
      </c>
      <c r="G12" s="138"/>
      <c r="H12" s="138"/>
      <c r="I12" s="139"/>
      <c r="J12" s="137" t="str">
        <f>MID($EA12,2,1)</f>
        <v>１</v>
      </c>
      <c r="K12" s="138"/>
      <c r="L12" s="138"/>
      <c r="M12" s="139"/>
      <c r="N12" s="137" t="str">
        <f>MID($EA12,3,1)</f>
        <v>７</v>
      </c>
      <c r="O12" s="138"/>
      <c r="P12" s="138"/>
      <c r="Q12" s="139"/>
      <c r="R12" s="137" t="str">
        <f>MID($EA12,4,1)</f>
        <v>２</v>
      </c>
      <c r="S12" s="138"/>
      <c r="T12" s="138"/>
      <c r="U12" s="139"/>
      <c r="V12" s="137" t="str">
        <f>MID($EA12,5,1)</f>
        <v>－</v>
      </c>
      <c r="W12" s="138"/>
      <c r="X12" s="138"/>
      <c r="Y12" s="139"/>
      <c r="Z12" s="137" t="str">
        <f>MID($EA12,6,1)</f>
        <v>３</v>
      </c>
      <c r="AA12" s="138"/>
      <c r="AB12" s="138"/>
      <c r="AC12" s="139"/>
      <c r="AD12" s="137" t="str">
        <f>MID($EA12,7,1)</f>
        <v>２</v>
      </c>
      <c r="AE12" s="138"/>
      <c r="AF12" s="138"/>
      <c r="AG12" s="139"/>
      <c r="AH12" s="137" t="str">
        <f>MID($EA12,8,1)</f>
        <v>－</v>
      </c>
      <c r="AI12" s="138"/>
      <c r="AJ12" s="138"/>
      <c r="AK12" s="139"/>
      <c r="AL12" s="137" t="str">
        <f>MID($EA12,9,1)</f>
        <v>４</v>
      </c>
      <c r="AM12" s="138"/>
      <c r="AN12" s="138"/>
      <c r="AO12" s="139"/>
      <c r="AP12" s="137" t="str">
        <f>MID($EA12,10,1)</f>
        <v>４</v>
      </c>
      <c r="AQ12" s="138"/>
      <c r="AR12" s="138"/>
      <c r="AS12" s="139"/>
      <c r="AT12" s="137" t="str">
        <f>MID($EA12,11,1)</f>
        <v>５</v>
      </c>
      <c r="AU12" s="138"/>
      <c r="AV12" s="138"/>
      <c r="AW12" s="139"/>
      <c r="AX12" s="137" t="str">
        <f>MID($EA12,12,1)</f>
        <v>１</v>
      </c>
      <c r="AY12" s="138"/>
      <c r="AZ12" s="138"/>
      <c r="BA12" s="139"/>
      <c r="BB12" s="137" t="str">
        <f>MID($EA12,13,1)</f>
        <v/>
      </c>
      <c r="BC12" s="138"/>
      <c r="BD12" s="138"/>
      <c r="BE12" s="139"/>
      <c r="BF12" s="167" t="str">
        <f>MID($EA12,14,1)</f>
        <v/>
      </c>
      <c r="BG12" s="168"/>
      <c r="BH12" s="168"/>
      <c r="BI12" s="209"/>
      <c r="BL12" s="143"/>
      <c r="BM12" s="144"/>
      <c r="BN12" s="144"/>
      <c r="BO12" s="144"/>
      <c r="BP12" s="144"/>
      <c r="BQ12" s="144"/>
      <c r="BR12" s="144"/>
      <c r="BS12" s="145"/>
      <c r="BT12" s="11"/>
      <c r="BU12" s="144"/>
      <c r="BV12" s="144"/>
      <c r="BW12" s="144"/>
      <c r="BX12" s="144"/>
      <c r="BY12" s="144"/>
      <c r="BZ12" s="144"/>
      <c r="CA12" s="13"/>
      <c r="CB12" s="143"/>
      <c r="CC12" s="179"/>
      <c r="CD12" s="179"/>
      <c r="CE12" s="179"/>
      <c r="CF12" s="179"/>
      <c r="CG12" s="179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7"/>
      <c r="DI12" s="11"/>
      <c r="DJ12" s="12"/>
      <c r="DK12" s="12"/>
      <c r="DL12" s="12"/>
      <c r="DM12" s="12"/>
      <c r="DN12" s="12"/>
      <c r="DO12" s="12"/>
      <c r="DP12" s="12"/>
      <c r="DQ12" s="11"/>
      <c r="DR12" s="12"/>
      <c r="DS12" s="12"/>
      <c r="DT12" s="12"/>
      <c r="DU12" s="12"/>
      <c r="DV12" s="12"/>
      <c r="DW12" s="12"/>
      <c r="DX12" s="13"/>
      <c r="EA12" s="113" t="str">
        <f>VLOOKUP($A$1,口座番号登録一覧表!$B$5:$S$15,2,0)</f>
        <v>０１７２－３２－４４５１</v>
      </c>
      <c r="EB12" s="182"/>
      <c r="EC12" s="182"/>
      <c r="ED12" s="182"/>
      <c r="EE12" s="182"/>
    </row>
    <row r="13" spans="1:135" ht="5.0999999999999996" customHeight="1">
      <c r="A13" s="220"/>
      <c r="B13" s="203"/>
      <c r="C13" s="204"/>
      <c r="D13" s="204"/>
      <c r="E13" s="205"/>
      <c r="F13" s="137"/>
      <c r="G13" s="138"/>
      <c r="H13" s="138"/>
      <c r="I13" s="139"/>
      <c r="J13" s="137"/>
      <c r="K13" s="138"/>
      <c r="L13" s="138"/>
      <c r="M13" s="139"/>
      <c r="N13" s="137"/>
      <c r="O13" s="138"/>
      <c r="P13" s="138"/>
      <c r="Q13" s="139"/>
      <c r="R13" s="137"/>
      <c r="S13" s="138"/>
      <c r="T13" s="138"/>
      <c r="U13" s="139"/>
      <c r="V13" s="137"/>
      <c r="W13" s="138"/>
      <c r="X13" s="138"/>
      <c r="Y13" s="139"/>
      <c r="Z13" s="137"/>
      <c r="AA13" s="138"/>
      <c r="AB13" s="138"/>
      <c r="AC13" s="139"/>
      <c r="AD13" s="137"/>
      <c r="AE13" s="138"/>
      <c r="AF13" s="138"/>
      <c r="AG13" s="139"/>
      <c r="AH13" s="137"/>
      <c r="AI13" s="138"/>
      <c r="AJ13" s="138"/>
      <c r="AK13" s="139"/>
      <c r="AL13" s="137"/>
      <c r="AM13" s="138"/>
      <c r="AN13" s="138"/>
      <c r="AO13" s="139"/>
      <c r="AP13" s="137"/>
      <c r="AQ13" s="138"/>
      <c r="AR13" s="138"/>
      <c r="AS13" s="139"/>
      <c r="AT13" s="137"/>
      <c r="AU13" s="138"/>
      <c r="AV13" s="138"/>
      <c r="AW13" s="139"/>
      <c r="AX13" s="137"/>
      <c r="AY13" s="138"/>
      <c r="AZ13" s="138"/>
      <c r="BA13" s="139"/>
      <c r="BB13" s="137"/>
      <c r="BC13" s="138"/>
      <c r="BD13" s="138"/>
      <c r="BE13" s="139"/>
      <c r="BF13" s="137"/>
      <c r="BG13" s="138"/>
      <c r="BH13" s="138"/>
      <c r="BI13" s="210"/>
      <c r="BL13" s="143"/>
      <c r="BM13" s="144"/>
      <c r="BN13" s="144"/>
      <c r="BO13" s="144"/>
      <c r="BP13" s="144"/>
      <c r="BQ13" s="144"/>
      <c r="BR13" s="144"/>
      <c r="BS13" s="145"/>
      <c r="BT13" s="11"/>
      <c r="BU13" s="144"/>
      <c r="BV13" s="144"/>
      <c r="BW13" s="144"/>
      <c r="BX13" s="144"/>
      <c r="BY13" s="144"/>
      <c r="BZ13" s="144"/>
      <c r="CA13" s="13"/>
      <c r="CB13" s="143"/>
      <c r="CC13" s="179"/>
      <c r="CD13" s="179"/>
      <c r="CE13" s="179"/>
      <c r="CF13" s="179"/>
      <c r="CG13" s="179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7"/>
      <c r="DI13" s="11"/>
      <c r="DJ13" s="12"/>
      <c r="DK13" s="12"/>
      <c r="DL13" s="12"/>
      <c r="DM13" s="12"/>
      <c r="DN13" s="12"/>
      <c r="DO13" s="12"/>
      <c r="DP13" s="12"/>
      <c r="DQ13" s="11"/>
      <c r="DR13" s="12"/>
      <c r="DS13" s="12"/>
      <c r="DT13" s="12"/>
      <c r="DU13" s="12"/>
      <c r="DV13" s="12"/>
      <c r="DW13" s="12"/>
      <c r="DX13" s="13"/>
      <c r="EA13" s="113"/>
      <c r="EB13" s="182"/>
      <c r="EC13" s="182"/>
      <c r="ED13" s="182"/>
      <c r="EE13" s="182"/>
    </row>
    <row r="14" spans="1:135" ht="5.0999999999999996" customHeight="1">
      <c r="A14" s="220"/>
      <c r="B14" s="203"/>
      <c r="C14" s="204"/>
      <c r="D14" s="204"/>
      <c r="E14" s="205"/>
      <c r="F14" s="137"/>
      <c r="G14" s="138"/>
      <c r="H14" s="138"/>
      <c r="I14" s="139"/>
      <c r="J14" s="137"/>
      <c r="K14" s="138"/>
      <c r="L14" s="138"/>
      <c r="M14" s="139"/>
      <c r="N14" s="137"/>
      <c r="O14" s="138"/>
      <c r="P14" s="138"/>
      <c r="Q14" s="139"/>
      <c r="R14" s="137"/>
      <c r="S14" s="138"/>
      <c r="T14" s="138"/>
      <c r="U14" s="139"/>
      <c r="V14" s="137"/>
      <c r="W14" s="138"/>
      <c r="X14" s="138"/>
      <c r="Y14" s="139"/>
      <c r="Z14" s="137"/>
      <c r="AA14" s="138"/>
      <c r="AB14" s="138"/>
      <c r="AC14" s="139"/>
      <c r="AD14" s="137"/>
      <c r="AE14" s="138"/>
      <c r="AF14" s="138"/>
      <c r="AG14" s="139"/>
      <c r="AH14" s="137"/>
      <c r="AI14" s="138"/>
      <c r="AJ14" s="138"/>
      <c r="AK14" s="139"/>
      <c r="AL14" s="137"/>
      <c r="AM14" s="138"/>
      <c r="AN14" s="138"/>
      <c r="AO14" s="139"/>
      <c r="AP14" s="137"/>
      <c r="AQ14" s="138"/>
      <c r="AR14" s="138"/>
      <c r="AS14" s="139"/>
      <c r="AT14" s="137"/>
      <c r="AU14" s="138"/>
      <c r="AV14" s="138"/>
      <c r="AW14" s="139"/>
      <c r="AX14" s="137"/>
      <c r="AY14" s="138"/>
      <c r="AZ14" s="138"/>
      <c r="BA14" s="139"/>
      <c r="BB14" s="137"/>
      <c r="BC14" s="138"/>
      <c r="BD14" s="138"/>
      <c r="BE14" s="139"/>
      <c r="BF14" s="137"/>
      <c r="BG14" s="138"/>
      <c r="BH14" s="138"/>
      <c r="BI14" s="210"/>
      <c r="BL14" s="143"/>
      <c r="BM14" s="144"/>
      <c r="BN14" s="144"/>
      <c r="BO14" s="144"/>
      <c r="BP14" s="144"/>
      <c r="BQ14" s="144"/>
      <c r="BR14" s="144"/>
      <c r="BS14" s="145"/>
      <c r="BT14" s="11"/>
      <c r="BU14" s="144"/>
      <c r="BV14" s="144"/>
      <c r="BW14" s="144"/>
      <c r="BX14" s="144"/>
      <c r="BY14" s="144"/>
      <c r="BZ14" s="144"/>
      <c r="CA14" s="13"/>
      <c r="CB14" s="143"/>
      <c r="CC14" s="179"/>
      <c r="CD14" s="179"/>
      <c r="CE14" s="179"/>
      <c r="CF14" s="179"/>
      <c r="CG14" s="179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7"/>
      <c r="DI14" s="11"/>
      <c r="DJ14" s="12"/>
      <c r="DK14" s="12"/>
      <c r="DL14" s="12"/>
      <c r="DM14" s="12"/>
      <c r="DN14" s="12"/>
      <c r="DO14" s="12"/>
      <c r="DP14" s="12"/>
      <c r="DQ14" s="11"/>
      <c r="DR14" s="12"/>
      <c r="DS14" s="12"/>
      <c r="DT14" s="12"/>
      <c r="DU14" s="12"/>
      <c r="DV14" s="12"/>
      <c r="DW14" s="12"/>
      <c r="DX14" s="13"/>
      <c r="EA14" s="113"/>
      <c r="EB14" s="182"/>
      <c r="EC14" s="182"/>
      <c r="ED14" s="182"/>
      <c r="EE14" s="182"/>
    </row>
    <row r="15" spans="1:135" ht="5.0999999999999996" customHeight="1">
      <c r="A15" s="220"/>
      <c r="B15" s="203"/>
      <c r="C15" s="204"/>
      <c r="D15" s="204"/>
      <c r="E15" s="205"/>
      <c r="F15" s="137"/>
      <c r="G15" s="138"/>
      <c r="H15" s="138"/>
      <c r="I15" s="139"/>
      <c r="J15" s="137"/>
      <c r="K15" s="138"/>
      <c r="L15" s="138"/>
      <c r="M15" s="139"/>
      <c r="N15" s="137"/>
      <c r="O15" s="138"/>
      <c r="P15" s="138"/>
      <c r="Q15" s="139"/>
      <c r="R15" s="137"/>
      <c r="S15" s="138"/>
      <c r="T15" s="138"/>
      <c r="U15" s="139"/>
      <c r="V15" s="137"/>
      <c r="W15" s="138"/>
      <c r="X15" s="138"/>
      <c r="Y15" s="139"/>
      <c r="Z15" s="137"/>
      <c r="AA15" s="138"/>
      <c r="AB15" s="138"/>
      <c r="AC15" s="139"/>
      <c r="AD15" s="137"/>
      <c r="AE15" s="138"/>
      <c r="AF15" s="138"/>
      <c r="AG15" s="139"/>
      <c r="AH15" s="137"/>
      <c r="AI15" s="138"/>
      <c r="AJ15" s="138"/>
      <c r="AK15" s="139"/>
      <c r="AL15" s="137"/>
      <c r="AM15" s="138"/>
      <c r="AN15" s="138"/>
      <c r="AO15" s="139"/>
      <c r="AP15" s="137"/>
      <c r="AQ15" s="138"/>
      <c r="AR15" s="138"/>
      <c r="AS15" s="139"/>
      <c r="AT15" s="137"/>
      <c r="AU15" s="138"/>
      <c r="AV15" s="138"/>
      <c r="AW15" s="139"/>
      <c r="AX15" s="137"/>
      <c r="AY15" s="138"/>
      <c r="AZ15" s="138"/>
      <c r="BA15" s="139"/>
      <c r="BB15" s="137"/>
      <c r="BC15" s="138"/>
      <c r="BD15" s="138"/>
      <c r="BE15" s="139"/>
      <c r="BF15" s="137"/>
      <c r="BG15" s="138"/>
      <c r="BH15" s="138"/>
      <c r="BI15" s="210"/>
      <c r="BL15" s="11"/>
      <c r="BM15" s="12"/>
      <c r="BN15" s="12"/>
      <c r="BO15" s="12"/>
      <c r="BP15" s="12"/>
      <c r="BQ15" s="12"/>
      <c r="BR15" s="12"/>
      <c r="BS15" s="13"/>
      <c r="BT15" s="11"/>
      <c r="BU15" s="12"/>
      <c r="BV15" s="12"/>
      <c r="BW15" s="12"/>
      <c r="BX15" s="12"/>
      <c r="BY15" s="12"/>
      <c r="BZ15" s="12"/>
      <c r="CA15" s="13"/>
      <c r="CB15" s="143"/>
      <c r="CC15" s="179"/>
      <c r="CD15" s="179"/>
      <c r="CE15" s="179"/>
      <c r="CF15" s="179"/>
      <c r="CG15" s="179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7"/>
      <c r="DI15" s="178" t="s">
        <v>16</v>
      </c>
      <c r="DJ15" s="176"/>
      <c r="DK15" s="176"/>
      <c r="DL15" s="176"/>
      <c r="DM15" s="176"/>
      <c r="DN15" s="176"/>
      <c r="DO15" s="176"/>
      <c r="DP15" s="176"/>
      <c r="DQ15" s="178" t="s">
        <v>17</v>
      </c>
      <c r="DR15" s="176"/>
      <c r="DS15" s="176"/>
      <c r="DT15" s="176"/>
      <c r="DU15" s="176"/>
      <c r="DV15" s="176"/>
      <c r="DW15" s="176"/>
      <c r="DX15" s="187"/>
      <c r="EA15" s="113"/>
      <c r="EB15" s="182"/>
      <c r="EC15" s="182"/>
      <c r="ED15" s="182"/>
      <c r="EE15" s="182"/>
    </row>
    <row r="16" spans="1:135" ht="5.0999999999999996" customHeight="1" thickBot="1">
      <c r="A16" s="220"/>
      <c r="B16" s="206"/>
      <c r="C16" s="207"/>
      <c r="D16" s="207"/>
      <c r="E16" s="208"/>
      <c r="F16" s="140"/>
      <c r="G16" s="141"/>
      <c r="H16" s="141"/>
      <c r="I16" s="142"/>
      <c r="J16" s="140"/>
      <c r="K16" s="141"/>
      <c r="L16" s="141"/>
      <c r="M16" s="142"/>
      <c r="N16" s="140"/>
      <c r="O16" s="141"/>
      <c r="P16" s="141"/>
      <c r="Q16" s="142"/>
      <c r="R16" s="140"/>
      <c r="S16" s="141"/>
      <c r="T16" s="141"/>
      <c r="U16" s="142"/>
      <c r="V16" s="140"/>
      <c r="W16" s="141"/>
      <c r="X16" s="141"/>
      <c r="Y16" s="142"/>
      <c r="Z16" s="140"/>
      <c r="AA16" s="141"/>
      <c r="AB16" s="141"/>
      <c r="AC16" s="142"/>
      <c r="AD16" s="140"/>
      <c r="AE16" s="141"/>
      <c r="AF16" s="141"/>
      <c r="AG16" s="142"/>
      <c r="AH16" s="140"/>
      <c r="AI16" s="141"/>
      <c r="AJ16" s="141"/>
      <c r="AK16" s="142"/>
      <c r="AL16" s="140"/>
      <c r="AM16" s="141"/>
      <c r="AN16" s="141"/>
      <c r="AO16" s="142"/>
      <c r="AP16" s="140"/>
      <c r="AQ16" s="141"/>
      <c r="AR16" s="141"/>
      <c r="AS16" s="142"/>
      <c r="AT16" s="140"/>
      <c r="AU16" s="141"/>
      <c r="AV16" s="141"/>
      <c r="AW16" s="142"/>
      <c r="AX16" s="140"/>
      <c r="AY16" s="141"/>
      <c r="AZ16" s="141"/>
      <c r="BA16" s="142"/>
      <c r="BB16" s="140"/>
      <c r="BC16" s="141"/>
      <c r="BD16" s="141"/>
      <c r="BE16" s="142"/>
      <c r="BF16" s="140"/>
      <c r="BG16" s="141"/>
      <c r="BH16" s="141"/>
      <c r="BI16" s="211"/>
      <c r="BL16" s="18"/>
      <c r="BM16" s="19"/>
      <c r="BN16" s="19"/>
      <c r="BO16" s="19"/>
      <c r="BP16" s="19"/>
      <c r="BQ16" s="19"/>
      <c r="BR16" s="19"/>
      <c r="BS16" s="20"/>
      <c r="BT16" s="18"/>
      <c r="BU16" s="19"/>
      <c r="BV16" s="19"/>
      <c r="BW16" s="19"/>
      <c r="BX16" s="19"/>
      <c r="BY16" s="19"/>
      <c r="BZ16" s="19"/>
      <c r="CA16" s="20"/>
      <c r="CB16" s="180"/>
      <c r="CC16" s="181"/>
      <c r="CD16" s="181"/>
      <c r="CE16" s="181"/>
      <c r="CF16" s="181"/>
      <c r="CG16" s="181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9"/>
      <c r="DI16" s="180"/>
      <c r="DJ16" s="181"/>
      <c r="DK16" s="181"/>
      <c r="DL16" s="181"/>
      <c r="DM16" s="181"/>
      <c r="DN16" s="181"/>
      <c r="DO16" s="181"/>
      <c r="DP16" s="181"/>
      <c r="DQ16" s="180"/>
      <c r="DR16" s="181"/>
      <c r="DS16" s="181"/>
      <c r="DT16" s="181"/>
      <c r="DU16" s="181"/>
      <c r="DV16" s="181"/>
      <c r="DW16" s="181"/>
      <c r="DX16" s="188"/>
      <c r="EA16" s="113"/>
      <c r="EB16" s="182"/>
      <c r="EC16" s="182"/>
      <c r="ED16" s="182"/>
      <c r="EE16" s="182"/>
    </row>
    <row r="17" spans="1:131" ht="5.0999999999999996" customHeight="1">
      <c r="A17" s="220"/>
      <c r="B17" s="161" t="s">
        <v>18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3"/>
      <c r="BL17" s="114" t="s">
        <v>19</v>
      </c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9"/>
      <c r="BY17" s="9"/>
      <c r="BZ17" s="183">
        <f>VLOOKUP($A$1,口座番号登録一覧表!$B$5:$U$15,18,0)</f>
        <v>5</v>
      </c>
      <c r="CA17" s="184"/>
      <c r="CB17" s="184"/>
      <c r="CC17" s="184"/>
      <c r="CD17" s="184"/>
      <c r="CE17" s="176" t="s">
        <v>20</v>
      </c>
      <c r="CF17" s="176"/>
      <c r="CG17" s="9"/>
      <c r="CH17" s="183">
        <f>VLOOKUP($A$1,口座番号登録一覧表!$B$5:$U$15,19,0)</f>
        <v>4</v>
      </c>
      <c r="CI17" s="184"/>
      <c r="CJ17" s="184"/>
      <c r="CK17" s="184"/>
      <c r="CL17" s="184"/>
      <c r="CM17" s="176" t="s">
        <v>21</v>
      </c>
      <c r="CN17" s="176"/>
      <c r="CO17" s="9"/>
      <c r="CP17" s="183">
        <f>VLOOKUP($A$1,口座番号登録一覧表!$B$5:$U$15,20,0)</f>
        <v>21</v>
      </c>
      <c r="CQ17" s="184"/>
      <c r="CR17" s="184"/>
      <c r="CS17" s="184"/>
      <c r="CT17" s="184"/>
      <c r="CU17" s="176" t="s">
        <v>22</v>
      </c>
      <c r="CV17" s="176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10"/>
      <c r="DI17" s="8"/>
      <c r="DJ17" s="9"/>
      <c r="DK17" s="9"/>
      <c r="DL17" s="9"/>
      <c r="DM17" s="9"/>
      <c r="DN17" s="9"/>
      <c r="DO17" s="9"/>
      <c r="DP17" s="9"/>
      <c r="DQ17" s="8"/>
      <c r="DR17" s="9"/>
      <c r="DS17" s="9"/>
      <c r="DT17" s="9"/>
      <c r="DU17" s="9"/>
      <c r="DV17" s="9"/>
      <c r="DW17" s="9"/>
      <c r="DX17" s="10"/>
    </row>
    <row r="18" spans="1:131" ht="5.0999999999999996" customHeight="1">
      <c r="A18" s="220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6"/>
      <c r="BL18" s="116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2"/>
      <c r="BY18" s="12"/>
      <c r="BZ18" s="185"/>
      <c r="CA18" s="185"/>
      <c r="CB18" s="185"/>
      <c r="CC18" s="185"/>
      <c r="CD18" s="185"/>
      <c r="CE18" s="144"/>
      <c r="CF18" s="144"/>
      <c r="CG18" s="12"/>
      <c r="CH18" s="185"/>
      <c r="CI18" s="185"/>
      <c r="CJ18" s="185"/>
      <c r="CK18" s="185"/>
      <c r="CL18" s="185"/>
      <c r="CM18" s="144"/>
      <c r="CN18" s="144"/>
      <c r="CO18" s="12"/>
      <c r="CP18" s="185"/>
      <c r="CQ18" s="185"/>
      <c r="CR18" s="185"/>
      <c r="CS18" s="185"/>
      <c r="CT18" s="185"/>
      <c r="CU18" s="144"/>
      <c r="CV18" s="144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3"/>
      <c r="DI18" s="11"/>
      <c r="DJ18" s="12"/>
      <c r="DK18" s="12"/>
      <c r="DL18" s="12"/>
      <c r="DM18" s="12"/>
      <c r="DN18" s="12"/>
      <c r="DO18" s="12"/>
      <c r="DP18" s="12"/>
      <c r="DQ18" s="11"/>
      <c r="DR18" s="12"/>
      <c r="DS18" s="12"/>
      <c r="DT18" s="12"/>
      <c r="DU18" s="12"/>
      <c r="DV18" s="12"/>
      <c r="DW18" s="12"/>
      <c r="DX18" s="13"/>
    </row>
    <row r="19" spans="1:131" ht="5.0999999999999996" customHeight="1">
      <c r="A19" s="220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6"/>
      <c r="BL19" s="116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2"/>
      <c r="BY19" s="12"/>
      <c r="BZ19" s="185"/>
      <c r="CA19" s="185"/>
      <c r="CB19" s="185"/>
      <c r="CC19" s="185"/>
      <c r="CD19" s="185"/>
      <c r="CE19" s="144"/>
      <c r="CF19" s="144"/>
      <c r="CG19" s="12"/>
      <c r="CH19" s="185"/>
      <c r="CI19" s="185"/>
      <c r="CJ19" s="185"/>
      <c r="CK19" s="185"/>
      <c r="CL19" s="185"/>
      <c r="CM19" s="144"/>
      <c r="CN19" s="144"/>
      <c r="CO19" s="12"/>
      <c r="CP19" s="185"/>
      <c r="CQ19" s="185"/>
      <c r="CR19" s="185"/>
      <c r="CS19" s="185"/>
      <c r="CT19" s="185"/>
      <c r="CU19" s="144"/>
      <c r="CV19" s="144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3"/>
      <c r="DI19" s="11"/>
      <c r="DJ19" s="12"/>
      <c r="DK19" s="12"/>
      <c r="DL19" s="12"/>
      <c r="DM19" s="12"/>
      <c r="DN19" s="12"/>
      <c r="DO19" s="12"/>
      <c r="DP19" s="12"/>
      <c r="DQ19" s="11"/>
      <c r="DR19" s="12"/>
      <c r="DS19" s="12"/>
      <c r="DT19" s="12"/>
      <c r="DU19" s="12"/>
      <c r="DV19" s="12"/>
      <c r="DW19" s="12"/>
      <c r="DX19" s="13"/>
      <c r="EA19" s="54"/>
    </row>
    <row r="20" spans="1:131" ht="5.0999999999999996" customHeight="1">
      <c r="A20" s="220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6"/>
      <c r="BL20" s="116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2"/>
      <c r="BY20" s="12"/>
      <c r="BZ20" s="185"/>
      <c r="CA20" s="185"/>
      <c r="CB20" s="185"/>
      <c r="CC20" s="185"/>
      <c r="CD20" s="185"/>
      <c r="CE20" s="144"/>
      <c r="CF20" s="144"/>
      <c r="CG20" s="12"/>
      <c r="CH20" s="185"/>
      <c r="CI20" s="185"/>
      <c r="CJ20" s="185"/>
      <c r="CK20" s="185"/>
      <c r="CL20" s="185"/>
      <c r="CM20" s="144"/>
      <c r="CN20" s="144"/>
      <c r="CO20" s="12"/>
      <c r="CP20" s="185"/>
      <c r="CQ20" s="185"/>
      <c r="CR20" s="185"/>
      <c r="CS20" s="185"/>
      <c r="CT20" s="185"/>
      <c r="CU20" s="144"/>
      <c r="CV20" s="144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3"/>
      <c r="DI20" s="11"/>
      <c r="DJ20" s="12"/>
      <c r="DK20" s="12"/>
      <c r="DL20" s="12"/>
      <c r="DM20" s="12"/>
      <c r="DN20" s="12"/>
      <c r="DO20" s="12"/>
      <c r="DP20" s="12"/>
      <c r="DQ20" s="11"/>
      <c r="DR20" s="12"/>
      <c r="DS20" s="12"/>
      <c r="DT20" s="12"/>
      <c r="DU20" s="12"/>
      <c r="DV20" s="12"/>
      <c r="DW20" s="12"/>
      <c r="DX20" s="13"/>
      <c r="EA20" s="127" t="s">
        <v>51</v>
      </c>
    </row>
    <row r="21" spans="1:131" ht="5.0999999999999996" customHeight="1">
      <c r="A21" s="220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6"/>
      <c r="BL21" s="116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2"/>
      <c r="BY21" s="12"/>
      <c r="BZ21" s="185"/>
      <c r="CA21" s="185"/>
      <c r="CB21" s="185"/>
      <c r="CC21" s="185"/>
      <c r="CD21" s="185"/>
      <c r="CE21" s="144"/>
      <c r="CF21" s="144"/>
      <c r="CG21" s="12"/>
      <c r="CH21" s="185"/>
      <c r="CI21" s="185"/>
      <c r="CJ21" s="185"/>
      <c r="CK21" s="185"/>
      <c r="CL21" s="185"/>
      <c r="CM21" s="144"/>
      <c r="CN21" s="144"/>
      <c r="CO21" s="12"/>
      <c r="CP21" s="185"/>
      <c r="CQ21" s="185"/>
      <c r="CR21" s="185"/>
      <c r="CS21" s="185"/>
      <c r="CT21" s="185"/>
      <c r="CU21" s="144"/>
      <c r="CV21" s="144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3"/>
      <c r="DI21" s="11"/>
      <c r="DJ21" s="12"/>
      <c r="DK21" s="12"/>
      <c r="DL21" s="12"/>
      <c r="DM21" s="12"/>
      <c r="DN21" s="12"/>
      <c r="DO21" s="12"/>
      <c r="DP21" s="12"/>
      <c r="DQ21" s="11"/>
      <c r="DR21" s="12"/>
      <c r="DS21" s="12"/>
      <c r="DT21" s="12"/>
      <c r="DU21" s="12"/>
      <c r="DV21" s="12"/>
      <c r="DW21" s="12"/>
      <c r="DX21" s="13"/>
      <c r="EA21" s="127"/>
    </row>
    <row r="22" spans="1:131" ht="5.0999999999999996" customHeight="1" thickBot="1">
      <c r="A22" s="220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6"/>
      <c r="BL22" s="118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9"/>
      <c r="BY22" s="19"/>
      <c r="BZ22" s="186"/>
      <c r="CA22" s="186"/>
      <c r="CB22" s="186"/>
      <c r="CC22" s="186"/>
      <c r="CD22" s="186"/>
      <c r="CE22" s="181"/>
      <c r="CF22" s="181"/>
      <c r="CG22" s="19"/>
      <c r="CH22" s="186"/>
      <c r="CI22" s="186"/>
      <c r="CJ22" s="186"/>
      <c r="CK22" s="186"/>
      <c r="CL22" s="186"/>
      <c r="CM22" s="181"/>
      <c r="CN22" s="181"/>
      <c r="CO22" s="19"/>
      <c r="CP22" s="186"/>
      <c r="CQ22" s="186"/>
      <c r="CR22" s="186"/>
      <c r="CS22" s="186"/>
      <c r="CT22" s="186"/>
      <c r="CU22" s="181"/>
      <c r="CV22" s="181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20"/>
      <c r="DI22" s="11"/>
      <c r="DJ22" s="12"/>
      <c r="DK22" s="12"/>
      <c r="DL22" s="12"/>
      <c r="DM22" s="12"/>
      <c r="DN22" s="12"/>
      <c r="DO22" s="12"/>
      <c r="DP22" s="12"/>
      <c r="DQ22" s="11"/>
      <c r="DR22" s="12"/>
      <c r="DS22" s="12"/>
      <c r="DT22" s="12"/>
      <c r="DU22" s="12"/>
      <c r="DV22" s="12"/>
      <c r="DW22" s="12"/>
      <c r="DX22" s="13"/>
      <c r="EA22" s="127"/>
    </row>
    <row r="23" spans="1:131" ht="5.0999999999999996" customHeight="1">
      <c r="A23" s="220"/>
      <c r="B23" s="149">
        <v>16</v>
      </c>
      <c r="C23" s="150"/>
      <c r="D23" s="150"/>
      <c r="E23" s="150"/>
      <c r="F23" s="153">
        <v>17</v>
      </c>
      <c r="G23" s="150"/>
      <c r="H23" s="150"/>
      <c r="I23" s="154"/>
      <c r="J23" s="153">
        <v>18</v>
      </c>
      <c r="K23" s="150"/>
      <c r="L23" s="150"/>
      <c r="M23" s="154"/>
      <c r="N23" s="153">
        <v>19</v>
      </c>
      <c r="O23" s="150"/>
      <c r="P23" s="150"/>
      <c r="Q23" s="154"/>
      <c r="R23" s="153">
        <v>20</v>
      </c>
      <c r="S23" s="150"/>
      <c r="T23" s="150"/>
      <c r="U23" s="154"/>
      <c r="V23" s="153">
        <v>21</v>
      </c>
      <c r="W23" s="150"/>
      <c r="X23" s="150"/>
      <c r="Y23" s="154"/>
      <c r="Z23" s="153">
        <v>22</v>
      </c>
      <c r="AA23" s="150"/>
      <c r="AB23" s="150"/>
      <c r="AC23" s="154"/>
      <c r="AD23" s="153">
        <v>23</v>
      </c>
      <c r="AE23" s="150"/>
      <c r="AF23" s="150"/>
      <c r="AG23" s="154"/>
      <c r="AH23" s="153">
        <v>24</v>
      </c>
      <c r="AI23" s="150"/>
      <c r="AJ23" s="150"/>
      <c r="AK23" s="154"/>
      <c r="AL23" s="153">
        <v>25</v>
      </c>
      <c r="AM23" s="150"/>
      <c r="AN23" s="150"/>
      <c r="AO23" s="154"/>
      <c r="AP23" s="153">
        <v>26</v>
      </c>
      <c r="AQ23" s="150"/>
      <c r="AR23" s="150"/>
      <c r="AS23" s="154"/>
      <c r="AT23" s="153">
        <v>27</v>
      </c>
      <c r="AU23" s="150"/>
      <c r="AV23" s="150"/>
      <c r="AW23" s="154"/>
      <c r="AX23" s="153">
        <v>28</v>
      </c>
      <c r="AY23" s="150"/>
      <c r="AZ23" s="150"/>
      <c r="BA23" s="154"/>
      <c r="BB23" s="153">
        <v>29</v>
      </c>
      <c r="BC23" s="150"/>
      <c r="BD23" s="150"/>
      <c r="BE23" s="154"/>
      <c r="BF23" s="153">
        <v>30</v>
      </c>
      <c r="BG23" s="150"/>
      <c r="BH23" s="150"/>
      <c r="BI23" s="173"/>
      <c r="BJ23"/>
      <c r="BK23"/>
      <c r="BL23" s="221" t="s">
        <v>23</v>
      </c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11"/>
      <c r="DJ23" s="12"/>
      <c r="DK23" s="12"/>
      <c r="DL23" s="12"/>
      <c r="DM23" s="12"/>
      <c r="DN23" s="12"/>
      <c r="DO23" s="12"/>
      <c r="DP23" s="12"/>
      <c r="DQ23" s="11"/>
      <c r="DR23" s="12"/>
      <c r="DS23" s="12"/>
      <c r="DT23" s="12"/>
      <c r="DU23" s="12"/>
      <c r="DV23" s="12"/>
      <c r="DW23" s="12"/>
      <c r="DX23" s="13"/>
      <c r="EA23" s="127"/>
    </row>
    <row r="24" spans="1:131" ht="5.0999999999999996" customHeight="1">
      <c r="A24" s="220"/>
      <c r="B24" s="151"/>
      <c r="C24" s="152"/>
      <c r="D24" s="152"/>
      <c r="E24" s="152"/>
      <c r="F24" s="155"/>
      <c r="G24" s="152"/>
      <c r="H24" s="152"/>
      <c r="I24" s="156"/>
      <c r="J24" s="155"/>
      <c r="K24" s="152"/>
      <c r="L24" s="152"/>
      <c r="M24" s="156"/>
      <c r="N24" s="155"/>
      <c r="O24" s="152"/>
      <c r="P24" s="152"/>
      <c r="Q24" s="156"/>
      <c r="R24" s="155"/>
      <c r="S24" s="152"/>
      <c r="T24" s="152"/>
      <c r="U24" s="156"/>
      <c r="V24" s="155"/>
      <c r="W24" s="152"/>
      <c r="X24" s="152"/>
      <c r="Y24" s="156"/>
      <c r="Z24" s="155"/>
      <c r="AA24" s="152"/>
      <c r="AB24" s="152"/>
      <c r="AC24" s="156"/>
      <c r="AD24" s="155"/>
      <c r="AE24" s="152"/>
      <c r="AF24" s="152"/>
      <c r="AG24" s="156"/>
      <c r="AH24" s="155"/>
      <c r="AI24" s="152"/>
      <c r="AJ24" s="152"/>
      <c r="AK24" s="156"/>
      <c r="AL24" s="155"/>
      <c r="AM24" s="152"/>
      <c r="AN24" s="152"/>
      <c r="AO24" s="156"/>
      <c r="AP24" s="155"/>
      <c r="AQ24" s="152"/>
      <c r="AR24" s="152"/>
      <c r="AS24" s="156"/>
      <c r="AT24" s="155"/>
      <c r="AU24" s="152"/>
      <c r="AV24" s="152"/>
      <c r="AW24" s="156"/>
      <c r="AX24" s="155"/>
      <c r="AY24" s="152"/>
      <c r="AZ24" s="152"/>
      <c r="BA24" s="156"/>
      <c r="BB24" s="155"/>
      <c r="BC24" s="152"/>
      <c r="BD24" s="152"/>
      <c r="BE24" s="156"/>
      <c r="BF24" s="155"/>
      <c r="BG24" s="152"/>
      <c r="BH24" s="152"/>
      <c r="BI24" s="174"/>
      <c r="BJ24"/>
      <c r="BK24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11"/>
      <c r="DJ24" s="12"/>
      <c r="DK24" s="12"/>
      <c r="DL24" s="12"/>
      <c r="DM24" s="12"/>
      <c r="DN24" s="12"/>
      <c r="DO24" s="12"/>
      <c r="DP24" s="12"/>
      <c r="DQ24" s="11"/>
      <c r="DR24" s="12"/>
      <c r="DS24" s="12"/>
      <c r="DT24" s="12"/>
      <c r="DU24" s="12"/>
      <c r="DV24" s="12"/>
      <c r="DW24" s="12"/>
      <c r="DX24" s="13"/>
      <c r="EA24" s="127"/>
    </row>
    <row r="25" spans="1:131" ht="5.0999999999999996" customHeight="1">
      <c r="A25" s="220"/>
      <c r="B25" s="228" t="str">
        <f>MID($EA25,1,1)</f>
        <v>イ</v>
      </c>
      <c r="C25" s="138"/>
      <c r="D25" s="138"/>
      <c r="E25" s="138"/>
      <c r="F25" s="137" t="str">
        <f>MID($EA25,2,1)</f>
        <v>ナ</v>
      </c>
      <c r="G25" s="138"/>
      <c r="H25" s="138"/>
      <c r="I25" s="139"/>
      <c r="J25" s="137" t="str">
        <f>MID($EA25,3,1)</f>
        <v>カ</v>
      </c>
      <c r="K25" s="138"/>
      <c r="L25" s="138"/>
      <c r="M25" s="139"/>
      <c r="N25" s="137" t="str">
        <f>MID($EA25,4,1)</f>
        <v>キ</v>
      </c>
      <c r="O25" s="138"/>
      <c r="P25" s="138"/>
      <c r="Q25" s="139"/>
      <c r="R25" s="137" t="str">
        <f>MID($EA25,5,1)</f>
        <v>ケ</v>
      </c>
      <c r="S25" s="138"/>
      <c r="T25" s="138"/>
      <c r="U25" s="139"/>
      <c r="V25" s="137" t="str">
        <f>MID($EA25,6,1)</f>
        <v>ン</v>
      </c>
      <c r="W25" s="138"/>
      <c r="X25" s="138"/>
      <c r="Y25" s="139"/>
      <c r="Z25" s="137" t="str">
        <f>MID($EA25,7,1)</f>
        <v>シ</v>
      </c>
      <c r="AA25" s="138"/>
      <c r="AB25" s="138"/>
      <c r="AC25" s="139"/>
      <c r="AD25" s="137" t="str">
        <f>MID($EA25,8,1)</f>
        <v/>
      </c>
      <c r="AE25" s="138"/>
      <c r="AF25" s="138"/>
      <c r="AG25" s="139"/>
      <c r="AH25" s="137" t="str">
        <f>MID($EA25,9,1)</f>
        <v/>
      </c>
      <c r="AI25" s="138"/>
      <c r="AJ25" s="138"/>
      <c r="AK25" s="139"/>
      <c r="AL25" s="137" t="str">
        <f>MID($EA25,10,1)</f>
        <v/>
      </c>
      <c r="AM25" s="138"/>
      <c r="AN25" s="138"/>
      <c r="AO25" s="139"/>
      <c r="AP25" s="137" t="str">
        <f>MID($EA25,11,1)</f>
        <v/>
      </c>
      <c r="AQ25" s="138"/>
      <c r="AR25" s="138"/>
      <c r="AS25" s="139"/>
      <c r="AT25" s="137" t="str">
        <f>MID($EA25,12,1)</f>
        <v/>
      </c>
      <c r="AU25" s="138"/>
      <c r="AV25" s="138"/>
      <c r="AW25" s="139"/>
      <c r="AX25" s="137" t="str">
        <f>MID($EA25,13,1)</f>
        <v/>
      </c>
      <c r="AY25" s="138"/>
      <c r="AZ25" s="138"/>
      <c r="BA25" s="139"/>
      <c r="BB25" s="137" t="str">
        <f>MID($EA25,14,1)</f>
        <v/>
      </c>
      <c r="BC25" s="138"/>
      <c r="BD25" s="138"/>
      <c r="BE25" s="139"/>
      <c r="BF25" s="167" t="str">
        <f>MID($EA25,15,1)</f>
        <v/>
      </c>
      <c r="BG25" s="168"/>
      <c r="BH25" s="168"/>
      <c r="BI25" s="209"/>
      <c r="BJ25"/>
      <c r="BK25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11"/>
      <c r="DJ25" s="12"/>
      <c r="DK25" s="12"/>
      <c r="DL25" s="12"/>
      <c r="DM25" s="12"/>
      <c r="DN25" s="12"/>
      <c r="DO25" s="12"/>
      <c r="DP25" s="12"/>
      <c r="DQ25" s="11"/>
      <c r="DR25" s="12"/>
      <c r="DS25" s="12"/>
      <c r="DT25" s="12"/>
      <c r="DU25" s="12"/>
      <c r="DV25" s="12"/>
      <c r="DW25" s="12"/>
      <c r="DX25" s="13"/>
      <c r="EA25" s="113" t="str">
        <f>VLOOKUP($A$1,口座番号登録一覧表!$B$5:$S$15,5,0)</f>
        <v>イナカキケンシ</v>
      </c>
    </row>
    <row r="26" spans="1:131" ht="5.0999999999999996" customHeight="1">
      <c r="A26" s="220"/>
      <c r="B26" s="228"/>
      <c r="C26" s="138"/>
      <c r="D26" s="138"/>
      <c r="E26" s="138"/>
      <c r="F26" s="137"/>
      <c r="G26" s="138"/>
      <c r="H26" s="138"/>
      <c r="I26" s="139"/>
      <c r="J26" s="137"/>
      <c r="K26" s="138"/>
      <c r="L26" s="138"/>
      <c r="M26" s="139"/>
      <c r="N26" s="137"/>
      <c r="O26" s="138"/>
      <c r="P26" s="138"/>
      <c r="Q26" s="139"/>
      <c r="R26" s="137"/>
      <c r="S26" s="138"/>
      <c r="T26" s="138"/>
      <c r="U26" s="139"/>
      <c r="V26" s="137"/>
      <c r="W26" s="138"/>
      <c r="X26" s="138"/>
      <c r="Y26" s="139"/>
      <c r="Z26" s="137"/>
      <c r="AA26" s="138"/>
      <c r="AB26" s="138"/>
      <c r="AC26" s="139"/>
      <c r="AD26" s="137"/>
      <c r="AE26" s="138"/>
      <c r="AF26" s="138"/>
      <c r="AG26" s="139"/>
      <c r="AH26" s="137"/>
      <c r="AI26" s="138"/>
      <c r="AJ26" s="138"/>
      <c r="AK26" s="139"/>
      <c r="AL26" s="137"/>
      <c r="AM26" s="138"/>
      <c r="AN26" s="138"/>
      <c r="AO26" s="139"/>
      <c r="AP26" s="137"/>
      <c r="AQ26" s="138"/>
      <c r="AR26" s="138"/>
      <c r="AS26" s="139"/>
      <c r="AT26" s="137"/>
      <c r="AU26" s="138"/>
      <c r="AV26" s="138"/>
      <c r="AW26" s="139"/>
      <c r="AX26" s="137"/>
      <c r="AY26" s="138"/>
      <c r="AZ26" s="138"/>
      <c r="BA26" s="139"/>
      <c r="BB26" s="137"/>
      <c r="BC26" s="138"/>
      <c r="BD26" s="138"/>
      <c r="BE26" s="139"/>
      <c r="BF26" s="137"/>
      <c r="BG26" s="138"/>
      <c r="BH26" s="138"/>
      <c r="BI26" s="210"/>
      <c r="BJ26"/>
      <c r="BK26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11"/>
      <c r="DJ26" s="12"/>
      <c r="DK26" s="12"/>
      <c r="DL26" s="12"/>
      <c r="DM26" s="12"/>
      <c r="DN26" s="12"/>
      <c r="DO26" s="12"/>
      <c r="DP26" s="12"/>
      <c r="DQ26" s="11"/>
      <c r="DR26" s="12"/>
      <c r="DS26" s="12"/>
      <c r="DT26" s="12"/>
      <c r="DU26" s="12"/>
      <c r="DV26" s="12"/>
      <c r="DW26" s="12"/>
      <c r="DX26" s="13"/>
      <c r="EA26" s="113"/>
    </row>
    <row r="27" spans="1:131" ht="5.0999999999999996" customHeight="1">
      <c r="A27" s="220"/>
      <c r="B27" s="228"/>
      <c r="C27" s="138"/>
      <c r="D27" s="138"/>
      <c r="E27" s="138"/>
      <c r="F27" s="137"/>
      <c r="G27" s="138"/>
      <c r="H27" s="138"/>
      <c r="I27" s="139"/>
      <c r="J27" s="137"/>
      <c r="K27" s="138"/>
      <c r="L27" s="138"/>
      <c r="M27" s="139"/>
      <c r="N27" s="137"/>
      <c r="O27" s="138"/>
      <c r="P27" s="138"/>
      <c r="Q27" s="139"/>
      <c r="R27" s="137"/>
      <c r="S27" s="138"/>
      <c r="T27" s="138"/>
      <c r="U27" s="139"/>
      <c r="V27" s="137"/>
      <c r="W27" s="138"/>
      <c r="X27" s="138"/>
      <c r="Y27" s="139"/>
      <c r="Z27" s="137"/>
      <c r="AA27" s="138"/>
      <c r="AB27" s="138"/>
      <c r="AC27" s="139"/>
      <c r="AD27" s="137"/>
      <c r="AE27" s="138"/>
      <c r="AF27" s="138"/>
      <c r="AG27" s="139"/>
      <c r="AH27" s="137"/>
      <c r="AI27" s="138"/>
      <c r="AJ27" s="138"/>
      <c r="AK27" s="139"/>
      <c r="AL27" s="137"/>
      <c r="AM27" s="138"/>
      <c r="AN27" s="138"/>
      <c r="AO27" s="139"/>
      <c r="AP27" s="137"/>
      <c r="AQ27" s="138"/>
      <c r="AR27" s="138"/>
      <c r="AS27" s="139"/>
      <c r="AT27" s="137"/>
      <c r="AU27" s="138"/>
      <c r="AV27" s="138"/>
      <c r="AW27" s="139"/>
      <c r="AX27" s="137"/>
      <c r="AY27" s="138"/>
      <c r="AZ27" s="138"/>
      <c r="BA27" s="139"/>
      <c r="BB27" s="137"/>
      <c r="BC27" s="138"/>
      <c r="BD27" s="138"/>
      <c r="BE27" s="139"/>
      <c r="BF27" s="137"/>
      <c r="BG27" s="138"/>
      <c r="BH27" s="138"/>
      <c r="BI27" s="210"/>
      <c r="BJ27"/>
      <c r="BK27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11"/>
      <c r="DJ27" s="12"/>
      <c r="DK27" s="12"/>
      <c r="DL27" s="12"/>
      <c r="DM27" s="12"/>
      <c r="DN27" s="12"/>
      <c r="DO27" s="12"/>
      <c r="DP27" s="12"/>
      <c r="DQ27" s="11"/>
      <c r="DR27" s="12"/>
      <c r="DS27" s="12"/>
      <c r="DT27" s="12"/>
      <c r="DU27" s="12"/>
      <c r="DV27" s="12"/>
      <c r="DW27" s="12"/>
      <c r="DX27" s="13"/>
      <c r="EA27" s="113"/>
    </row>
    <row r="28" spans="1:131" ht="5.0999999999999996" customHeight="1" thickBot="1">
      <c r="A28" s="220"/>
      <c r="B28" s="229"/>
      <c r="C28" s="141"/>
      <c r="D28" s="141"/>
      <c r="E28" s="141"/>
      <c r="F28" s="140"/>
      <c r="G28" s="141"/>
      <c r="H28" s="141"/>
      <c r="I28" s="142"/>
      <c r="J28" s="140"/>
      <c r="K28" s="141"/>
      <c r="L28" s="141"/>
      <c r="M28" s="142"/>
      <c r="N28" s="140"/>
      <c r="O28" s="141"/>
      <c r="P28" s="141"/>
      <c r="Q28" s="142"/>
      <c r="R28" s="140"/>
      <c r="S28" s="141"/>
      <c r="T28" s="141"/>
      <c r="U28" s="142"/>
      <c r="V28" s="140"/>
      <c r="W28" s="141"/>
      <c r="X28" s="141"/>
      <c r="Y28" s="142"/>
      <c r="Z28" s="140"/>
      <c r="AA28" s="141"/>
      <c r="AB28" s="141"/>
      <c r="AC28" s="142"/>
      <c r="AD28" s="140"/>
      <c r="AE28" s="141"/>
      <c r="AF28" s="141"/>
      <c r="AG28" s="142"/>
      <c r="AH28" s="140"/>
      <c r="AI28" s="141"/>
      <c r="AJ28" s="141"/>
      <c r="AK28" s="142"/>
      <c r="AL28" s="140"/>
      <c r="AM28" s="141"/>
      <c r="AN28" s="141"/>
      <c r="AO28" s="142"/>
      <c r="AP28" s="140"/>
      <c r="AQ28" s="141"/>
      <c r="AR28" s="141"/>
      <c r="AS28" s="142"/>
      <c r="AT28" s="140"/>
      <c r="AU28" s="141"/>
      <c r="AV28" s="141"/>
      <c r="AW28" s="142"/>
      <c r="AX28" s="140"/>
      <c r="AY28" s="141"/>
      <c r="AZ28" s="141"/>
      <c r="BA28" s="142"/>
      <c r="BB28" s="140"/>
      <c r="BC28" s="141"/>
      <c r="BD28" s="141"/>
      <c r="BE28" s="142"/>
      <c r="BF28" s="140"/>
      <c r="BG28" s="141"/>
      <c r="BH28" s="141"/>
      <c r="BI28" s="211"/>
      <c r="BJ28"/>
      <c r="BK28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18"/>
      <c r="DJ28" s="19"/>
      <c r="DK28" s="19"/>
      <c r="DL28" s="19"/>
      <c r="DM28" s="19"/>
      <c r="DN28" s="19"/>
      <c r="DO28" s="19"/>
      <c r="DP28" s="19"/>
      <c r="DQ28" s="18"/>
      <c r="DR28" s="19"/>
      <c r="DS28" s="19"/>
      <c r="DT28" s="19"/>
      <c r="DU28" s="19"/>
      <c r="DV28" s="19"/>
      <c r="DW28" s="19"/>
      <c r="DX28" s="20"/>
      <c r="EA28" s="113"/>
    </row>
    <row r="29" spans="1:131" ht="5.0999999999999996" customHeight="1">
      <c r="A29" s="220"/>
      <c r="EA29" s="113"/>
    </row>
    <row r="30" spans="1:131" ht="5.0999999999999996" customHeight="1">
      <c r="A30" s="220"/>
      <c r="CL30" s="19"/>
      <c r="CM30" s="19"/>
      <c r="CN30" s="19"/>
      <c r="CO30" s="19"/>
      <c r="CP30" s="19"/>
      <c r="EA30" s="127" t="s">
        <v>43</v>
      </c>
    </row>
    <row r="31" spans="1:131" ht="5.0999999999999996" customHeight="1">
      <c r="A31" s="220"/>
      <c r="B31" s="178" t="s">
        <v>24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87"/>
      <c r="CF31" s="178" t="s">
        <v>25</v>
      </c>
      <c r="CG31" s="176"/>
      <c r="CH31" s="176"/>
      <c r="CI31" s="187"/>
      <c r="CL31" s="143" t="s">
        <v>26</v>
      </c>
      <c r="CM31" s="144"/>
      <c r="CN31" s="144"/>
      <c r="CO31" s="144"/>
      <c r="CP31" s="145"/>
      <c r="EA31" s="127"/>
    </row>
    <row r="32" spans="1:131" ht="5.0999999999999996" customHeight="1" thickBot="1">
      <c r="A32" s="220"/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8"/>
      <c r="CF32" s="146"/>
      <c r="CG32" s="147"/>
      <c r="CH32" s="147"/>
      <c r="CI32" s="148"/>
      <c r="CL32" s="146"/>
      <c r="CM32" s="147"/>
      <c r="CN32" s="147"/>
      <c r="CO32" s="147"/>
      <c r="CP32" s="148"/>
      <c r="EA32" s="127"/>
    </row>
    <row r="33" spans="1:132" ht="5.0999999999999996" customHeight="1">
      <c r="A33" s="220"/>
      <c r="B33" s="189">
        <v>31</v>
      </c>
      <c r="C33" s="176"/>
      <c r="D33" s="176"/>
      <c r="E33" s="176"/>
      <c r="F33" s="175"/>
      <c r="G33" s="176"/>
      <c r="H33" s="176"/>
      <c r="I33" s="177"/>
      <c r="J33" s="175"/>
      <c r="K33" s="176"/>
      <c r="L33" s="176"/>
      <c r="M33" s="176"/>
      <c r="N33" s="175"/>
      <c r="O33" s="176"/>
      <c r="P33" s="176"/>
      <c r="Q33" s="177"/>
      <c r="R33" s="175"/>
      <c r="S33" s="176"/>
      <c r="T33" s="176"/>
      <c r="U33" s="176"/>
      <c r="V33" s="175">
        <v>41</v>
      </c>
      <c r="W33" s="176"/>
      <c r="X33" s="176"/>
      <c r="Y33" s="177"/>
      <c r="Z33" s="175"/>
      <c r="AA33" s="176"/>
      <c r="AB33" s="176"/>
      <c r="AC33" s="176"/>
      <c r="AD33" s="175"/>
      <c r="AE33" s="176"/>
      <c r="AF33" s="176"/>
      <c r="AG33" s="177"/>
      <c r="AH33" s="175"/>
      <c r="AI33" s="176"/>
      <c r="AJ33" s="176"/>
      <c r="AK33" s="176"/>
      <c r="AL33" s="175"/>
      <c r="AM33" s="176"/>
      <c r="AN33" s="176"/>
      <c r="AO33" s="177"/>
      <c r="AP33" s="175">
        <v>51</v>
      </c>
      <c r="AQ33" s="176"/>
      <c r="AR33" s="176"/>
      <c r="AS33" s="176"/>
      <c r="AT33" s="175"/>
      <c r="AU33" s="176"/>
      <c r="AV33" s="176"/>
      <c r="AW33" s="177"/>
      <c r="AX33" s="175"/>
      <c r="AY33" s="176"/>
      <c r="AZ33" s="176"/>
      <c r="BA33" s="176"/>
      <c r="BB33" s="175"/>
      <c r="BC33" s="176"/>
      <c r="BD33" s="176"/>
      <c r="BE33" s="177"/>
      <c r="BF33" s="175"/>
      <c r="BG33" s="176"/>
      <c r="BH33" s="176"/>
      <c r="BI33" s="176"/>
      <c r="BJ33" s="175">
        <v>61</v>
      </c>
      <c r="BK33" s="176"/>
      <c r="BL33" s="176"/>
      <c r="BM33" s="177"/>
      <c r="BN33" s="175"/>
      <c r="BO33" s="176"/>
      <c r="BP33" s="176"/>
      <c r="BQ33" s="176"/>
      <c r="BR33" s="175"/>
      <c r="BS33" s="176"/>
      <c r="BT33" s="176"/>
      <c r="BU33" s="177"/>
      <c r="BV33" s="175"/>
      <c r="BW33" s="176"/>
      <c r="BX33" s="176"/>
      <c r="BY33" s="176"/>
      <c r="BZ33" s="175">
        <v>70</v>
      </c>
      <c r="CA33" s="176"/>
      <c r="CB33" s="176"/>
      <c r="CC33" s="237"/>
      <c r="CF33" s="149">
        <v>71</v>
      </c>
      <c r="CG33" s="150"/>
      <c r="CH33" s="150"/>
      <c r="CI33" s="173"/>
      <c r="CL33" s="149">
        <v>72</v>
      </c>
      <c r="CM33" s="150"/>
      <c r="CN33" s="223"/>
      <c r="CO33" s="223"/>
      <c r="CP33" s="224"/>
      <c r="EA33" s="127"/>
    </row>
    <row r="34" spans="1:132" ht="4.5" customHeight="1">
      <c r="A34" s="220"/>
      <c r="B34" s="151"/>
      <c r="C34" s="152"/>
      <c r="D34" s="152"/>
      <c r="E34" s="152"/>
      <c r="F34" s="155"/>
      <c r="G34" s="152"/>
      <c r="H34" s="152"/>
      <c r="I34" s="156"/>
      <c r="J34" s="155"/>
      <c r="K34" s="152"/>
      <c r="L34" s="152"/>
      <c r="M34" s="152"/>
      <c r="N34" s="155"/>
      <c r="O34" s="152"/>
      <c r="P34" s="152"/>
      <c r="Q34" s="156"/>
      <c r="R34" s="155"/>
      <c r="S34" s="152"/>
      <c r="T34" s="152"/>
      <c r="U34" s="152"/>
      <c r="V34" s="155"/>
      <c r="W34" s="152"/>
      <c r="X34" s="152"/>
      <c r="Y34" s="156"/>
      <c r="Z34" s="155"/>
      <c r="AA34" s="152"/>
      <c r="AB34" s="152"/>
      <c r="AC34" s="152"/>
      <c r="AD34" s="155"/>
      <c r="AE34" s="152"/>
      <c r="AF34" s="152"/>
      <c r="AG34" s="156"/>
      <c r="AH34" s="155"/>
      <c r="AI34" s="152"/>
      <c r="AJ34" s="152"/>
      <c r="AK34" s="152"/>
      <c r="AL34" s="155"/>
      <c r="AM34" s="152"/>
      <c r="AN34" s="152"/>
      <c r="AO34" s="156"/>
      <c r="AP34" s="155"/>
      <c r="AQ34" s="152"/>
      <c r="AR34" s="152"/>
      <c r="AS34" s="152"/>
      <c r="AT34" s="155"/>
      <c r="AU34" s="152"/>
      <c r="AV34" s="152"/>
      <c r="AW34" s="156"/>
      <c r="AX34" s="155"/>
      <c r="AY34" s="152"/>
      <c r="AZ34" s="152"/>
      <c r="BA34" s="152"/>
      <c r="BB34" s="155"/>
      <c r="BC34" s="152"/>
      <c r="BD34" s="152"/>
      <c r="BE34" s="156"/>
      <c r="BF34" s="155"/>
      <c r="BG34" s="152"/>
      <c r="BH34" s="152"/>
      <c r="BI34" s="152"/>
      <c r="BJ34" s="155"/>
      <c r="BK34" s="152"/>
      <c r="BL34" s="152"/>
      <c r="BM34" s="156"/>
      <c r="BN34" s="155"/>
      <c r="BO34" s="152"/>
      <c r="BP34" s="152"/>
      <c r="BQ34" s="152"/>
      <c r="BR34" s="155"/>
      <c r="BS34" s="152"/>
      <c r="BT34" s="152"/>
      <c r="BU34" s="156"/>
      <c r="BV34" s="155"/>
      <c r="BW34" s="152"/>
      <c r="BX34" s="152"/>
      <c r="BY34" s="152"/>
      <c r="BZ34" s="155"/>
      <c r="CA34" s="152"/>
      <c r="CB34" s="152"/>
      <c r="CC34" s="174"/>
      <c r="CF34" s="238"/>
      <c r="CG34" s="144"/>
      <c r="CH34" s="144"/>
      <c r="CI34" s="239"/>
      <c r="CL34" s="225"/>
      <c r="CM34" s="226"/>
      <c r="CN34" s="226"/>
      <c r="CO34" s="226"/>
      <c r="CP34" s="227"/>
      <c r="EA34" s="127"/>
    </row>
    <row r="35" spans="1:132" ht="5.0999999999999996" customHeight="1">
      <c r="A35" s="220"/>
      <c r="B35" s="230" t="str">
        <f>MID($EA35,1,1)</f>
        <v>稲</v>
      </c>
      <c r="C35" s="168"/>
      <c r="D35" s="168"/>
      <c r="E35" s="169"/>
      <c r="F35" s="137" t="str">
        <f>MID($EA35,2,1)</f>
        <v>垣</v>
      </c>
      <c r="G35" s="138"/>
      <c r="H35" s="138"/>
      <c r="I35" s="139"/>
      <c r="J35" s="137" t="str">
        <f>MID($EA35,3,1)</f>
        <v>　</v>
      </c>
      <c r="K35" s="138"/>
      <c r="L35" s="138"/>
      <c r="M35" s="139"/>
      <c r="N35" s="137" t="str">
        <f>MID($EA35,4,1)</f>
        <v>健</v>
      </c>
      <c r="O35" s="138"/>
      <c r="P35" s="138"/>
      <c r="Q35" s="139"/>
      <c r="R35" s="137" t="str">
        <f>MID($EA35,5,1)</f>
        <v>二</v>
      </c>
      <c r="S35" s="138"/>
      <c r="T35" s="138"/>
      <c r="U35" s="139"/>
      <c r="V35" s="137" t="str">
        <f>MID($EA35,6,1)</f>
        <v/>
      </c>
      <c r="W35" s="138"/>
      <c r="X35" s="138"/>
      <c r="Y35" s="139"/>
      <c r="Z35" s="137" t="str">
        <f>MID($EA35,7,1)</f>
        <v/>
      </c>
      <c r="AA35" s="138"/>
      <c r="AB35" s="138"/>
      <c r="AC35" s="139"/>
      <c r="AD35" s="137" t="str">
        <f>MID($EA35,8,1)</f>
        <v/>
      </c>
      <c r="AE35" s="138"/>
      <c r="AF35" s="138"/>
      <c r="AG35" s="139"/>
      <c r="AH35" s="137" t="str">
        <f>MID($EA35,9,1)</f>
        <v/>
      </c>
      <c r="AI35" s="138"/>
      <c r="AJ35" s="138"/>
      <c r="AK35" s="139"/>
      <c r="AL35" s="137" t="str">
        <f>MID($EA35,10,1)</f>
        <v/>
      </c>
      <c r="AM35" s="138"/>
      <c r="AN35" s="138"/>
      <c r="AO35" s="139"/>
      <c r="AP35" s="137" t="str">
        <f>MID($EA35,11,1)</f>
        <v/>
      </c>
      <c r="AQ35" s="138"/>
      <c r="AR35" s="138"/>
      <c r="AS35" s="139"/>
      <c r="AT35" s="137" t="str">
        <f>MID($EA35,12,1)</f>
        <v/>
      </c>
      <c r="AU35" s="138"/>
      <c r="AV35" s="138"/>
      <c r="AW35" s="139"/>
      <c r="AX35" s="137" t="str">
        <f>MID($EA35,13,1)</f>
        <v/>
      </c>
      <c r="AY35" s="138"/>
      <c r="AZ35" s="138"/>
      <c r="BA35" s="139"/>
      <c r="BB35" s="137" t="str">
        <f>MID($EA35,14,1)</f>
        <v/>
      </c>
      <c r="BC35" s="138"/>
      <c r="BD35" s="138"/>
      <c r="BE35" s="139"/>
      <c r="BF35" s="137" t="str">
        <f>MID($EA35,15,1)</f>
        <v/>
      </c>
      <c r="BG35" s="138"/>
      <c r="BH35" s="138"/>
      <c r="BI35" s="139"/>
      <c r="BJ35" s="137" t="str">
        <f>MID($EA35,16,1)</f>
        <v/>
      </c>
      <c r="BK35" s="138"/>
      <c r="BL35" s="138"/>
      <c r="BM35" s="139"/>
      <c r="BN35" s="137" t="str">
        <f>MID($EA35,17,1)</f>
        <v/>
      </c>
      <c r="BO35" s="138"/>
      <c r="BP35" s="138"/>
      <c r="BQ35" s="139"/>
      <c r="BR35" s="137" t="str">
        <f>MID($EA35,18,1)</f>
        <v/>
      </c>
      <c r="BS35" s="138"/>
      <c r="BT35" s="138"/>
      <c r="BU35" s="139"/>
      <c r="BV35" s="137" t="str">
        <f>MID($EA35,19,1)</f>
        <v/>
      </c>
      <c r="BW35" s="138"/>
      <c r="BX35" s="138"/>
      <c r="BY35" s="139"/>
      <c r="BZ35" s="167" t="str">
        <f>MID($EA35,20,1)</f>
        <v/>
      </c>
      <c r="CA35" s="168"/>
      <c r="CB35" s="168"/>
      <c r="CC35" s="209"/>
      <c r="CF35" s="231">
        <v>0</v>
      </c>
      <c r="CG35" s="232"/>
      <c r="CH35" s="232"/>
      <c r="CI35" s="233"/>
      <c r="CL35" s="231">
        <v>0</v>
      </c>
      <c r="CM35" s="232"/>
      <c r="CN35" s="232"/>
      <c r="CO35" s="232"/>
      <c r="CP35" s="233"/>
      <c r="EA35" s="113" t="str">
        <f>VLOOKUP($A$1,口座番号登録一覧表!$B$5:$S$15,6,0)</f>
        <v>稲垣　健二</v>
      </c>
    </row>
    <row r="36" spans="1:132" ht="5.0999999999999996" customHeight="1">
      <c r="A36" s="220"/>
      <c r="B36" s="228"/>
      <c r="C36" s="138"/>
      <c r="D36" s="138"/>
      <c r="E36" s="139"/>
      <c r="F36" s="137"/>
      <c r="G36" s="138"/>
      <c r="H36" s="138"/>
      <c r="I36" s="139"/>
      <c r="J36" s="137"/>
      <c r="K36" s="138"/>
      <c r="L36" s="138"/>
      <c r="M36" s="139"/>
      <c r="N36" s="137"/>
      <c r="O36" s="138"/>
      <c r="P36" s="138"/>
      <c r="Q36" s="139"/>
      <c r="R36" s="137"/>
      <c r="S36" s="138"/>
      <c r="T36" s="138"/>
      <c r="U36" s="139"/>
      <c r="V36" s="137"/>
      <c r="W36" s="138"/>
      <c r="X36" s="138"/>
      <c r="Y36" s="139"/>
      <c r="Z36" s="137"/>
      <c r="AA36" s="138"/>
      <c r="AB36" s="138"/>
      <c r="AC36" s="139"/>
      <c r="AD36" s="137"/>
      <c r="AE36" s="138"/>
      <c r="AF36" s="138"/>
      <c r="AG36" s="139"/>
      <c r="AH36" s="137"/>
      <c r="AI36" s="138"/>
      <c r="AJ36" s="138"/>
      <c r="AK36" s="139"/>
      <c r="AL36" s="137"/>
      <c r="AM36" s="138"/>
      <c r="AN36" s="138"/>
      <c r="AO36" s="139"/>
      <c r="AP36" s="137"/>
      <c r="AQ36" s="138"/>
      <c r="AR36" s="138"/>
      <c r="AS36" s="139"/>
      <c r="AT36" s="137"/>
      <c r="AU36" s="138"/>
      <c r="AV36" s="138"/>
      <c r="AW36" s="139"/>
      <c r="AX36" s="137"/>
      <c r="AY36" s="138"/>
      <c r="AZ36" s="138"/>
      <c r="BA36" s="139"/>
      <c r="BB36" s="137"/>
      <c r="BC36" s="138"/>
      <c r="BD36" s="138"/>
      <c r="BE36" s="139"/>
      <c r="BF36" s="137"/>
      <c r="BG36" s="138"/>
      <c r="BH36" s="138"/>
      <c r="BI36" s="139"/>
      <c r="BJ36" s="137"/>
      <c r="BK36" s="138"/>
      <c r="BL36" s="138"/>
      <c r="BM36" s="139"/>
      <c r="BN36" s="137"/>
      <c r="BO36" s="138"/>
      <c r="BP36" s="138"/>
      <c r="BQ36" s="139"/>
      <c r="BR36" s="137"/>
      <c r="BS36" s="138"/>
      <c r="BT36" s="138"/>
      <c r="BU36" s="139"/>
      <c r="BV36" s="137"/>
      <c r="BW36" s="138"/>
      <c r="BX36" s="138"/>
      <c r="BY36" s="139"/>
      <c r="BZ36" s="137"/>
      <c r="CA36" s="138"/>
      <c r="CB36" s="138"/>
      <c r="CC36" s="210"/>
      <c r="CF36" s="231"/>
      <c r="CG36" s="232"/>
      <c r="CH36" s="232"/>
      <c r="CI36" s="233"/>
      <c r="CL36" s="231"/>
      <c r="CM36" s="232"/>
      <c r="CN36" s="232"/>
      <c r="CO36" s="232"/>
      <c r="CP36" s="233"/>
      <c r="EA36" s="113"/>
    </row>
    <row r="37" spans="1:132" ht="5.0999999999999996" customHeight="1">
      <c r="A37" s="220"/>
      <c r="B37" s="228"/>
      <c r="C37" s="138"/>
      <c r="D37" s="138"/>
      <c r="E37" s="139"/>
      <c r="F37" s="137"/>
      <c r="G37" s="138"/>
      <c r="H37" s="138"/>
      <c r="I37" s="139"/>
      <c r="J37" s="137"/>
      <c r="K37" s="138"/>
      <c r="L37" s="138"/>
      <c r="M37" s="139"/>
      <c r="N37" s="137"/>
      <c r="O37" s="138"/>
      <c r="P37" s="138"/>
      <c r="Q37" s="139"/>
      <c r="R37" s="137"/>
      <c r="S37" s="138"/>
      <c r="T37" s="138"/>
      <c r="U37" s="139"/>
      <c r="V37" s="137"/>
      <c r="W37" s="138"/>
      <c r="X37" s="138"/>
      <c r="Y37" s="139"/>
      <c r="Z37" s="137"/>
      <c r="AA37" s="138"/>
      <c r="AB37" s="138"/>
      <c r="AC37" s="139"/>
      <c r="AD37" s="137"/>
      <c r="AE37" s="138"/>
      <c r="AF37" s="138"/>
      <c r="AG37" s="139"/>
      <c r="AH37" s="137"/>
      <c r="AI37" s="138"/>
      <c r="AJ37" s="138"/>
      <c r="AK37" s="139"/>
      <c r="AL37" s="137"/>
      <c r="AM37" s="138"/>
      <c r="AN37" s="138"/>
      <c r="AO37" s="139"/>
      <c r="AP37" s="137"/>
      <c r="AQ37" s="138"/>
      <c r="AR37" s="138"/>
      <c r="AS37" s="139"/>
      <c r="AT37" s="137"/>
      <c r="AU37" s="138"/>
      <c r="AV37" s="138"/>
      <c r="AW37" s="139"/>
      <c r="AX37" s="137"/>
      <c r="AY37" s="138"/>
      <c r="AZ37" s="138"/>
      <c r="BA37" s="139"/>
      <c r="BB37" s="137"/>
      <c r="BC37" s="138"/>
      <c r="BD37" s="138"/>
      <c r="BE37" s="139"/>
      <c r="BF37" s="137"/>
      <c r="BG37" s="138"/>
      <c r="BH37" s="138"/>
      <c r="BI37" s="139"/>
      <c r="BJ37" s="137"/>
      <c r="BK37" s="138"/>
      <c r="BL37" s="138"/>
      <c r="BM37" s="139"/>
      <c r="BN37" s="137"/>
      <c r="BO37" s="138"/>
      <c r="BP37" s="138"/>
      <c r="BQ37" s="139"/>
      <c r="BR37" s="137"/>
      <c r="BS37" s="138"/>
      <c r="BT37" s="138"/>
      <c r="BU37" s="139"/>
      <c r="BV37" s="137"/>
      <c r="BW37" s="138"/>
      <c r="BX37" s="138"/>
      <c r="BY37" s="139"/>
      <c r="BZ37" s="137"/>
      <c r="CA37" s="138"/>
      <c r="CB37" s="138"/>
      <c r="CC37" s="210"/>
      <c r="CF37" s="231"/>
      <c r="CG37" s="232"/>
      <c r="CH37" s="232"/>
      <c r="CI37" s="233"/>
      <c r="CL37" s="231"/>
      <c r="CM37" s="232"/>
      <c r="CN37" s="232"/>
      <c r="CO37" s="232"/>
      <c r="CP37" s="233"/>
      <c r="EA37" s="113"/>
    </row>
    <row r="38" spans="1:132" ht="5.0999999999999996" customHeight="1">
      <c r="A38" s="220"/>
      <c r="B38" s="228"/>
      <c r="C38" s="138"/>
      <c r="D38" s="138"/>
      <c r="E38" s="139"/>
      <c r="F38" s="137"/>
      <c r="G38" s="138"/>
      <c r="H38" s="138"/>
      <c r="I38" s="139"/>
      <c r="J38" s="137"/>
      <c r="K38" s="138"/>
      <c r="L38" s="138"/>
      <c r="M38" s="139"/>
      <c r="N38" s="137"/>
      <c r="O38" s="138"/>
      <c r="P38" s="138"/>
      <c r="Q38" s="139"/>
      <c r="R38" s="137"/>
      <c r="S38" s="138"/>
      <c r="T38" s="138"/>
      <c r="U38" s="139"/>
      <c r="V38" s="137"/>
      <c r="W38" s="138"/>
      <c r="X38" s="138"/>
      <c r="Y38" s="139"/>
      <c r="Z38" s="137"/>
      <c r="AA38" s="138"/>
      <c r="AB38" s="138"/>
      <c r="AC38" s="139"/>
      <c r="AD38" s="137"/>
      <c r="AE38" s="138"/>
      <c r="AF38" s="138"/>
      <c r="AG38" s="139"/>
      <c r="AH38" s="137"/>
      <c r="AI38" s="138"/>
      <c r="AJ38" s="138"/>
      <c r="AK38" s="139"/>
      <c r="AL38" s="137"/>
      <c r="AM38" s="138"/>
      <c r="AN38" s="138"/>
      <c r="AO38" s="139"/>
      <c r="AP38" s="137"/>
      <c r="AQ38" s="138"/>
      <c r="AR38" s="138"/>
      <c r="AS38" s="139"/>
      <c r="AT38" s="137"/>
      <c r="AU38" s="138"/>
      <c r="AV38" s="138"/>
      <c r="AW38" s="139"/>
      <c r="AX38" s="137"/>
      <c r="AY38" s="138"/>
      <c r="AZ38" s="138"/>
      <c r="BA38" s="139"/>
      <c r="BB38" s="137"/>
      <c r="BC38" s="138"/>
      <c r="BD38" s="138"/>
      <c r="BE38" s="139"/>
      <c r="BF38" s="137"/>
      <c r="BG38" s="138"/>
      <c r="BH38" s="138"/>
      <c r="BI38" s="139"/>
      <c r="BJ38" s="137"/>
      <c r="BK38" s="138"/>
      <c r="BL38" s="138"/>
      <c r="BM38" s="139"/>
      <c r="BN38" s="137"/>
      <c r="BO38" s="138"/>
      <c r="BP38" s="138"/>
      <c r="BQ38" s="139"/>
      <c r="BR38" s="137"/>
      <c r="BS38" s="138"/>
      <c r="BT38" s="138"/>
      <c r="BU38" s="139"/>
      <c r="BV38" s="137"/>
      <c r="BW38" s="138"/>
      <c r="BX38" s="138"/>
      <c r="BY38" s="139"/>
      <c r="BZ38" s="137"/>
      <c r="CA38" s="138"/>
      <c r="CB38" s="138"/>
      <c r="CC38" s="210"/>
      <c r="CD38" s="12"/>
      <c r="CE38" s="22"/>
      <c r="CF38" s="231"/>
      <c r="CG38" s="232"/>
      <c r="CH38" s="232"/>
      <c r="CI38" s="233"/>
      <c r="CJ38" s="21"/>
      <c r="CK38" s="22"/>
      <c r="CL38" s="231"/>
      <c r="CM38" s="232"/>
      <c r="CN38" s="232"/>
      <c r="CO38" s="232"/>
      <c r="CP38" s="233"/>
      <c r="EA38" s="113"/>
    </row>
    <row r="39" spans="1:132" ht="5.0999999999999996" customHeight="1" thickBot="1">
      <c r="A39" s="220"/>
      <c r="B39" s="229"/>
      <c r="C39" s="141"/>
      <c r="D39" s="141"/>
      <c r="E39" s="142"/>
      <c r="F39" s="140"/>
      <c r="G39" s="141"/>
      <c r="H39" s="141"/>
      <c r="I39" s="142"/>
      <c r="J39" s="140"/>
      <c r="K39" s="141"/>
      <c r="L39" s="141"/>
      <c r="M39" s="142"/>
      <c r="N39" s="140"/>
      <c r="O39" s="141"/>
      <c r="P39" s="141"/>
      <c r="Q39" s="142"/>
      <c r="R39" s="140"/>
      <c r="S39" s="141"/>
      <c r="T39" s="141"/>
      <c r="U39" s="142"/>
      <c r="V39" s="140"/>
      <c r="W39" s="141"/>
      <c r="X39" s="141"/>
      <c r="Y39" s="142"/>
      <c r="Z39" s="140"/>
      <c r="AA39" s="141"/>
      <c r="AB39" s="141"/>
      <c r="AC39" s="142"/>
      <c r="AD39" s="140"/>
      <c r="AE39" s="141"/>
      <c r="AF39" s="141"/>
      <c r="AG39" s="142"/>
      <c r="AH39" s="140"/>
      <c r="AI39" s="141"/>
      <c r="AJ39" s="141"/>
      <c r="AK39" s="142"/>
      <c r="AL39" s="140"/>
      <c r="AM39" s="141"/>
      <c r="AN39" s="141"/>
      <c r="AO39" s="142"/>
      <c r="AP39" s="140"/>
      <c r="AQ39" s="141"/>
      <c r="AR39" s="141"/>
      <c r="AS39" s="142"/>
      <c r="AT39" s="140"/>
      <c r="AU39" s="141"/>
      <c r="AV39" s="141"/>
      <c r="AW39" s="142"/>
      <c r="AX39" s="140"/>
      <c r="AY39" s="141"/>
      <c r="AZ39" s="141"/>
      <c r="BA39" s="142"/>
      <c r="BB39" s="140"/>
      <c r="BC39" s="141"/>
      <c r="BD39" s="141"/>
      <c r="BE39" s="142"/>
      <c r="BF39" s="140"/>
      <c r="BG39" s="141"/>
      <c r="BH39" s="141"/>
      <c r="BI39" s="142"/>
      <c r="BJ39" s="140"/>
      <c r="BK39" s="141"/>
      <c r="BL39" s="141"/>
      <c r="BM39" s="142"/>
      <c r="BN39" s="140"/>
      <c r="BO39" s="141"/>
      <c r="BP39" s="141"/>
      <c r="BQ39" s="142"/>
      <c r="BR39" s="140"/>
      <c r="BS39" s="141"/>
      <c r="BT39" s="141"/>
      <c r="BU39" s="142"/>
      <c r="BV39" s="140"/>
      <c r="BW39" s="141"/>
      <c r="BX39" s="141"/>
      <c r="BY39" s="142"/>
      <c r="BZ39" s="140"/>
      <c r="CA39" s="141"/>
      <c r="CB39" s="141"/>
      <c r="CC39" s="211"/>
      <c r="CD39" s="19"/>
      <c r="CE39" s="24"/>
      <c r="CF39" s="234"/>
      <c r="CG39" s="235"/>
      <c r="CH39" s="235"/>
      <c r="CI39" s="236"/>
      <c r="CJ39" s="23"/>
      <c r="CK39" s="24"/>
      <c r="CL39" s="234"/>
      <c r="CM39" s="235"/>
      <c r="CN39" s="235"/>
      <c r="CO39" s="235"/>
      <c r="CP39" s="236"/>
      <c r="EA39" s="113"/>
    </row>
    <row r="40" spans="1:132" ht="5.0999999999999996" customHeight="1"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30"/>
      <c r="CD40"/>
      <c r="CE40"/>
      <c r="CF40"/>
      <c r="CG40"/>
      <c r="CH40"/>
      <c r="CI40"/>
      <c r="CJ40"/>
      <c r="CK40"/>
      <c r="CL40"/>
      <c r="CM40"/>
      <c r="EA40" s="54"/>
    </row>
    <row r="41" spans="1:132" ht="5.0999999999999996" customHeight="1"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3"/>
      <c r="CD41"/>
      <c r="CE41"/>
      <c r="CF41"/>
      <c r="CG41"/>
      <c r="CH41"/>
      <c r="CI41"/>
      <c r="CJ41"/>
      <c r="CK41"/>
      <c r="CL41"/>
      <c r="CM41"/>
    </row>
    <row r="42" spans="1:132" ht="5.0999999999999996" customHeight="1"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3"/>
      <c r="CD42"/>
      <c r="CE42"/>
      <c r="CF42"/>
      <c r="CG42"/>
      <c r="CH42"/>
      <c r="CI42"/>
      <c r="CJ42"/>
      <c r="CK42"/>
      <c r="CL42"/>
      <c r="CM42"/>
    </row>
    <row r="43" spans="1:132" ht="5.0999999999999996" customHeight="1">
      <c r="B43" s="131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3"/>
      <c r="CD43" s="25"/>
      <c r="CE43" s="26"/>
      <c r="CF43" s="26"/>
      <c r="CG43" s="26"/>
      <c r="CH43" s="26"/>
      <c r="CI43" s="26"/>
      <c r="CJ43" s="26"/>
      <c r="CK43" s="26"/>
      <c r="CL43" s="26"/>
      <c r="CM43" s="26"/>
      <c r="CN43" s="12"/>
      <c r="CO43" s="12"/>
      <c r="CP43" s="12"/>
      <c r="CQ43" s="12"/>
      <c r="CR43" s="12"/>
      <c r="CS43" s="12"/>
    </row>
    <row r="44" spans="1:132" ht="5.0999999999999996" customHeight="1" thickBot="1"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6"/>
      <c r="CD44" s="27"/>
      <c r="CE44" s="28"/>
      <c r="CF44" s="28"/>
      <c r="CG44" s="28"/>
      <c r="CH44" s="28"/>
      <c r="CI44" s="28"/>
      <c r="CJ44" s="28"/>
      <c r="CK44" s="28"/>
      <c r="CL44" s="28"/>
      <c r="CM44" s="28"/>
      <c r="CN44" s="19"/>
      <c r="CO44" s="19"/>
      <c r="CP44" s="19"/>
      <c r="CQ44" s="19"/>
      <c r="CR44" s="19"/>
      <c r="CS44" s="19"/>
      <c r="EA44" s="127" t="s">
        <v>1</v>
      </c>
      <c r="EB44" s="127" t="s">
        <v>53</v>
      </c>
    </row>
    <row r="45" spans="1:132" ht="5.0999999999999996" customHeight="1">
      <c r="B45" s="143" t="s">
        <v>27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5"/>
      <c r="AH45" s="143" t="s">
        <v>28</v>
      </c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5"/>
      <c r="EA45" s="127"/>
      <c r="EB45" s="127"/>
    </row>
    <row r="46" spans="1:132" ht="5.0999999999999996" customHeight="1" thickBot="1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8"/>
      <c r="AH46" s="146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8"/>
      <c r="EA46" s="127"/>
      <c r="EB46" s="127"/>
    </row>
    <row r="47" spans="1:132" ht="5.0999999999999996" customHeight="1">
      <c r="B47" s="149">
        <v>73</v>
      </c>
      <c r="C47" s="150"/>
      <c r="D47" s="150"/>
      <c r="E47" s="150"/>
      <c r="F47" s="153">
        <v>74</v>
      </c>
      <c r="G47" s="150"/>
      <c r="H47" s="150"/>
      <c r="I47" s="154"/>
      <c r="J47" s="153">
        <v>75</v>
      </c>
      <c r="K47" s="150"/>
      <c r="L47" s="150"/>
      <c r="M47" s="157"/>
      <c r="N47" s="159" t="s">
        <v>29</v>
      </c>
      <c r="O47" s="150"/>
      <c r="P47" s="150"/>
      <c r="Q47" s="157"/>
      <c r="R47" s="159">
        <v>76</v>
      </c>
      <c r="S47" s="150"/>
      <c r="T47" s="150"/>
      <c r="U47" s="154"/>
      <c r="V47" s="153">
        <v>77</v>
      </c>
      <c r="W47" s="150"/>
      <c r="X47" s="150"/>
      <c r="Y47" s="154"/>
      <c r="Z47" s="153">
        <v>78</v>
      </c>
      <c r="AA47" s="150"/>
      <c r="AB47" s="150"/>
      <c r="AC47" s="154"/>
      <c r="AD47" s="153">
        <v>79</v>
      </c>
      <c r="AE47" s="150"/>
      <c r="AF47" s="150"/>
      <c r="AG47" s="157"/>
      <c r="AH47" s="153">
        <v>80</v>
      </c>
      <c r="AI47" s="150"/>
      <c r="AJ47" s="150"/>
      <c r="AK47" s="154"/>
      <c r="AL47" s="153"/>
      <c r="AM47" s="150"/>
      <c r="AN47" s="150"/>
      <c r="AO47" s="154"/>
      <c r="AP47" s="153"/>
      <c r="AQ47" s="150"/>
      <c r="AR47" s="150"/>
      <c r="AS47" s="154"/>
      <c r="AT47" s="153"/>
      <c r="AU47" s="150"/>
      <c r="AV47" s="150"/>
      <c r="AW47" s="154"/>
      <c r="AX47" s="153"/>
      <c r="AY47" s="150"/>
      <c r="AZ47" s="150"/>
      <c r="BA47" s="154"/>
      <c r="BB47" s="153">
        <v>90</v>
      </c>
      <c r="BC47" s="150"/>
      <c r="BD47" s="150"/>
      <c r="BE47" s="154"/>
      <c r="BF47" s="153"/>
      <c r="BG47" s="150"/>
      <c r="BH47" s="150"/>
      <c r="BI47" s="154"/>
      <c r="BJ47" s="153"/>
      <c r="BK47" s="150"/>
      <c r="BL47" s="150"/>
      <c r="BM47" s="154"/>
      <c r="BN47" s="153"/>
      <c r="BO47" s="150"/>
      <c r="BP47" s="150"/>
      <c r="BQ47" s="154"/>
      <c r="BR47" s="153"/>
      <c r="BS47" s="150"/>
      <c r="BT47" s="150"/>
      <c r="BU47" s="154"/>
      <c r="BV47" s="153">
        <v>100</v>
      </c>
      <c r="BW47" s="150"/>
      <c r="BX47" s="150"/>
      <c r="BY47" s="154"/>
      <c r="BZ47" s="153"/>
      <c r="CA47" s="150"/>
      <c r="CB47" s="150"/>
      <c r="CC47" s="154"/>
      <c r="CD47" s="153"/>
      <c r="CE47" s="150"/>
      <c r="CF47" s="150"/>
      <c r="CG47" s="154"/>
      <c r="CH47" s="153"/>
      <c r="CI47" s="150"/>
      <c r="CJ47" s="150"/>
      <c r="CK47" s="154"/>
      <c r="CL47" s="153"/>
      <c r="CM47" s="150"/>
      <c r="CN47" s="150"/>
      <c r="CO47" s="154"/>
      <c r="CP47" s="153">
        <v>111</v>
      </c>
      <c r="CQ47" s="150"/>
      <c r="CR47" s="150"/>
      <c r="CS47" s="173"/>
      <c r="EA47" s="127"/>
      <c r="EB47" s="127"/>
    </row>
    <row r="48" spans="1:132" ht="5.0999999999999996" customHeight="1">
      <c r="B48" s="151"/>
      <c r="C48" s="152"/>
      <c r="D48" s="152"/>
      <c r="E48" s="152"/>
      <c r="F48" s="155"/>
      <c r="G48" s="152"/>
      <c r="H48" s="152"/>
      <c r="I48" s="156"/>
      <c r="J48" s="155"/>
      <c r="K48" s="152"/>
      <c r="L48" s="152"/>
      <c r="M48" s="158"/>
      <c r="N48" s="143"/>
      <c r="O48" s="144"/>
      <c r="P48" s="144"/>
      <c r="Q48" s="145"/>
      <c r="R48" s="160"/>
      <c r="S48" s="152"/>
      <c r="T48" s="152"/>
      <c r="U48" s="156"/>
      <c r="V48" s="155"/>
      <c r="W48" s="152"/>
      <c r="X48" s="152"/>
      <c r="Y48" s="156"/>
      <c r="Z48" s="155"/>
      <c r="AA48" s="152"/>
      <c r="AB48" s="152"/>
      <c r="AC48" s="156"/>
      <c r="AD48" s="155"/>
      <c r="AE48" s="152"/>
      <c r="AF48" s="152"/>
      <c r="AG48" s="158"/>
      <c r="AH48" s="155"/>
      <c r="AI48" s="152"/>
      <c r="AJ48" s="152"/>
      <c r="AK48" s="156"/>
      <c r="AL48" s="155"/>
      <c r="AM48" s="152"/>
      <c r="AN48" s="152"/>
      <c r="AO48" s="156"/>
      <c r="AP48" s="155"/>
      <c r="AQ48" s="152"/>
      <c r="AR48" s="152"/>
      <c r="AS48" s="156"/>
      <c r="AT48" s="155"/>
      <c r="AU48" s="152"/>
      <c r="AV48" s="152"/>
      <c r="AW48" s="156"/>
      <c r="AX48" s="155"/>
      <c r="AY48" s="152"/>
      <c r="AZ48" s="152"/>
      <c r="BA48" s="156"/>
      <c r="BB48" s="155"/>
      <c r="BC48" s="152"/>
      <c r="BD48" s="152"/>
      <c r="BE48" s="156"/>
      <c r="BF48" s="155"/>
      <c r="BG48" s="152"/>
      <c r="BH48" s="152"/>
      <c r="BI48" s="156"/>
      <c r="BJ48" s="155"/>
      <c r="BK48" s="152"/>
      <c r="BL48" s="152"/>
      <c r="BM48" s="156"/>
      <c r="BN48" s="155"/>
      <c r="BO48" s="152"/>
      <c r="BP48" s="152"/>
      <c r="BQ48" s="156"/>
      <c r="BR48" s="155"/>
      <c r="BS48" s="152"/>
      <c r="BT48" s="152"/>
      <c r="BU48" s="156"/>
      <c r="BV48" s="155"/>
      <c r="BW48" s="152"/>
      <c r="BX48" s="152"/>
      <c r="BY48" s="156"/>
      <c r="BZ48" s="155"/>
      <c r="CA48" s="152"/>
      <c r="CB48" s="152"/>
      <c r="CC48" s="156"/>
      <c r="CD48" s="155"/>
      <c r="CE48" s="152"/>
      <c r="CF48" s="152"/>
      <c r="CG48" s="156"/>
      <c r="CH48" s="155"/>
      <c r="CI48" s="152"/>
      <c r="CJ48" s="152"/>
      <c r="CK48" s="156"/>
      <c r="CL48" s="155"/>
      <c r="CM48" s="152"/>
      <c r="CN48" s="152"/>
      <c r="CO48" s="156"/>
      <c r="CP48" s="155"/>
      <c r="CQ48" s="152"/>
      <c r="CR48" s="152"/>
      <c r="CS48" s="174"/>
      <c r="EA48" s="127"/>
      <c r="EB48" s="127"/>
    </row>
    <row r="49" spans="2:132" ht="5.0999999999999996" customHeight="1">
      <c r="B49" s="230" t="str">
        <f>MID($EA49,1,1)</f>
        <v>０</v>
      </c>
      <c r="C49" s="168"/>
      <c r="D49" s="168"/>
      <c r="E49" s="168"/>
      <c r="F49" s="167" t="str">
        <f>MID($EA49,2,1)</f>
        <v>３</v>
      </c>
      <c r="G49" s="168"/>
      <c r="H49" s="168"/>
      <c r="I49" s="169"/>
      <c r="J49" s="137" t="str">
        <f>MID($EA49,3,1)</f>
        <v>６</v>
      </c>
      <c r="K49" s="138"/>
      <c r="L49" s="138"/>
      <c r="M49" s="138"/>
      <c r="N49" s="143"/>
      <c r="O49" s="144"/>
      <c r="P49" s="144"/>
      <c r="Q49" s="145"/>
      <c r="R49" s="138" t="str">
        <f>MID($EA49,5,1)</f>
        <v>８</v>
      </c>
      <c r="S49" s="138"/>
      <c r="T49" s="138"/>
      <c r="U49" s="139"/>
      <c r="V49" s="137" t="str">
        <f>MID($EA49,6,1)</f>
        <v>３</v>
      </c>
      <c r="W49" s="138"/>
      <c r="X49" s="138"/>
      <c r="Y49" s="139"/>
      <c r="Z49" s="137" t="str">
        <f>MID($EA49,7,1)</f>
        <v>４</v>
      </c>
      <c r="AA49" s="138"/>
      <c r="AB49" s="138"/>
      <c r="AC49" s="139"/>
      <c r="AD49" s="137" t="str">
        <f>MID($EA49,8,1)</f>
        <v>５</v>
      </c>
      <c r="AE49" s="138"/>
      <c r="AF49" s="138"/>
      <c r="AG49" s="240"/>
      <c r="AH49" s="242" t="str">
        <f>MID($EB49,1,1)</f>
        <v>弘</v>
      </c>
      <c r="AI49" s="168"/>
      <c r="AJ49" s="168"/>
      <c r="AK49" s="169"/>
      <c r="AL49" s="137" t="str">
        <f>MID($EB49,2,1)</f>
        <v>前</v>
      </c>
      <c r="AM49" s="138"/>
      <c r="AN49" s="138"/>
      <c r="AO49" s="139"/>
      <c r="AP49" s="137" t="str">
        <f>MID($EB49,3,1)</f>
        <v>市</v>
      </c>
      <c r="AQ49" s="138"/>
      <c r="AR49" s="138"/>
      <c r="AS49" s="139"/>
      <c r="AT49" s="137" t="str">
        <f>MID($EB49,4,1)</f>
        <v>蔵</v>
      </c>
      <c r="AU49" s="138"/>
      <c r="AV49" s="138"/>
      <c r="AW49" s="139"/>
      <c r="AX49" s="137" t="str">
        <f>MID($EB49,5,1)</f>
        <v>主</v>
      </c>
      <c r="AY49" s="138"/>
      <c r="AZ49" s="138"/>
      <c r="BA49" s="139"/>
      <c r="BB49" s="137" t="str">
        <f>MID($EB49,6,1)</f>
        <v>町</v>
      </c>
      <c r="BC49" s="138"/>
      <c r="BD49" s="138"/>
      <c r="BE49" s="139"/>
      <c r="BF49" s="137" t="str">
        <f>MID($EB49,7,1)</f>
        <v>４</v>
      </c>
      <c r="BG49" s="138"/>
      <c r="BH49" s="138"/>
      <c r="BI49" s="139"/>
      <c r="BJ49" s="137" t="str">
        <f>MID($EB49,8,1)</f>
        <v>－</v>
      </c>
      <c r="BK49" s="138"/>
      <c r="BL49" s="138"/>
      <c r="BM49" s="139"/>
      <c r="BN49" s="137" t="str">
        <f>MID($EB49,9,1)</f>
        <v>１</v>
      </c>
      <c r="BO49" s="138"/>
      <c r="BP49" s="138"/>
      <c r="BQ49" s="139"/>
      <c r="BR49" s="137" t="str">
        <f>MID($EB49,10,1)</f>
        <v>－</v>
      </c>
      <c r="BS49" s="138"/>
      <c r="BT49" s="138"/>
      <c r="BU49" s="139"/>
      <c r="BV49" s="137" t="str">
        <f>MID($EB49,11,1)</f>
        <v>１</v>
      </c>
      <c r="BW49" s="138"/>
      <c r="BX49" s="138"/>
      <c r="BY49" s="139"/>
      <c r="BZ49" s="137" t="str">
        <f>MID($EB49,12,1)</f>
        <v/>
      </c>
      <c r="CA49" s="138"/>
      <c r="CB49" s="138"/>
      <c r="CC49" s="139"/>
      <c r="CD49" s="137" t="str">
        <f>MID($EB49,13,1)</f>
        <v/>
      </c>
      <c r="CE49" s="138"/>
      <c r="CF49" s="138"/>
      <c r="CG49" s="139"/>
      <c r="CH49" s="137" t="str">
        <f>MID($EB49,14,1)</f>
        <v/>
      </c>
      <c r="CI49" s="138"/>
      <c r="CJ49" s="138"/>
      <c r="CK49" s="139"/>
      <c r="CL49" s="137" t="str">
        <f>MID($EB49,15,1)</f>
        <v/>
      </c>
      <c r="CM49" s="138"/>
      <c r="CN49" s="138"/>
      <c r="CO49" s="139"/>
      <c r="CP49" s="137" t="str">
        <f>MID($EB49,16,1)</f>
        <v/>
      </c>
      <c r="CQ49" s="138"/>
      <c r="CR49" s="138"/>
      <c r="CS49" s="210"/>
      <c r="EA49" s="113" t="str">
        <f>VLOOKUP($A$1,口座番号登録一覧表!$B$5:$S$15,15,0)</f>
        <v>０３６－８３４５</v>
      </c>
      <c r="EB49" s="113" t="str">
        <f>VLOOKUP($A$1,口座番号登録一覧表!$B$5:$S$15,16,0)</f>
        <v>弘前市蔵主町４－１－１</v>
      </c>
    </row>
    <row r="50" spans="2:132" ht="5.0999999999999996" customHeight="1">
      <c r="B50" s="228"/>
      <c r="C50" s="138"/>
      <c r="D50" s="138"/>
      <c r="E50" s="138"/>
      <c r="F50" s="137"/>
      <c r="G50" s="138"/>
      <c r="H50" s="138"/>
      <c r="I50" s="139"/>
      <c r="J50" s="137"/>
      <c r="K50" s="138"/>
      <c r="L50" s="138"/>
      <c r="M50" s="138"/>
      <c r="N50" s="143"/>
      <c r="O50" s="144"/>
      <c r="P50" s="144"/>
      <c r="Q50" s="145"/>
      <c r="R50" s="138"/>
      <c r="S50" s="138"/>
      <c r="T50" s="138"/>
      <c r="U50" s="139"/>
      <c r="V50" s="137"/>
      <c r="W50" s="138"/>
      <c r="X50" s="138"/>
      <c r="Y50" s="139"/>
      <c r="Z50" s="137"/>
      <c r="AA50" s="138"/>
      <c r="AB50" s="138"/>
      <c r="AC50" s="139"/>
      <c r="AD50" s="137"/>
      <c r="AE50" s="138"/>
      <c r="AF50" s="138"/>
      <c r="AG50" s="240"/>
      <c r="AH50" s="243"/>
      <c r="AI50" s="138"/>
      <c r="AJ50" s="138"/>
      <c r="AK50" s="139"/>
      <c r="AL50" s="137"/>
      <c r="AM50" s="138"/>
      <c r="AN50" s="138"/>
      <c r="AO50" s="139"/>
      <c r="AP50" s="137"/>
      <c r="AQ50" s="138"/>
      <c r="AR50" s="138"/>
      <c r="AS50" s="139"/>
      <c r="AT50" s="137"/>
      <c r="AU50" s="138"/>
      <c r="AV50" s="138"/>
      <c r="AW50" s="139"/>
      <c r="AX50" s="137"/>
      <c r="AY50" s="138"/>
      <c r="AZ50" s="138"/>
      <c r="BA50" s="139"/>
      <c r="BB50" s="137"/>
      <c r="BC50" s="138"/>
      <c r="BD50" s="138"/>
      <c r="BE50" s="139"/>
      <c r="BF50" s="137"/>
      <c r="BG50" s="138"/>
      <c r="BH50" s="138"/>
      <c r="BI50" s="139"/>
      <c r="BJ50" s="137"/>
      <c r="BK50" s="138"/>
      <c r="BL50" s="138"/>
      <c r="BM50" s="139"/>
      <c r="BN50" s="137"/>
      <c r="BO50" s="138"/>
      <c r="BP50" s="138"/>
      <c r="BQ50" s="139"/>
      <c r="BR50" s="137"/>
      <c r="BS50" s="138"/>
      <c r="BT50" s="138"/>
      <c r="BU50" s="139"/>
      <c r="BV50" s="137"/>
      <c r="BW50" s="138"/>
      <c r="BX50" s="138"/>
      <c r="BY50" s="139"/>
      <c r="BZ50" s="137"/>
      <c r="CA50" s="138"/>
      <c r="CB50" s="138"/>
      <c r="CC50" s="139"/>
      <c r="CD50" s="137"/>
      <c r="CE50" s="138"/>
      <c r="CF50" s="138"/>
      <c r="CG50" s="139"/>
      <c r="CH50" s="137"/>
      <c r="CI50" s="138"/>
      <c r="CJ50" s="138"/>
      <c r="CK50" s="139"/>
      <c r="CL50" s="137"/>
      <c r="CM50" s="138"/>
      <c r="CN50" s="138"/>
      <c r="CO50" s="139"/>
      <c r="CP50" s="137"/>
      <c r="CQ50" s="138"/>
      <c r="CR50" s="138"/>
      <c r="CS50" s="210"/>
      <c r="EA50" s="113"/>
      <c r="EB50" s="113"/>
    </row>
    <row r="51" spans="2:132" ht="5.0999999999999996" customHeight="1">
      <c r="B51" s="228"/>
      <c r="C51" s="138"/>
      <c r="D51" s="138"/>
      <c r="E51" s="138"/>
      <c r="F51" s="137"/>
      <c r="G51" s="138"/>
      <c r="H51" s="138"/>
      <c r="I51" s="139"/>
      <c r="J51" s="137"/>
      <c r="K51" s="138"/>
      <c r="L51" s="138"/>
      <c r="M51" s="138"/>
      <c r="N51" s="143"/>
      <c r="O51" s="144"/>
      <c r="P51" s="144"/>
      <c r="Q51" s="145"/>
      <c r="R51" s="138"/>
      <c r="S51" s="138"/>
      <c r="T51" s="138"/>
      <c r="U51" s="139"/>
      <c r="V51" s="137"/>
      <c r="W51" s="138"/>
      <c r="X51" s="138"/>
      <c r="Y51" s="139"/>
      <c r="Z51" s="137"/>
      <c r="AA51" s="138"/>
      <c r="AB51" s="138"/>
      <c r="AC51" s="139"/>
      <c r="AD51" s="137"/>
      <c r="AE51" s="138"/>
      <c r="AF51" s="138"/>
      <c r="AG51" s="240"/>
      <c r="AH51" s="243"/>
      <c r="AI51" s="138"/>
      <c r="AJ51" s="138"/>
      <c r="AK51" s="139"/>
      <c r="AL51" s="137"/>
      <c r="AM51" s="138"/>
      <c r="AN51" s="138"/>
      <c r="AO51" s="139"/>
      <c r="AP51" s="137"/>
      <c r="AQ51" s="138"/>
      <c r="AR51" s="138"/>
      <c r="AS51" s="139"/>
      <c r="AT51" s="137"/>
      <c r="AU51" s="138"/>
      <c r="AV51" s="138"/>
      <c r="AW51" s="139"/>
      <c r="AX51" s="137"/>
      <c r="AY51" s="138"/>
      <c r="AZ51" s="138"/>
      <c r="BA51" s="139"/>
      <c r="BB51" s="137"/>
      <c r="BC51" s="138"/>
      <c r="BD51" s="138"/>
      <c r="BE51" s="139"/>
      <c r="BF51" s="137"/>
      <c r="BG51" s="138"/>
      <c r="BH51" s="138"/>
      <c r="BI51" s="139"/>
      <c r="BJ51" s="137"/>
      <c r="BK51" s="138"/>
      <c r="BL51" s="138"/>
      <c r="BM51" s="139"/>
      <c r="BN51" s="137"/>
      <c r="BO51" s="138"/>
      <c r="BP51" s="138"/>
      <c r="BQ51" s="139"/>
      <c r="BR51" s="137"/>
      <c r="BS51" s="138"/>
      <c r="BT51" s="138"/>
      <c r="BU51" s="139"/>
      <c r="BV51" s="137"/>
      <c r="BW51" s="138"/>
      <c r="BX51" s="138"/>
      <c r="BY51" s="139"/>
      <c r="BZ51" s="137"/>
      <c r="CA51" s="138"/>
      <c r="CB51" s="138"/>
      <c r="CC51" s="139"/>
      <c r="CD51" s="137"/>
      <c r="CE51" s="138"/>
      <c r="CF51" s="138"/>
      <c r="CG51" s="139"/>
      <c r="CH51" s="137"/>
      <c r="CI51" s="138"/>
      <c r="CJ51" s="138"/>
      <c r="CK51" s="139"/>
      <c r="CL51" s="137"/>
      <c r="CM51" s="138"/>
      <c r="CN51" s="138"/>
      <c r="CO51" s="139"/>
      <c r="CP51" s="137"/>
      <c r="CQ51" s="138"/>
      <c r="CR51" s="138"/>
      <c r="CS51" s="210"/>
      <c r="EA51" s="113"/>
      <c r="EB51" s="113"/>
    </row>
    <row r="52" spans="2:132" ht="5.0999999999999996" customHeight="1">
      <c r="B52" s="228"/>
      <c r="C52" s="138"/>
      <c r="D52" s="138"/>
      <c r="E52" s="138"/>
      <c r="F52" s="137"/>
      <c r="G52" s="138"/>
      <c r="H52" s="138"/>
      <c r="I52" s="139"/>
      <c r="J52" s="137"/>
      <c r="K52" s="138"/>
      <c r="L52" s="138"/>
      <c r="M52" s="138"/>
      <c r="N52" s="143"/>
      <c r="O52" s="144"/>
      <c r="P52" s="144"/>
      <c r="Q52" s="145"/>
      <c r="R52" s="138"/>
      <c r="S52" s="138"/>
      <c r="T52" s="138"/>
      <c r="U52" s="139"/>
      <c r="V52" s="137"/>
      <c r="W52" s="138"/>
      <c r="X52" s="138"/>
      <c r="Y52" s="139"/>
      <c r="Z52" s="137"/>
      <c r="AA52" s="138"/>
      <c r="AB52" s="138"/>
      <c r="AC52" s="139"/>
      <c r="AD52" s="137"/>
      <c r="AE52" s="138"/>
      <c r="AF52" s="138"/>
      <c r="AG52" s="240"/>
      <c r="AH52" s="243"/>
      <c r="AI52" s="138"/>
      <c r="AJ52" s="138"/>
      <c r="AK52" s="139"/>
      <c r="AL52" s="137"/>
      <c r="AM52" s="138"/>
      <c r="AN52" s="138"/>
      <c r="AO52" s="139"/>
      <c r="AP52" s="137"/>
      <c r="AQ52" s="138"/>
      <c r="AR52" s="138"/>
      <c r="AS52" s="139"/>
      <c r="AT52" s="137"/>
      <c r="AU52" s="138"/>
      <c r="AV52" s="138"/>
      <c r="AW52" s="139"/>
      <c r="AX52" s="137"/>
      <c r="AY52" s="138"/>
      <c r="AZ52" s="138"/>
      <c r="BA52" s="139"/>
      <c r="BB52" s="137"/>
      <c r="BC52" s="138"/>
      <c r="BD52" s="138"/>
      <c r="BE52" s="139"/>
      <c r="BF52" s="137"/>
      <c r="BG52" s="138"/>
      <c r="BH52" s="138"/>
      <c r="BI52" s="139"/>
      <c r="BJ52" s="137"/>
      <c r="BK52" s="138"/>
      <c r="BL52" s="138"/>
      <c r="BM52" s="139"/>
      <c r="BN52" s="137"/>
      <c r="BO52" s="138"/>
      <c r="BP52" s="138"/>
      <c r="BQ52" s="139"/>
      <c r="BR52" s="137"/>
      <c r="BS52" s="138"/>
      <c r="BT52" s="138"/>
      <c r="BU52" s="139"/>
      <c r="BV52" s="137"/>
      <c r="BW52" s="138"/>
      <c r="BX52" s="138"/>
      <c r="BY52" s="139"/>
      <c r="BZ52" s="137"/>
      <c r="CA52" s="138"/>
      <c r="CB52" s="138"/>
      <c r="CC52" s="139"/>
      <c r="CD52" s="137"/>
      <c r="CE52" s="138"/>
      <c r="CF52" s="138"/>
      <c r="CG52" s="139"/>
      <c r="CH52" s="137"/>
      <c r="CI52" s="138"/>
      <c r="CJ52" s="138"/>
      <c r="CK52" s="139"/>
      <c r="CL52" s="137"/>
      <c r="CM52" s="138"/>
      <c r="CN52" s="138"/>
      <c r="CO52" s="139"/>
      <c r="CP52" s="137"/>
      <c r="CQ52" s="138"/>
      <c r="CR52" s="138"/>
      <c r="CS52" s="210"/>
      <c r="EA52" s="113"/>
      <c r="EB52" s="113"/>
    </row>
    <row r="53" spans="2:132" ht="5.0999999999999996" customHeight="1" thickBot="1">
      <c r="B53" s="229"/>
      <c r="C53" s="141"/>
      <c r="D53" s="141"/>
      <c r="E53" s="141"/>
      <c r="F53" s="140"/>
      <c r="G53" s="141"/>
      <c r="H53" s="141"/>
      <c r="I53" s="142"/>
      <c r="J53" s="140"/>
      <c r="K53" s="141"/>
      <c r="L53" s="141"/>
      <c r="M53" s="141"/>
      <c r="N53" s="146"/>
      <c r="O53" s="147"/>
      <c r="P53" s="147"/>
      <c r="Q53" s="148"/>
      <c r="R53" s="141"/>
      <c r="S53" s="141"/>
      <c r="T53" s="141"/>
      <c r="U53" s="142"/>
      <c r="V53" s="140"/>
      <c r="W53" s="141"/>
      <c r="X53" s="141"/>
      <c r="Y53" s="142"/>
      <c r="Z53" s="140"/>
      <c r="AA53" s="141"/>
      <c r="AB53" s="141"/>
      <c r="AC53" s="142"/>
      <c r="AD53" s="140"/>
      <c r="AE53" s="141"/>
      <c r="AF53" s="141"/>
      <c r="AG53" s="241"/>
      <c r="AH53" s="244"/>
      <c r="AI53" s="171"/>
      <c r="AJ53" s="171"/>
      <c r="AK53" s="172"/>
      <c r="AL53" s="137"/>
      <c r="AM53" s="138"/>
      <c r="AN53" s="138"/>
      <c r="AO53" s="139"/>
      <c r="AP53" s="137"/>
      <c r="AQ53" s="138"/>
      <c r="AR53" s="138"/>
      <c r="AS53" s="139"/>
      <c r="AT53" s="137"/>
      <c r="AU53" s="138"/>
      <c r="AV53" s="138"/>
      <c r="AW53" s="139"/>
      <c r="AX53" s="137"/>
      <c r="AY53" s="138"/>
      <c r="AZ53" s="138"/>
      <c r="BA53" s="139"/>
      <c r="BB53" s="137"/>
      <c r="BC53" s="138"/>
      <c r="BD53" s="138"/>
      <c r="BE53" s="139"/>
      <c r="BF53" s="137"/>
      <c r="BG53" s="138"/>
      <c r="BH53" s="138"/>
      <c r="BI53" s="139"/>
      <c r="BJ53" s="137"/>
      <c r="BK53" s="138"/>
      <c r="BL53" s="138"/>
      <c r="BM53" s="139"/>
      <c r="BN53" s="137"/>
      <c r="BO53" s="138"/>
      <c r="BP53" s="138"/>
      <c r="BQ53" s="139"/>
      <c r="BR53" s="137"/>
      <c r="BS53" s="138"/>
      <c r="BT53" s="138"/>
      <c r="BU53" s="139"/>
      <c r="BV53" s="137"/>
      <c r="BW53" s="138"/>
      <c r="BX53" s="138"/>
      <c r="BY53" s="139"/>
      <c r="BZ53" s="137"/>
      <c r="CA53" s="138"/>
      <c r="CB53" s="138"/>
      <c r="CC53" s="139"/>
      <c r="CD53" s="137"/>
      <c r="CE53" s="138"/>
      <c r="CF53" s="138"/>
      <c r="CG53" s="139"/>
      <c r="CH53" s="137"/>
      <c r="CI53" s="138"/>
      <c r="CJ53" s="138"/>
      <c r="CK53" s="139"/>
      <c r="CL53" s="170"/>
      <c r="CM53" s="171"/>
      <c r="CN53" s="171"/>
      <c r="CO53" s="172"/>
      <c r="CP53" s="137"/>
      <c r="CQ53" s="138"/>
      <c r="CR53" s="138"/>
      <c r="CS53" s="210"/>
      <c r="EA53" s="113"/>
      <c r="EB53" s="113"/>
    </row>
    <row r="54" spans="2:132" ht="5.0999999999999996" customHeight="1">
      <c r="AH54" s="238">
        <v>112</v>
      </c>
      <c r="AI54" s="144"/>
      <c r="AJ54" s="144"/>
      <c r="AK54" s="246"/>
      <c r="AL54" s="175"/>
      <c r="AM54" s="176"/>
      <c r="AN54" s="176"/>
      <c r="AO54" s="177"/>
      <c r="AP54" s="175"/>
      <c r="AQ54" s="176"/>
      <c r="AR54" s="176"/>
      <c r="AS54" s="177"/>
      <c r="AT54" s="175"/>
      <c r="AU54" s="176"/>
      <c r="AV54" s="176"/>
      <c r="AW54" s="177"/>
      <c r="AX54" s="175">
        <v>120</v>
      </c>
      <c r="AY54" s="176"/>
      <c r="AZ54" s="176"/>
      <c r="BA54" s="177"/>
      <c r="BB54" s="175"/>
      <c r="BC54" s="176"/>
      <c r="BD54" s="176"/>
      <c r="BE54" s="177"/>
      <c r="BF54" s="175"/>
      <c r="BG54" s="176"/>
      <c r="BH54" s="176"/>
      <c r="BI54" s="177"/>
      <c r="BJ54" s="175"/>
      <c r="BK54" s="176"/>
      <c r="BL54" s="176"/>
      <c r="BM54" s="177"/>
      <c r="BN54" s="175"/>
      <c r="BO54" s="176"/>
      <c r="BP54" s="176"/>
      <c r="BQ54" s="177"/>
      <c r="BR54" s="175">
        <v>130</v>
      </c>
      <c r="BS54" s="176"/>
      <c r="BT54" s="176"/>
      <c r="BU54" s="177"/>
      <c r="BV54" s="175"/>
      <c r="BW54" s="176"/>
      <c r="BX54" s="176"/>
      <c r="BY54" s="177"/>
      <c r="BZ54" s="175"/>
      <c r="CA54" s="176"/>
      <c r="CB54" s="176"/>
      <c r="CC54" s="177"/>
      <c r="CD54" s="175"/>
      <c r="CE54" s="176"/>
      <c r="CF54" s="176"/>
      <c r="CG54" s="177"/>
      <c r="CH54" s="175"/>
      <c r="CI54" s="176"/>
      <c r="CJ54" s="176"/>
      <c r="CK54" s="177"/>
      <c r="CL54" s="175"/>
      <c r="CM54" s="176"/>
      <c r="CN54" s="176"/>
      <c r="CO54" s="177"/>
      <c r="CP54" s="175">
        <v>143</v>
      </c>
      <c r="CQ54" s="176"/>
      <c r="CR54" s="176"/>
      <c r="CS54" s="237"/>
      <c r="EA54" s="55"/>
    </row>
    <row r="55" spans="2:132" ht="5.0999999999999996" customHeight="1">
      <c r="AH55" s="151"/>
      <c r="AI55" s="152"/>
      <c r="AJ55" s="152"/>
      <c r="AK55" s="156"/>
      <c r="AL55" s="155"/>
      <c r="AM55" s="152"/>
      <c r="AN55" s="152"/>
      <c r="AO55" s="156"/>
      <c r="AP55" s="155"/>
      <c r="AQ55" s="152"/>
      <c r="AR55" s="152"/>
      <c r="AS55" s="156"/>
      <c r="AT55" s="155"/>
      <c r="AU55" s="152"/>
      <c r="AV55" s="152"/>
      <c r="AW55" s="156"/>
      <c r="AX55" s="155"/>
      <c r="AY55" s="152"/>
      <c r="AZ55" s="152"/>
      <c r="BA55" s="156"/>
      <c r="BB55" s="155"/>
      <c r="BC55" s="152"/>
      <c r="BD55" s="152"/>
      <c r="BE55" s="156"/>
      <c r="BF55" s="155"/>
      <c r="BG55" s="152"/>
      <c r="BH55" s="152"/>
      <c r="BI55" s="156"/>
      <c r="BJ55" s="155"/>
      <c r="BK55" s="152"/>
      <c r="BL55" s="152"/>
      <c r="BM55" s="156"/>
      <c r="BN55" s="155"/>
      <c r="BO55" s="152"/>
      <c r="BP55" s="152"/>
      <c r="BQ55" s="156"/>
      <c r="BR55" s="155"/>
      <c r="BS55" s="152"/>
      <c r="BT55" s="152"/>
      <c r="BU55" s="156"/>
      <c r="BV55" s="155"/>
      <c r="BW55" s="152"/>
      <c r="BX55" s="152"/>
      <c r="BY55" s="156"/>
      <c r="BZ55" s="155"/>
      <c r="CA55" s="152"/>
      <c r="CB55" s="152"/>
      <c r="CC55" s="156"/>
      <c r="CD55" s="155"/>
      <c r="CE55" s="152"/>
      <c r="CF55" s="152"/>
      <c r="CG55" s="156"/>
      <c r="CH55" s="155"/>
      <c r="CI55" s="152"/>
      <c r="CJ55" s="152"/>
      <c r="CK55" s="156"/>
      <c r="CL55" s="155"/>
      <c r="CM55" s="152"/>
      <c r="CN55" s="152"/>
      <c r="CO55" s="156"/>
      <c r="CP55" s="155"/>
      <c r="CQ55" s="152"/>
      <c r="CR55" s="152"/>
      <c r="CS55" s="174"/>
    </row>
    <row r="56" spans="2:132" ht="5.0999999999999996" customHeight="1">
      <c r="AH56" s="228" t="str">
        <f>MID($EB49,17,1)</f>
        <v/>
      </c>
      <c r="AI56" s="138"/>
      <c r="AJ56" s="138"/>
      <c r="AK56" s="139"/>
      <c r="AL56" s="137" t="str">
        <f>MID($EB49,18,1)</f>
        <v/>
      </c>
      <c r="AM56" s="138"/>
      <c r="AN56" s="138"/>
      <c r="AO56" s="139"/>
      <c r="AP56" s="137" t="str">
        <f>MID($EB49,19,1)</f>
        <v/>
      </c>
      <c r="AQ56" s="138"/>
      <c r="AR56" s="138"/>
      <c r="AS56" s="139"/>
      <c r="AT56" s="137" t="str">
        <f>MID($EB49,20,1)</f>
        <v/>
      </c>
      <c r="AU56" s="138"/>
      <c r="AV56" s="138"/>
      <c r="AW56" s="139"/>
      <c r="AX56" s="167" t="str">
        <f>MID($EB49,21,1)</f>
        <v/>
      </c>
      <c r="AY56" s="168"/>
      <c r="AZ56" s="168"/>
      <c r="BA56" s="169"/>
      <c r="BB56" s="167" t="str">
        <f>MID($EB49,22,1)</f>
        <v/>
      </c>
      <c r="BC56" s="168"/>
      <c r="BD56" s="168"/>
      <c r="BE56" s="169"/>
      <c r="BF56" s="167" t="str">
        <f>MID($EB49,23,1)</f>
        <v/>
      </c>
      <c r="BG56" s="168"/>
      <c r="BH56" s="168"/>
      <c r="BI56" s="169"/>
      <c r="BJ56" s="167" t="str">
        <f>MID($EB49,24,1)</f>
        <v/>
      </c>
      <c r="BK56" s="168"/>
      <c r="BL56" s="168"/>
      <c r="BM56" s="169"/>
      <c r="BN56" s="167" t="str">
        <f>MID($EB49,25,1)</f>
        <v/>
      </c>
      <c r="BO56" s="168"/>
      <c r="BP56" s="168"/>
      <c r="BQ56" s="169"/>
      <c r="BR56" s="167" t="str">
        <f>MID($EB49,26,1)</f>
        <v/>
      </c>
      <c r="BS56" s="168"/>
      <c r="BT56" s="168"/>
      <c r="BU56" s="169"/>
      <c r="BV56" s="167" t="str">
        <f>MID($EB49,27,1)</f>
        <v/>
      </c>
      <c r="BW56" s="168"/>
      <c r="BX56" s="168"/>
      <c r="BY56" s="169"/>
      <c r="BZ56" s="167" t="str">
        <f>MID($EB49,28,1)</f>
        <v/>
      </c>
      <c r="CA56" s="168"/>
      <c r="CB56" s="168"/>
      <c r="CC56" s="169"/>
      <c r="CD56" s="167" t="str">
        <f>MID($EB49,29,1)</f>
        <v/>
      </c>
      <c r="CE56" s="168"/>
      <c r="CF56" s="168"/>
      <c r="CG56" s="169"/>
      <c r="CH56" s="167" t="str">
        <f>MID($EB49,30,1)</f>
        <v/>
      </c>
      <c r="CI56" s="168"/>
      <c r="CJ56" s="168"/>
      <c r="CK56" s="169"/>
      <c r="CL56" s="167" t="str">
        <f>MID($EB49,31,1)</f>
        <v/>
      </c>
      <c r="CM56" s="168"/>
      <c r="CN56" s="168"/>
      <c r="CO56" s="169"/>
      <c r="CP56" s="167" t="str">
        <f>MID($EB49,32,1)</f>
        <v/>
      </c>
      <c r="CQ56" s="168"/>
      <c r="CR56" s="168"/>
      <c r="CS56" s="209"/>
    </row>
    <row r="57" spans="2:132" ht="5.0999999999999996" customHeight="1">
      <c r="AH57" s="228"/>
      <c r="AI57" s="138"/>
      <c r="AJ57" s="138"/>
      <c r="AK57" s="139"/>
      <c r="AL57" s="137"/>
      <c r="AM57" s="138"/>
      <c r="AN57" s="138"/>
      <c r="AO57" s="139"/>
      <c r="AP57" s="137"/>
      <c r="AQ57" s="138"/>
      <c r="AR57" s="138"/>
      <c r="AS57" s="139"/>
      <c r="AT57" s="137"/>
      <c r="AU57" s="138"/>
      <c r="AV57" s="138"/>
      <c r="AW57" s="139"/>
      <c r="AX57" s="137"/>
      <c r="AY57" s="138"/>
      <c r="AZ57" s="138"/>
      <c r="BA57" s="139"/>
      <c r="BB57" s="137"/>
      <c r="BC57" s="138"/>
      <c r="BD57" s="138"/>
      <c r="BE57" s="139"/>
      <c r="BF57" s="137"/>
      <c r="BG57" s="138"/>
      <c r="BH57" s="138"/>
      <c r="BI57" s="139"/>
      <c r="BJ57" s="137"/>
      <c r="BK57" s="138"/>
      <c r="BL57" s="138"/>
      <c r="BM57" s="139"/>
      <c r="BN57" s="137"/>
      <c r="BO57" s="138"/>
      <c r="BP57" s="138"/>
      <c r="BQ57" s="139"/>
      <c r="BR57" s="137"/>
      <c r="BS57" s="138"/>
      <c r="BT57" s="138"/>
      <c r="BU57" s="139"/>
      <c r="BV57" s="137"/>
      <c r="BW57" s="138"/>
      <c r="BX57" s="138"/>
      <c r="BY57" s="139"/>
      <c r="BZ57" s="137"/>
      <c r="CA57" s="138"/>
      <c r="CB57" s="138"/>
      <c r="CC57" s="139"/>
      <c r="CD57" s="137"/>
      <c r="CE57" s="138"/>
      <c r="CF57" s="138"/>
      <c r="CG57" s="139"/>
      <c r="CH57" s="137"/>
      <c r="CI57" s="138"/>
      <c r="CJ57" s="138"/>
      <c r="CK57" s="139"/>
      <c r="CL57" s="137"/>
      <c r="CM57" s="138"/>
      <c r="CN57" s="138"/>
      <c r="CO57" s="139"/>
      <c r="CP57" s="137"/>
      <c r="CQ57" s="138"/>
      <c r="CR57" s="138"/>
      <c r="CS57" s="210"/>
      <c r="DB57" s="12"/>
      <c r="DC57" s="12"/>
      <c r="DD57" s="12"/>
      <c r="DE57" s="12"/>
      <c r="DF57" s="12"/>
    </row>
    <row r="58" spans="2:132" ht="5.0999999999999996" customHeight="1">
      <c r="AH58" s="228"/>
      <c r="AI58" s="138"/>
      <c r="AJ58" s="138"/>
      <c r="AK58" s="139"/>
      <c r="AL58" s="137"/>
      <c r="AM58" s="138"/>
      <c r="AN58" s="138"/>
      <c r="AO58" s="139"/>
      <c r="AP58" s="137"/>
      <c r="AQ58" s="138"/>
      <c r="AR58" s="138"/>
      <c r="AS58" s="139"/>
      <c r="AT58" s="137"/>
      <c r="AU58" s="138"/>
      <c r="AV58" s="138"/>
      <c r="AW58" s="139"/>
      <c r="AX58" s="137"/>
      <c r="AY58" s="138"/>
      <c r="AZ58" s="138"/>
      <c r="BA58" s="139"/>
      <c r="BB58" s="137"/>
      <c r="BC58" s="138"/>
      <c r="BD58" s="138"/>
      <c r="BE58" s="139"/>
      <c r="BF58" s="137"/>
      <c r="BG58" s="138"/>
      <c r="BH58" s="138"/>
      <c r="BI58" s="139"/>
      <c r="BJ58" s="137"/>
      <c r="BK58" s="138"/>
      <c r="BL58" s="138"/>
      <c r="BM58" s="139"/>
      <c r="BN58" s="137"/>
      <c r="BO58" s="138"/>
      <c r="BP58" s="138"/>
      <c r="BQ58" s="139"/>
      <c r="BR58" s="137"/>
      <c r="BS58" s="138"/>
      <c r="BT58" s="138"/>
      <c r="BU58" s="139"/>
      <c r="BV58" s="137"/>
      <c r="BW58" s="138"/>
      <c r="BX58" s="138"/>
      <c r="BY58" s="139"/>
      <c r="BZ58" s="137"/>
      <c r="CA58" s="138"/>
      <c r="CB58" s="138"/>
      <c r="CC58" s="139"/>
      <c r="CD58" s="137"/>
      <c r="CE58" s="138"/>
      <c r="CF58" s="138"/>
      <c r="CG58" s="139"/>
      <c r="CH58" s="137"/>
      <c r="CI58" s="138"/>
      <c r="CJ58" s="138"/>
      <c r="CK58" s="139"/>
      <c r="CL58" s="137"/>
      <c r="CM58" s="138"/>
      <c r="CN58" s="138"/>
      <c r="CO58" s="139"/>
      <c r="CP58" s="137"/>
      <c r="CQ58" s="138"/>
      <c r="CR58" s="138"/>
      <c r="CS58" s="210"/>
      <c r="DB58" s="19"/>
      <c r="DC58" s="19"/>
      <c r="DD58" s="19"/>
      <c r="DE58" s="19"/>
      <c r="DF58" s="19"/>
    </row>
    <row r="59" spans="2:132" ht="5.0999999999999996" customHeight="1">
      <c r="AH59" s="228"/>
      <c r="AI59" s="138"/>
      <c r="AJ59" s="138"/>
      <c r="AK59" s="139"/>
      <c r="AL59" s="137"/>
      <c r="AM59" s="138"/>
      <c r="AN59" s="138"/>
      <c r="AO59" s="139"/>
      <c r="AP59" s="137"/>
      <c r="AQ59" s="138"/>
      <c r="AR59" s="138"/>
      <c r="AS59" s="139"/>
      <c r="AT59" s="137"/>
      <c r="AU59" s="138"/>
      <c r="AV59" s="138"/>
      <c r="AW59" s="139"/>
      <c r="AX59" s="137"/>
      <c r="AY59" s="138"/>
      <c r="AZ59" s="138"/>
      <c r="BA59" s="139"/>
      <c r="BB59" s="137"/>
      <c r="BC59" s="138"/>
      <c r="BD59" s="138"/>
      <c r="BE59" s="139"/>
      <c r="BF59" s="137"/>
      <c r="BG59" s="138"/>
      <c r="BH59" s="138"/>
      <c r="BI59" s="139"/>
      <c r="BJ59" s="137"/>
      <c r="BK59" s="138"/>
      <c r="BL59" s="138"/>
      <c r="BM59" s="139"/>
      <c r="BN59" s="137"/>
      <c r="BO59" s="138"/>
      <c r="BP59" s="138"/>
      <c r="BQ59" s="139"/>
      <c r="BR59" s="137"/>
      <c r="BS59" s="138"/>
      <c r="BT59" s="138"/>
      <c r="BU59" s="139"/>
      <c r="BV59" s="137"/>
      <c r="BW59" s="138"/>
      <c r="BX59" s="138"/>
      <c r="BY59" s="139"/>
      <c r="BZ59" s="137"/>
      <c r="CA59" s="138"/>
      <c r="CB59" s="138"/>
      <c r="CC59" s="139"/>
      <c r="CD59" s="137"/>
      <c r="CE59" s="138"/>
      <c r="CF59" s="138"/>
      <c r="CG59" s="139"/>
      <c r="CH59" s="137"/>
      <c r="CI59" s="138"/>
      <c r="CJ59" s="138"/>
      <c r="CK59" s="139"/>
      <c r="CL59" s="137"/>
      <c r="CM59" s="138"/>
      <c r="CN59" s="138"/>
      <c r="CO59" s="139"/>
      <c r="CP59" s="137"/>
      <c r="CQ59" s="138"/>
      <c r="CR59" s="138"/>
      <c r="CS59" s="210"/>
      <c r="CV59" s="178" t="s">
        <v>25</v>
      </c>
      <c r="CW59" s="176"/>
      <c r="CX59" s="176"/>
      <c r="CY59" s="187"/>
      <c r="DB59" s="143" t="s">
        <v>26</v>
      </c>
      <c r="DC59" s="144"/>
      <c r="DD59" s="144"/>
      <c r="DE59" s="144"/>
      <c r="DF59" s="145"/>
    </row>
    <row r="60" spans="2:132" ht="5.0999999999999996" customHeight="1" thickBot="1">
      <c r="AH60" s="245"/>
      <c r="AI60" s="171"/>
      <c r="AJ60" s="171"/>
      <c r="AK60" s="172"/>
      <c r="AL60" s="170"/>
      <c r="AM60" s="171"/>
      <c r="AN60" s="171"/>
      <c r="AO60" s="172"/>
      <c r="AP60" s="170"/>
      <c r="AQ60" s="171"/>
      <c r="AR60" s="171"/>
      <c r="AS60" s="172"/>
      <c r="AT60" s="170"/>
      <c r="AU60" s="171"/>
      <c r="AV60" s="171"/>
      <c r="AW60" s="172"/>
      <c r="AX60" s="170"/>
      <c r="AY60" s="171"/>
      <c r="AZ60" s="171"/>
      <c r="BA60" s="172"/>
      <c r="BB60" s="170"/>
      <c r="BC60" s="171"/>
      <c r="BD60" s="171"/>
      <c r="BE60" s="172"/>
      <c r="BF60" s="170"/>
      <c r="BG60" s="171"/>
      <c r="BH60" s="171"/>
      <c r="BI60" s="172"/>
      <c r="BJ60" s="170"/>
      <c r="BK60" s="171"/>
      <c r="BL60" s="171"/>
      <c r="BM60" s="172"/>
      <c r="BN60" s="170"/>
      <c r="BO60" s="171"/>
      <c r="BP60" s="171"/>
      <c r="BQ60" s="172"/>
      <c r="BR60" s="170"/>
      <c r="BS60" s="171"/>
      <c r="BT60" s="171"/>
      <c r="BU60" s="172"/>
      <c r="BV60" s="170"/>
      <c r="BW60" s="171"/>
      <c r="BX60" s="171"/>
      <c r="BY60" s="172"/>
      <c r="BZ60" s="170"/>
      <c r="CA60" s="171"/>
      <c r="CB60" s="171"/>
      <c r="CC60" s="172"/>
      <c r="CD60" s="170"/>
      <c r="CE60" s="171"/>
      <c r="CF60" s="171"/>
      <c r="CG60" s="172"/>
      <c r="CH60" s="170"/>
      <c r="CI60" s="171"/>
      <c r="CJ60" s="171"/>
      <c r="CK60" s="172"/>
      <c r="CL60" s="170"/>
      <c r="CM60" s="171"/>
      <c r="CN60" s="171"/>
      <c r="CO60" s="172"/>
      <c r="CP60" s="170"/>
      <c r="CQ60" s="171"/>
      <c r="CR60" s="171"/>
      <c r="CS60" s="247"/>
      <c r="CV60" s="146"/>
      <c r="CW60" s="147"/>
      <c r="CX60" s="147"/>
      <c r="CY60" s="148"/>
      <c r="DB60" s="146"/>
      <c r="DC60" s="147"/>
      <c r="DD60" s="147"/>
      <c r="DE60" s="147"/>
      <c r="DF60" s="148"/>
    </row>
    <row r="61" spans="2:132" ht="5.0999999999999996" customHeight="1">
      <c r="AH61" s="189">
        <v>144</v>
      </c>
      <c r="AI61" s="176"/>
      <c r="AJ61" s="176"/>
      <c r="AK61" s="177"/>
      <c r="AL61" s="175"/>
      <c r="AM61" s="176"/>
      <c r="AN61" s="176"/>
      <c r="AO61" s="177"/>
      <c r="AP61" s="175"/>
      <c r="AQ61" s="176"/>
      <c r="AR61" s="176"/>
      <c r="AS61" s="177"/>
      <c r="AT61" s="175">
        <v>150</v>
      </c>
      <c r="AU61" s="176"/>
      <c r="AV61" s="176"/>
      <c r="AW61" s="177"/>
      <c r="AX61" s="175"/>
      <c r="AY61" s="176"/>
      <c r="AZ61" s="176"/>
      <c r="BA61" s="177"/>
      <c r="BB61" s="175"/>
      <c r="BC61" s="176"/>
      <c r="BD61" s="176"/>
      <c r="BE61" s="177"/>
      <c r="BF61" s="175"/>
      <c r="BG61" s="176"/>
      <c r="BH61" s="176"/>
      <c r="BI61" s="177"/>
      <c r="BJ61" s="175"/>
      <c r="BK61" s="176"/>
      <c r="BL61" s="176"/>
      <c r="BM61" s="177"/>
      <c r="BN61" s="175">
        <v>160</v>
      </c>
      <c r="BO61" s="176"/>
      <c r="BP61" s="176"/>
      <c r="BQ61" s="177"/>
      <c r="BR61" s="175"/>
      <c r="BS61" s="176"/>
      <c r="BT61" s="176"/>
      <c r="BU61" s="177"/>
      <c r="BV61" s="175"/>
      <c r="BW61" s="176"/>
      <c r="BX61" s="176"/>
      <c r="BY61" s="177"/>
      <c r="BZ61" s="175"/>
      <c r="CA61" s="176"/>
      <c r="CB61" s="176"/>
      <c r="CC61" s="177"/>
      <c r="CD61" s="175"/>
      <c r="CE61" s="176"/>
      <c r="CF61" s="176"/>
      <c r="CG61" s="177"/>
      <c r="CH61" s="175">
        <v>170</v>
      </c>
      <c r="CI61" s="176"/>
      <c r="CJ61" s="176"/>
      <c r="CK61" s="177"/>
      <c r="CL61" s="175"/>
      <c r="CM61" s="176"/>
      <c r="CN61" s="176"/>
      <c r="CO61" s="177"/>
      <c r="CP61" s="175">
        <v>175</v>
      </c>
      <c r="CQ61" s="176"/>
      <c r="CR61" s="176"/>
      <c r="CS61" s="237"/>
      <c r="CV61" s="149">
        <v>176</v>
      </c>
      <c r="CW61" s="150"/>
      <c r="CX61" s="150"/>
      <c r="CY61" s="173"/>
      <c r="DB61" s="149">
        <v>177</v>
      </c>
      <c r="DC61" s="150"/>
      <c r="DD61" s="223"/>
      <c r="DE61" s="223"/>
      <c r="DF61" s="224"/>
    </row>
    <row r="62" spans="2:132" ht="5.0999999999999996" customHeight="1">
      <c r="AH62" s="151"/>
      <c r="AI62" s="152"/>
      <c r="AJ62" s="152"/>
      <c r="AK62" s="156"/>
      <c r="AL62" s="155"/>
      <c r="AM62" s="152"/>
      <c r="AN62" s="152"/>
      <c r="AO62" s="156"/>
      <c r="AP62" s="155"/>
      <c r="AQ62" s="152"/>
      <c r="AR62" s="152"/>
      <c r="AS62" s="156"/>
      <c r="AT62" s="155"/>
      <c r="AU62" s="152"/>
      <c r="AV62" s="152"/>
      <c r="AW62" s="156"/>
      <c r="AX62" s="155"/>
      <c r="AY62" s="152"/>
      <c r="AZ62" s="152"/>
      <c r="BA62" s="156"/>
      <c r="BB62" s="155"/>
      <c r="BC62" s="152"/>
      <c r="BD62" s="152"/>
      <c r="BE62" s="156"/>
      <c r="BF62" s="155"/>
      <c r="BG62" s="152"/>
      <c r="BH62" s="152"/>
      <c r="BI62" s="156"/>
      <c r="BJ62" s="155"/>
      <c r="BK62" s="152"/>
      <c r="BL62" s="152"/>
      <c r="BM62" s="156"/>
      <c r="BN62" s="155"/>
      <c r="BO62" s="152"/>
      <c r="BP62" s="152"/>
      <c r="BQ62" s="156"/>
      <c r="BR62" s="155"/>
      <c r="BS62" s="152"/>
      <c r="BT62" s="152"/>
      <c r="BU62" s="156"/>
      <c r="BV62" s="155"/>
      <c r="BW62" s="152"/>
      <c r="BX62" s="152"/>
      <c r="BY62" s="156"/>
      <c r="BZ62" s="155"/>
      <c r="CA62" s="152"/>
      <c r="CB62" s="152"/>
      <c r="CC62" s="156"/>
      <c r="CD62" s="155"/>
      <c r="CE62" s="152"/>
      <c r="CF62" s="152"/>
      <c r="CG62" s="156"/>
      <c r="CH62" s="155"/>
      <c r="CI62" s="152"/>
      <c r="CJ62" s="152"/>
      <c r="CK62" s="156"/>
      <c r="CL62" s="155"/>
      <c r="CM62" s="152"/>
      <c r="CN62" s="152"/>
      <c r="CO62" s="156"/>
      <c r="CP62" s="155"/>
      <c r="CQ62" s="152"/>
      <c r="CR62" s="152"/>
      <c r="CS62" s="174"/>
      <c r="CV62" s="238"/>
      <c r="CW62" s="144"/>
      <c r="CX62" s="144"/>
      <c r="CY62" s="239"/>
      <c r="DB62" s="225"/>
      <c r="DC62" s="226"/>
      <c r="DD62" s="226"/>
      <c r="DE62" s="226"/>
      <c r="DF62" s="227"/>
    </row>
    <row r="63" spans="2:132" ht="5.0999999999999996" customHeight="1">
      <c r="AH63" s="228" t="str">
        <f>MID($EB49,33,1)</f>
        <v/>
      </c>
      <c r="AI63" s="138"/>
      <c r="AJ63" s="138"/>
      <c r="AK63" s="139"/>
      <c r="AL63" s="137" t="str">
        <f>MID($EB49,34,1)</f>
        <v/>
      </c>
      <c r="AM63" s="138"/>
      <c r="AN63" s="138"/>
      <c r="AO63" s="139"/>
      <c r="AP63" s="137" t="str">
        <f>MID($EB49,35,1)</f>
        <v/>
      </c>
      <c r="AQ63" s="138"/>
      <c r="AR63" s="138"/>
      <c r="AS63" s="139"/>
      <c r="AT63" s="137" t="str">
        <f>MID($EB49,36,1)</f>
        <v/>
      </c>
      <c r="AU63" s="138"/>
      <c r="AV63" s="138"/>
      <c r="AW63" s="139"/>
      <c r="AX63" s="137" t="str">
        <f>MID($EB49,37,1)</f>
        <v/>
      </c>
      <c r="AY63" s="138"/>
      <c r="AZ63" s="138"/>
      <c r="BA63" s="139"/>
      <c r="BB63" s="137" t="str">
        <f>MID($EB49,38,1)</f>
        <v/>
      </c>
      <c r="BC63" s="138"/>
      <c r="BD63" s="138"/>
      <c r="BE63" s="139"/>
      <c r="BF63" s="137" t="str">
        <f>MID($EB49,39,1)</f>
        <v/>
      </c>
      <c r="BG63" s="138"/>
      <c r="BH63" s="138"/>
      <c r="BI63" s="139"/>
      <c r="BJ63" s="137" t="str">
        <f>MID($EB49,40,1)</f>
        <v/>
      </c>
      <c r="BK63" s="138"/>
      <c r="BL63" s="138"/>
      <c r="BM63" s="139"/>
      <c r="BN63" s="137" t="str">
        <f>MID($EB49,41,1)</f>
        <v/>
      </c>
      <c r="BO63" s="138"/>
      <c r="BP63" s="138"/>
      <c r="BQ63" s="139"/>
      <c r="BR63" s="137" t="str">
        <f>MID($EB49,42,1)</f>
        <v/>
      </c>
      <c r="BS63" s="138"/>
      <c r="BT63" s="138"/>
      <c r="BU63" s="139"/>
      <c r="BV63" s="137" t="str">
        <f>MID($EB49,43,1)</f>
        <v/>
      </c>
      <c r="BW63" s="138"/>
      <c r="BX63" s="138"/>
      <c r="BY63" s="139"/>
      <c r="BZ63" s="137" t="str">
        <f>MID($EB49,44,1)</f>
        <v/>
      </c>
      <c r="CA63" s="138"/>
      <c r="CB63" s="138"/>
      <c r="CC63" s="139"/>
      <c r="CD63" s="137" t="str">
        <f>MID($EB49,45,1)</f>
        <v/>
      </c>
      <c r="CE63" s="138"/>
      <c r="CF63" s="138"/>
      <c r="CG63" s="139"/>
      <c r="CH63" s="137" t="str">
        <f>MID($EB49,46,1)</f>
        <v/>
      </c>
      <c r="CI63" s="138"/>
      <c r="CJ63" s="138"/>
      <c r="CK63" s="139"/>
      <c r="CL63" s="137" t="str">
        <f>MID($EB49,47,1)</f>
        <v/>
      </c>
      <c r="CM63" s="138"/>
      <c r="CN63" s="138"/>
      <c r="CO63" s="139"/>
      <c r="CP63" s="137" t="str">
        <f>MID($EB49,48,1)</f>
        <v/>
      </c>
      <c r="CQ63" s="138"/>
      <c r="CR63" s="138"/>
      <c r="CS63" s="210"/>
      <c r="CV63" s="231">
        <v>0</v>
      </c>
      <c r="CW63" s="232"/>
      <c r="CX63" s="232"/>
      <c r="CY63" s="233"/>
      <c r="DB63" s="231">
        <v>0</v>
      </c>
      <c r="DC63" s="232"/>
      <c r="DD63" s="232"/>
      <c r="DE63" s="232"/>
      <c r="DF63" s="233"/>
    </row>
    <row r="64" spans="2:132" ht="5.0999999999999996" customHeight="1">
      <c r="AH64" s="228"/>
      <c r="AI64" s="138"/>
      <c r="AJ64" s="138"/>
      <c r="AK64" s="139"/>
      <c r="AL64" s="137"/>
      <c r="AM64" s="138"/>
      <c r="AN64" s="138"/>
      <c r="AO64" s="139"/>
      <c r="AP64" s="137"/>
      <c r="AQ64" s="138"/>
      <c r="AR64" s="138"/>
      <c r="AS64" s="139"/>
      <c r="AT64" s="137"/>
      <c r="AU64" s="138"/>
      <c r="AV64" s="138"/>
      <c r="AW64" s="139"/>
      <c r="AX64" s="137"/>
      <c r="AY64" s="138"/>
      <c r="AZ64" s="138"/>
      <c r="BA64" s="139"/>
      <c r="BB64" s="137"/>
      <c r="BC64" s="138"/>
      <c r="BD64" s="138"/>
      <c r="BE64" s="139"/>
      <c r="BF64" s="137"/>
      <c r="BG64" s="138"/>
      <c r="BH64" s="138"/>
      <c r="BI64" s="139"/>
      <c r="BJ64" s="137"/>
      <c r="BK64" s="138"/>
      <c r="BL64" s="138"/>
      <c r="BM64" s="139"/>
      <c r="BN64" s="137"/>
      <c r="BO64" s="138"/>
      <c r="BP64" s="138"/>
      <c r="BQ64" s="139"/>
      <c r="BR64" s="137"/>
      <c r="BS64" s="138"/>
      <c r="BT64" s="138"/>
      <c r="BU64" s="139"/>
      <c r="BV64" s="137"/>
      <c r="BW64" s="138"/>
      <c r="BX64" s="138"/>
      <c r="BY64" s="139"/>
      <c r="BZ64" s="137"/>
      <c r="CA64" s="138"/>
      <c r="CB64" s="138"/>
      <c r="CC64" s="139"/>
      <c r="CD64" s="137"/>
      <c r="CE64" s="138"/>
      <c r="CF64" s="138"/>
      <c r="CG64" s="139"/>
      <c r="CH64" s="137"/>
      <c r="CI64" s="138"/>
      <c r="CJ64" s="138"/>
      <c r="CK64" s="139"/>
      <c r="CL64" s="137"/>
      <c r="CM64" s="138"/>
      <c r="CN64" s="138"/>
      <c r="CO64" s="139"/>
      <c r="CP64" s="137"/>
      <c r="CQ64" s="138"/>
      <c r="CR64" s="138"/>
      <c r="CS64" s="210"/>
      <c r="CV64" s="231"/>
      <c r="CW64" s="232"/>
      <c r="CX64" s="232"/>
      <c r="CY64" s="233"/>
      <c r="DB64" s="231"/>
      <c r="DC64" s="232"/>
      <c r="DD64" s="232"/>
      <c r="DE64" s="232"/>
      <c r="DF64" s="233"/>
    </row>
    <row r="65" spans="2:135" ht="5.0999999999999996" customHeight="1">
      <c r="AH65" s="228"/>
      <c r="AI65" s="138"/>
      <c r="AJ65" s="138"/>
      <c r="AK65" s="139"/>
      <c r="AL65" s="137"/>
      <c r="AM65" s="138"/>
      <c r="AN65" s="138"/>
      <c r="AO65" s="139"/>
      <c r="AP65" s="137"/>
      <c r="AQ65" s="138"/>
      <c r="AR65" s="138"/>
      <c r="AS65" s="139"/>
      <c r="AT65" s="137"/>
      <c r="AU65" s="138"/>
      <c r="AV65" s="138"/>
      <c r="AW65" s="139"/>
      <c r="AX65" s="137"/>
      <c r="AY65" s="138"/>
      <c r="AZ65" s="138"/>
      <c r="BA65" s="139"/>
      <c r="BB65" s="137"/>
      <c r="BC65" s="138"/>
      <c r="BD65" s="138"/>
      <c r="BE65" s="139"/>
      <c r="BF65" s="137"/>
      <c r="BG65" s="138"/>
      <c r="BH65" s="138"/>
      <c r="BI65" s="139"/>
      <c r="BJ65" s="137"/>
      <c r="BK65" s="138"/>
      <c r="BL65" s="138"/>
      <c r="BM65" s="139"/>
      <c r="BN65" s="137"/>
      <c r="BO65" s="138"/>
      <c r="BP65" s="138"/>
      <c r="BQ65" s="139"/>
      <c r="BR65" s="137"/>
      <c r="BS65" s="138"/>
      <c r="BT65" s="138"/>
      <c r="BU65" s="139"/>
      <c r="BV65" s="137"/>
      <c r="BW65" s="138"/>
      <c r="BX65" s="138"/>
      <c r="BY65" s="139"/>
      <c r="BZ65" s="137"/>
      <c r="CA65" s="138"/>
      <c r="CB65" s="138"/>
      <c r="CC65" s="139"/>
      <c r="CD65" s="137"/>
      <c r="CE65" s="138"/>
      <c r="CF65" s="138"/>
      <c r="CG65" s="139"/>
      <c r="CH65" s="137"/>
      <c r="CI65" s="138"/>
      <c r="CJ65" s="138"/>
      <c r="CK65" s="139"/>
      <c r="CL65" s="137"/>
      <c r="CM65" s="138"/>
      <c r="CN65" s="138"/>
      <c r="CO65" s="139"/>
      <c r="CP65" s="137"/>
      <c r="CQ65" s="138"/>
      <c r="CR65" s="138"/>
      <c r="CS65" s="210"/>
      <c r="CV65" s="231"/>
      <c r="CW65" s="232"/>
      <c r="CX65" s="232"/>
      <c r="CY65" s="233"/>
      <c r="DB65" s="231"/>
      <c r="DC65" s="232"/>
      <c r="DD65" s="232"/>
      <c r="DE65" s="232"/>
      <c r="DF65" s="233"/>
    </row>
    <row r="66" spans="2:135" ht="5.0999999999999996" customHeight="1">
      <c r="AH66" s="228"/>
      <c r="AI66" s="138"/>
      <c r="AJ66" s="138"/>
      <c r="AK66" s="139"/>
      <c r="AL66" s="137"/>
      <c r="AM66" s="138"/>
      <c r="AN66" s="138"/>
      <c r="AO66" s="139"/>
      <c r="AP66" s="137"/>
      <c r="AQ66" s="138"/>
      <c r="AR66" s="138"/>
      <c r="AS66" s="139"/>
      <c r="AT66" s="137"/>
      <c r="AU66" s="138"/>
      <c r="AV66" s="138"/>
      <c r="AW66" s="139"/>
      <c r="AX66" s="137"/>
      <c r="AY66" s="138"/>
      <c r="AZ66" s="138"/>
      <c r="BA66" s="139"/>
      <c r="BB66" s="137"/>
      <c r="BC66" s="138"/>
      <c r="BD66" s="138"/>
      <c r="BE66" s="139"/>
      <c r="BF66" s="137"/>
      <c r="BG66" s="138"/>
      <c r="BH66" s="138"/>
      <c r="BI66" s="139"/>
      <c r="BJ66" s="137"/>
      <c r="BK66" s="138"/>
      <c r="BL66" s="138"/>
      <c r="BM66" s="139"/>
      <c r="BN66" s="137"/>
      <c r="BO66" s="138"/>
      <c r="BP66" s="138"/>
      <c r="BQ66" s="139"/>
      <c r="BR66" s="137"/>
      <c r="BS66" s="138"/>
      <c r="BT66" s="138"/>
      <c r="BU66" s="139"/>
      <c r="BV66" s="137"/>
      <c r="BW66" s="138"/>
      <c r="BX66" s="138"/>
      <c r="BY66" s="139"/>
      <c r="BZ66" s="137"/>
      <c r="CA66" s="138"/>
      <c r="CB66" s="138"/>
      <c r="CC66" s="139"/>
      <c r="CD66" s="137"/>
      <c r="CE66" s="138"/>
      <c r="CF66" s="138"/>
      <c r="CG66" s="139"/>
      <c r="CH66" s="137"/>
      <c r="CI66" s="138"/>
      <c r="CJ66" s="138"/>
      <c r="CK66" s="139"/>
      <c r="CL66" s="137"/>
      <c r="CM66" s="138"/>
      <c r="CN66" s="138"/>
      <c r="CO66" s="139"/>
      <c r="CP66" s="137"/>
      <c r="CQ66" s="138"/>
      <c r="CR66" s="138"/>
      <c r="CS66" s="210"/>
      <c r="CT66" s="21"/>
      <c r="CU66" s="22"/>
      <c r="CV66" s="231"/>
      <c r="CW66" s="232"/>
      <c r="CX66" s="232"/>
      <c r="CY66" s="233"/>
      <c r="CZ66" s="21"/>
      <c r="DA66" s="22"/>
      <c r="DB66" s="231"/>
      <c r="DC66" s="232"/>
      <c r="DD66" s="232"/>
      <c r="DE66" s="232"/>
      <c r="DF66" s="233"/>
    </row>
    <row r="67" spans="2:135" ht="5.0999999999999996" customHeight="1" thickBot="1">
      <c r="AH67" s="229"/>
      <c r="AI67" s="141"/>
      <c r="AJ67" s="141"/>
      <c r="AK67" s="142"/>
      <c r="AL67" s="140"/>
      <c r="AM67" s="141"/>
      <c r="AN67" s="141"/>
      <c r="AO67" s="142"/>
      <c r="AP67" s="140"/>
      <c r="AQ67" s="141"/>
      <c r="AR67" s="141"/>
      <c r="AS67" s="142"/>
      <c r="AT67" s="140"/>
      <c r="AU67" s="141"/>
      <c r="AV67" s="141"/>
      <c r="AW67" s="142"/>
      <c r="AX67" s="140"/>
      <c r="AY67" s="141"/>
      <c r="AZ67" s="141"/>
      <c r="BA67" s="142"/>
      <c r="BB67" s="140"/>
      <c r="BC67" s="141"/>
      <c r="BD67" s="141"/>
      <c r="BE67" s="142"/>
      <c r="BF67" s="140"/>
      <c r="BG67" s="141"/>
      <c r="BH67" s="141"/>
      <c r="BI67" s="142"/>
      <c r="BJ67" s="140"/>
      <c r="BK67" s="141"/>
      <c r="BL67" s="141"/>
      <c r="BM67" s="142"/>
      <c r="BN67" s="140"/>
      <c r="BO67" s="141"/>
      <c r="BP67" s="141"/>
      <c r="BQ67" s="142"/>
      <c r="BR67" s="140"/>
      <c r="BS67" s="141"/>
      <c r="BT67" s="141"/>
      <c r="BU67" s="142"/>
      <c r="BV67" s="140"/>
      <c r="BW67" s="141"/>
      <c r="BX67" s="141"/>
      <c r="BY67" s="142"/>
      <c r="BZ67" s="140"/>
      <c r="CA67" s="141"/>
      <c r="CB67" s="141"/>
      <c r="CC67" s="142"/>
      <c r="CD67" s="140"/>
      <c r="CE67" s="141"/>
      <c r="CF67" s="141"/>
      <c r="CG67" s="142"/>
      <c r="CH67" s="140"/>
      <c r="CI67" s="141"/>
      <c r="CJ67" s="141"/>
      <c r="CK67" s="142"/>
      <c r="CL67" s="140"/>
      <c r="CM67" s="141"/>
      <c r="CN67" s="141"/>
      <c r="CO67" s="142"/>
      <c r="CP67" s="140"/>
      <c r="CQ67" s="141"/>
      <c r="CR67" s="141"/>
      <c r="CS67" s="211"/>
      <c r="CT67" s="23"/>
      <c r="CU67" s="24"/>
      <c r="CV67" s="234"/>
      <c r="CW67" s="235"/>
      <c r="CX67" s="235"/>
      <c r="CY67" s="236"/>
      <c r="CZ67" s="23"/>
      <c r="DA67" s="24"/>
      <c r="DB67" s="234"/>
      <c r="DC67" s="235"/>
      <c r="DD67" s="235"/>
      <c r="DE67" s="235"/>
      <c r="DF67" s="236"/>
      <c r="EC67" s="54"/>
      <c r="ED67" s="54"/>
      <c r="EE67" s="54"/>
    </row>
    <row r="68" spans="2:135" ht="5.0999999999999996" customHeight="1">
      <c r="EC68" s="54"/>
      <c r="ED68" s="54"/>
      <c r="EE68" s="54"/>
    </row>
    <row r="69" spans="2:135" ht="5.0999999999999996" customHeight="1" thickBot="1">
      <c r="W69" s="12"/>
      <c r="X69" s="12"/>
      <c r="Y69" s="12"/>
      <c r="Z69" s="12"/>
      <c r="AA69" s="12"/>
      <c r="AB69" s="12"/>
      <c r="AC69" s="12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29"/>
      <c r="EA69" s="127" t="s">
        <v>30</v>
      </c>
      <c r="EB69" s="127" t="s">
        <v>31</v>
      </c>
      <c r="EC69" s="54"/>
      <c r="ED69" s="54"/>
      <c r="EE69" s="54"/>
    </row>
    <row r="70" spans="2:135" ht="5.0999999999999996" customHeight="1">
      <c r="B70" s="193" t="s">
        <v>30</v>
      </c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 t="s">
        <v>31</v>
      </c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248" t="s">
        <v>32</v>
      </c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9"/>
      <c r="BW70" s="120" t="s">
        <v>55</v>
      </c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2"/>
      <c r="EA70" s="127"/>
      <c r="EB70" s="127"/>
      <c r="EC70" s="54"/>
      <c r="ED70" s="54"/>
      <c r="EE70" s="54"/>
    </row>
    <row r="71" spans="2:135" ht="5.0999999999999996" customHeight="1" thickBot="1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0"/>
      <c r="BM71" s="250"/>
      <c r="BN71" s="250"/>
      <c r="BO71" s="250"/>
      <c r="BP71" s="250"/>
      <c r="BQ71" s="250"/>
      <c r="BR71" s="250"/>
      <c r="BS71" s="250"/>
      <c r="BT71" s="250"/>
      <c r="BU71" s="250"/>
      <c r="BV71" s="251"/>
      <c r="BW71" s="123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5"/>
      <c r="EA71" s="127"/>
      <c r="EB71" s="127"/>
      <c r="EC71" s="54"/>
      <c r="ED71" s="54"/>
      <c r="EE71" s="54"/>
    </row>
    <row r="72" spans="2:135" ht="5.0999999999999996" customHeight="1">
      <c r="B72" s="267">
        <v>178</v>
      </c>
      <c r="C72" s="253"/>
      <c r="D72" s="253"/>
      <c r="E72" s="253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2"/>
      <c r="R72" s="283"/>
      <c r="S72" s="270"/>
      <c r="T72" s="270"/>
      <c r="U72" s="270"/>
      <c r="V72" s="270"/>
      <c r="W72" s="270"/>
      <c r="X72" s="270"/>
      <c r="Y72" s="270"/>
      <c r="Z72" s="270">
        <v>184</v>
      </c>
      <c r="AA72" s="270"/>
      <c r="AB72" s="270"/>
      <c r="AC72" s="285"/>
      <c r="AD72" s="287" t="str">
        <f>VLOOKUP($A$1,口座番号登録一覧表!$B$5:$U$15,9,0)</f>
        <v>ゆうちょ</v>
      </c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74" t="str">
        <f>VLOOKUP($A$1,口座番号登録一覧表!$B$5:$U$15,10,0)</f>
        <v>銀行</v>
      </c>
      <c r="BF72" s="275"/>
      <c r="BG72" s="275"/>
      <c r="BH72" s="275"/>
      <c r="BI72" s="275"/>
      <c r="BJ72" s="275"/>
      <c r="BK72" s="275"/>
      <c r="BL72" s="275"/>
      <c r="BM72" s="275"/>
      <c r="BN72" s="275"/>
      <c r="BO72" s="275"/>
      <c r="BP72" s="275"/>
      <c r="BQ72" s="275"/>
      <c r="BR72" s="275"/>
      <c r="BS72" s="275"/>
      <c r="BT72" s="275"/>
      <c r="BU72" s="275"/>
      <c r="BV72" s="276"/>
      <c r="BW72" s="123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5"/>
      <c r="EA72" s="127"/>
      <c r="EB72" s="127"/>
      <c r="EC72" s="54"/>
      <c r="ED72" s="54"/>
      <c r="EE72" s="54"/>
    </row>
    <row r="73" spans="2:135" ht="5.0999999999999996" customHeight="1">
      <c r="B73" s="268"/>
      <c r="C73" s="269"/>
      <c r="D73" s="269"/>
      <c r="E73" s="269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3"/>
      <c r="R73" s="284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86"/>
      <c r="AD73" s="289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277"/>
      <c r="BF73" s="277"/>
      <c r="BG73" s="277"/>
      <c r="BH73" s="277"/>
      <c r="BI73" s="277"/>
      <c r="BJ73" s="277"/>
      <c r="BK73" s="277"/>
      <c r="BL73" s="277"/>
      <c r="BM73" s="277"/>
      <c r="BN73" s="277"/>
      <c r="BO73" s="277"/>
      <c r="BP73" s="277"/>
      <c r="BQ73" s="277"/>
      <c r="BR73" s="277"/>
      <c r="BS73" s="277"/>
      <c r="BT73" s="277"/>
      <c r="BU73" s="277"/>
      <c r="BV73" s="278"/>
      <c r="BW73" s="33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34"/>
      <c r="EA73" s="127"/>
      <c r="EB73" s="127"/>
      <c r="EC73" s="54"/>
      <c r="ED73" s="54"/>
      <c r="EE73" s="54"/>
    </row>
    <row r="74" spans="2:135" ht="5.0999999999999996" customHeight="1">
      <c r="B74" s="230" t="str">
        <f>MID($EA74,1,1)</f>
        <v>９</v>
      </c>
      <c r="C74" s="168"/>
      <c r="D74" s="168"/>
      <c r="E74" s="168"/>
      <c r="F74" s="167" t="str">
        <f>MID($EA74,2,1)</f>
        <v>９</v>
      </c>
      <c r="G74" s="168"/>
      <c r="H74" s="168"/>
      <c r="I74" s="169"/>
      <c r="J74" s="167" t="str">
        <f>MID($EA74,3,1)</f>
        <v>０</v>
      </c>
      <c r="K74" s="168"/>
      <c r="L74" s="168"/>
      <c r="M74" s="169"/>
      <c r="N74" s="263" t="str">
        <f>MID($EA74,4,1)</f>
        <v>０</v>
      </c>
      <c r="O74" s="263"/>
      <c r="P74" s="263"/>
      <c r="Q74" s="264"/>
      <c r="R74" s="138" t="str">
        <f>MID($EB74,1,1)</f>
        <v>８</v>
      </c>
      <c r="S74" s="138"/>
      <c r="T74" s="138"/>
      <c r="U74" s="139"/>
      <c r="V74" s="263" t="str">
        <f>MID($EB74,2,1)</f>
        <v>４</v>
      </c>
      <c r="W74" s="263"/>
      <c r="X74" s="263"/>
      <c r="Y74" s="263"/>
      <c r="Z74" s="263" t="str">
        <f>MID($EB74,3,1)</f>
        <v>８</v>
      </c>
      <c r="AA74" s="263"/>
      <c r="AB74" s="263"/>
      <c r="AC74" s="281"/>
      <c r="AD74" s="289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277"/>
      <c r="BF74" s="277"/>
      <c r="BG74" s="277"/>
      <c r="BH74" s="277"/>
      <c r="BI74" s="277"/>
      <c r="BJ74" s="277"/>
      <c r="BK74" s="277"/>
      <c r="BL74" s="277"/>
      <c r="BM74" s="277"/>
      <c r="BN74" s="277"/>
      <c r="BO74" s="277"/>
      <c r="BP74" s="277"/>
      <c r="BQ74" s="277"/>
      <c r="BR74" s="277"/>
      <c r="BS74" s="277"/>
      <c r="BT74" s="277"/>
      <c r="BU74" s="277"/>
      <c r="BV74" s="278"/>
      <c r="BW74" s="33"/>
      <c r="BX74" s="64"/>
      <c r="BY74" s="126" t="str">
        <f>IF(EB83=0,"",EB83)</f>
        <v>新規登録</v>
      </c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34"/>
      <c r="EA74" s="113" t="str">
        <f>VLOOKUP($A$1,口座番号登録一覧表!$B$5:$S$15,7,0)</f>
        <v>９９００</v>
      </c>
      <c r="EB74" s="113" t="str">
        <f>VLOOKUP($A$1,口座番号登録一覧表!$B$5:$S$15,8,0)</f>
        <v>８４８</v>
      </c>
      <c r="EC74" s="54"/>
      <c r="ED74" s="54"/>
      <c r="EE74" s="54"/>
    </row>
    <row r="75" spans="2:135" ht="5.0999999999999996" customHeight="1">
      <c r="B75" s="228"/>
      <c r="C75" s="138"/>
      <c r="D75" s="138"/>
      <c r="E75" s="138"/>
      <c r="F75" s="137"/>
      <c r="G75" s="138"/>
      <c r="H75" s="138"/>
      <c r="I75" s="139"/>
      <c r="J75" s="137"/>
      <c r="K75" s="138"/>
      <c r="L75" s="138"/>
      <c r="M75" s="139"/>
      <c r="N75" s="263"/>
      <c r="O75" s="263"/>
      <c r="P75" s="263"/>
      <c r="Q75" s="264"/>
      <c r="R75" s="138"/>
      <c r="S75" s="138"/>
      <c r="T75" s="138"/>
      <c r="U75" s="139"/>
      <c r="V75" s="263"/>
      <c r="W75" s="263"/>
      <c r="X75" s="263"/>
      <c r="Y75" s="263"/>
      <c r="Z75" s="263"/>
      <c r="AA75" s="263"/>
      <c r="AB75" s="263"/>
      <c r="AC75" s="281"/>
      <c r="AD75" s="289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277"/>
      <c r="BF75" s="277"/>
      <c r="BG75" s="277"/>
      <c r="BH75" s="277"/>
      <c r="BI75" s="277"/>
      <c r="BJ75" s="277"/>
      <c r="BK75" s="277"/>
      <c r="BL75" s="277"/>
      <c r="BM75" s="277"/>
      <c r="BN75" s="277"/>
      <c r="BO75" s="277"/>
      <c r="BP75" s="277"/>
      <c r="BQ75" s="277"/>
      <c r="BR75" s="277"/>
      <c r="BS75" s="277"/>
      <c r="BT75" s="277"/>
      <c r="BU75" s="277"/>
      <c r="BV75" s="278"/>
      <c r="BW75" s="33"/>
      <c r="BX75" s="64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34"/>
      <c r="EA75" s="113"/>
      <c r="EB75" s="113"/>
      <c r="EC75" s="54"/>
      <c r="ED75" s="54"/>
      <c r="EE75" s="54"/>
    </row>
    <row r="76" spans="2:135" ht="5.0999999999999996" customHeight="1">
      <c r="B76" s="228"/>
      <c r="C76" s="138"/>
      <c r="D76" s="138"/>
      <c r="E76" s="138"/>
      <c r="F76" s="137"/>
      <c r="G76" s="138"/>
      <c r="H76" s="138"/>
      <c r="I76" s="139"/>
      <c r="J76" s="137"/>
      <c r="K76" s="138"/>
      <c r="L76" s="138"/>
      <c r="M76" s="139"/>
      <c r="N76" s="263"/>
      <c r="O76" s="263"/>
      <c r="P76" s="263"/>
      <c r="Q76" s="264"/>
      <c r="R76" s="138"/>
      <c r="S76" s="138"/>
      <c r="T76" s="138"/>
      <c r="U76" s="139"/>
      <c r="V76" s="263"/>
      <c r="W76" s="263"/>
      <c r="X76" s="263"/>
      <c r="Y76" s="263"/>
      <c r="Z76" s="263"/>
      <c r="AA76" s="263"/>
      <c r="AB76" s="263"/>
      <c r="AC76" s="281"/>
      <c r="AD76" s="289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277"/>
      <c r="BF76" s="277"/>
      <c r="BG76" s="277"/>
      <c r="BH76" s="277"/>
      <c r="BI76" s="277"/>
      <c r="BJ76" s="277"/>
      <c r="BK76" s="277"/>
      <c r="BL76" s="277"/>
      <c r="BM76" s="277"/>
      <c r="BN76" s="277"/>
      <c r="BO76" s="277"/>
      <c r="BP76" s="277"/>
      <c r="BQ76" s="277"/>
      <c r="BR76" s="277"/>
      <c r="BS76" s="277"/>
      <c r="BT76" s="277"/>
      <c r="BU76" s="277"/>
      <c r="BV76" s="278"/>
      <c r="BW76" s="33"/>
      <c r="BX76" s="64"/>
      <c r="BY76" s="126"/>
      <c r="BZ76" s="126"/>
      <c r="CA76" s="126"/>
      <c r="CB76" s="126"/>
      <c r="CC76" s="126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34"/>
      <c r="EA76" s="113"/>
      <c r="EB76" s="113"/>
      <c r="EC76" s="54"/>
      <c r="ED76" s="54"/>
      <c r="EE76" s="54"/>
    </row>
    <row r="77" spans="2:135" ht="5.0999999999999996" customHeight="1">
      <c r="B77" s="228"/>
      <c r="C77" s="138"/>
      <c r="D77" s="138"/>
      <c r="E77" s="138"/>
      <c r="F77" s="137"/>
      <c r="G77" s="138"/>
      <c r="H77" s="138"/>
      <c r="I77" s="139"/>
      <c r="J77" s="137"/>
      <c r="K77" s="138"/>
      <c r="L77" s="138"/>
      <c r="M77" s="139"/>
      <c r="N77" s="263"/>
      <c r="O77" s="263"/>
      <c r="P77" s="263"/>
      <c r="Q77" s="264"/>
      <c r="R77" s="138"/>
      <c r="S77" s="138"/>
      <c r="T77" s="138"/>
      <c r="U77" s="139"/>
      <c r="V77" s="263"/>
      <c r="W77" s="263"/>
      <c r="X77" s="263"/>
      <c r="Y77" s="263"/>
      <c r="Z77" s="263"/>
      <c r="AA77" s="263"/>
      <c r="AB77" s="263"/>
      <c r="AC77" s="281"/>
      <c r="AD77" s="289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277"/>
      <c r="BF77" s="277"/>
      <c r="BG77" s="277"/>
      <c r="BH77" s="277"/>
      <c r="BI77" s="277"/>
      <c r="BJ77" s="277"/>
      <c r="BK77" s="277"/>
      <c r="BL77" s="277"/>
      <c r="BM77" s="277"/>
      <c r="BN77" s="277"/>
      <c r="BO77" s="277"/>
      <c r="BP77" s="277"/>
      <c r="BQ77" s="277"/>
      <c r="BR77" s="277"/>
      <c r="BS77" s="277"/>
      <c r="BT77" s="277"/>
      <c r="BU77" s="277"/>
      <c r="BV77" s="278"/>
      <c r="BW77" s="33"/>
      <c r="BX77" s="64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53"/>
      <c r="EA77" s="113"/>
      <c r="EB77" s="113"/>
      <c r="EC77" s="54"/>
      <c r="ED77" s="54"/>
      <c r="EE77" s="54"/>
    </row>
    <row r="78" spans="2:135" ht="5.0999999999999996" customHeight="1" thickBot="1">
      <c r="B78" s="229"/>
      <c r="C78" s="141"/>
      <c r="D78" s="141"/>
      <c r="E78" s="141"/>
      <c r="F78" s="140"/>
      <c r="G78" s="141"/>
      <c r="H78" s="141"/>
      <c r="I78" s="142"/>
      <c r="J78" s="140"/>
      <c r="K78" s="141"/>
      <c r="L78" s="141"/>
      <c r="M78" s="142"/>
      <c r="N78" s="265"/>
      <c r="O78" s="265"/>
      <c r="P78" s="265"/>
      <c r="Q78" s="266"/>
      <c r="R78" s="141"/>
      <c r="S78" s="141"/>
      <c r="T78" s="141"/>
      <c r="U78" s="142"/>
      <c r="V78" s="265"/>
      <c r="W78" s="265"/>
      <c r="X78" s="265"/>
      <c r="Y78" s="265"/>
      <c r="Z78" s="265"/>
      <c r="AA78" s="265"/>
      <c r="AB78" s="265"/>
      <c r="AC78" s="282"/>
      <c r="AD78" s="290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79"/>
      <c r="BF78" s="279"/>
      <c r="BG78" s="279"/>
      <c r="BH78" s="279"/>
      <c r="BI78" s="279"/>
      <c r="BJ78" s="279"/>
      <c r="BK78" s="279"/>
      <c r="BL78" s="279"/>
      <c r="BM78" s="279"/>
      <c r="BN78" s="279"/>
      <c r="BO78" s="279"/>
      <c r="BP78" s="279"/>
      <c r="BQ78" s="279"/>
      <c r="BR78" s="279"/>
      <c r="BS78" s="279"/>
      <c r="BT78" s="279"/>
      <c r="BU78" s="279"/>
      <c r="BV78" s="280"/>
      <c r="BW78" s="33"/>
      <c r="BX78" s="64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53"/>
      <c r="EA78" s="113"/>
      <c r="EB78" s="113"/>
    </row>
    <row r="79" spans="2:135" s="30" customFormat="1" ht="5.0999999999999996" customHeight="1">
      <c r="B79" s="252" t="s">
        <v>33</v>
      </c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4"/>
      <c r="R79" s="252" t="s">
        <v>34</v>
      </c>
      <c r="S79" s="253"/>
      <c r="T79" s="253"/>
      <c r="U79" s="253"/>
      <c r="V79" s="253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9"/>
      <c r="AT79" s="255" t="s">
        <v>35</v>
      </c>
      <c r="AU79" s="250"/>
      <c r="AV79" s="250"/>
      <c r="AW79" s="250"/>
      <c r="AX79" s="250"/>
      <c r="AY79" s="250"/>
      <c r="AZ79" s="250"/>
      <c r="BA79" s="250"/>
      <c r="BB79" s="250"/>
      <c r="BC79" s="250"/>
      <c r="BD79" s="250"/>
      <c r="BE79" s="250"/>
      <c r="BF79" s="250"/>
      <c r="BG79" s="250"/>
      <c r="BH79" s="250"/>
      <c r="BI79" s="250"/>
      <c r="BJ79" s="250"/>
      <c r="BK79" s="250"/>
      <c r="BL79" s="250"/>
      <c r="BM79" s="250"/>
      <c r="BN79" s="250"/>
      <c r="BO79" s="250"/>
      <c r="BP79" s="250"/>
      <c r="BQ79" s="250"/>
      <c r="BR79" s="250"/>
      <c r="BS79" s="250"/>
      <c r="BT79" s="250"/>
      <c r="BU79" s="250"/>
      <c r="BV79" s="250"/>
      <c r="BW79" s="33"/>
      <c r="BX79" s="64"/>
      <c r="BY79" s="126"/>
      <c r="BZ79" s="126"/>
      <c r="CA79" s="126"/>
      <c r="CB79" s="126"/>
      <c r="CC79" s="126"/>
      <c r="CD79" s="126"/>
      <c r="CE79" s="126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6"/>
      <c r="CT79" s="126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53"/>
      <c r="EA79" s="32"/>
      <c r="EB79" s="32"/>
      <c r="EC79" s="32"/>
      <c r="ED79" s="32"/>
      <c r="EE79" s="32"/>
    </row>
    <row r="80" spans="2:135" s="30" customFormat="1" ht="5.0999999999999996" customHeight="1" thickBot="1">
      <c r="B80" s="255"/>
      <c r="C80" s="256"/>
      <c r="D80" s="256"/>
      <c r="E80" s="256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8"/>
      <c r="R80" s="260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2"/>
      <c r="AT80" s="260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261"/>
      <c r="BN80" s="261"/>
      <c r="BO80" s="261"/>
      <c r="BP80" s="261"/>
      <c r="BQ80" s="261"/>
      <c r="BR80" s="261"/>
      <c r="BS80" s="261"/>
      <c r="BT80" s="261"/>
      <c r="BU80" s="261"/>
      <c r="BV80" s="261"/>
      <c r="BW80" s="33"/>
      <c r="BX80" s="64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6"/>
      <c r="CU80" s="126"/>
      <c r="CV80" s="126"/>
      <c r="CW80" s="126"/>
      <c r="CX80" s="126"/>
      <c r="CY80" s="126"/>
      <c r="CZ80" s="126"/>
      <c r="DA80" s="126"/>
      <c r="DB80" s="126"/>
      <c r="DC80" s="126"/>
      <c r="DD80" s="126"/>
      <c r="DE80" s="126"/>
      <c r="DF80" s="126"/>
      <c r="DG80" s="126"/>
      <c r="DH80" s="126"/>
      <c r="DI80" s="126"/>
      <c r="DJ80" s="126"/>
      <c r="DK80" s="126"/>
      <c r="DL80" s="126"/>
      <c r="DM80" s="126"/>
      <c r="DN80" s="126"/>
      <c r="DO80" s="126"/>
      <c r="DP80" s="126"/>
      <c r="DQ80" s="126"/>
      <c r="DR80" s="126"/>
      <c r="DS80" s="126"/>
      <c r="DT80" s="126"/>
      <c r="DU80" s="126"/>
      <c r="DV80" s="126"/>
      <c r="DW80" s="126"/>
      <c r="DX80" s="53"/>
      <c r="EA80" s="32"/>
      <c r="EB80" s="32"/>
      <c r="EC80" s="32"/>
      <c r="ED80" s="32"/>
      <c r="EE80" s="32"/>
    </row>
    <row r="81" spans="2:135" customFormat="1" ht="5.0999999999999996" customHeight="1">
      <c r="B81" s="267">
        <v>185</v>
      </c>
      <c r="C81" s="253"/>
      <c r="D81" s="253"/>
      <c r="E81" s="292"/>
      <c r="F81" s="294" t="s">
        <v>36</v>
      </c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97">
        <v>186</v>
      </c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>
        <v>192</v>
      </c>
      <c r="AQ81" s="270"/>
      <c r="AR81" s="270"/>
      <c r="AS81" s="285"/>
      <c r="AT81" s="308" t="str">
        <f>VLOOKUP($A$1,口座番号登録一覧表!$B$5:$U$15,11,0)</f>
        <v>八四八</v>
      </c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  <c r="BJ81" s="309"/>
      <c r="BK81" s="309"/>
      <c r="BL81" s="309"/>
      <c r="BM81" s="309"/>
      <c r="BN81" s="107" t="str">
        <f>VLOOKUP(A1,口座番号登録一覧表!B5:U15,12,0)</f>
        <v>支店</v>
      </c>
      <c r="BO81" s="107"/>
      <c r="BP81" s="107"/>
      <c r="BQ81" s="107"/>
      <c r="BR81" s="107"/>
      <c r="BS81" s="107"/>
      <c r="BT81" s="107"/>
      <c r="BU81" s="107"/>
      <c r="BV81" s="108"/>
      <c r="BW81" s="33"/>
      <c r="BX81" s="64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  <c r="DH81" s="126"/>
      <c r="DI81" s="126"/>
      <c r="DJ81" s="126"/>
      <c r="DK81" s="126"/>
      <c r="DL81" s="126"/>
      <c r="DM81" s="126"/>
      <c r="DN81" s="126"/>
      <c r="DO81" s="126"/>
      <c r="DP81" s="126"/>
      <c r="DQ81" s="126"/>
      <c r="DR81" s="126"/>
      <c r="DS81" s="126"/>
      <c r="DT81" s="126"/>
      <c r="DU81" s="126"/>
      <c r="DV81" s="126"/>
      <c r="DW81" s="126"/>
      <c r="DX81" s="34"/>
      <c r="EA81" s="32"/>
      <c r="EB81" s="54"/>
      <c r="EC81" s="54"/>
      <c r="ED81" s="32"/>
      <c r="EE81" s="32"/>
    </row>
    <row r="82" spans="2:135" customFormat="1" ht="5.0999999999999996" customHeight="1">
      <c r="B82" s="268"/>
      <c r="C82" s="269"/>
      <c r="D82" s="269"/>
      <c r="E82" s="293"/>
      <c r="F82" s="295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98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86"/>
      <c r="AT82" s="22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09"/>
      <c r="BO82" s="109"/>
      <c r="BP82" s="109"/>
      <c r="BQ82" s="109"/>
      <c r="BR82" s="109"/>
      <c r="BS82" s="109"/>
      <c r="BT82" s="109"/>
      <c r="BU82" s="109"/>
      <c r="BV82" s="110"/>
      <c r="BW82" s="33"/>
      <c r="BX82" s="64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126"/>
      <c r="DQ82" s="126"/>
      <c r="DR82" s="126"/>
      <c r="DS82" s="126"/>
      <c r="DT82" s="126"/>
      <c r="DU82" s="126"/>
      <c r="DV82" s="126"/>
      <c r="DW82" s="126"/>
      <c r="DX82" s="34"/>
      <c r="EA82" s="32"/>
      <c r="EB82" s="54"/>
      <c r="EC82" s="54"/>
      <c r="ED82" s="32"/>
      <c r="EE82" s="32"/>
    </row>
    <row r="83" spans="2:135" customFormat="1" ht="5.0999999999999996" customHeight="1">
      <c r="B83" s="299" t="s">
        <v>52</v>
      </c>
      <c r="C83" s="300"/>
      <c r="D83" s="300"/>
      <c r="E83" s="301"/>
      <c r="F83" s="295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306" t="str">
        <f>MID($EA83,1,1)</f>
        <v>１</v>
      </c>
      <c r="S83" s="263"/>
      <c r="T83" s="263"/>
      <c r="U83" s="263"/>
      <c r="V83" s="263" t="str">
        <f>MID($EA83,2,1)</f>
        <v>２</v>
      </c>
      <c r="W83" s="263"/>
      <c r="X83" s="263"/>
      <c r="Y83" s="263"/>
      <c r="Z83" s="263" t="str">
        <f>MID($EA83,3,1)</f>
        <v>３</v>
      </c>
      <c r="AA83" s="263"/>
      <c r="AB83" s="263"/>
      <c r="AC83" s="263"/>
      <c r="AD83" s="263" t="str">
        <f>MID($EA83,4,1)</f>
        <v>４</v>
      </c>
      <c r="AE83" s="263"/>
      <c r="AF83" s="263"/>
      <c r="AG83" s="263"/>
      <c r="AH83" s="263" t="str">
        <f>MID($EA83,5,1)</f>
        <v>５</v>
      </c>
      <c r="AI83" s="263"/>
      <c r="AJ83" s="263"/>
      <c r="AK83" s="263"/>
      <c r="AL83" s="263" t="str">
        <f>MID($EA83,6,1)</f>
        <v>６</v>
      </c>
      <c r="AM83" s="263"/>
      <c r="AN83" s="263"/>
      <c r="AO83" s="263"/>
      <c r="AP83" s="263" t="str">
        <f>MID($EA83,7,1)</f>
        <v>７</v>
      </c>
      <c r="AQ83" s="263"/>
      <c r="AR83" s="263"/>
      <c r="AS83" s="281"/>
      <c r="AT83" s="22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09"/>
      <c r="BO83" s="109"/>
      <c r="BP83" s="109"/>
      <c r="BQ83" s="109"/>
      <c r="BR83" s="109"/>
      <c r="BS83" s="109"/>
      <c r="BT83" s="109"/>
      <c r="BU83" s="109"/>
      <c r="BV83" s="110"/>
      <c r="BW83" s="33"/>
      <c r="BX83" s="64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126"/>
      <c r="DV83" s="126"/>
      <c r="DW83" s="126"/>
      <c r="DX83" s="34"/>
      <c r="EA83" s="113" t="str">
        <f>VLOOKUP($A$1,口座番号登録一覧表!$B$5:$S$15,13,0)</f>
        <v>１２３４５６７</v>
      </c>
      <c r="EB83" s="106" t="str">
        <f>VLOOKUP($A$1,口座番号登録一覧表!$B$5:$S$15,17,0)</f>
        <v>新規登録</v>
      </c>
      <c r="EC83" s="54"/>
      <c r="ED83" s="32"/>
      <c r="EE83" s="32"/>
    </row>
    <row r="84" spans="2:135" customFormat="1" ht="5.0999999999999996" customHeight="1">
      <c r="B84" s="302"/>
      <c r="C84" s="300"/>
      <c r="D84" s="300"/>
      <c r="E84" s="301"/>
      <c r="F84" s="295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306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81"/>
      <c r="AT84" s="22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09"/>
      <c r="BO84" s="109"/>
      <c r="BP84" s="109"/>
      <c r="BQ84" s="109"/>
      <c r="BR84" s="109"/>
      <c r="BS84" s="109"/>
      <c r="BT84" s="109"/>
      <c r="BU84" s="109"/>
      <c r="BV84" s="110"/>
      <c r="BW84" s="33"/>
      <c r="BX84" s="64"/>
      <c r="BY84" s="126"/>
      <c r="BZ84" s="126"/>
      <c r="CA84" s="126"/>
      <c r="CB84" s="126"/>
      <c r="CC84" s="126"/>
      <c r="CD84" s="126"/>
      <c r="CE84" s="126"/>
      <c r="CF84" s="126"/>
      <c r="CG84" s="126"/>
      <c r="CH84" s="126"/>
      <c r="CI84" s="126"/>
      <c r="CJ84" s="126"/>
      <c r="CK84" s="126"/>
      <c r="CL84" s="126"/>
      <c r="CM84" s="126"/>
      <c r="CN84" s="126"/>
      <c r="CO84" s="126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126"/>
      <c r="DO84" s="126"/>
      <c r="DP84" s="126"/>
      <c r="DQ84" s="126"/>
      <c r="DR84" s="126"/>
      <c r="DS84" s="126"/>
      <c r="DT84" s="126"/>
      <c r="DU84" s="126"/>
      <c r="DV84" s="126"/>
      <c r="DW84" s="126"/>
      <c r="DX84" s="34"/>
      <c r="EA84" s="113"/>
      <c r="EB84" s="106"/>
      <c r="EC84" s="54"/>
      <c r="ED84" s="32"/>
      <c r="EE84" s="32"/>
    </row>
    <row r="85" spans="2:135" customFormat="1" ht="5.0999999999999996" customHeight="1">
      <c r="B85" s="302"/>
      <c r="C85" s="300"/>
      <c r="D85" s="300"/>
      <c r="E85" s="301"/>
      <c r="F85" s="295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306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81"/>
      <c r="AT85" s="22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09"/>
      <c r="BO85" s="109"/>
      <c r="BP85" s="109"/>
      <c r="BQ85" s="109"/>
      <c r="BR85" s="109"/>
      <c r="BS85" s="109"/>
      <c r="BT85" s="109"/>
      <c r="BU85" s="109"/>
      <c r="BV85" s="110"/>
      <c r="BW85" s="33"/>
      <c r="BX85" s="64"/>
      <c r="BY85" s="126"/>
      <c r="BZ85" s="126"/>
      <c r="CA85" s="126"/>
      <c r="CB85" s="126"/>
      <c r="CC85" s="126"/>
      <c r="CD85" s="126"/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6"/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126"/>
      <c r="DB85" s="126"/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26"/>
      <c r="DN85" s="126"/>
      <c r="DO85" s="126"/>
      <c r="DP85" s="126"/>
      <c r="DQ85" s="126"/>
      <c r="DR85" s="126"/>
      <c r="DS85" s="126"/>
      <c r="DT85" s="126"/>
      <c r="DU85" s="126"/>
      <c r="DV85" s="126"/>
      <c r="DW85" s="126"/>
      <c r="DX85" s="34"/>
      <c r="EA85" s="113"/>
      <c r="EB85" s="106"/>
      <c r="EC85" s="54"/>
      <c r="ED85" s="32"/>
      <c r="EE85" s="32"/>
    </row>
    <row r="86" spans="2:135" customFormat="1" ht="5.0999999999999996" customHeight="1">
      <c r="B86" s="302"/>
      <c r="C86" s="300"/>
      <c r="D86" s="300"/>
      <c r="E86" s="301"/>
      <c r="F86" s="295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306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81"/>
      <c r="AT86" s="22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09"/>
      <c r="BO86" s="109"/>
      <c r="BP86" s="109"/>
      <c r="BQ86" s="109"/>
      <c r="BR86" s="109"/>
      <c r="BS86" s="109"/>
      <c r="BT86" s="109"/>
      <c r="BU86" s="109"/>
      <c r="BV86" s="110"/>
      <c r="BW86" s="33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34"/>
      <c r="EA86" s="113"/>
      <c r="EB86" s="106"/>
      <c r="EC86" s="32"/>
      <c r="ED86" s="32"/>
      <c r="EE86" s="32"/>
    </row>
    <row r="87" spans="2:135" customFormat="1" ht="5.0999999999999996" customHeight="1" thickBot="1">
      <c r="B87" s="303"/>
      <c r="C87" s="304"/>
      <c r="D87" s="304"/>
      <c r="E87" s="305"/>
      <c r="F87" s="296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307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82"/>
      <c r="AT87" s="229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11"/>
      <c r="BO87" s="111"/>
      <c r="BP87" s="111"/>
      <c r="BQ87" s="111"/>
      <c r="BR87" s="111"/>
      <c r="BS87" s="111"/>
      <c r="BT87" s="111"/>
      <c r="BU87" s="111"/>
      <c r="BV87" s="112"/>
      <c r="BW87" s="35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7"/>
      <c r="EA87" s="113"/>
      <c r="EB87" s="106"/>
      <c r="EC87" s="32"/>
      <c r="ED87" s="32"/>
      <c r="EE87" s="32"/>
    </row>
    <row r="88" spans="2:135" ht="5.0999999999999996" customHeight="1">
      <c r="B88" s="159" t="s">
        <v>37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7"/>
      <c r="DT88" s="143" t="s">
        <v>38</v>
      </c>
      <c r="DU88" s="144"/>
      <c r="DV88" s="144"/>
      <c r="DW88" s="144"/>
      <c r="DX88" s="145"/>
    </row>
    <row r="89" spans="2:135" ht="5.0999999999999996" customHeight="1" thickBot="1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47"/>
      <c r="CY89" s="147"/>
      <c r="CZ89" s="147"/>
      <c r="DA89" s="147"/>
      <c r="DB89" s="147"/>
      <c r="DC89" s="147"/>
      <c r="DD89" s="147"/>
      <c r="DE89" s="147"/>
      <c r="DF89" s="147"/>
      <c r="DG89" s="147"/>
      <c r="DH89" s="147"/>
      <c r="DI89" s="147"/>
      <c r="DJ89" s="147"/>
      <c r="DK89" s="147"/>
      <c r="DL89" s="147"/>
      <c r="DM89" s="147"/>
      <c r="DN89" s="147"/>
      <c r="DO89" s="147"/>
      <c r="DP89" s="147"/>
      <c r="DQ89" s="148"/>
      <c r="DT89" s="146"/>
      <c r="DU89" s="147"/>
      <c r="DV89" s="147"/>
      <c r="DW89" s="147"/>
      <c r="DX89" s="148"/>
    </row>
    <row r="90" spans="2:135" ht="5.0999999999999996" customHeight="1">
      <c r="B90" s="267">
        <v>193</v>
      </c>
      <c r="C90" s="253"/>
      <c r="D90" s="253"/>
      <c r="E90" s="253"/>
      <c r="F90" s="270"/>
      <c r="G90" s="270"/>
      <c r="H90" s="270"/>
      <c r="I90" s="270"/>
      <c r="J90" s="270">
        <v>195</v>
      </c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>
        <v>200</v>
      </c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>
        <v>205</v>
      </c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>
        <v>210</v>
      </c>
      <c r="BS90" s="270"/>
      <c r="BT90" s="270"/>
      <c r="BU90" s="270"/>
      <c r="BV90" s="270"/>
      <c r="BW90" s="270"/>
      <c r="BX90" s="270"/>
      <c r="BY90" s="270"/>
      <c r="BZ90" s="270"/>
      <c r="CA90" s="270"/>
      <c r="CB90" s="270"/>
      <c r="CC90" s="270"/>
      <c r="CD90" s="270"/>
      <c r="CE90" s="270"/>
      <c r="CF90" s="270"/>
      <c r="CG90" s="270"/>
      <c r="CH90" s="270"/>
      <c r="CI90" s="270"/>
      <c r="CJ90" s="270"/>
      <c r="CK90" s="270"/>
      <c r="CL90" s="270">
        <v>215</v>
      </c>
      <c r="CM90" s="270"/>
      <c r="CN90" s="270"/>
      <c r="CO90" s="270"/>
      <c r="CP90" s="270"/>
      <c r="CQ90" s="270"/>
      <c r="CR90" s="270"/>
      <c r="CS90" s="270"/>
      <c r="CT90" s="270"/>
      <c r="CU90" s="270"/>
      <c r="CV90" s="270"/>
      <c r="CW90" s="270"/>
      <c r="CX90" s="270"/>
      <c r="CY90" s="270"/>
      <c r="CZ90" s="270"/>
      <c r="DA90" s="270"/>
      <c r="DB90" s="270"/>
      <c r="DC90" s="270"/>
      <c r="DD90" s="270"/>
      <c r="DE90" s="270"/>
      <c r="DF90" s="270">
        <v>220</v>
      </c>
      <c r="DG90" s="270"/>
      <c r="DH90" s="270"/>
      <c r="DI90" s="270"/>
      <c r="DJ90" s="270"/>
      <c r="DK90" s="270"/>
      <c r="DL90" s="270"/>
      <c r="DM90" s="270"/>
      <c r="DN90" s="253">
        <v>222</v>
      </c>
      <c r="DO90" s="253"/>
      <c r="DP90" s="253"/>
      <c r="DQ90" s="292"/>
      <c r="DT90" s="149">
        <v>223</v>
      </c>
      <c r="DU90" s="150"/>
      <c r="DV90" s="150"/>
      <c r="DW90" s="150"/>
      <c r="DX90" s="173"/>
    </row>
    <row r="91" spans="2:135" ht="5.0999999999999996" customHeight="1">
      <c r="B91" s="268"/>
      <c r="C91" s="269"/>
      <c r="D91" s="269"/>
      <c r="E91" s="269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1"/>
      <c r="BB91" s="271"/>
      <c r="BC91" s="271"/>
      <c r="BD91" s="271"/>
      <c r="BE91" s="271"/>
      <c r="BF91" s="271"/>
      <c r="BG91" s="271"/>
      <c r="BH91" s="271"/>
      <c r="BI91" s="271"/>
      <c r="BJ91" s="271"/>
      <c r="BK91" s="271"/>
      <c r="BL91" s="271"/>
      <c r="BM91" s="271"/>
      <c r="BN91" s="271"/>
      <c r="BO91" s="271"/>
      <c r="BP91" s="271"/>
      <c r="BQ91" s="271"/>
      <c r="BR91" s="271"/>
      <c r="BS91" s="271"/>
      <c r="BT91" s="271"/>
      <c r="BU91" s="271"/>
      <c r="BV91" s="271"/>
      <c r="BW91" s="271"/>
      <c r="BX91" s="271"/>
      <c r="BY91" s="271"/>
      <c r="BZ91" s="271"/>
      <c r="CA91" s="271"/>
      <c r="CB91" s="271"/>
      <c r="CC91" s="271"/>
      <c r="CD91" s="271"/>
      <c r="CE91" s="271"/>
      <c r="CF91" s="271"/>
      <c r="CG91" s="271"/>
      <c r="CH91" s="271"/>
      <c r="CI91" s="271"/>
      <c r="CJ91" s="271"/>
      <c r="CK91" s="271"/>
      <c r="CL91" s="271"/>
      <c r="CM91" s="271"/>
      <c r="CN91" s="271"/>
      <c r="CO91" s="271"/>
      <c r="CP91" s="271"/>
      <c r="CQ91" s="271"/>
      <c r="CR91" s="271"/>
      <c r="CS91" s="271"/>
      <c r="CT91" s="271"/>
      <c r="CU91" s="271"/>
      <c r="CV91" s="271"/>
      <c r="CW91" s="271"/>
      <c r="CX91" s="271"/>
      <c r="CY91" s="271"/>
      <c r="CZ91" s="271"/>
      <c r="DA91" s="271"/>
      <c r="DB91" s="271"/>
      <c r="DC91" s="271"/>
      <c r="DD91" s="271"/>
      <c r="DE91" s="271"/>
      <c r="DF91" s="271"/>
      <c r="DG91" s="271"/>
      <c r="DH91" s="271"/>
      <c r="DI91" s="271"/>
      <c r="DJ91" s="271"/>
      <c r="DK91" s="271"/>
      <c r="DL91" s="271"/>
      <c r="DM91" s="271"/>
      <c r="DN91" s="269"/>
      <c r="DO91" s="269"/>
      <c r="DP91" s="269"/>
      <c r="DQ91" s="293"/>
      <c r="DT91" s="151"/>
      <c r="DU91" s="152"/>
      <c r="DV91" s="152"/>
      <c r="DW91" s="152"/>
      <c r="DX91" s="174"/>
    </row>
    <row r="92" spans="2:135" ht="5.0999999999999996" customHeight="1">
      <c r="B92" s="230" t="str">
        <f>MID($EA92,1,1)</f>
        <v>イ</v>
      </c>
      <c r="C92" s="168"/>
      <c r="D92" s="168"/>
      <c r="E92" s="168"/>
      <c r="F92" s="167" t="str">
        <f>MID($EA92,2,1)</f>
        <v>ナ</v>
      </c>
      <c r="G92" s="168"/>
      <c r="H92" s="168"/>
      <c r="I92" s="169"/>
      <c r="J92" s="167" t="str">
        <f>MID($EA92,3,1)</f>
        <v>カ</v>
      </c>
      <c r="K92" s="168"/>
      <c r="L92" s="168"/>
      <c r="M92" s="169"/>
      <c r="N92" s="167" t="str">
        <f>MID($EA92,4,1)</f>
        <v>゛</v>
      </c>
      <c r="O92" s="168"/>
      <c r="P92" s="168"/>
      <c r="Q92" s="169"/>
      <c r="R92" s="167" t="str">
        <f>MID($EA92,5,1)</f>
        <v>キ</v>
      </c>
      <c r="S92" s="168"/>
      <c r="T92" s="168"/>
      <c r="U92" s="169"/>
      <c r="V92" s="167" t="str">
        <f>MID($EA92,6,1)</f>
        <v>　</v>
      </c>
      <c r="W92" s="168"/>
      <c r="X92" s="168"/>
      <c r="Y92" s="169"/>
      <c r="Z92" s="167" t="str">
        <f>MID($EA92,7,1)</f>
        <v>ケ</v>
      </c>
      <c r="AA92" s="168"/>
      <c r="AB92" s="168"/>
      <c r="AC92" s="169"/>
      <c r="AD92" s="167" t="str">
        <f>MID($EA92,8,1)</f>
        <v>ン</v>
      </c>
      <c r="AE92" s="168"/>
      <c r="AF92" s="168"/>
      <c r="AG92" s="169"/>
      <c r="AH92" s="167" t="str">
        <f>MID($EA92,9,1)</f>
        <v>シ</v>
      </c>
      <c r="AI92" s="168"/>
      <c r="AJ92" s="168"/>
      <c r="AK92" s="169"/>
      <c r="AL92" s="167" t="str">
        <f>MID($EA92,10,1)</f>
        <v>゛</v>
      </c>
      <c r="AM92" s="168"/>
      <c r="AN92" s="168"/>
      <c r="AO92" s="169"/>
      <c r="AP92" s="167" t="str">
        <f>MID($EA92,11,1)</f>
        <v/>
      </c>
      <c r="AQ92" s="168"/>
      <c r="AR92" s="168"/>
      <c r="AS92" s="169"/>
      <c r="AT92" s="167" t="str">
        <f>MID($EA92,12,1)</f>
        <v/>
      </c>
      <c r="AU92" s="168"/>
      <c r="AV92" s="168"/>
      <c r="AW92" s="169"/>
      <c r="AX92" s="167" t="str">
        <f>MID($EA92,13,1)</f>
        <v/>
      </c>
      <c r="AY92" s="168"/>
      <c r="AZ92" s="168"/>
      <c r="BA92" s="169"/>
      <c r="BB92" s="167" t="str">
        <f>MID($EA92,14,1)</f>
        <v/>
      </c>
      <c r="BC92" s="168"/>
      <c r="BD92" s="168"/>
      <c r="BE92" s="169"/>
      <c r="BF92" s="167" t="str">
        <f>MID($EA92,15,1)</f>
        <v/>
      </c>
      <c r="BG92" s="168"/>
      <c r="BH92" s="168"/>
      <c r="BI92" s="169"/>
      <c r="BJ92" s="167" t="str">
        <f>MID($EA92,16,1)</f>
        <v/>
      </c>
      <c r="BK92" s="168"/>
      <c r="BL92" s="168"/>
      <c r="BM92" s="169"/>
      <c r="BN92" s="167" t="str">
        <f>MID($EA92,17,1)</f>
        <v/>
      </c>
      <c r="BO92" s="168"/>
      <c r="BP92" s="168"/>
      <c r="BQ92" s="169"/>
      <c r="BR92" s="167" t="str">
        <f>MID($EA92,18,1)</f>
        <v/>
      </c>
      <c r="BS92" s="168"/>
      <c r="BT92" s="168"/>
      <c r="BU92" s="169"/>
      <c r="BV92" s="167" t="str">
        <f>MID($EA92,19,1)</f>
        <v/>
      </c>
      <c r="BW92" s="168"/>
      <c r="BX92" s="168"/>
      <c r="BY92" s="169"/>
      <c r="BZ92" s="167" t="str">
        <f>MID($EA92,20,1)</f>
        <v/>
      </c>
      <c r="CA92" s="168"/>
      <c r="CB92" s="168"/>
      <c r="CC92" s="169"/>
      <c r="CD92" s="167" t="str">
        <f>MID($EA92,21,1)</f>
        <v/>
      </c>
      <c r="CE92" s="168"/>
      <c r="CF92" s="168"/>
      <c r="CG92" s="169"/>
      <c r="CH92" s="167" t="str">
        <f>MID($EA92,22,1)</f>
        <v/>
      </c>
      <c r="CI92" s="168"/>
      <c r="CJ92" s="168"/>
      <c r="CK92" s="169"/>
      <c r="CL92" s="167" t="str">
        <f>MID($EA92,23,1)</f>
        <v/>
      </c>
      <c r="CM92" s="168"/>
      <c r="CN92" s="168"/>
      <c r="CO92" s="169"/>
      <c r="CP92" s="167" t="str">
        <f>MID($EA92,24,1)</f>
        <v/>
      </c>
      <c r="CQ92" s="168"/>
      <c r="CR92" s="168"/>
      <c r="CS92" s="169"/>
      <c r="CT92" s="167" t="str">
        <f>MID($EA92,25,1)</f>
        <v/>
      </c>
      <c r="CU92" s="168"/>
      <c r="CV92" s="168"/>
      <c r="CW92" s="169"/>
      <c r="CX92" s="167" t="str">
        <f>MID($EA92,26,1)</f>
        <v/>
      </c>
      <c r="CY92" s="168"/>
      <c r="CZ92" s="168"/>
      <c r="DA92" s="169"/>
      <c r="DB92" s="167" t="str">
        <f>MID($EA92,27,1)</f>
        <v/>
      </c>
      <c r="DC92" s="168"/>
      <c r="DD92" s="168"/>
      <c r="DE92" s="169"/>
      <c r="DF92" s="167" t="str">
        <f>MID($EA92,28,1)</f>
        <v/>
      </c>
      <c r="DG92" s="168"/>
      <c r="DH92" s="168"/>
      <c r="DI92" s="169"/>
      <c r="DJ92" s="167" t="str">
        <f>MID($EA92,29,1)</f>
        <v/>
      </c>
      <c r="DK92" s="168"/>
      <c r="DL92" s="168"/>
      <c r="DM92" s="169"/>
      <c r="DN92" s="138" t="str">
        <f>MID($EA92,30,1)</f>
        <v/>
      </c>
      <c r="DO92" s="138"/>
      <c r="DP92" s="138"/>
      <c r="DQ92" s="210"/>
      <c r="DT92" s="231">
        <v>1</v>
      </c>
      <c r="DU92" s="232"/>
      <c r="DV92" s="232"/>
      <c r="DW92" s="232"/>
      <c r="DX92" s="233"/>
      <c r="EA92" s="113" t="str">
        <f>VLOOKUP($A$1,口座番号登録一覧表!$B$5:$S$15,14,0)</f>
        <v>イナカ゛キ　ケンシ゛</v>
      </c>
    </row>
    <row r="93" spans="2:135" ht="5.0999999999999996" customHeight="1">
      <c r="B93" s="228"/>
      <c r="C93" s="138"/>
      <c r="D93" s="138"/>
      <c r="E93" s="138"/>
      <c r="F93" s="137"/>
      <c r="G93" s="138"/>
      <c r="H93" s="138"/>
      <c r="I93" s="139"/>
      <c r="J93" s="137"/>
      <c r="K93" s="138"/>
      <c r="L93" s="138"/>
      <c r="M93" s="139"/>
      <c r="N93" s="137"/>
      <c r="O93" s="138"/>
      <c r="P93" s="138"/>
      <c r="Q93" s="139"/>
      <c r="R93" s="137"/>
      <c r="S93" s="138"/>
      <c r="T93" s="138"/>
      <c r="U93" s="139"/>
      <c r="V93" s="137"/>
      <c r="W93" s="138"/>
      <c r="X93" s="138"/>
      <c r="Y93" s="139"/>
      <c r="Z93" s="137"/>
      <c r="AA93" s="138"/>
      <c r="AB93" s="138"/>
      <c r="AC93" s="139"/>
      <c r="AD93" s="137"/>
      <c r="AE93" s="138"/>
      <c r="AF93" s="138"/>
      <c r="AG93" s="139"/>
      <c r="AH93" s="137"/>
      <c r="AI93" s="138"/>
      <c r="AJ93" s="138"/>
      <c r="AK93" s="139"/>
      <c r="AL93" s="137"/>
      <c r="AM93" s="138"/>
      <c r="AN93" s="138"/>
      <c r="AO93" s="139"/>
      <c r="AP93" s="137"/>
      <c r="AQ93" s="138"/>
      <c r="AR93" s="138"/>
      <c r="AS93" s="139"/>
      <c r="AT93" s="137"/>
      <c r="AU93" s="138"/>
      <c r="AV93" s="138"/>
      <c r="AW93" s="139"/>
      <c r="AX93" s="137"/>
      <c r="AY93" s="138"/>
      <c r="AZ93" s="138"/>
      <c r="BA93" s="139"/>
      <c r="BB93" s="137"/>
      <c r="BC93" s="138"/>
      <c r="BD93" s="138"/>
      <c r="BE93" s="139"/>
      <c r="BF93" s="137"/>
      <c r="BG93" s="138"/>
      <c r="BH93" s="138"/>
      <c r="BI93" s="139"/>
      <c r="BJ93" s="137"/>
      <c r="BK93" s="138"/>
      <c r="BL93" s="138"/>
      <c r="BM93" s="139"/>
      <c r="BN93" s="137"/>
      <c r="BO93" s="138"/>
      <c r="BP93" s="138"/>
      <c r="BQ93" s="139"/>
      <c r="BR93" s="137"/>
      <c r="BS93" s="138"/>
      <c r="BT93" s="138"/>
      <c r="BU93" s="139"/>
      <c r="BV93" s="137"/>
      <c r="BW93" s="138"/>
      <c r="BX93" s="138"/>
      <c r="BY93" s="139"/>
      <c r="BZ93" s="137"/>
      <c r="CA93" s="138"/>
      <c r="CB93" s="138"/>
      <c r="CC93" s="139"/>
      <c r="CD93" s="137"/>
      <c r="CE93" s="138"/>
      <c r="CF93" s="138"/>
      <c r="CG93" s="139"/>
      <c r="CH93" s="137"/>
      <c r="CI93" s="138"/>
      <c r="CJ93" s="138"/>
      <c r="CK93" s="139"/>
      <c r="CL93" s="137"/>
      <c r="CM93" s="138"/>
      <c r="CN93" s="138"/>
      <c r="CO93" s="139"/>
      <c r="CP93" s="137"/>
      <c r="CQ93" s="138"/>
      <c r="CR93" s="138"/>
      <c r="CS93" s="139"/>
      <c r="CT93" s="137"/>
      <c r="CU93" s="138"/>
      <c r="CV93" s="138"/>
      <c r="CW93" s="139"/>
      <c r="CX93" s="137"/>
      <c r="CY93" s="138"/>
      <c r="CZ93" s="138"/>
      <c r="DA93" s="139"/>
      <c r="DB93" s="137"/>
      <c r="DC93" s="138"/>
      <c r="DD93" s="138"/>
      <c r="DE93" s="139"/>
      <c r="DF93" s="137"/>
      <c r="DG93" s="138"/>
      <c r="DH93" s="138"/>
      <c r="DI93" s="139"/>
      <c r="DJ93" s="137"/>
      <c r="DK93" s="138"/>
      <c r="DL93" s="138"/>
      <c r="DM93" s="139"/>
      <c r="DN93" s="138"/>
      <c r="DO93" s="138"/>
      <c r="DP93" s="138"/>
      <c r="DQ93" s="210"/>
      <c r="DT93" s="231"/>
      <c r="DU93" s="232"/>
      <c r="DV93" s="232"/>
      <c r="DW93" s="232"/>
      <c r="DX93" s="233"/>
      <c r="EA93" s="113"/>
    </row>
    <row r="94" spans="2:135" ht="5.0999999999999996" customHeight="1">
      <c r="B94" s="228"/>
      <c r="C94" s="138"/>
      <c r="D94" s="138"/>
      <c r="E94" s="138"/>
      <c r="F94" s="137"/>
      <c r="G94" s="138"/>
      <c r="H94" s="138"/>
      <c r="I94" s="139"/>
      <c r="J94" s="137"/>
      <c r="K94" s="138"/>
      <c r="L94" s="138"/>
      <c r="M94" s="139"/>
      <c r="N94" s="137"/>
      <c r="O94" s="138"/>
      <c r="P94" s="138"/>
      <c r="Q94" s="139"/>
      <c r="R94" s="137"/>
      <c r="S94" s="138"/>
      <c r="T94" s="138"/>
      <c r="U94" s="139"/>
      <c r="V94" s="137"/>
      <c r="W94" s="138"/>
      <c r="X94" s="138"/>
      <c r="Y94" s="139"/>
      <c r="Z94" s="137"/>
      <c r="AA94" s="138"/>
      <c r="AB94" s="138"/>
      <c r="AC94" s="139"/>
      <c r="AD94" s="137"/>
      <c r="AE94" s="138"/>
      <c r="AF94" s="138"/>
      <c r="AG94" s="139"/>
      <c r="AH94" s="137"/>
      <c r="AI94" s="138"/>
      <c r="AJ94" s="138"/>
      <c r="AK94" s="139"/>
      <c r="AL94" s="137"/>
      <c r="AM94" s="138"/>
      <c r="AN94" s="138"/>
      <c r="AO94" s="139"/>
      <c r="AP94" s="137"/>
      <c r="AQ94" s="138"/>
      <c r="AR94" s="138"/>
      <c r="AS94" s="139"/>
      <c r="AT94" s="137"/>
      <c r="AU94" s="138"/>
      <c r="AV94" s="138"/>
      <c r="AW94" s="139"/>
      <c r="AX94" s="137"/>
      <c r="AY94" s="138"/>
      <c r="AZ94" s="138"/>
      <c r="BA94" s="139"/>
      <c r="BB94" s="137"/>
      <c r="BC94" s="138"/>
      <c r="BD94" s="138"/>
      <c r="BE94" s="139"/>
      <c r="BF94" s="137"/>
      <c r="BG94" s="138"/>
      <c r="BH94" s="138"/>
      <c r="BI94" s="139"/>
      <c r="BJ94" s="137"/>
      <c r="BK94" s="138"/>
      <c r="BL94" s="138"/>
      <c r="BM94" s="139"/>
      <c r="BN94" s="137"/>
      <c r="BO94" s="138"/>
      <c r="BP94" s="138"/>
      <c r="BQ94" s="139"/>
      <c r="BR94" s="137"/>
      <c r="BS94" s="138"/>
      <c r="BT94" s="138"/>
      <c r="BU94" s="139"/>
      <c r="BV94" s="137"/>
      <c r="BW94" s="138"/>
      <c r="BX94" s="138"/>
      <c r="BY94" s="139"/>
      <c r="BZ94" s="137"/>
      <c r="CA94" s="138"/>
      <c r="CB94" s="138"/>
      <c r="CC94" s="139"/>
      <c r="CD94" s="137"/>
      <c r="CE94" s="138"/>
      <c r="CF94" s="138"/>
      <c r="CG94" s="139"/>
      <c r="CH94" s="137"/>
      <c r="CI94" s="138"/>
      <c r="CJ94" s="138"/>
      <c r="CK94" s="139"/>
      <c r="CL94" s="137"/>
      <c r="CM94" s="138"/>
      <c r="CN94" s="138"/>
      <c r="CO94" s="139"/>
      <c r="CP94" s="137"/>
      <c r="CQ94" s="138"/>
      <c r="CR94" s="138"/>
      <c r="CS94" s="139"/>
      <c r="CT94" s="137"/>
      <c r="CU94" s="138"/>
      <c r="CV94" s="138"/>
      <c r="CW94" s="139"/>
      <c r="CX94" s="137"/>
      <c r="CY94" s="138"/>
      <c r="CZ94" s="138"/>
      <c r="DA94" s="139"/>
      <c r="DB94" s="137"/>
      <c r="DC94" s="138"/>
      <c r="DD94" s="138"/>
      <c r="DE94" s="139"/>
      <c r="DF94" s="137"/>
      <c r="DG94" s="138"/>
      <c r="DH94" s="138"/>
      <c r="DI94" s="139"/>
      <c r="DJ94" s="137"/>
      <c r="DK94" s="138"/>
      <c r="DL94" s="138"/>
      <c r="DM94" s="139"/>
      <c r="DN94" s="138"/>
      <c r="DO94" s="138"/>
      <c r="DP94" s="138"/>
      <c r="DQ94" s="210"/>
      <c r="DT94" s="231"/>
      <c r="DU94" s="232"/>
      <c r="DV94" s="232"/>
      <c r="DW94" s="232"/>
      <c r="DX94" s="233"/>
      <c r="EA94" s="113"/>
    </row>
    <row r="95" spans="2:135" ht="5.0999999999999996" customHeight="1">
      <c r="B95" s="228"/>
      <c r="C95" s="138"/>
      <c r="D95" s="138"/>
      <c r="E95" s="138"/>
      <c r="F95" s="137"/>
      <c r="G95" s="138"/>
      <c r="H95" s="138"/>
      <c r="I95" s="139"/>
      <c r="J95" s="137"/>
      <c r="K95" s="138"/>
      <c r="L95" s="138"/>
      <c r="M95" s="139"/>
      <c r="N95" s="137"/>
      <c r="O95" s="138"/>
      <c r="P95" s="138"/>
      <c r="Q95" s="139"/>
      <c r="R95" s="137"/>
      <c r="S95" s="138"/>
      <c r="T95" s="138"/>
      <c r="U95" s="139"/>
      <c r="V95" s="137"/>
      <c r="W95" s="138"/>
      <c r="X95" s="138"/>
      <c r="Y95" s="139"/>
      <c r="Z95" s="137"/>
      <c r="AA95" s="138"/>
      <c r="AB95" s="138"/>
      <c r="AC95" s="139"/>
      <c r="AD95" s="137"/>
      <c r="AE95" s="138"/>
      <c r="AF95" s="138"/>
      <c r="AG95" s="139"/>
      <c r="AH95" s="137"/>
      <c r="AI95" s="138"/>
      <c r="AJ95" s="138"/>
      <c r="AK95" s="139"/>
      <c r="AL95" s="137"/>
      <c r="AM95" s="138"/>
      <c r="AN95" s="138"/>
      <c r="AO95" s="139"/>
      <c r="AP95" s="137"/>
      <c r="AQ95" s="138"/>
      <c r="AR95" s="138"/>
      <c r="AS95" s="139"/>
      <c r="AT95" s="137"/>
      <c r="AU95" s="138"/>
      <c r="AV95" s="138"/>
      <c r="AW95" s="139"/>
      <c r="AX95" s="137"/>
      <c r="AY95" s="138"/>
      <c r="AZ95" s="138"/>
      <c r="BA95" s="139"/>
      <c r="BB95" s="137"/>
      <c r="BC95" s="138"/>
      <c r="BD95" s="138"/>
      <c r="BE95" s="139"/>
      <c r="BF95" s="137"/>
      <c r="BG95" s="138"/>
      <c r="BH95" s="138"/>
      <c r="BI95" s="139"/>
      <c r="BJ95" s="137"/>
      <c r="BK95" s="138"/>
      <c r="BL95" s="138"/>
      <c r="BM95" s="139"/>
      <c r="BN95" s="137"/>
      <c r="BO95" s="138"/>
      <c r="BP95" s="138"/>
      <c r="BQ95" s="139"/>
      <c r="BR95" s="137"/>
      <c r="BS95" s="138"/>
      <c r="BT95" s="138"/>
      <c r="BU95" s="139"/>
      <c r="BV95" s="137"/>
      <c r="BW95" s="138"/>
      <c r="BX95" s="138"/>
      <c r="BY95" s="139"/>
      <c r="BZ95" s="137"/>
      <c r="CA95" s="138"/>
      <c r="CB95" s="138"/>
      <c r="CC95" s="139"/>
      <c r="CD95" s="137"/>
      <c r="CE95" s="138"/>
      <c r="CF95" s="138"/>
      <c r="CG95" s="139"/>
      <c r="CH95" s="137"/>
      <c r="CI95" s="138"/>
      <c r="CJ95" s="138"/>
      <c r="CK95" s="139"/>
      <c r="CL95" s="137"/>
      <c r="CM95" s="138"/>
      <c r="CN95" s="138"/>
      <c r="CO95" s="139"/>
      <c r="CP95" s="137"/>
      <c r="CQ95" s="138"/>
      <c r="CR95" s="138"/>
      <c r="CS95" s="139"/>
      <c r="CT95" s="137"/>
      <c r="CU95" s="138"/>
      <c r="CV95" s="138"/>
      <c r="CW95" s="139"/>
      <c r="CX95" s="137"/>
      <c r="CY95" s="138"/>
      <c r="CZ95" s="138"/>
      <c r="DA95" s="139"/>
      <c r="DB95" s="137"/>
      <c r="DC95" s="138"/>
      <c r="DD95" s="138"/>
      <c r="DE95" s="139"/>
      <c r="DF95" s="137"/>
      <c r="DG95" s="138"/>
      <c r="DH95" s="138"/>
      <c r="DI95" s="139"/>
      <c r="DJ95" s="137"/>
      <c r="DK95" s="138"/>
      <c r="DL95" s="138"/>
      <c r="DM95" s="139"/>
      <c r="DN95" s="138"/>
      <c r="DO95" s="138"/>
      <c r="DP95" s="138"/>
      <c r="DQ95" s="210"/>
      <c r="DT95" s="231"/>
      <c r="DU95" s="232"/>
      <c r="DV95" s="232"/>
      <c r="DW95" s="232"/>
      <c r="DX95" s="233"/>
      <c r="EA95" s="113"/>
    </row>
    <row r="96" spans="2:135" ht="5.0999999999999996" customHeight="1" thickBot="1">
      <c r="B96" s="229"/>
      <c r="C96" s="141"/>
      <c r="D96" s="141"/>
      <c r="E96" s="141"/>
      <c r="F96" s="140"/>
      <c r="G96" s="141"/>
      <c r="H96" s="141"/>
      <c r="I96" s="142"/>
      <c r="J96" s="140"/>
      <c r="K96" s="141"/>
      <c r="L96" s="141"/>
      <c r="M96" s="142"/>
      <c r="N96" s="140"/>
      <c r="O96" s="141"/>
      <c r="P96" s="141"/>
      <c r="Q96" s="142"/>
      <c r="R96" s="140"/>
      <c r="S96" s="141"/>
      <c r="T96" s="141"/>
      <c r="U96" s="142"/>
      <c r="V96" s="140"/>
      <c r="W96" s="141"/>
      <c r="X96" s="141"/>
      <c r="Y96" s="142"/>
      <c r="Z96" s="140"/>
      <c r="AA96" s="141"/>
      <c r="AB96" s="141"/>
      <c r="AC96" s="142"/>
      <c r="AD96" s="140"/>
      <c r="AE96" s="141"/>
      <c r="AF96" s="141"/>
      <c r="AG96" s="142"/>
      <c r="AH96" s="140"/>
      <c r="AI96" s="141"/>
      <c r="AJ96" s="141"/>
      <c r="AK96" s="142"/>
      <c r="AL96" s="140"/>
      <c r="AM96" s="141"/>
      <c r="AN96" s="141"/>
      <c r="AO96" s="142"/>
      <c r="AP96" s="140"/>
      <c r="AQ96" s="141"/>
      <c r="AR96" s="141"/>
      <c r="AS96" s="142"/>
      <c r="AT96" s="140"/>
      <c r="AU96" s="141"/>
      <c r="AV96" s="141"/>
      <c r="AW96" s="142"/>
      <c r="AX96" s="140"/>
      <c r="AY96" s="141"/>
      <c r="AZ96" s="141"/>
      <c r="BA96" s="142"/>
      <c r="BB96" s="140"/>
      <c r="BC96" s="141"/>
      <c r="BD96" s="141"/>
      <c r="BE96" s="142"/>
      <c r="BF96" s="140"/>
      <c r="BG96" s="141"/>
      <c r="BH96" s="141"/>
      <c r="BI96" s="142"/>
      <c r="BJ96" s="140"/>
      <c r="BK96" s="141"/>
      <c r="BL96" s="141"/>
      <c r="BM96" s="142"/>
      <c r="BN96" s="140"/>
      <c r="BO96" s="141"/>
      <c r="BP96" s="141"/>
      <c r="BQ96" s="142"/>
      <c r="BR96" s="140"/>
      <c r="BS96" s="141"/>
      <c r="BT96" s="141"/>
      <c r="BU96" s="142"/>
      <c r="BV96" s="140"/>
      <c r="BW96" s="141"/>
      <c r="BX96" s="141"/>
      <c r="BY96" s="142"/>
      <c r="BZ96" s="140"/>
      <c r="CA96" s="141"/>
      <c r="CB96" s="141"/>
      <c r="CC96" s="142"/>
      <c r="CD96" s="140"/>
      <c r="CE96" s="141"/>
      <c r="CF96" s="141"/>
      <c r="CG96" s="142"/>
      <c r="CH96" s="140"/>
      <c r="CI96" s="141"/>
      <c r="CJ96" s="141"/>
      <c r="CK96" s="142"/>
      <c r="CL96" s="140"/>
      <c r="CM96" s="141"/>
      <c r="CN96" s="141"/>
      <c r="CO96" s="142"/>
      <c r="CP96" s="140"/>
      <c r="CQ96" s="141"/>
      <c r="CR96" s="141"/>
      <c r="CS96" s="142"/>
      <c r="CT96" s="140"/>
      <c r="CU96" s="141"/>
      <c r="CV96" s="141"/>
      <c r="CW96" s="142"/>
      <c r="CX96" s="140"/>
      <c r="CY96" s="141"/>
      <c r="CZ96" s="141"/>
      <c r="DA96" s="142"/>
      <c r="DB96" s="140"/>
      <c r="DC96" s="141"/>
      <c r="DD96" s="141"/>
      <c r="DE96" s="142"/>
      <c r="DF96" s="140"/>
      <c r="DG96" s="141"/>
      <c r="DH96" s="141"/>
      <c r="DI96" s="142"/>
      <c r="DJ96" s="140"/>
      <c r="DK96" s="141"/>
      <c r="DL96" s="141"/>
      <c r="DM96" s="142"/>
      <c r="DN96" s="141"/>
      <c r="DO96" s="141"/>
      <c r="DP96" s="141"/>
      <c r="DQ96" s="211"/>
      <c r="DR96" s="23"/>
      <c r="DS96" s="24"/>
      <c r="DT96" s="234"/>
      <c r="DU96" s="235"/>
      <c r="DV96" s="235"/>
      <c r="DW96" s="235"/>
      <c r="DX96" s="236"/>
      <c r="EA96" s="113"/>
    </row>
    <row r="97" spans="2:98" ht="6.95" customHeight="1">
      <c r="B97" s="310" t="s">
        <v>59</v>
      </c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0"/>
      <c r="AM97" s="310"/>
      <c r="AN97" s="310"/>
      <c r="AO97" s="310"/>
      <c r="AP97" s="310"/>
      <c r="AQ97" s="310"/>
      <c r="AR97" s="310"/>
      <c r="AS97" s="310"/>
      <c r="AT97" s="310"/>
      <c r="AU97" s="310"/>
      <c r="AV97" s="310"/>
      <c r="AW97" s="310"/>
      <c r="AX97" s="310"/>
      <c r="AY97" s="310"/>
      <c r="AZ97" s="310"/>
      <c r="BA97" s="310"/>
      <c r="BB97" s="310"/>
      <c r="BC97" s="310"/>
      <c r="BD97" s="310"/>
      <c r="BE97" s="310"/>
      <c r="BF97" s="310"/>
      <c r="BG97" s="310"/>
      <c r="BH97" s="310"/>
      <c r="BI97" s="310"/>
      <c r="BJ97" s="310"/>
      <c r="BK97" s="310"/>
      <c r="BL97" s="310"/>
      <c r="BM97" s="310"/>
      <c r="BN97" s="310"/>
      <c r="BO97" s="310"/>
      <c r="BP97" s="310"/>
      <c r="BQ97" s="310"/>
      <c r="BR97" s="310"/>
      <c r="BS97" s="310"/>
      <c r="BT97" s="310"/>
      <c r="BU97" s="310"/>
      <c r="BV97" s="310"/>
      <c r="BW97" s="310"/>
      <c r="BX97" s="310"/>
      <c r="BY97" s="310"/>
      <c r="BZ97" s="310"/>
      <c r="CA97" s="310"/>
      <c r="CB97" s="310"/>
      <c r="CC97" s="310"/>
      <c r="CD97" s="310"/>
      <c r="CE97" s="310"/>
      <c r="CF97" s="310"/>
      <c r="CG97" s="310"/>
      <c r="CH97" s="310"/>
      <c r="CI97" s="310"/>
      <c r="CJ97" s="310"/>
      <c r="CK97" s="310"/>
      <c r="CL97" s="310"/>
      <c r="CM97" s="310"/>
      <c r="CN97" s="310"/>
      <c r="CO97" s="310"/>
      <c r="CP97" s="310"/>
      <c r="CQ97" s="310"/>
      <c r="CR97" s="310"/>
      <c r="CS97" s="310"/>
      <c r="CT97" s="310"/>
    </row>
    <row r="98" spans="2:98" ht="6.95" customHeight="1"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  <c r="AA98" s="310"/>
      <c r="AB98" s="310"/>
      <c r="AC98" s="310"/>
      <c r="AD98" s="310"/>
      <c r="AE98" s="310"/>
      <c r="AF98" s="310"/>
      <c r="AG98" s="310"/>
      <c r="AH98" s="310"/>
      <c r="AI98" s="310"/>
      <c r="AJ98" s="310"/>
      <c r="AK98" s="310"/>
      <c r="AL98" s="310"/>
      <c r="AM98" s="310"/>
      <c r="AN98" s="310"/>
      <c r="AO98" s="310"/>
      <c r="AP98" s="310"/>
      <c r="AQ98" s="310"/>
      <c r="AR98" s="310"/>
      <c r="AS98" s="310"/>
      <c r="AT98" s="310"/>
      <c r="AU98" s="310"/>
      <c r="AV98" s="310"/>
      <c r="AW98" s="310"/>
      <c r="AX98" s="310"/>
      <c r="AY98" s="310"/>
      <c r="AZ98" s="310"/>
      <c r="BA98" s="310"/>
      <c r="BB98" s="310"/>
      <c r="BC98" s="310"/>
      <c r="BD98" s="310"/>
      <c r="BE98" s="310"/>
      <c r="BF98" s="310"/>
      <c r="BG98" s="310"/>
      <c r="BH98" s="310"/>
      <c r="BI98" s="310"/>
      <c r="BJ98" s="310"/>
      <c r="BK98" s="310"/>
      <c r="BL98" s="310"/>
      <c r="BM98" s="310"/>
      <c r="BN98" s="310"/>
      <c r="BO98" s="310"/>
      <c r="BP98" s="310"/>
      <c r="BQ98" s="310"/>
      <c r="BR98" s="310"/>
      <c r="BS98" s="310"/>
      <c r="BT98" s="310"/>
      <c r="BU98" s="310"/>
      <c r="BV98" s="310"/>
      <c r="BW98" s="310"/>
      <c r="BX98" s="310"/>
      <c r="BY98" s="310"/>
      <c r="BZ98" s="310"/>
      <c r="CA98" s="310"/>
      <c r="CB98" s="310"/>
      <c r="CC98" s="310"/>
      <c r="CD98" s="310"/>
      <c r="CE98" s="310"/>
      <c r="CF98" s="310"/>
      <c r="CG98" s="310"/>
      <c r="CH98" s="310"/>
      <c r="CI98" s="310"/>
      <c r="CJ98" s="310"/>
      <c r="CK98" s="310"/>
      <c r="CL98" s="310"/>
      <c r="CM98" s="310"/>
      <c r="CN98" s="310"/>
      <c r="CO98" s="310"/>
      <c r="CP98" s="310"/>
      <c r="CQ98" s="310"/>
      <c r="CR98" s="310"/>
      <c r="CS98" s="310"/>
      <c r="CT98" s="310"/>
    </row>
  </sheetData>
  <mergeCells count="389">
    <mergeCell ref="DT88:DX89"/>
    <mergeCell ref="B90:E91"/>
    <mergeCell ref="F90:I91"/>
    <mergeCell ref="EA83:EA87"/>
    <mergeCell ref="BV90:BY91"/>
    <mergeCell ref="BZ90:CC91"/>
    <mergeCell ref="AX90:BA91"/>
    <mergeCell ref="CX90:DA91"/>
    <mergeCell ref="DB90:DE91"/>
    <mergeCell ref="DF90:DI91"/>
    <mergeCell ref="BF90:BI91"/>
    <mergeCell ref="BJ90:BM91"/>
    <mergeCell ref="BR90:BU91"/>
    <mergeCell ref="AP90:AS91"/>
    <mergeCell ref="AT90:AW91"/>
    <mergeCell ref="DJ92:DM96"/>
    <mergeCell ref="DN92:DQ96"/>
    <mergeCell ref="DT92:DX96"/>
    <mergeCell ref="DT90:DX91"/>
    <mergeCell ref="DJ90:DM91"/>
    <mergeCell ref="DN90:DQ91"/>
    <mergeCell ref="DB92:DE96"/>
    <mergeCell ref="CD90:CG91"/>
    <mergeCell ref="CH90:CK91"/>
    <mergeCell ref="DF92:DI96"/>
    <mergeCell ref="CX92:DA96"/>
    <mergeCell ref="CT90:CW91"/>
    <mergeCell ref="B97:CT98"/>
    <mergeCell ref="CT92:CW96"/>
    <mergeCell ref="AD92:AG96"/>
    <mergeCell ref="AH92:AK96"/>
    <mergeCell ref="AT92:AW96"/>
    <mergeCell ref="AX92:BA96"/>
    <mergeCell ref="BB92:BE96"/>
    <mergeCell ref="BF92:BI96"/>
    <mergeCell ref="BV92:BY96"/>
    <mergeCell ref="BR92:BU96"/>
    <mergeCell ref="BZ92:CC96"/>
    <mergeCell ref="CD92:CG96"/>
    <mergeCell ref="CH92:CK96"/>
    <mergeCell ref="BJ92:BM96"/>
    <mergeCell ref="CL92:CO96"/>
    <mergeCell ref="CP92:CS96"/>
    <mergeCell ref="BN92:BQ96"/>
    <mergeCell ref="B92:E96"/>
    <mergeCell ref="F92:I96"/>
    <mergeCell ref="J92:M96"/>
    <mergeCell ref="N92:Q96"/>
    <mergeCell ref="AL92:AO96"/>
    <mergeCell ref="AP92:AS96"/>
    <mergeCell ref="R92:U96"/>
    <mergeCell ref="V92:Y96"/>
    <mergeCell ref="Z92:AC96"/>
    <mergeCell ref="AL90:AO91"/>
    <mergeCell ref="AP81:AS82"/>
    <mergeCell ref="AD83:AG87"/>
    <mergeCell ref="AH83:AK87"/>
    <mergeCell ref="AH90:AK91"/>
    <mergeCell ref="B88:DQ89"/>
    <mergeCell ref="B83:E87"/>
    <mergeCell ref="R83:U87"/>
    <mergeCell ref="V83:Y87"/>
    <mergeCell ref="Z90:AC91"/>
    <mergeCell ref="AD90:AG91"/>
    <mergeCell ref="AL83:AO87"/>
    <mergeCell ref="AP83:AS87"/>
    <mergeCell ref="AT81:BM87"/>
    <mergeCell ref="J90:M91"/>
    <mergeCell ref="N90:Q91"/>
    <mergeCell ref="R90:U91"/>
    <mergeCell ref="V90:Y91"/>
    <mergeCell ref="BB90:BE91"/>
    <mergeCell ref="CL90:CO91"/>
    <mergeCell ref="CP90:CS91"/>
    <mergeCell ref="BN90:BQ91"/>
    <mergeCell ref="B81:E82"/>
    <mergeCell ref="F81:Q87"/>
    <mergeCell ref="R81:U82"/>
    <mergeCell ref="V81:Y82"/>
    <mergeCell ref="Z81:AC82"/>
    <mergeCell ref="AD81:AG82"/>
    <mergeCell ref="Z83:AC87"/>
    <mergeCell ref="AH81:AK82"/>
    <mergeCell ref="AL81:AO82"/>
    <mergeCell ref="B79:Q80"/>
    <mergeCell ref="R79:AS80"/>
    <mergeCell ref="B74:E78"/>
    <mergeCell ref="F74:I78"/>
    <mergeCell ref="J74:M78"/>
    <mergeCell ref="N74:Q78"/>
    <mergeCell ref="AT79:BV80"/>
    <mergeCell ref="B72:E73"/>
    <mergeCell ref="F72:I73"/>
    <mergeCell ref="J72:M73"/>
    <mergeCell ref="N72:Q73"/>
    <mergeCell ref="BE72:BV78"/>
    <mergeCell ref="R74:U78"/>
    <mergeCell ref="V74:Y78"/>
    <mergeCell ref="Z74:AC78"/>
    <mergeCell ref="R72:U73"/>
    <mergeCell ref="V72:Y73"/>
    <mergeCell ref="Z72:AC73"/>
    <mergeCell ref="AD72:BD78"/>
    <mergeCell ref="B70:Q71"/>
    <mergeCell ref="R70:AC71"/>
    <mergeCell ref="AD70:BV71"/>
    <mergeCell ref="BR63:BU67"/>
    <mergeCell ref="AH63:AK67"/>
    <mergeCell ref="AL63:AO67"/>
    <mergeCell ref="AP63:AS67"/>
    <mergeCell ref="AT63:AW67"/>
    <mergeCell ref="AX63:BA67"/>
    <mergeCell ref="BB63:BE67"/>
    <mergeCell ref="BF63:BI67"/>
    <mergeCell ref="BJ63:BM67"/>
    <mergeCell ref="CP61:CS62"/>
    <mergeCell ref="BR61:BU62"/>
    <mergeCell ref="BV61:BY62"/>
    <mergeCell ref="BZ61:CC62"/>
    <mergeCell ref="CH61:CK62"/>
    <mergeCell ref="DB61:DF62"/>
    <mergeCell ref="CV61:CY62"/>
    <mergeCell ref="DB63:DF67"/>
    <mergeCell ref="CH63:CK67"/>
    <mergeCell ref="CL63:CO67"/>
    <mergeCell ref="CP63:CS67"/>
    <mergeCell ref="CV63:CY67"/>
    <mergeCell ref="CL61:CO62"/>
    <mergeCell ref="EA74:EA78"/>
    <mergeCell ref="EB74:EB78"/>
    <mergeCell ref="EA69:EA73"/>
    <mergeCell ref="EB69:EB73"/>
    <mergeCell ref="DB59:DF60"/>
    <mergeCell ref="AH61:AK62"/>
    <mergeCell ref="AL61:AO62"/>
    <mergeCell ref="AP61:AS62"/>
    <mergeCell ref="AT61:AW62"/>
    <mergeCell ref="AX61:BA62"/>
    <mergeCell ref="BB61:BE62"/>
    <mergeCell ref="BF61:BI62"/>
    <mergeCell ref="BJ61:BM62"/>
    <mergeCell ref="CD56:CG60"/>
    <mergeCell ref="BV63:BY67"/>
    <mergeCell ref="BZ63:CC67"/>
    <mergeCell ref="CD63:CG67"/>
    <mergeCell ref="CD61:CG62"/>
    <mergeCell ref="BN61:BQ62"/>
    <mergeCell ref="BN63:BQ67"/>
    <mergeCell ref="CV59:CY60"/>
    <mergeCell ref="CH56:CK60"/>
    <mergeCell ref="CL56:CO60"/>
    <mergeCell ref="CP56:CS60"/>
    <mergeCell ref="BR54:BU55"/>
    <mergeCell ref="BV54:BY55"/>
    <mergeCell ref="CP54:CS55"/>
    <mergeCell ref="AH56:AK60"/>
    <mergeCell ref="AL56:AO60"/>
    <mergeCell ref="AP56:AS60"/>
    <mergeCell ref="AT56:AW60"/>
    <mergeCell ref="AX56:BA60"/>
    <mergeCell ref="BZ54:CC55"/>
    <mergeCell ref="CD54:CG55"/>
    <mergeCell ref="CH54:CK55"/>
    <mergeCell ref="CL54:CO55"/>
    <mergeCell ref="AH54:AK55"/>
    <mergeCell ref="AL54:AO55"/>
    <mergeCell ref="AP54:AS55"/>
    <mergeCell ref="AT54:AW55"/>
    <mergeCell ref="AX54:BA55"/>
    <mergeCell ref="BB54:BE55"/>
    <mergeCell ref="BF54:BI55"/>
    <mergeCell ref="BJ54:BM55"/>
    <mergeCell ref="BN54:BQ55"/>
    <mergeCell ref="BJ56:BM60"/>
    <mergeCell ref="BN56:BQ60"/>
    <mergeCell ref="BR56:BU60"/>
    <mergeCell ref="CP47:CS48"/>
    <mergeCell ref="B49:E53"/>
    <mergeCell ref="F49:I53"/>
    <mergeCell ref="J49:M53"/>
    <mergeCell ref="R49:U53"/>
    <mergeCell ref="V49:Y53"/>
    <mergeCell ref="Z49:AC53"/>
    <mergeCell ref="AD49:AG53"/>
    <mergeCell ref="AH49:AK53"/>
    <mergeCell ref="AL49:AO53"/>
    <mergeCell ref="AP49:AS53"/>
    <mergeCell ref="AT49:AW53"/>
    <mergeCell ref="AX49:BA53"/>
    <mergeCell ref="BB49:BE53"/>
    <mergeCell ref="BF49:BI53"/>
    <mergeCell ref="BJ49:BM53"/>
    <mergeCell ref="BN49:BQ53"/>
    <mergeCell ref="BR49:BU53"/>
    <mergeCell ref="BV49:BY53"/>
    <mergeCell ref="BZ49:CC53"/>
    <mergeCell ref="CD49:CG53"/>
    <mergeCell ref="CH49:CK53"/>
    <mergeCell ref="CL49:CO53"/>
    <mergeCell ref="CP49:CS53"/>
    <mergeCell ref="BF47:BI48"/>
    <mergeCell ref="BJ47:BM48"/>
    <mergeCell ref="BN47:BQ48"/>
    <mergeCell ref="BR47:BU48"/>
    <mergeCell ref="BV47:BY48"/>
    <mergeCell ref="BZ47:CC48"/>
    <mergeCell ref="CD47:CG48"/>
    <mergeCell ref="CH47:CK48"/>
    <mergeCell ref="CL47:CO48"/>
    <mergeCell ref="V47:Y48"/>
    <mergeCell ref="Z47:AC48"/>
    <mergeCell ref="AD47:AG48"/>
    <mergeCell ref="AH47:AK48"/>
    <mergeCell ref="AL47:AO48"/>
    <mergeCell ref="AP47:AS48"/>
    <mergeCell ref="AT47:AW48"/>
    <mergeCell ref="AX47:BA48"/>
    <mergeCell ref="BB47:BE48"/>
    <mergeCell ref="BZ35:CC39"/>
    <mergeCell ref="CF35:CI39"/>
    <mergeCell ref="CL35:CP39"/>
    <mergeCell ref="AX33:BA34"/>
    <mergeCell ref="BB33:BE34"/>
    <mergeCell ref="BF33:BI34"/>
    <mergeCell ref="BJ33:BM34"/>
    <mergeCell ref="BN33:BQ34"/>
    <mergeCell ref="BR33:BU34"/>
    <mergeCell ref="BV33:BY34"/>
    <mergeCell ref="BZ33:CC34"/>
    <mergeCell ref="CF33:CI34"/>
    <mergeCell ref="B35:E39"/>
    <mergeCell ref="F35:I39"/>
    <mergeCell ref="J35:M39"/>
    <mergeCell ref="N35:Q39"/>
    <mergeCell ref="R35:U39"/>
    <mergeCell ref="V35:Y39"/>
    <mergeCell ref="Z35:AC39"/>
    <mergeCell ref="BB35:BE39"/>
    <mergeCell ref="BF35:BI39"/>
    <mergeCell ref="AD35:AG39"/>
    <mergeCell ref="AH35:AK39"/>
    <mergeCell ref="AL35:AO39"/>
    <mergeCell ref="AP35:AS39"/>
    <mergeCell ref="BL23:DH28"/>
    <mergeCell ref="AX25:BA28"/>
    <mergeCell ref="BB25:BE28"/>
    <mergeCell ref="BF25:BI28"/>
    <mergeCell ref="AL25:AO28"/>
    <mergeCell ref="AP25:AS28"/>
    <mergeCell ref="AT25:AW28"/>
    <mergeCell ref="CL33:CP34"/>
    <mergeCell ref="B25:E28"/>
    <mergeCell ref="F25:I28"/>
    <mergeCell ref="J25:M28"/>
    <mergeCell ref="N25:Q28"/>
    <mergeCell ref="R25:U28"/>
    <mergeCell ref="V25:Y28"/>
    <mergeCell ref="Z25:AC28"/>
    <mergeCell ref="AD25:AG28"/>
    <mergeCell ref="AH25:AK28"/>
    <mergeCell ref="A1:A9"/>
    <mergeCell ref="F5:BI9"/>
    <mergeCell ref="BL5:BS8"/>
    <mergeCell ref="AD10:AG11"/>
    <mergeCell ref="AH10:AK11"/>
    <mergeCell ref="AL10:AO11"/>
    <mergeCell ref="AT10:AW11"/>
    <mergeCell ref="BU5:BZ8"/>
    <mergeCell ref="CB1:DH2"/>
    <mergeCell ref="Z10:AC11"/>
    <mergeCell ref="J10:M11"/>
    <mergeCell ref="V10:Y11"/>
    <mergeCell ref="N10:Q11"/>
    <mergeCell ref="CH10:DH16"/>
    <mergeCell ref="BL11:BS14"/>
    <mergeCell ref="BU11:BZ14"/>
    <mergeCell ref="AP10:AS11"/>
    <mergeCell ref="BB12:BE16"/>
    <mergeCell ref="AX10:BA11"/>
    <mergeCell ref="BB10:BE11"/>
    <mergeCell ref="BF10:BI11"/>
    <mergeCell ref="Z12:AC16"/>
    <mergeCell ref="AX12:BA16"/>
    <mergeCell ref="A12:A39"/>
    <mergeCell ref="EA1:EE5"/>
    <mergeCell ref="EE12:EE16"/>
    <mergeCell ref="EA7:EA11"/>
    <mergeCell ref="EB7:EB11"/>
    <mergeCell ref="EC7:EC11"/>
    <mergeCell ref="B1:BI4"/>
    <mergeCell ref="BL1:BS2"/>
    <mergeCell ref="BT1:CA2"/>
    <mergeCell ref="B5:E9"/>
    <mergeCell ref="EE7:EE11"/>
    <mergeCell ref="DI1:DP2"/>
    <mergeCell ref="DQ1:DX2"/>
    <mergeCell ref="CB3:DH9"/>
    <mergeCell ref="B12:E16"/>
    <mergeCell ref="F12:I16"/>
    <mergeCell ref="J12:M16"/>
    <mergeCell ref="N12:Q16"/>
    <mergeCell ref="R12:U16"/>
    <mergeCell ref="V12:Y16"/>
    <mergeCell ref="BF12:BI16"/>
    <mergeCell ref="DI15:DP16"/>
    <mergeCell ref="DQ15:DX16"/>
    <mergeCell ref="ED7:ED11"/>
    <mergeCell ref="EA12:EA16"/>
    <mergeCell ref="EB12:EB16"/>
    <mergeCell ref="EC12:EC16"/>
    <mergeCell ref="ED12:ED16"/>
    <mergeCell ref="BZ56:CC60"/>
    <mergeCell ref="EB49:EB53"/>
    <mergeCell ref="EA30:EA34"/>
    <mergeCell ref="EA35:EA39"/>
    <mergeCell ref="EA25:EA29"/>
    <mergeCell ref="BZ17:CD22"/>
    <mergeCell ref="CE17:CF22"/>
    <mergeCell ref="CH17:CL22"/>
    <mergeCell ref="CM17:CN22"/>
    <mergeCell ref="CP17:CT22"/>
    <mergeCell ref="CU17:CV22"/>
    <mergeCell ref="B31:CC32"/>
    <mergeCell ref="CF31:CI32"/>
    <mergeCell ref="CL31:CP32"/>
    <mergeCell ref="B33:E34"/>
    <mergeCell ref="F33:I34"/>
    <mergeCell ref="J33:M34"/>
    <mergeCell ref="N33:Q34"/>
    <mergeCell ref="R33:U34"/>
    <mergeCell ref="BB56:BE60"/>
    <mergeCell ref="BV56:BY60"/>
    <mergeCell ref="CB10:CG16"/>
    <mergeCell ref="AD12:AG16"/>
    <mergeCell ref="AH12:AK16"/>
    <mergeCell ref="AL12:AO16"/>
    <mergeCell ref="AP12:AS16"/>
    <mergeCell ref="AT12:AW16"/>
    <mergeCell ref="B10:E11"/>
    <mergeCell ref="F10:I11"/>
    <mergeCell ref="R10:U11"/>
    <mergeCell ref="B17:BI22"/>
    <mergeCell ref="B23:E24"/>
    <mergeCell ref="F23:I24"/>
    <mergeCell ref="J23:M24"/>
    <mergeCell ref="N23:Q24"/>
    <mergeCell ref="R23:U24"/>
    <mergeCell ref="V23:Y24"/>
    <mergeCell ref="Z23:AC24"/>
    <mergeCell ref="BF56:BI60"/>
    <mergeCell ref="AD23:AG24"/>
    <mergeCell ref="AH23:AK24"/>
    <mergeCell ref="AL23:AO24"/>
    <mergeCell ref="AP23:AS24"/>
    <mergeCell ref="AT23:AW24"/>
    <mergeCell ref="AX23:BA24"/>
    <mergeCell ref="BB23:BE24"/>
    <mergeCell ref="BF23:BI24"/>
    <mergeCell ref="V33:Y34"/>
    <mergeCell ref="Z33:AC34"/>
    <mergeCell ref="AD33:AG34"/>
    <mergeCell ref="AH33:AK34"/>
    <mergeCell ref="AL33:AO34"/>
    <mergeCell ref="AP33:AS34"/>
    <mergeCell ref="AT33:AW34"/>
    <mergeCell ref="EB83:EB87"/>
    <mergeCell ref="BN81:BV87"/>
    <mergeCell ref="EA92:EA96"/>
    <mergeCell ref="BL17:BW22"/>
    <mergeCell ref="BW70:DX72"/>
    <mergeCell ref="BY74:DW85"/>
    <mergeCell ref="EA20:EA24"/>
    <mergeCell ref="EA44:EA48"/>
    <mergeCell ref="EA49:EA53"/>
    <mergeCell ref="EB44:EB48"/>
    <mergeCell ref="B40:CC44"/>
    <mergeCell ref="BJ35:BM39"/>
    <mergeCell ref="BN35:BQ39"/>
    <mergeCell ref="BR35:BU39"/>
    <mergeCell ref="BV35:BY39"/>
    <mergeCell ref="AT35:AW39"/>
    <mergeCell ref="AX35:BA39"/>
    <mergeCell ref="B45:AG46"/>
    <mergeCell ref="AH45:CS46"/>
    <mergeCell ref="B47:E48"/>
    <mergeCell ref="F47:I48"/>
    <mergeCell ref="J47:M48"/>
    <mergeCell ref="N47:Q53"/>
    <mergeCell ref="R47:U48"/>
  </mergeCells>
  <phoneticPr fontId="1"/>
  <pageMargins left="0.78740157480314965" right="0.78740157480314965" top="1.181102362204724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EE98"/>
  <sheetViews>
    <sheetView zoomScaleNormal="100" workbookViewId="0">
      <selection activeCell="CH10" sqref="CH10:DH16"/>
    </sheetView>
  </sheetViews>
  <sheetFormatPr defaultColWidth="1" defaultRowHeight="5.0999999999999996" customHeight="1"/>
  <cols>
    <col min="1" max="1" width="9" style="7" customWidth="1"/>
    <col min="2" max="130" width="1" style="7" customWidth="1"/>
    <col min="131" max="131" width="18.625" style="31" customWidth="1"/>
    <col min="132" max="132" width="21.625" style="31" customWidth="1"/>
    <col min="133" max="134" width="7.625" style="31" customWidth="1"/>
    <col min="135" max="135" width="10.625" style="31" customWidth="1"/>
    <col min="136" max="161" width="5.625" style="7" customWidth="1"/>
    <col min="162" max="16384" width="1" style="7"/>
  </cols>
  <sheetData>
    <row r="1" spans="1:135" ht="5.0999999999999996" customHeight="1">
      <c r="A1" s="212" t="s">
        <v>66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L1" s="193" t="s">
        <v>3</v>
      </c>
      <c r="BM1" s="193"/>
      <c r="BN1" s="193"/>
      <c r="BO1" s="193"/>
      <c r="BP1" s="193"/>
      <c r="BQ1" s="193"/>
      <c r="BR1" s="193"/>
      <c r="BS1" s="193"/>
      <c r="BT1" s="193" t="s">
        <v>4</v>
      </c>
      <c r="BU1" s="193"/>
      <c r="BV1" s="193"/>
      <c r="BW1" s="193"/>
      <c r="BX1" s="193"/>
      <c r="BY1" s="193"/>
      <c r="BZ1" s="193"/>
      <c r="CA1" s="193"/>
      <c r="CB1" s="213" t="s">
        <v>5</v>
      </c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178" t="s">
        <v>6</v>
      </c>
      <c r="DJ1" s="176"/>
      <c r="DK1" s="176"/>
      <c r="DL1" s="176"/>
      <c r="DM1" s="176"/>
      <c r="DN1" s="176"/>
      <c r="DO1" s="176"/>
      <c r="DP1" s="176"/>
      <c r="DQ1" s="178" t="s">
        <v>7</v>
      </c>
      <c r="DR1" s="176"/>
      <c r="DS1" s="176"/>
      <c r="DT1" s="176"/>
      <c r="DU1" s="176"/>
      <c r="DV1" s="176"/>
      <c r="DW1" s="176"/>
      <c r="DX1" s="187"/>
      <c r="EA1" s="190" t="s">
        <v>48</v>
      </c>
      <c r="EB1" s="190"/>
      <c r="EC1" s="190"/>
      <c r="ED1" s="190"/>
      <c r="EE1" s="190"/>
    </row>
    <row r="2" spans="1:135" ht="5.0999999999999996" customHeight="1">
      <c r="A2" s="212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180"/>
      <c r="DJ2" s="181"/>
      <c r="DK2" s="181"/>
      <c r="DL2" s="181"/>
      <c r="DM2" s="181"/>
      <c r="DN2" s="181"/>
      <c r="DO2" s="181"/>
      <c r="DP2" s="181"/>
      <c r="DQ2" s="180"/>
      <c r="DR2" s="181"/>
      <c r="DS2" s="181"/>
      <c r="DT2" s="181"/>
      <c r="DU2" s="181"/>
      <c r="DV2" s="181"/>
      <c r="DW2" s="181"/>
      <c r="DX2" s="188"/>
      <c r="EA2" s="190"/>
      <c r="EB2" s="190"/>
      <c r="EC2" s="190"/>
      <c r="ED2" s="190"/>
      <c r="EE2" s="190"/>
    </row>
    <row r="3" spans="1:135" ht="5.0999999999999996" customHeight="1">
      <c r="A3" s="212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L3" s="8"/>
      <c r="BM3" s="9"/>
      <c r="BN3" s="9"/>
      <c r="BO3" s="9"/>
      <c r="BP3" s="9"/>
      <c r="BQ3" s="9"/>
      <c r="BR3" s="9"/>
      <c r="BS3" s="10"/>
      <c r="BT3" s="8"/>
      <c r="BU3" s="9"/>
      <c r="BV3" s="9"/>
      <c r="BW3" s="9"/>
      <c r="BX3" s="9"/>
      <c r="BY3" s="9"/>
      <c r="BZ3" s="9"/>
      <c r="CA3" s="10"/>
      <c r="CB3" s="196" t="s">
        <v>8</v>
      </c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97"/>
      <c r="DI3" s="11"/>
      <c r="DJ3" s="12"/>
      <c r="DK3" s="12"/>
      <c r="DL3" s="12"/>
      <c r="DM3" s="12"/>
      <c r="DN3" s="12"/>
      <c r="DO3" s="12"/>
      <c r="DP3" s="12"/>
      <c r="DQ3" s="8"/>
      <c r="DR3" s="9"/>
      <c r="DS3" s="9"/>
      <c r="DT3" s="9"/>
      <c r="DU3" s="9"/>
      <c r="DV3" s="9"/>
      <c r="DW3" s="9"/>
      <c r="DX3" s="10"/>
      <c r="EA3" s="190"/>
      <c r="EB3" s="190"/>
      <c r="EC3" s="190"/>
      <c r="ED3" s="190"/>
      <c r="EE3" s="190"/>
    </row>
    <row r="4" spans="1:135" ht="5.0999999999999996" customHeight="1">
      <c r="A4" s="21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L4" s="11"/>
      <c r="BM4" s="12"/>
      <c r="BN4" s="12"/>
      <c r="BO4" s="12"/>
      <c r="BP4" s="12"/>
      <c r="BQ4" s="12"/>
      <c r="BR4" s="12"/>
      <c r="BS4" s="13"/>
      <c r="BT4" s="11"/>
      <c r="BU4" s="12"/>
      <c r="BV4" s="12"/>
      <c r="BW4" s="12"/>
      <c r="BX4" s="12"/>
      <c r="BY4" s="12"/>
      <c r="BZ4" s="12"/>
      <c r="CA4" s="13"/>
      <c r="CB4" s="198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200"/>
      <c r="DI4" s="11"/>
      <c r="DJ4" s="12"/>
      <c r="DK4" s="12"/>
      <c r="DL4" s="12"/>
      <c r="DM4" s="12"/>
      <c r="DN4" s="12"/>
      <c r="DO4" s="12"/>
      <c r="DP4" s="12"/>
      <c r="DQ4" s="11"/>
      <c r="DR4" s="12"/>
      <c r="DS4" s="12"/>
      <c r="DT4" s="12"/>
      <c r="DU4" s="12"/>
      <c r="DV4" s="12"/>
      <c r="DW4" s="12"/>
      <c r="DX4" s="13"/>
      <c r="EA4" s="190"/>
      <c r="EB4" s="190"/>
      <c r="EC4" s="190"/>
      <c r="ED4" s="190"/>
      <c r="EE4" s="190"/>
    </row>
    <row r="5" spans="1:135" ht="5.0999999999999996" customHeight="1">
      <c r="A5" s="212"/>
      <c r="B5" s="194" t="s">
        <v>9</v>
      </c>
      <c r="C5" s="193"/>
      <c r="D5" s="193"/>
      <c r="E5" s="193"/>
      <c r="F5" s="193" t="s">
        <v>10</v>
      </c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L5" s="143" t="s">
        <v>11</v>
      </c>
      <c r="BM5" s="144"/>
      <c r="BN5" s="144"/>
      <c r="BO5" s="144"/>
      <c r="BP5" s="144"/>
      <c r="BQ5" s="144"/>
      <c r="BR5" s="144"/>
      <c r="BS5" s="145"/>
      <c r="BT5" s="11"/>
      <c r="BU5" s="144" t="s">
        <v>12</v>
      </c>
      <c r="BV5" s="144"/>
      <c r="BW5" s="144"/>
      <c r="BX5" s="144"/>
      <c r="BY5" s="144"/>
      <c r="BZ5" s="144"/>
      <c r="CA5" s="13"/>
      <c r="CB5" s="198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200"/>
      <c r="DI5" s="11"/>
      <c r="DJ5" s="12"/>
      <c r="DK5" s="12"/>
      <c r="DL5" s="12"/>
      <c r="DM5" s="12"/>
      <c r="DN5" s="12"/>
      <c r="DO5" s="12"/>
      <c r="DP5" s="12"/>
      <c r="DQ5" s="11"/>
      <c r="DR5" s="12"/>
      <c r="DS5" s="12"/>
      <c r="DT5" s="12"/>
      <c r="DU5" s="12"/>
      <c r="DV5" s="12"/>
      <c r="DW5" s="12"/>
      <c r="DX5" s="13"/>
      <c r="EA5" s="190"/>
      <c r="EB5" s="190"/>
      <c r="EC5" s="190"/>
      <c r="ED5" s="190"/>
      <c r="EE5" s="190"/>
    </row>
    <row r="6" spans="1:135" ht="5.0999999999999996" customHeight="1">
      <c r="A6" s="212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L6" s="143"/>
      <c r="BM6" s="144"/>
      <c r="BN6" s="144"/>
      <c r="BO6" s="144"/>
      <c r="BP6" s="144"/>
      <c r="BQ6" s="144"/>
      <c r="BR6" s="144"/>
      <c r="BS6" s="145"/>
      <c r="BT6" s="11"/>
      <c r="BU6" s="144"/>
      <c r="BV6" s="144"/>
      <c r="BW6" s="144"/>
      <c r="BX6" s="144"/>
      <c r="BY6" s="144"/>
      <c r="BZ6" s="144"/>
      <c r="CA6" s="13"/>
      <c r="CB6" s="198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200"/>
      <c r="DI6" s="11"/>
      <c r="DJ6" s="12"/>
      <c r="DK6" s="12"/>
      <c r="DL6" s="12"/>
      <c r="DM6" s="12"/>
      <c r="DN6" s="12"/>
      <c r="DO6" s="12"/>
      <c r="DP6" s="12"/>
      <c r="DQ6" s="11"/>
      <c r="DR6" s="12"/>
      <c r="DS6" s="12"/>
      <c r="DT6" s="12"/>
      <c r="DU6" s="12"/>
      <c r="DV6" s="12"/>
      <c r="DW6" s="12"/>
      <c r="DX6" s="13"/>
    </row>
    <row r="7" spans="1:135" ht="5.0999999999999996" customHeight="1">
      <c r="A7" s="21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L7" s="143"/>
      <c r="BM7" s="144"/>
      <c r="BN7" s="144"/>
      <c r="BO7" s="144"/>
      <c r="BP7" s="144"/>
      <c r="BQ7" s="144"/>
      <c r="BR7" s="144"/>
      <c r="BS7" s="145"/>
      <c r="BT7" s="11"/>
      <c r="BU7" s="144"/>
      <c r="BV7" s="144"/>
      <c r="BW7" s="144"/>
      <c r="BX7" s="144"/>
      <c r="BY7" s="144"/>
      <c r="BZ7" s="144"/>
      <c r="CA7" s="13"/>
      <c r="CB7" s="198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200"/>
      <c r="DI7" s="11"/>
      <c r="DJ7" s="12"/>
      <c r="DK7" s="12"/>
      <c r="DL7" s="12"/>
      <c r="DM7" s="12"/>
      <c r="DN7" s="12"/>
      <c r="DO7" s="12"/>
      <c r="DP7" s="12"/>
      <c r="DQ7" s="11"/>
      <c r="DR7" s="12"/>
      <c r="DS7" s="12"/>
      <c r="DT7" s="12"/>
      <c r="DU7" s="12"/>
      <c r="DV7" s="12"/>
      <c r="DW7" s="12"/>
      <c r="DX7" s="13"/>
      <c r="EA7" s="127" t="s">
        <v>50</v>
      </c>
      <c r="EB7" s="182"/>
      <c r="EC7" s="182"/>
      <c r="ED7" s="182"/>
      <c r="EE7" s="182"/>
    </row>
    <row r="8" spans="1:135" ht="5.0999999999999996" customHeight="1">
      <c r="A8" s="21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L8" s="143"/>
      <c r="BM8" s="144"/>
      <c r="BN8" s="144"/>
      <c r="BO8" s="144"/>
      <c r="BP8" s="144"/>
      <c r="BQ8" s="144"/>
      <c r="BR8" s="144"/>
      <c r="BS8" s="145"/>
      <c r="BT8" s="11"/>
      <c r="BU8" s="144"/>
      <c r="BV8" s="144"/>
      <c r="BW8" s="144"/>
      <c r="BX8" s="144"/>
      <c r="BY8" s="144"/>
      <c r="BZ8" s="144"/>
      <c r="CA8" s="13"/>
      <c r="CB8" s="198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200"/>
      <c r="DI8" s="11"/>
      <c r="DJ8" s="12"/>
      <c r="DK8" s="12"/>
      <c r="DL8" s="12"/>
      <c r="DM8" s="12"/>
      <c r="DN8" s="12"/>
      <c r="DO8" s="12"/>
      <c r="DP8" s="12"/>
      <c r="DQ8" s="11"/>
      <c r="DR8" s="12"/>
      <c r="DS8" s="12"/>
      <c r="DT8" s="12"/>
      <c r="DU8" s="12"/>
      <c r="DV8" s="12"/>
      <c r="DW8" s="12"/>
      <c r="DX8" s="13"/>
      <c r="EA8" s="127"/>
      <c r="EB8" s="182"/>
      <c r="EC8" s="182"/>
      <c r="ED8" s="182"/>
      <c r="EE8" s="182"/>
    </row>
    <row r="9" spans="1:135" ht="5.0999999999999996" customHeight="1" thickBot="1">
      <c r="A9" s="212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L9" s="14"/>
      <c r="BM9" s="15"/>
      <c r="BN9" s="15"/>
      <c r="BO9" s="15"/>
      <c r="BP9" s="15"/>
      <c r="BQ9" s="15"/>
      <c r="BR9" s="15"/>
      <c r="BS9" s="16"/>
      <c r="BT9" s="11"/>
      <c r="BU9" s="12"/>
      <c r="BV9" s="17"/>
      <c r="BW9" s="17"/>
      <c r="BX9" s="17"/>
      <c r="BY9" s="17"/>
      <c r="BZ9" s="12"/>
      <c r="CA9" s="13"/>
      <c r="CB9" s="201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202"/>
      <c r="DI9" s="11"/>
      <c r="DJ9" s="12"/>
      <c r="DK9" s="12"/>
      <c r="DL9" s="12"/>
      <c r="DM9" s="12"/>
      <c r="DN9" s="12"/>
      <c r="DO9" s="12"/>
      <c r="DP9" s="12"/>
      <c r="DQ9" s="11"/>
      <c r="DR9" s="12"/>
      <c r="DS9" s="12"/>
      <c r="DT9" s="12"/>
      <c r="DU9" s="12"/>
      <c r="DV9" s="12"/>
      <c r="DW9" s="12"/>
      <c r="DX9" s="13"/>
      <c r="EA9" s="127"/>
      <c r="EB9" s="182"/>
      <c r="EC9" s="182"/>
      <c r="ED9" s="182"/>
      <c r="EE9" s="182"/>
    </row>
    <row r="10" spans="1:135" ht="5.0999999999999996" customHeight="1">
      <c r="A10" s="7">
        <v>9</v>
      </c>
      <c r="B10" s="149">
        <v>1</v>
      </c>
      <c r="C10" s="150"/>
      <c r="D10" s="150"/>
      <c r="E10" s="157"/>
      <c r="F10" s="150">
        <v>2</v>
      </c>
      <c r="G10" s="150"/>
      <c r="H10" s="150"/>
      <c r="I10" s="154"/>
      <c r="J10" s="153">
        <v>3</v>
      </c>
      <c r="K10" s="150"/>
      <c r="L10" s="150"/>
      <c r="M10" s="154"/>
      <c r="N10" s="153">
        <v>4</v>
      </c>
      <c r="O10" s="150"/>
      <c r="P10" s="150"/>
      <c r="Q10" s="154"/>
      <c r="R10" s="153">
        <v>5</v>
      </c>
      <c r="S10" s="150"/>
      <c r="T10" s="150"/>
      <c r="U10" s="154"/>
      <c r="V10" s="153">
        <v>6</v>
      </c>
      <c r="W10" s="150"/>
      <c r="X10" s="150"/>
      <c r="Y10" s="154"/>
      <c r="Z10" s="153">
        <v>7</v>
      </c>
      <c r="AA10" s="150"/>
      <c r="AB10" s="150"/>
      <c r="AC10" s="154"/>
      <c r="AD10" s="153">
        <v>8</v>
      </c>
      <c r="AE10" s="150"/>
      <c r="AF10" s="150"/>
      <c r="AG10" s="154"/>
      <c r="AH10" s="153">
        <v>9</v>
      </c>
      <c r="AI10" s="150"/>
      <c r="AJ10" s="150"/>
      <c r="AK10" s="154"/>
      <c r="AL10" s="153">
        <v>10</v>
      </c>
      <c r="AM10" s="150"/>
      <c r="AN10" s="150"/>
      <c r="AO10" s="154"/>
      <c r="AP10" s="153">
        <v>11</v>
      </c>
      <c r="AQ10" s="150"/>
      <c r="AR10" s="150"/>
      <c r="AS10" s="154"/>
      <c r="AT10" s="153">
        <v>12</v>
      </c>
      <c r="AU10" s="150"/>
      <c r="AV10" s="150"/>
      <c r="AW10" s="154"/>
      <c r="AX10" s="153">
        <v>13</v>
      </c>
      <c r="AY10" s="150"/>
      <c r="AZ10" s="150"/>
      <c r="BA10" s="154"/>
      <c r="BB10" s="153">
        <v>14</v>
      </c>
      <c r="BC10" s="150"/>
      <c r="BD10" s="150"/>
      <c r="BE10" s="154"/>
      <c r="BF10" s="153">
        <v>15</v>
      </c>
      <c r="BG10" s="150"/>
      <c r="BH10" s="150"/>
      <c r="BI10" s="173"/>
      <c r="BL10" s="11"/>
      <c r="BM10" s="12"/>
      <c r="BN10" s="15"/>
      <c r="BO10" s="15"/>
      <c r="BP10" s="15"/>
      <c r="BQ10" s="15"/>
      <c r="BR10" s="12"/>
      <c r="BS10" s="13"/>
      <c r="BT10" s="11"/>
      <c r="BU10" s="12"/>
      <c r="BV10" s="17"/>
      <c r="BW10" s="17"/>
      <c r="BX10" s="17"/>
      <c r="BY10" s="17"/>
      <c r="BZ10" s="12"/>
      <c r="CA10" s="13"/>
      <c r="CB10" s="178" t="s">
        <v>13</v>
      </c>
      <c r="CC10" s="176"/>
      <c r="CD10" s="176"/>
      <c r="CE10" s="176"/>
      <c r="CF10" s="176"/>
      <c r="CG10" s="176"/>
      <c r="CH10" s="214" t="s">
        <v>77</v>
      </c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5"/>
      <c r="DI10" s="11"/>
      <c r="DJ10" s="12"/>
      <c r="DK10" s="12"/>
      <c r="DL10" s="12"/>
      <c r="DM10" s="12"/>
      <c r="DN10" s="12"/>
      <c r="DO10" s="12"/>
      <c r="DP10" s="12"/>
      <c r="DQ10" s="11"/>
      <c r="DR10" s="12"/>
      <c r="DS10" s="12"/>
      <c r="DT10" s="12"/>
      <c r="DU10" s="12"/>
      <c r="DV10" s="12"/>
      <c r="DW10" s="12"/>
      <c r="DX10" s="13"/>
      <c r="EA10" s="127"/>
      <c r="EB10" s="182"/>
      <c r="EC10" s="182"/>
      <c r="ED10" s="182"/>
      <c r="EE10" s="182"/>
    </row>
    <row r="11" spans="1:135" ht="5.0999999999999996" customHeight="1">
      <c r="B11" s="151"/>
      <c r="C11" s="152"/>
      <c r="D11" s="152"/>
      <c r="E11" s="158"/>
      <c r="F11" s="152"/>
      <c r="G11" s="152"/>
      <c r="H11" s="152"/>
      <c r="I11" s="156"/>
      <c r="J11" s="155"/>
      <c r="K11" s="152"/>
      <c r="L11" s="152"/>
      <c r="M11" s="156"/>
      <c r="N11" s="155"/>
      <c r="O11" s="152"/>
      <c r="P11" s="152"/>
      <c r="Q11" s="156"/>
      <c r="R11" s="155"/>
      <c r="S11" s="152"/>
      <c r="T11" s="152"/>
      <c r="U11" s="156"/>
      <c r="V11" s="155"/>
      <c r="W11" s="152"/>
      <c r="X11" s="152"/>
      <c r="Y11" s="156"/>
      <c r="Z11" s="155"/>
      <c r="AA11" s="152"/>
      <c r="AB11" s="152"/>
      <c r="AC11" s="156"/>
      <c r="AD11" s="155"/>
      <c r="AE11" s="152"/>
      <c r="AF11" s="152"/>
      <c r="AG11" s="156"/>
      <c r="AH11" s="155"/>
      <c r="AI11" s="152"/>
      <c r="AJ11" s="152"/>
      <c r="AK11" s="156"/>
      <c r="AL11" s="155"/>
      <c r="AM11" s="152"/>
      <c r="AN11" s="152"/>
      <c r="AO11" s="156"/>
      <c r="AP11" s="155"/>
      <c r="AQ11" s="152"/>
      <c r="AR11" s="152"/>
      <c r="AS11" s="156"/>
      <c r="AT11" s="155"/>
      <c r="AU11" s="152"/>
      <c r="AV11" s="152"/>
      <c r="AW11" s="156"/>
      <c r="AX11" s="155"/>
      <c r="AY11" s="152"/>
      <c r="AZ11" s="152"/>
      <c r="BA11" s="156"/>
      <c r="BB11" s="155"/>
      <c r="BC11" s="152"/>
      <c r="BD11" s="152"/>
      <c r="BE11" s="156"/>
      <c r="BF11" s="155"/>
      <c r="BG11" s="152"/>
      <c r="BH11" s="152"/>
      <c r="BI11" s="174"/>
      <c r="BL11" s="143" t="s">
        <v>14</v>
      </c>
      <c r="BM11" s="144"/>
      <c r="BN11" s="144"/>
      <c r="BO11" s="144"/>
      <c r="BP11" s="144"/>
      <c r="BQ11" s="144"/>
      <c r="BR11" s="144"/>
      <c r="BS11" s="145"/>
      <c r="BT11" s="11"/>
      <c r="BU11" s="144" t="s">
        <v>15</v>
      </c>
      <c r="BV11" s="144"/>
      <c r="BW11" s="144"/>
      <c r="BX11" s="144"/>
      <c r="BY11" s="144"/>
      <c r="BZ11" s="144"/>
      <c r="CA11" s="13"/>
      <c r="CB11" s="143"/>
      <c r="CC11" s="179"/>
      <c r="CD11" s="179"/>
      <c r="CE11" s="179"/>
      <c r="CF11" s="179"/>
      <c r="CG11" s="179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7"/>
      <c r="DI11" s="11"/>
      <c r="DJ11" s="12"/>
      <c r="DK11" s="12"/>
      <c r="DL11" s="12"/>
      <c r="DM11" s="12"/>
      <c r="DN11" s="12"/>
      <c r="DO11" s="12"/>
      <c r="DP11" s="12"/>
      <c r="DQ11" s="11"/>
      <c r="DR11" s="12"/>
      <c r="DS11" s="12"/>
      <c r="DT11" s="12"/>
      <c r="DU11" s="12"/>
      <c r="DV11" s="12"/>
      <c r="DW11" s="12"/>
      <c r="DX11" s="13"/>
      <c r="EA11" s="127"/>
      <c r="EB11" s="182"/>
      <c r="EC11" s="182"/>
      <c r="ED11" s="182"/>
      <c r="EE11" s="182"/>
    </row>
    <row r="12" spans="1:135" ht="5.0999999999999996" customHeight="1">
      <c r="A12" s="359" t="s">
        <v>49</v>
      </c>
      <c r="B12" s="203">
        <v>1</v>
      </c>
      <c r="C12" s="204"/>
      <c r="D12" s="204"/>
      <c r="E12" s="205"/>
      <c r="F12" s="137" t="str">
        <f>MID($EA12,1,1)</f>
        <v>０</v>
      </c>
      <c r="G12" s="138"/>
      <c r="H12" s="138"/>
      <c r="I12" s="139"/>
      <c r="J12" s="137" t="str">
        <f>MID($EA12,2,1)</f>
        <v>１</v>
      </c>
      <c r="K12" s="138"/>
      <c r="L12" s="138"/>
      <c r="M12" s="139"/>
      <c r="N12" s="137" t="str">
        <f>MID($EA12,3,1)</f>
        <v>７</v>
      </c>
      <c r="O12" s="138"/>
      <c r="P12" s="138"/>
      <c r="Q12" s="139"/>
      <c r="R12" s="137" t="str">
        <f>MID($EA12,4,1)</f>
        <v>２</v>
      </c>
      <c r="S12" s="138"/>
      <c r="T12" s="138"/>
      <c r="U12" s="139"/>
      <c r="V12" s="137" t="str">
        <f>MID($EA12,5,1)</f>
        <v>－</v>
      </c>
      <c r="W12" s="138"/>
      <c r="X12" s="138"/>
      <c r="Y12" s="139"/>
      <c r="Z12" s="137" t="str">
        <f>MID($EA12,6,1)</f>
        <v>３</v>
      </c>
      <c r="AA12" s="138"/>
      <c r="AB12" s="138"/>
      <c r="AC12" s="139"/>
      <c r="AD12" s="137" t="str">
        <f>MID($EA12,7,1)</f>
        <v>２</v>
      </c>
      <c r="AE12" s="138"/>
      <c r="AF12" s="138"/>
      <c r="AG12" s="139"/>
      <c r="AH12" s="137" t="str">
        <f>MID($EA12,8,1)</f>
        <v>－</v>
      </c>
      <c r="AI12" s="138"/>
      <c r="AJ12" s="138"/>
      <c r="AK12" s="139"/>
      <c r="AL12" s="137" t="str">
        <f>MID($EA12,9,1)</f>
        <v>４</v>
      </c>
      <c r="AM12" s="138"/>
      <c r="AN12" s="138"/>
      <c r="AO12" s="139"/>
      <c r="AP12" s="137" t="str">
        <f>MID($EA12,10,1)</f>
        <v>４</v>
      </c>
      <c r="AQ12" s="138"/>
      <c r="AR12" s="138"/>
      <c r="AS12" s="139"/>
      <c r="AT12" s="137" t="str">
        <f>MID($EA12,11,1)</f>
        <v>５</v>
      </c>
      <c r="AU12" s="138"/>
      <c r="AV12" s="138"/>
      <c r="AW12" s="139"/>
      <c r="AX12" s="137" t="str">
        <f>MID($EA12,12,1)</f>
        <v>１</v>
      </c>
      <c r="AY12" s="138"/>
      <c r="AZ12" s="138"/>
      <c r="BA12" s="139"/>
      <c r="BB12" s="137" t="str">
        <f>MID($EA12,13,1)</f>
        <v/>
      </c>
      <c r="BC12" s="138"/>
      <c r="BD12" s="138"/>
      <c r="BE12" s="139"/>
      <c r="BF12" s="167" t="str">
        <f>MID($EA12,14,1)</f>
        <v/>
      </c>
      <c r="BG12" s="168"/>
      <c r="BH12" s="168"/>
      <c r="BI12" s="209"/>
      <c r="BL12" s="143"/>
      <c r="BM12" s="144"/>
      <c r="BN12" s="144"/>
      <c r="BO12" s="144"/>
      <c r="BP12" s="144"/>
      <c r="BQ12" s="144"/>
      <c r="BR12" s="144"/>
      <c r="BS12" s="145"/>
      <c r="BT12" s="11"/>
      <c r="BU12" s="144"/>
      <c r="BV12" s="144"/>
      <c r="BW12" s="144"/>
      <c r="BX12" s="144"/>
      <c r="BY12" s="144"/>
      <c r="BZ12" s="144"/>
      <c r="CA12" s="13"/>
      <c r="CB12" s="143"/>
      <c r="CC12" s="179"/>
      <c r="CD12" s="179"/>
      <c r="CE12" s="179"/>
      <c r="CF12" s="179"/>
      <c r="CG12" s="179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7"/>
      <c r="DI12" s="11"/>
      <c r="DJ12" s="12"/>
      <c r="DK12" s="12"/>
      <c r="DL12" s="12"/>
      <c r="DM12" s="12"/>
      <c r="DN12" s="12"/>
      <c r="DO12" s="12"/>
      <c r="DP12" s="12"/>
      <c r="DQ12" s="11"/>
      <c r="DR12" s="12"/>
      <c r="DS12" s="12"/>
      <c r="DT12" s="12"/>
      <c r="DU12" s="12"/>
      <c r="DV12" s="12"/>
      <c r="DW12" s="12"/>
      <c r="DX12" s="13"/>
      <c r="EA12" s="113" t="str">
        <f>VLOOKUP($A$1,口座番号登録一覧表!$B$5:$S$15,2,0)</f>
        <v>０１７２－３２－４４５１</v>
      </c>
      <c r="EB12" s="182"/>
      <c r="EC12" s="182"/>
      <c r="ED12" s="182"/>
      <c r="EE12" s="182"/>
    </row>
    <row r="13" spans="1:135" ht="5.0999999999999996" customHeight="1">
      <c r="A13" s="360"/>
      <c r="B13" s="203"/>
      <c r="C13" s="204"/>
      <c r="D13" s="204"/>
      <c r="E13" s="205"/>
      <c r="F13" s="137"/>
      <c r="G13" s="138"/>
      <c r="H13" s="138"/>
      <c r="I13" s="139"/>
      <c r="J13" s="137"/>
      <c r="K13" s="138"/>
      <c r="L13" s="138"/>
      <c r="M13" s="139"/>
      <c r="N13" s="137"/>
      <c r="O13" s="138"/>
      <c r="P13" s="138"/>
      <c r="Q13" s="139"/>
      <c r="R13" s="137"/>
      <c r="S13" s="138"/>
      <c r="T13" s="138"/>
      <c r="U13" s="139"/>
      <c r="V13" s="137"/>
      <c r="W13" s="138"/>
      <c r="X13" s="138"/>
      <c r="Y13" s="139"/>
      <c r="Z13" s="137"/>
      <c r="AA13" s="138"/>
      <c r="AB13" s="138"/>
      <c r="AC13" s="139"/>
      <c r="AD13" s="137"/>
      <c r="AE13" s="138"/>
      <c r="AF13" s="138"/>
      <c r="AG13" s="139"/>
      <c r="AH13" s="137"/>
      <c r="AI13" s="138"/>
      <c r="AJ13" s="138"/>
      <c r="AK13" s="139"/>
      <c r="AL13" s="137"/>
      <c r="AM13" s="138"/>
      <c r="AN13" s="138"/>
      <c r="AO13" s="139"/>
      <c r="AP13" s="137"/>
      <c r="AQ13" s="138"/>
      <c r="AR13" s="138"/>
      <c r="AS13" s="139"/>
      <c r="AT13" s="137"/>
      <c r="AU13" s="138"/>
      <c r="AV13" s="138"/>
      <c r="AW13" s="139"/>
      <c r="AX13" s="137"/>
      <c r="AY13" s="138"/>
      <c r="AZ13" s="138"/>
      <c r="BA13" s="139"/>
      <c r="BB13" s="137"/>
      <c r="BC13" s="138"/>
      <c r="BD13" s="138"/>
      <c r="BE13" s="139"/>
      <c r="BF13" s="137"/>
      <c r="BG13" s="138"/>
      <c r="BH13" s="138"/>
      <c r="BI13" s="210"/>
      <c r="BL13" s="143"/>
      <c r="BM13" s="144"/>
      <c r="BN13" s="144"/>
      <c r="BO13" s="144"/>
      <c r="BP13" s="144"/>
      <c r="BQ13" s="144"/>
      <c r="BR13" s="144"/>
      <c r="BS13" s="145"/>
      <c r="BT13" s="11"/>
      <c r="BU13" s="144"/>
      <c r="BV13" s="144"/>
      <c r="BW13" s="144"/>
      <c r="BX13" s="144"/>
      <c r="BY13" s="144"/>
      <c r="BZ13" s="144"/>
      <c r="CA13" s="13"/>
      <c r="CB13" s="143"/>
      <c r="CC13" s="179"/>
      <c r="CD13" s="179"/>
      <c r="CE13" s="179"/>
      <c r="CF13" s="179"/>
      <c r="CG13" s="179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7"/>
      <c r="DI13" s="11"/>
      <c r="DJ13" s="12"/>
      <c r="DK13" s="12"/>
      <c r="DL13" s="12"/>
      <c r="DM13" s="12"/>
      <c r="DN13" s="12"/>
      <c r="DO13" s="12"/>
      <c r="DP13" s="12"/>
      <c r="DQ13" s="11"/>
      <c r="DR13" s="12"/>
      <c r="DS13" s="12"/>
      <c r="DT13" s="12"/>
      <c r="DU13" s="12"/>
      <c r="DV13" s="12"/>
      <c r="DW13" s="12"/>
      <c r="DX13" s="13"/>
      <c r="EA13" s="113"/>
      <c r="EB13" s="182"/>
      <c r="EC13" s="182"/>
      <c r="ED13" s="182"/>
      <c r="EE13" s="182"/>
    </row>
    <row r="14" spans="1:135" ht="5.0999999999999996" customHeight="1">
      <c r="A14" s="360"/>
      <c r="B14" s="203"/>
      <c r="C14" s="204"/>
      <c r="D14" s="204"/>
      <c r="E14" s="205"/>
      <c r="F14" s="137"/>
      <c r="G14" s="138"/>
      <c r="H14" s="138"/>
      <c r="I14" s="139"/>
      <c r="J14" s="137"/>
      <c r="K14" s="138"/>
      <c r="L14" s="138"/>
      <c r="M14" s="139"/>
      <c r="N14" s="137"/>
      <c r="O14" s="138"/>
      <c r="P14" s="138"/>
      <c r="Q14" s="139"/>
      <c r="R14" s="137"/>
      <c r="S14" s="138"/>
      <c r="T14" s="138"/>
      <c r="U14" s="139"/>
      <c r="V14" s="137"/>
      <c r="W14" s="138"/>
      <c r="X14" s="138"/>
      <c r="Y14" s="139"/>
      <c r="Z14" s="137"/>
      <c r="AA14" s="138"/>
      <c r="AB14" s="138"/>
      <c r="AC14" s="139"/>
      <c r="AD14" s="137"/>
      <c r="AE14" s="138"/>
      <c r="AF14" s="138"/>
      <c r="AG14" s="139"/>
      <c r="AH14" s="137"/>
      <c r="AI14" s="138"/>
      <c r="AJ14" s="138"/>
      <c r="AK14" s="139"/>
      <c r="AL14" s="137"/>
      <c r="AM14" s="138"/>
      <c r="AN14" s="138"/>
      <c r="AO14" s="139"/>
      <c r="AP14" s="137"/>
      <c r="AQ14" s="138"/>
      <c r="AR14" s="138"/>
      <c r="AS14" s="139"/>
      <c r="AT14" s="137"/>
      <c r="AU14" s="138"/>
      <c r="AV14" s="138"/>
      <c r="AW14" s="139"/>
      <c r="AX14" s="137"/>
      <c r="AY14" s="138"/>
      <c r="AZ14" s="138"/>
      <c r="BA14" s="139"/>
      <c r="BB14" s="137"/>
      <c r="BC14" s="138"/>
      <c r="BD14" s="138"/>
      <c r="BE14" s="139"/>
      <c r="BF14" s="137"/>
      <c r="BG14" s="138"/>
      <c r="BH14" s="138"/>
      <c r="BI14" s="210"/>
      <c r="BL14" s="143"/>
      <c r="BM14" s="144"/>
      <c r="BN14" s="144"/>
      <c r="BO14" s="144"/>
      <c r="BP14" s="144"/>
      <c r="BQ14" s="144"/>
      <c r="BR14" s="144"/>
      <c r="BS14" s="145"/>
      <c r="BT14" s="11"/>
      <c r="BU14" s="144"/>
      <c r="BV14" s="144"/>
      <c r="BW14" s="144"/>
      <c r="BX14" s="144"/>
      <c r="BY14" s="144"/>
      <c r="BZ14" s="144"/>
      <c r="CA14" s="13"/>
      <c r="CB14" s="143"/>
      <c r="CC14" s="179"/>
      <c r="CD14" s="179"/>
      <c r="CE14" s="179"/>
      <c r="CF14" s="179"/>
      <c r="CG14" s="179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7"/>
      <c r="DI14" s="11"/>
      <c r="DJ14" s="12"/>
      <c r="DK14" s="12"/>
      <c r="DL14" s="12"/>
      <c r="DM14" s="12"/>
      <c r="DN14" s="12"/>
      <c r="DO14" s="12"/>
      <c r="DP14" s="12"/>
      <c r="DQ14" s="11"/>
      <c r="DR14" s="12"/>
      <c r="DS14" s="12"/>
      <c r="DT14" s="12"/>
      <c r="DU14" s="12"/>
      <c r="DV14" s="12"/>
      <c r="DW14" s="12"/>
      <c r="DX14" s="13"/>
      <c r="EA14" s="113"/>
      <c r="EB14" s="182"/>
      <c r="EC14" s="182"/>
      <c r="ED14" s="182"/>
      <c r="EE14" s="182"/>
    </row>
    <row r="15" spans="1:135" ht="5.0999999999999996" customHeight="1">
      <c r="A15" s="360"/>
      <c r="B15" s="203"/>
      <c r="C15" s="204"/>
      <c r="D15" s="204"/>
      <c r="E15" s="205"/>
      <c r="F15" s="137"/>
      <c r="G15" s="138"/>
      <c r="H15" s="138"/>
      <c r="I15" s="139"/>
      <c r="J15" s="137"/>
      <c r="K15" s="138"/>
      <c r="L15" s="138"/>
      <c r="M15" s="139"/>
      <c r="N15" s="137"/>
      <c r="O15" s="138"/>
      <c r="P15" s="138"/>
      <c r="Q15" s="139"/>
      <c r="R15" s="137"/>
      <c r="S15" s="138"/>
      <c r="T15" s="138"/>
      <c r="U15" s="139"/>
      <c r="V15" s="137"/>
      <c r="W15" s="138"/>
      <c r="X15" s="138"/>
      <c r="Y15" s="139"/>
      <c r="Z15" s="137"/>
      <c r="AA15" s="138"/>
      <c r="AB15" s="138"/>
      <c r="AC15" s="139"/>
      <c r="AD15" s="137"/>
      <c r="AE15" s="138"/>
      <c r="AF15" s="138"/>
      <c r="AG15" s="139"/>
      <c r="AH15" s="137"/>
      <c r="AI15" s="138"/>
      <c r="AJ15" s="138"/>
      <c r="AK15" s="139"/>
      <c r="AL15" s="137"/>
      <c r="AM15" s="138"/>
      <c r="AN15" s="138"/>
      <c r="AO15" s="139"/>
      <c r="AP15" s="137"/>
      <c r="AQ15" s="138"/>
      <c r="AR15" s="138"/>
      <c r="AS15" s="139"/>
      <c r="AT15" s="137"/>
      <c r="AU15" s="138"/>
      <c r="AV15" s="138"/>
      <c r="AW15" s="139"/>
      <c r="AX15" s="137"/>
      <c r="AY15" s="138"/>
      <c r="AZ15" s="138"/>
      <c r="BA15" s="139"/>
      <c r="BB15" s="137"/>
      <c r="BC15" s="138"/>
      <c r="BD15" s="138"/>
      <c r="BE15" s="139"/>
      <c r="BF15" s="137"/>
      <c r="BG15" s="138"/>
      <c r="BH15" s="138"/>
      <c r="BI15" s="210"/>
      <c r="BL15" s="11"/>
      <c r="BM15" s="12"/>
      <c r="BN15" s="12"/>
      <c r="BO15" s="12"/>
      <c r="BP15" s="12"/>
      <c r="BQ15" s="12"/>
      <c r="BR15" s="12"/>
      <c r="BS15" s="13"/>
      <c r="BT15" s="11"/>
      <c r="BU15" s="12"/>
      <c r="BV15" s="12"/>
      <c r="BW15" s="12"/>
      <c r="BX15" s="12"/>
      <c r="BY15" s="12"/>
      <c r="BZ15" s="12"/>
      <c r="CA15" s="13"/>
      <c r="CB15" s="143"/>
      <c r="CC15" s="179"/>
      <c r="CD15" s="179"/>
      <c r="CE15" s="179"/>
      <c r="CF15" s="179"/>
      <c r="CG15" s="179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7"/>
      <c r="DI15" s="178" t="s">
        <v>16</v>
      </c>
      <c r="DJ15" s="176"/>
      <c r="DK15" s="176"/>
      <c r="DL15" s="176"/>
      <c r="DM15" s="176"/>
      <c r="DN15" s="176"/>
      <c r="DO15" s="176"/>
      <c r="DP15" s="176"/>
      <c r="DQ15" s="178" t="s">
        <v>17</v>
      </c>
      <c r="DR15" s="176"/>
      <c r="DS15" s="176"/>
      <c r="DT15" s="176"/>
      <c r="DU15" s="176"/>
      <c r="DV15" s="176"/>
      <c r="DW15" s="176"/>
      <c r="DX15" s="187"/>
      <c r="EA15" s="113"/>
      <c r="EB15" s="182"/>
      <c r="EC15" s="182"/>
      <c r="ED15" s="182"/>
      <c r="EE15" s="182"/>
    </row>
    <row r="16" spans="1:135" ht="5.0999999999999996" customHeight="1" thickBot="1">
      <c r="A16" s="360"/>
      <c r="B16" s="206"/>
      <c r="C16" s="207"/>
      <c r="D16" s="207"/>
      <c r="E16" s="208"/>
      <c r="F16" s="140"/>
      <c r="G16" s="141"/>
      <c r="H16" s="141"/>
      <c r="I16" s="142"/>
      <c r="J16" s="140"/>
      <c r="K16" s="141"/>
      <c r="L16" s="141"/>
      <c r="M16" s="142"/>
      <c r="N16" s="140"/>
      <c r="O16" s="141"/>
      <c r="P16" s="141"/>
      <c r="Q16" s="142"/>
      <c r="R16" s="140"/>
      <c r="S16" s="141"/>
      <c r="T16" s="141"/>
      <c r="U16" s="142"/>
      <c r="V16" s="140"/>
      <c r="W16" s="141"/>
      <c r="X16" s="141"/>
      <c r="Y16" s="142"/>
      <c r="Z16" s="140"/>
      <c r="AA16" s="141"/>
      <c r="AB16" s="141"/>
      <c r="AC16" s="142"/>
      <c r="AD16" s="140"/>
      <c r="AE16" s="141"/>
      <c r="AF16" s="141"/>
      <c r="AG16" s="142"/>
      <c r="AH16" s="140"/>
      <c r="AI16" s="141"/>
      <c r="AJ16" s="141"/>
      <c r="AK16" s="142"/>
      <c r="AL16" s="140"/>
      <c r="AM16" s="141"/>
      <c r="AN16" s="141"/>
      <c r="AO16" s="142"/>
      <c r="AP16" s="140"/>
      <c r="AQ16" s="141"/>
      <c r="AR16" s="141"/>
      <c r="AS16" s="142"/>
      <c r="AT16" s="140"/>
      <c r="AU16" s="141"/>
      <c r="AV16" s="141"/>
      <c r="AW16" s="142"/>
      <c r="AX16" s="140"/>
      <c r="AY16" s="141"/>
      <c r="AZ16" s="141"/>
      <c r="BA16" s="142"/>
      <c r="BB16" s="140"/>
      <c r="BC16" s="141"/>
      <c r="BD16" s="141"/>
      <c r="BE16" s="142"/>
      <c r="BF16" s="140"/>
      <c r="BG16" s="141"/>
      <c r="BH16" s="141"/>
      <c r="BI16" s="211"/>
      <c r="BL16" s="18"/>
      <c r="BM16" s="19"/>
      <c r="BN16" s="19"/>
      <c r="BO16" s="19"/>
      <c r="BP16" s="19"/>
      <c r="BQ16" s="19"/>
      <c r="BR16" s="19"/>
      <c r="BS16" s="20"/>
      <c r="BT16" s="18"/>
      <c r="BU16" s="19"/>
      <c r="BV16" s="19"/>
      <c r="BW16" s="19"/>
      <c r="BX16" s="19"/>
      <c r="BY16" s="19"/>
      <c r="BZ16" s="19"/>
      <c r="CA16" s="20"/>
      <c r="CB16" s="180"/>
      <c r="CC16" s="181"/>
      <c r="CD16" s="181"/>
      <c r="CE16" s="181"/>
      <c r="CF16" s="181"/>
      <c r="CG16" s="181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9"/>
      <c r="DI16" s="180"/>
      <c r="DJ16" s="181"/>
      <c r="DK16" s="181"/>
      <c r="DL16" s="181"/>
      <c r="DM16" s="181"/>
      <c r="DN16" s="181"/>
      <c r="DO16" s="181"/>
      <c r="DP16" s="181"/>
      <c r="DQ16" s="180"/>
      <c r="DR16" s="181"/>
      <c r="DS16" s="181"/>
      <c r="DT16" s="181"/>
      <c r="DU16" s="181"/>
      <c r="DV16" s="181"/>
      <c r="DW16" s="181"/>
      <c r="DX16" s="188"/>
      <c r="EA16" s="113"/>
      <c r="EB16" s="182"/>
      <c r="EC16" s="182"/>
      <c r="ED16" s="182"/>
      <c r="EE16" s="182"/>
    </row>
    <row r="17" spans="2:131" ht="5.0999999999999996" customHeight="1">
      <c r="B17" s="161" t="s">
        <v>18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3"/>
      <c r="BL17" s="114" t="s">
        <v>19</v>
      </c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9"/>
      <c r="BY17" s="9"/>
      <c r="BZ17" s="183">
        <f>VLOOKUP($A$1,口座番号登録一覧表!$B$5:$U$15,18,0)</f>
        <v>5</v>
      </c>
      <c r="CA17" s="184"/>
      <c r="CB17" s="184"/>
      <c r="CC17" s="184"/>
      <c r="CD17" s="184"/>
      <c r="CE17" s="176" t="s">
        <v>20</v>
      </c>
      <c r="CF17" s="176"/>
      <c r="CG17" s="9"/>
      <c r="CH17" s="183">
        <f>VLOOKUP($A$1,口座番号登録一覧表!$B$5:$U$15,19,0)</f>
        <v>4</v>
      </c>
      <c r="CI17" s="184"/>
      <c r="CJ17" s="184"/>
      <c r="CK17" s="184"/>
      <c r="CL17" s="184"/>
      <c r="CM17" s="176" t="s">
        <v>21</v>
      </c>
      <c r="CN17" s="176"/>
      <c r="CO17" s="9"/>
      <c r="CP17" s="183">
        <f>VLOOKUP($A$1,口座番号登録一覧表!$B$5:$U$15,20,0)</f>
        <v>21</v>
      </c>
      <c r="CQ17" s="184"/>
      <c r="CR17" s="184"/>
      <c r="CS17" s="184"/>
      <c r="CT17" s="184"/>
      <c r="CU17" s="176" t="s">
        <v>22</v>
      </c>
      <c r="CV17" s="176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10"/>
      <c r="DI17" s="8"/>
      <c r="DJ17" s="9"/>
      <c r="DK17" s="9"/>
      <c r="DL17" s="9"/>
      <c r="DM17" s="9"/>
      <c r="DN17" s="9"/>
      <c r="DO17" s="9"/>
      <c r="DP17" s="9"/>
      <c r="DQ17" s="8"/>
      <c r="DR17" s="9"/>
      <c r="DS17" s="9"/>
      <c r="DT17" s="9"/>
      <c r="DU17" s="9"/>
      <c r="DV17" s="9"/>
      <c r="DW17" s="9"/>
      <c r="DX17" s="10"/>
    </row>
    <row r="18" spans="2:131" ht="5.0999999999999996" customHeight="1"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6"/>
      <c r="BL18" s="116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2"/>
      <c r="BY18" s="12"/>
      <c r="BZ18" s="185"/>
      <c r="CA18" s="185"/>
      <c r="CB18" s="185"/>
      <c r="CC18" s="185"/>
      <c r="CD18" s="185"/>
      <c r="CE18" s="144"/>
      <c r="CF18" s="144"/>
      <c r="CG18" s="12"/>
      <c r="CH18" s="185"/>
      <c r="CI18" s="185"/>
      <c r="CJ18" s="185"/>
      <c r="CK18" s="185"/>
      <c r="CL18" s="185"/>
      <c r="CM18" s="144"/>
      <c r="CN18" s="144"/>
      <c r="CO18" s="12"/>
      <c r="CP18" s="185"/>
      <c r="CQ18" s="185"/>
      <c r="CR18" s="185"/>
      <c r="CS18" s="185"/>
      <c r="CT18" s="185"/>
      <c r="CU18" s="144"/>
      <c r="CV18" s="144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3"/>
      <c r="DI18" s="11"/>
      <c r="DJ18" s="12"/>
      <c r="DK18" s="12"/>
      <c r="DL18" s="12"/>
      <c r="DM18" s="12"/>
      <c r="DN18" s="12"/>
      <c r="DO18" s="12"/>
      <c r="DP18" s="12"/>
      <c r="DQ18" s="11"/>
      <c r="DR18" s="12"/>
      <c r="DS18" s="12"/>
      <c r="DT18" s="12"/>
      <c r="DU18" s="12"/>
      <c r="DV18" s="12"/>
      <c r="DW18" s="12"/>
      <c r="DX18" s="13"/>
    </row>
    <row r="19" spans="2:131" ht="5.0999999999999996" customHeigh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6"/>
      <c r="BL19" s="116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2"/>
      <c r="BY19" s="12"/>
      <c r="BZ19" s="185"/>
      <c r="CA19" s="185"/>
      <c r="CB19" s="185"/>
      <c r="CC19" s="185"/>
      <c r="CD19" s="185"/>
      <c r="CE19" s="144"/>
      <c r="CF19" s="144"/>
      <c r="CG19" s="12"/>
      <c r="CH19" s="185"/>
      <c r="CI19" s="185"/>
      <c r="CJ19" s="185"/>
      <c r="CK19" s="185"/>
      <c r="CL19" s="185"/>
      <c r="CM19" s="144"/>
      <c r="CN19" s="144"/>
      <c r="CO19" s="12"/>
      <c r="CP19" s="185"/>
      <c r="CQ19" s="185"/>
      <c r="CR19" s="185"/>
      <c r="CS19" s="185"/>
      <c r="CT19" s="185"/>
      <c r="CU19" s="144"/>
      <c r="CV19" s="144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3"/>
      <c r="DI19" s="11"/>
      <c r="DJ19" s="12"/>
      <c r="DK19" s="12"/>
      <c r="DL19" s="12"/>
      <c r="DM19" s="12"/>
      <c r="DN19" s="12"/>
      <c r="DO19" s="12"/>
      <c r="DP19" s="12"/>
      <c r="DQ19" s="11"/>
      <c r="DR19" s="12"/>
      <c r="DS19" s="12"/>
      <c r="DT19" s="12"/>
      <c r="DU19" s="12"/>
      <c r="DV19" s="12"/>
      <c r="DW19" s="12"/>
      <c r="DX19" s="13"/>
      <c r="EA19" s="54"/>
    </row>
    <row r="20" spans="2:131" ht="5.0999999999999996" customHeight="1"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6"/>
      <c r="BL20" s="116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2"/>
      <c r="BY20" s="12"/>
      <c r="BZ20" s="185"/>
      <c r="CA20" s="185"/>
      <c r="CB20" s="185"/>
      <c r="CC20" s="185"/>
      <c r="CD20" s="185"/>
      <c r="CE20" s="144"/>
      <c r="CF20" s="144"/>
      <c r="CG20" s="12"/>
      <c r="CH20" s="185"/>
      <c r="CI20" s="185"/>
      <c r="CJ20" s="185"/>
      <c r="CK20" s="185"/>
      <c r="CL20" s="185"/>
      <c r="CM20" s="144"/>
      <c r="CN20" s="144"/>
      <c r="CO20" s="12"/>
      <c r="CP20" s="185"/>
      <c r="CQ20" s="185"/>
      <c r="CR20" s="185"/>
      <c r="CS20" s="185"/>
      <c r="CT20" s="185"/>
      <c r="CU20" s="144"/>
      <c r="CV20" s="144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3"/>
      <c r="DI20" s="11"/>
      <c r="DJ20" s="12"/>
      <c r="DK20" s="12"/>
      <c r="DL20" s="12"/>
      <c r="DM20" s="12"/>
      <c r="DN20" s="12"/>
      <c r="DO20" s="12"/>
      <c r="DP20" s="12"/>
      <c r="DQ20" s="11"/>
      <c r="DR20" s="12"/>
      <c r="DS20" s="12"/>
      <c r="DT20" s="12"/>
      <c r="DU20" s="12"/>
      <c r="DV20" s="12"/>
      <c r="DW20" s="12"/>
      <c r="DX20" s="13"/>
      <c r="EA20" s="127" t="s">
        <v>56</v>
      </c>
    </row>
    <row r="21" spans="2:131" ht="5.0999999999999996" customHeight="1"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6"/>
      <c r="BL21" s="116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2"/>
      <c r="BY21" s="12"/>
      <c r="BZ21" s="185"/>
      <c r="CA21" s="185"/>
      <c r="CB21" s="185"/>
      <c r="CC21" s="185"/>
      <c r="CD21" s="185"/>
      <c r="CE21" s="144"/>
      <c r="CF21" s="144"/>
      <c r="CG21" s="12"/>
      <c r="CH21" s="185"/>
      <c r="CI21" s="185"/>
      <c r="CJ21" s="185"/>
      <c r="CK21" s="185"/>
      <c r="CL21" s="185"/>
      <c r="CM21" s="144"/>
      <c r="CN21" s="144"/>
      <c r="CO21" s="12"/>
      <c r="CP21" s="185"/>
      <c r="CQ21" s="185"/>
      <c r="CR21" s="185"/>
      <c r="CS21" s="185"/>
      <c r="CT21" s="185"/>
      <c r="CU21" s="144"/>
      <c r="CV21" s="144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3"/>
      <c r="DI21" s="11"/>
      <c r="DJ21" s="12"/>
      <c r="DK21" s="12"/>
      <c r="DL21" s="12"/>
      <c r="DM21" s="12"/>
      <c r="DN21" s="12"/>
      <c r="DO21" s="12"/>
      <c r="DP21" s="12"/>
      <c r="DQ21" s="11"/>
      <c r="DR21" s="12"/>
      <c r="DS21" s="12"/>
      <c r="DT21" s="12"/>
      <c r="DU21" s="12"/>
      <c r="DV21" s="12"/>
      <c r="DW21" s="12"/>
      <c r="DX21" s="13"/>
      <c r="EA21" s="127"/>
    </row>
    <row r="22" spans="2:131" ht="5.0999999999999996" customHeight="1" thickBot="1"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6"/>
      <c r="BL22" s="118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9"/>
      <c r="BY22" s="19"/>
      <c r="BZ22" s="186"/>
      <c r="CA22" s="186"/>
      <c r="CB22" s="186"/>
      <c r="CC22" s="186"/>
      <c r="CD22" s="186"/>
      <c r="CE22" s="181"/>
      <c r="CF22" s="181"/>
      <c r="CG22" s="19"/>
      <c r="CH22" s="186"/>
      <c r="CI22" s="186"/>
      <c r="CJ22" s="186"/>
      <c r="CK22" s="186"/>
      <c r="CL22" s="186"/>
      <c r="CM22" s="181"/>
      <c r="CN22" s="181"/>
      <c r="CO22" s="19"/>
      <c r="CP22" s="186"/>
      <c r="CQ22" s="186"/>
      <c r="CR22" s="186"/>
      <c r="CS22" s="186"/>
      <c r="CT22" s="186"/>
      <c r="CU22" s="181"/>
      <c r="CV22" s="181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20"/>
      <c r="DI22" s="11"/>
      <c r="DJ22" s="12"/>
      <c r="DK22" s="12"/>
      <c r="DL22" s="12"/>
      <c r="DM22" s="12"/>
      <c r="DN22" s="12"/>
      <c r="DO22" s="12"/>
      <c r="DP22" s="12"/>
      <c r="DQ22" s="11"/>
      <c r="DR22" s="12"/>
      <c r="DS22" s="12"/>
      <c r="DT22" s="12"/>
      <c r="DU22" s="12"/>
      <c r="DV22" s="12"/>
      <c r="DW22" s="12"/>
      <c r="DX22" s="13"/>
      <c r="EA22" s="127"/>
    </row>
    <row r="23" spans="2:131" ht="5.0999999999999996" customHeight="1">
      <c r="B23" s="149">
        <v>16</v>
      </c>
      <c r="C23" s="150"/>
      <c r="D23" s="150"/>
      <c r="E23" s="150"/>
      <c r="F23" s="153">
        <v>17</v>
      </c>
      <c r="G23" s="150"/>
      <c r="H23" s="150"/>
      <c r="I23" s="154"/>
      <c r="J23" s="153">
        <v>18</v>
      </c>
      <c r="K23" s="150"/>
      <c r="L23" s="150"/>
      <c r="M23" s="154"/>
      <c r="N23" s="153">
        <v>19</v>
      </c>
      <c r="O23" s="150"/>
      <c r="P23" s="150"/>
      <c r="Q23" s="154"/>
      <c r="R23" s="153">
        <v>20</v>
      </c>
      <c r="S23" s="150"/>
      <c r="T23" s="150"/>
      <c r="U23" s="154"/>
      <c r="V23" s="153">
        <v>21</v>
      </c>
      <c r="W23" s="150"/>
      <c r="X23" s="150"/>
      <c r="Y23" s="154"/>
      <c r="Z23" s="153">
        <v>22</v>
      </c>
      <c r="AA23" s="150"/>
      <c r="AB23" s="150"/>
      <c r="AC23" s="154"/>
      <c r="AD23" s="153">
        <v>23</v>
      </c>
      <c r="AE23" s="150"/>
      <c r="AF23" s="150"/>
      <c r="AG23" s="154"/>
      <c r="AH23" s="153">
        <v>24</v>
      </c>
      <c r="AI23" s="150"/>
      <c r="AJ23" s="150"/>
      <c r="AK23" s="154"/>
      <c r="AL23" s="153">
        <v>25</v>
      </c>
      <c r="AM23" s="150"/>
      <c r="AN23" s="150"/>
      <c r="AO23" s="154"/>
      <c r="AP23" s="153">
        <v>26</v>
      </c>
      <c r="AQ23" s="150"/>
      <c r="AR23" s="150"/>
      <c r="AS23" s="154"/>
      <c r="AT23" s="153">
        <v>27</v>
      </c>
      <c r="AU23" s="150"/>
      <c r="AV23" s="150"/>
      <c r="AW23" s="154"/>
      <c r="AX23" s="153">
        <v>28</v>
      </c>
      <c r="AY23" s="150"/>
      <c r="AZ23" s="150"/>
      <c r="BA23" s="154"/>
      <c r="BB23" s="153">
        <v>29</v>
      </c>
      <c r="BC23" s="150"/>
      <c r="BD23" s="150"/>
      <c r="BE23" s="154"/>
      <c r="BF23" s="153">
        <v>30</v>
      </c>
      <c r="BG23" s="150"/>
      <c r="BH23" s="150"/>
      <c r="BI23" s="173"/>
      <c r="BJ23"/>
      <c r="BK23"/>
      <c r="BL23" s="221" t="s">
        <v>23</v>
      </c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11"/>
      <c r="DJ23" s="12"/>
      <c r="DK23" s="12"/>
      <c r="DL23" s="12"/>
      <c r="DM23" s="12"/>
      <c r="DN23" s="12"/>
      <c r="DO23" s="12"/>
      <c r="DP23" s="12"/>
      <c r="DQ23" s="11"/>
      <c r="DR23" s="12"/>
      <c r="DS23" s="12"/>
      <c r="DT23" s="12"/>
      <c r="DU23" s="12"/>
      <c r="DV23" s="12"/>
      <c r="DW23" s="12"/>
      <c r="DX23" s="13"/>
      <c r="EA23" s="127"/>
    </row>
    <row r="24" spans="2:131" ht="5.0999999999999996" customHeight="1">
      <c r="B24" s="151"/>
      <c r="C24" s="152"/>
      <c r="D24" s="152"/>
      <c r="E24" s="152"/>
      <c r="F24" s="155"/>
      <c r="G24" s="152"/>
      <c r="H24" s="152"/>
      <c r="I24" s="156"/>
      <c r="J24" s="155"/>
      <c r="K24" s="152"/>
      <c r="L24" s="152"/>
      <c r="M24" s="156"/>
      <c r="N24" s="155"/>
      <c r="O24" s="152"/>
      <c r="P24" s="152"/>
      <c r="Q24" s="156"/>
      <c r="R24" s="155"/>
      <c r="S24" s="152"/>
      <c r="T24" s="152"/>
      <c r="U24" s="156"/>
      <c r="V24" s="155"/>
      <c r="W24" s="152"/>
      <c r="X24" s="152"/>
      <c r="Y24" s="156"/>
      <c r="Z24" s="155"/>
      <c r="AA24" s="152"/>
      <c r="AB24" s="152"/>
      <c r="AC24" s="156"/>
      <c r="AD24" s="155"/>
      <c r="AE24" s="152"/>
      <c r="AF24" s="152"/>
      <c r="AG24" s="156"/>
      <c r="AH24" s="155"/>
      <c r="AI24" s="152"/>
      <c r="AJ24" s="152"/>
      <c r="AK24" s="156"/>
      <c r="AL24" s="155"/>
      <c r="AM24" s="152"/>
      <c r="AN24" s="152"/>
      <c r="AO24" s="156"/>
      <c r="AP24" s="155"/>
      <c r="AQ24" s="152"/>
      <c r="AR24" s="152"/>
      <c r="AS24" s="156"/>
      <c r="AT24" s="155"/>
      <c r="AU24" s="152"/>
      <c r="AV24" s="152"/>
      <c r="AW24" s="156"/>
      <c r="AX24" s="155"/>
      <c r="AY24" s="152"/>
      <c r="AZ24" s="152"/>
      <c r="BA24" s="156"/>
      <c r="BB24" s="155"/>
      <c r="BC24" s="152"/>
      <c r="BD24" s="152"/>
      <c r="BE24" s="156"/>
      <c r="BF24" s="155"/>
      <c r="BG24" s="152"/>
      <c r="BH24" s="152"/>
      <c r="BI24" s="174"/>
      <c r="BJ24"/>
      <c r="BK24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11"/>
      <c r="DJ24" s="12"/>
      <c r="DK24" s="12"/>
      <c r="DL24" s="12"/>
      <c r="DM24" s="12"/>
      <c r="DN24" s="12"/>
      <c r="DO24" s="12"/>
      <c r="DP24" s="12"/>
      <c r="DQ24" s="11"/>
      <c r="DR24" s="12"/>
      <c r="DS24" s="12"/>
      <c r="DT24" s="12"/>
      <c r="DU24" s="12"/>
      <c r="DV24" s="12"/>
      <c r="DW24" s="12"/>
      <c r="DX24" s="13"/>
      <c r="EA24" s="127"/>
    </row>
    <row r="25" spans="2:131" ht="5.0999999999999996" customHeight="1">
      <c r="B25" s="228" t="str">
        <f>MID($EA25,1,1)</f>
        <v>イ</v>
      </c>
      <c r="C25" s="138"/>
      <c r="D25" s="138"/>
      <c r="E25" s="138"/>
      <c r="F25" s="137" t="str">
        <f>MID($EA25,2,1)</f>
        <v>ナ</v>
      </c>
      <c r="G25" s="138"/>
      <c r="H25" s="138"/>
      <c r="I25" s="139"/>
      <c r="J25" s="137" t="str">
        <f>MID($EA25,3,1)</f>
        <v>カ</v>
      </c>
      <c r="K25" s="138"/>
      <c r="L25" s="138"/>
      <c r="M25" s="139"/>
      <c r="N25" s="137" t="str">
        <f>MID($EA25,4,1)</f>
        <v>キ</v>
      </c>
      <c r="O25" s="138"/>
      <c r="P25" s="138"/>
      <c r="Q25" s="139"/>
      <c r="R25" s="137" t="str">
        <f>MID($EA25,5,1)</f>
        <v>ケ</v>
      </c>
      <c r="S25" s="138"/>
      <c r="T25" s="138"/>
      <c r="U25" s="139"/>
      <c r="V25" s="137" t="str">
        <f>MID($EA25,6,1)</f>
        <v>ン</v>
      </c>
      <c r="W25" s="138"/>
      <c r="X25" s="138"/>
      <c r="Y25" s="139"/>
      <c r="Z25" s="137" t="str">
        <f>MID($EA25,7,1)</f>
        <v>シ</v>
      </c>
      <c r="AA25" s="138"/>
      <c r="AB25" s="138"/>
      <c r="AC25" s="139"/>
      <c r="AD25" s="137" t="str">
        <f>MID($EA25,8,1)</f>
        <v/>
      </c>
      <c r="AE25" s="138"/>
      <c r="AF25" s="138"/>
      <c r="AG25" s="139"/>
      <c r="AH25" s="137" t="str">
        <f>MID($EA25,9,1)</f>
        <v/>
      </c>
      <c r="AI25" s="138"/>
      <c r="AJ25" s="138"/>
      <c r="AK25" s="139"/>
      <c r="AL25" s="137" t="str">
        <f>MID($EA25,10,1)</f>
        <v/>
      </c>
      <c r="AM25" s="138"/>
      <c r="AN25" s="138"/>
      <c r="AO25" s="139"/>
      <c r="AP25" s="137" t="str">
        <f>MID($EA25,11,1)</f>
        <v/>
      </c>
      <c r="AQ25" s="138"/>
      <c r="AR25" s="138"/>
      <c r="AS25" s="139"/>
      <c r="AT25" s="137" t="str">
        <f>MID($EA25,12,1)</f>
        <v/>
      </c>
      <c r="AU25" s="138"/>
      <c r="AV25" s="138"/>
      <c r="AW25" s="139"/>
      <c r="AX25" s="137" t="str">
        <f>MID($EA25,13,1)</f>
        <v/>
      </c>
      <c r="AY25" s="138"/>
      <c r="AZ25" s="138"/>
      <c r="BA25" s="139"/>
      <c r="BB25" s="137" t="str">
        <f>MID($EA25,14,1)</f>
        <v/>
      </c>
      <c r="BC25" s="138"/>
      <c r="BD25" s="138"/>
      <c r="BE25" s="139"/>
      <c r="BF25" s="167" t="str">
        <f>MID($EA25,15,1)</f>
        <v/>
      </c>
      <c r="BG25" s="168"/>
      <c r="BH25" s="168"/>
      <c r="BI25" s="209"/>
      <c r="BJ25"/>
      <c r="BK25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11"/>
      <c r="DJ25" s="12"/>
      <c r="DK25" s="12"/>
      <c r="DL25" s="12"/>
      <c r="DM25" s="12"/>
      <c r="DN25" s="12"/>
      <c r="DO25" s="12"/>
      <c r="DP25" s="12"/>
      <c r="DQ25" s="11"/>
      <c r="DR25" s="12"/>
      <c r="DS25" s="12"/>
      <c r="DT25" s="12"/>
      <c r="DU25" s="12"/>
      <c r="DV25" s="12"/>
      <c r="DW25" s="12"/>
      <c r="DX25" s="13"/>
      <c r="EA25" s="113" t="str">
        <f>VLOOKUP($A$1,口座番号登録一覧表!$B$5:$S$15,5,0)</f>
        <v>イナカキケンシ</v>
      </c>
    </row>
    <row r="26" spans="2:131" ht="5.0999999999999996" customHeight="1">
      <c r="B26" s="228"/>
      <c r="C26" s="138"/>
      <c r="D26" s="138"/>
      <c r="E26" s="138"/>
      <c r="F26" s="137"/>
      <c r="G26" s="138"/>
      <c r="H26" s="138"/>
      <c r="I26" s="139"/>
      <c r="J26" s="137"/>
      <c r="K26" s="138"/>
      <c r="L26" s="138"/>
      <c r="M26" s="139"/>
      <c r="N26" s="137"/>
      <c r="O26" s="138"/>
      <c r="P26" s="138"/>
      <c r="Q26" s="139"/>
      <c r="R26" s="137"/>
      <c r="S26" s="138"/>
      <c r="T26" s="138"/>
      <c r="U26" s="139"/>
      <c r="V26" s="137"/>
      <c r="W26" s="138"/>
      <c r="X26" s="138"/>
      <c r="Y26" s="139"/>
      <c r="Z26" s="137"/>
      <c r="AA26" s="138"/>
      <c r="AB26" s="138"/>
      <c r="AC26" s="139"/>
      <c r="AD26" s="137"/>
      <c r="AE26" s="138"/>
      <c r="AF26" s="138"/>
      <c r="AG26" s="139"/>
      <c r="AH26" s="137"/>
      <c r="AI26" s="138"/>
      <c r="AJ26" s="138"/>
      <c r="AK26" s="139"/>
      <c r="AL26" s="137"/>
      <c r="AM26" s="138"/>
      <c r="AN26" s="138"/>
      <c r="AO26" s="139"/>
      <c r="AP26" s="137"/>
      <c r="AQ26" s="138"/>
      <c r="AR26" s="138"/>
      <c r="AS26" s="139"/>
      <c r="AT26" s="137"/>
      <c r="AU26" s="138"/>
      <c r="AV26" s="138"/>
      <c r="AW26" s="139"/>
      <c r="AX26" s="137"/>
      <c r="AY26" s="138"/>
      <c r="AZ26" s="138"/>
      <c r="BA26" s="139"/>
      <c r="BB26" s="137"/>
      <c r="BC26" s="138"/>
      <c r="BD26" s="138"/>
      <c r="BE26" s="139"/>
      <c r="BF26" s="137"/>
      <c r="BG26" s="138"/>
      <c r="BH26" s="138"/>
      <c r="BI26" s="210"/>
      <c r="BJ26"/>
      <c r="BK26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11"/>
      <c r="DJ26" s="12"/>
      <c r="DK26" s="12"/>
      <c r="DL26" s="12"/>
      <c r="DM26" s="12"/>
      <c r="DN26" s="12"/>
      <c r="DO26" s="12"/>
      <c r="DP26" s="12"/>
      <c r="DQ26" s="11"/>
      <c r="DR26" s="12"/>
      <c r="DS26" s="12"/>
      <c r="DT26" s="12"/>
      <c r="DU26" s="12"/>
      <c r="DV26" s="12"/>
      <c r="DW26" s="12"/>
      <c r="DX26" s="13"/>
      <c r="EA26" s="113"/>
    </row>
    <row r="27" spans="2:131" ht="5.0999999999999996" customHeight="1">
      <c r="B27" s="228"/>
      <c r="C27" s="138"/>
      <c r="D27" s="138"/>
      <c r="E27" s="138"/>
      <c r="F27" s="137"/>
      <c r="G27" s="138"/>
      <c r="H27" s="138"/>
      <c r="I27" s="139"/>
      <c r="J27" s="137"/>
      <c r="K27" s="138"/>
      <c r="L27" s="138"/>
      <c r="M27" s="139"/>
      <c r="N27" s="137"/>
      <c r="O27" s="138"/>
      <c r="P27" s="138"/>
      <c r="Q27" s="139"/>
      <c r="R27" s="137"/>
      <c r="S27" s="138"/>
      <c r="T27" s="138"/>
      <c r="U27" s="139"/>
      <c r="V27" s="137"/>
      <c r="W27" s="138"/>
      <c r="X27" s="138"/>
      <c r="Y27" s="139"/>
      <c r="Z27" s="137"/>
      <c r="AA27" s="138"/>
      <c r="AB27" s="138"/>
      <c r="AC27" s="139"/>
      <c r="AD27" s="137"/>
      <c r="AE27" s="138"/>
      <c r="AF27" s="138"/>
      <c r="AG27" s="139"/>
      <c r="AH27" s="137"/>
      <c r="AI27" s="138"/>
      <c r="AJ27" s="138"/>
      <c r="AK27" s="139"/>
      <c r="AL27" s="137"/>
      <c r="AM27" s="138"/>
      <c r="AN27" s="138"/>
      <c r="AO27" s="139"/>
      <c r="AP27" s="137"/>
      <c r="AQ27" s="138"/>
      <c r="AR27" s="138"/>
      <c r="AS27" s="139"/>
      <c r="AT27" s="137"/>
      <c r="AU27" s="138"/>
      <c r="AV27" s="138"/>
      <c r="AW27" s="139"/>
      <c r="AX27" s="137"/>
      <c r="AY27" s="138"/>
      <c r="AZ27" s="138"/>
      <c r="BA27" s="139"/>
      <c r="BB27" s="137"/>
      <c r="BC27" s="138"/>
      <c r="BD27" s="138"/>
      <c r="BE27" s="139"/>
      <c r="BF27" s="137"/>
      <c r="BG27" s="138"/>
      <c r="BH27" s="138"/>
      <c r="BI27" s="210"/>
      <c r="BJ27"/>
      <c r="BK27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11"/>
      <c r="DJ27" s="12"/>
      <c r="DK27" s="12"/>
      <c r="DL27" s="12"/>
      <c r="DM27" s="12"/>
      <c r="DN27" s="12"/>
      <c r="DO27" s="12"/>
      <c r="DP27" s="12"/>
      <c r="DQ27" s="11"/>
      <c r="DR27" s="12"/>
      <c r="DS27" s="12"/>
      <c r="DT27" s="12"/>
      <c r="DU27" s="12"/>
      <c r="DV27" s="12"/>
      <c r="DW27" s="12"/>
      <c r="DX27" s="13"/>
      <c r="EA27" s="113"/>
    </row>
    <row r="28" spans="2:131" ht="5.0999999999999996" customHeight="1" thickBot="1">
      <c r="B28" s="229"/>
      <c r="C28" s="141"/>
      <c r="D28" s="141"/>
      <c r="E28" s="141"/>
      <c r="F28" s="140"/>
      <c r="G28" s="141"/>
      <c r="H28" s="141"/>
      <c r="I28" s="142"/>
      <c r="J28" s="140"/>
      <c r="K28" s="141"/>
      <c r="L28" s="141"/>
      <c r="M28" s="142"/>
      <c r="N28" s="140"/>
      <c r="O28" s="141"/>
      <c r="P28" s="141"/>
      <c r="Q28" s="142"/>
      <c r="R28" s="140"/>
      <c r="S28" s="141"/>
      <c r="T28" s="141"/>
      <c r="U28" s="142"/>
      <c r="V28" s="140"/>
      <c r="W28" s="141"/>
      <c r="X28" s="141"/>
      <c r="Y28" s="142"/>
      <c r="Z28" s="140"/>
      <c r="AA28" s="141"/>
      <c r="AB28" s="141"/>
      <c r="AC28" s="142"/>
      <c r="AD28" s="140"/>
      <c r="AE28" s="141"/>
      <c r="AF28" s="141"/>
      <c r="AG28" s="142"/>
      <c r="AH28" s="140"/>
      <c r="AI28" s="141"/>
      <c r="AJ28" s="141"/>
      <c r="AK28" s="142"/>
      <c r="AL28" s="140"/>
      <c r="AM28" s="141"/>
      <c r="AN28" s="141"/>
      <c r="AO28" s="142"/>
      <c r="AP28" s="140"/>
      <c r="AQ28" s="141"/>
      <c r="AR28" s="141"/>
      <c r="AS28" s="142"/>
      <c r="AT28" s="140"/>
      <c r="AU28" s="141"/>
      <c r="AV28" s="141"/>
      <c r="AW28" s="142"/>
      <c r="AX28" s="140"/>
      <c r="AY28" s="141"/>
      <c r="AZ28" s="141"/>
      <c r="BA28" s="142"/>
      <c r="BB28" s="140"/>
      <c r="BC28" s="141"/>
      <c r="BD28" s="141"/>
      <c r="BE28" s="142"/>
      <c r="BF28" s="140"/>
      <c r="BG28" s="141"/>
      <c r="BH28" s="141"/>
      <c r="BI28" s="211"/>
      <c r="BJ28"/>
      <c r="BK28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18"/>
      <c r="DJ28" s="19"/>
      <c r="DK28" s="19"/>
      <c r="DL28" s="19"/>
      <c r="DM28" s="19"/>
      <c r="DN28" s="19"/>
      <c r="DO28" s="19"/>
      <c r="DP28" s="19"/>
      <c r="DQ28" s="18"/>
      <c r="DR28" s="19"/>
      <c r="DS28" s="19"/>
      <c r="DT28" s="19"/>
      <c r="DU28" s="19"/>
      <c r="DV28" s="19"/>
      <c r="DW28" s="19"/>
      <c r="DX28" s="20"/>
      <c r="EA28" s="113"/>
    </row>
    <row r="29" spans="2:131" ht="5.0999999999999996" customHeight="1">
      <c r="EA29" s="113"/>
    </row>
    <row r="30" spans="2:131" ht="5.0999999999999996" customHeight="1">
      <c r="CL30" s="19"/>
      <c r="CM30" s="19"/>
      <c r="CN30" s="19"/>
      <c r="CO30" s="19"/>
      <c r="CP30" s="19"/>
      <c r="EA30" s="127" t="s">
        <v>43</v>
      </c>
    </row>
    <row r="31" spans="2:131" ht="5.0999999999999996" customHeight="1">
      <c r="B31" s="178" t="s">
        <v>57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87"/>
      <c r="CF31" s="178" t="s">
        <v>25</v>
      </c>
      <c r="CG31" s="176"/>
      <c r="CH31" s="176"/>
      <c r="CI31" s="187"/>
      <c r="CL31" s="143" t="s">
        <v>26</v>
      </c>
      <c r="CM31" s="144"/>
      <c r="CN31" s="144"/>
      <c r="CO31" s="144"/>
      <c r="CP31" s="145"/>
      <c r="EA31" s="127"/>
    </row>
    <row r="32" spans="2:131" ht="5.0999999999999996" customHeight="1" thickBot="1"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8"/>
      <c r="CF32" s="146"/>
      <c r="CG32" s="147"/>
      <c r="CH32" s="147"/>
      <c r="CI32" s="148"/>
      <c r="CL32" s="146"/>
      <c r="CM32" s="147"/>
      <c r="CN32" s="147"/>
      <c r="CO32" s="147"/>
      <c r="CP32" s="148"/>
      <c r="EA32" s="127"/>
    </row>
    <row r="33" spans="1:132" ht="5.0999999999999996" customHeight="1">
      <c r="B33" s="189">
        <v>31</v>
      </c>
      <c r="C33" s="176"/>
      <c r="D33" s="176"/>
      <c r="E33" s="176"/>
      <c r="F33" s="175"/>
      <c r="G33" s="176"/>
      <c r="H33" s="176"/>
      <c r="I33" s="177"/>
      <c r="J33" s="175"/>
      <c r="K33" s="176"/>
      <c r="L33" s="176"/>
      <c r="M33" s="176"/>
      <c r="N33" s="175"/>
      <c r="O33" s="176"/>
      <c r="P33" s="176"/>
      <c r="Q33" s="177"/>
      <c r="R33" s="175"/>
      <c r="S33" s="176"/>
      <c r="T33" s="176"/>
      <c r="U33" s="176"/>
      <c r="V33" s="175">
        <v>41</v>
      </c>
      <c r="W33" s="176"/>
      <c r="X33" s="176"/>
      <c r="Y33" s="177"/>
      <c r="Z33" s="175"/>
      <c r="AA33" s="176"/>
      <c r="AB33" s="176"/>
      <c r="AC33" s="176"/>
      <c r="AD33" s="175"/>
      <c r="AE33" s="176"/>
      <c r="AF33" s="176"/>
      <c r="AG33" s="177"/>
      <c r="AH33" s="175"/>
      <c r="AI33" s="176"/>
      <c r="AJ33" s="176"/>
      <c r="AK33" s="176"/>
      <c r="AL33" s="175"/>
      <c r="AM33" s="176"/>
      <c r="AN33" s="176"/>
      <c r="AO33" s="177"/>
      <c r="AP33" s="175">
        <v>51</v>
      </c>
      <c r="AQ33" s="176"/>
      <c r="AR33" s="176"/>
      <c r="AS33" s="176"/>
      <c r="AT33" s="175"/>
      <c r="AU33" s="176"/>
      <c r="AV33" s="176"/>
      <c r="AW33" s="177"/>
      <c r="AX33" s="175"/>
      <c r="AY33" s="176"/>
      <c r="AZ33" s="176"/>
      <c r="BA33" s="176"/>
      <c r="BB33" s="175"/>
      <c r="BC33" s="176"/>
      <c r="BD33" s="176"/>
      <c r="BE33" s="177"/>
      <c r="BF33" s="175"/>
      <c r="BG33" s="176"/>
      <c r="BH33" s="176"/>
      <c r="BI33" s="176"/>
      <c r="BJ33" s="175">
        <v>61</v>
      </c>
      <c r="BK33" s="176"/>
      <c r="BL33" s="176"/>
      <c r="BM33" s="177"/>
      <c r="BN33" s="175"/>
      <c r="BO33" s="176"/>
      <c r="BP33" s="176"/>
      <c r="BQ33" s="176"/>
      <c r="BR33" s="175"/>
      <c r="BS33" s="176"/>
      <c r="BT33" s="176"/>
      <c r="BU33" s="177"/>
      <c r="BV33" s="175"/>
      <c r="BW33" s="176"/>
      <c r="BX33" s="176"/>
      <c r="BY33" s="176"/>
      <c r="BZ33" s="175">
        <v>70</v>
      </c>
      <c r="CA33" s="176"/>
      <c r="CB33" s="176"/>
      <c r="CC33" s="237"/>
      <c r="CF33" s="149">
        <v>71</v>
      </c>
      <c r="CG33" s="150"/>
      <c r="CH33" s="150"/>
      <c r="CI33" s="173"/>
      <c r="CL33" s="149">
        <v>72</v>
      </c>
      <c r="CM33" s="150"/>
      <c r="CN33" s="223"/>
      <c r="CO33" s="223"/>
      <c r="CP33" s="224"/>
      <c r="EA33" s="127"/>
    </row>
    <row r="34" spans="1:132" ht="4.5" customHeight="1">
      <c r="B34" s="151"/>
      <c r="C34" s="152"/>
      <c r="D34" s="152"/>
      <c r="E34" s="152"/>
      <c r="F34" s="155"/>
      <c r="G34" s="152"/>
      <c r="H34" s="152"/>
      <c r="I34" s="156"/>
      <c r="J34" s="155"/>
      <c r="K34" s="152"/>
      <c r="L34" s="152"/>
      <c r="M34" s="152"/>
      <c r="N34" s="155"/>
      <c r="O34" s="152"/>
      <c r="P34" s="152"/>
      <c r="Q34" s="156"/>
      <c r="R34" s="155"/>
      <c r="S34" s="152"/>
      <c r="T34" s="152"/>
      <c r="U34" s="152"/>
      <c r="V34" s="155"/>
      <c r="W34" s="152"/>
      <c r="X34" s="152"/>
      <c r="Y34" s="156"/>
      <c r="Z34" s="155"/>
      <c r="AA34" s="152"/>
      <c r="AB34" s="152"/>
      <c r="AC34" s="152"/>
      <c r="AD34" s="155"/>
      <c r="AE34" s="152"/>
      <c r="AF34" s="152"/>
      <c r="AG34" s="156"/>
      <c r="AH34" s="155"/>
      <c r="AI34" s="152"/>
      <c r="AJ34" s="152"/>
      <c r="AK34" s="152"/>
      <c r="AL34" s="155"/>
      <c r="AM34" s="152"/>
      <c r="AN34" s="152"/>
      <c r="AO34" s="156"/>
      <c r="AP34" s="155"/>
      <c r="AQ34" s="152"/>
      <c r="AR34" s="152"/>
      <c r="AS34" s="152"/>
      <c r="AT34" s="155"/>
      <c r="AU34" s="152"/>
      <c r="AV34" s="152"/>
      <c r="AW34" s="156"/>
      <c r="AX34" s="155"/>
      <c r="AY34" s="152"/>
      <c r="AZ34" s="152"/>
      <c r="BA34" s="152"/>
      <c r="BB34" s="155"/>
      <c r="BC34" s="152"/>
      <c r="BD34" s="152"/>
      <c r="BE34" s="156"/>
      <c r="BF34" s="155"/>
      <c r="BG34" s="152"/>
      <c r="BH34" s="152"/>
      <c r="BI34" s="152"/>
      <c r="BJ34" s="155"/>
      <c r="BK34" s="152"/>
      <c r="BL34" s="152"/>
      <c r="BM34" s="156"/>
      <c r="BN34" s="155"/>
      <c r="BO34" s="152"/>
      <c r="BP34" s="152"/>
      <c r="BQ34" s="152"/>
      <c r="BR34" s="155"/>
      <c r="BS34" s="152"/>
      <c r="BT34" s="152"/>
      <c r="BU34" s="156"/>
      <c r="BV34" s="155"/>
      <c r="BW34" s="152"/>
      <c r="BX34" s="152"/>
      <c r="BY34" s="152"/>
      <c r="BZ34" s="155"/>
      <c r="CA34" s="152"/>
      <c r="CB34" s="152"/>
      <c r="CC34" s="174"/>
      <c r="CF34" s="238"/>
      <c r="CG34" s="144"/>
      <c r="CH34" s="144"/>
      <c r="CI34" s="239"/>
      <c r="CL34" s="225"/>
      <c r="CM34" s="226"/>
      <c r="CN34" s="226"/>
      <c r="CO34" s="226"/>
      <c r="CP34" s="227"/>
      <c r="EA34" s="127"/>
    </row>
    <row r="35" spans="1:132" ht="5.0999999999999996" customHeight="1">
      <c r="B35" s="230" t="str">
        <f>MID($EA35,1,1)</f>
        <v>稲</v>
      </c>
      <c r="C35" s="168"/>
      <c r="D35" s="168"/>
      <c r="E35" s="169"/>
      <c r="F35" s="137" t="str">
        <f>MID($EA35,2,1)</f>
        <v>垣</v>
      </c>
      <c r="G35" s="138"/>
      <c r="H35" s="138"/>
      <c r="I35" s="139"/>
      <c r="J35" s="137" t="str">
        <f>MID($EA35,3,1)</f>
        <v>　</v>
      </c>
      <c r="K35" s="138"/>
      <c r="L35" s="138"/>
      <c r="M35" s="139"/>
      <c r="N35" s="137" t="str">
        <f>MID($EA35,4,1)</f>
        <v>健</v>
      </c>
      <c r="O35" s="138"/>
      <c r="P35" s="138"/>
      <c r="Q35" s="139"/>
      <c r="R35" s="137" t="str">
        <f>MID($EA35,5,1)</f>
        <v>二</v>
      </c>
      <c r="S35" s="138"/>
      <c r="T35" s="138"/>
      <c r="U35" s="139"/>
      <c r="V35" s="137" t="str">
        <f>MID($EA35,6,1)</f>
        <v/>
      </c>
      <c r="W35" s="138"/>
      <c r="X35" s="138"/>
      <c r="Y35" s="139"/>
      <c r="Z35" s="137" t="str">
        <f>MID($EA35,7,1)</f>
        <v/>
      </c>
      <c r="AA35" s="138"/>
      <c r="AB35" s="138"/>
      <c r="AC35" s="139"/>
      <c r="AD35" s="137" t="str">
        <f>MID($EA35,8,1)</f>
        <v/>
      </c>
      <c r="AE35" s="138"/>
      <c r="AF35" s="138"/>
      <c r="AG35" s="139"/>
      <c r="AH35" s="137" t="str">
        <f>MID($EA35,9,1)</f>
        <v/>
      </c>
      <c r="AI35" s="138"/>
      <c r="AJ35" s="138"/>
      <c r="AK35" s="139"/>
      <c r="AL35" s="137" t="str">
        <f>MID($EA35,10,1)</f>
        <v/>
      </c>
      <c r="AM35" s="138"/>
      <c r="AN35" s="138"/>
      <c r="AO35" s="139"/>
      <c r="AP35" s="137" t="str">
        <f>MID($EA35,11,1)</f>
        <v/>
      </c>
      <c r="AQ35" s="138"/>
      <c r="AR35" s="138"/>
      <c r="AS35" s="139"/>
      <c r="AT35" s="137" t="str">
        <f>MID($EA35,12,1)</f>
        <v/>
      </c>
      <c r="AU35" s="138"/>
      <c r="AV35" s="138"/>
      <c r="AW35" s="139"/>
      <c r="AX35" s="137" t="str">
        <f>MID($EA35,13,1)</f>
        <v/>
      </c>
      <c r="AY35" s="138"/>
      <c r="AZ35" s="138"/>
      <c r="BA35" s="139"/>
      <c r="BB35" s="137" t="str">
        <f>MID($EA35,14,1)</f>
        <v/>
      </c>
      <c r="BC35" s="138"/>
      <c r="BD35" s="138"/>
      <c r="BE35" s="139"/>
      <c r="BF35" s="137" t="str">
        <f>MID($EA35,15,1)</f>
        <v/>
      </c>
      <c r="BG35" s="138"/>
      <c r="BH35" s="138"/>
      <c r="BI35" s="139"/>
      <c r="BJ35" s="137" t="str">
        <f>MID($EA35,16,1)</f>
        <v/>
      </c>
      <c r="BK35" s="138"/>
      <c r="BL35" s="138"/>
      <c r="BM35" s="139"/>
      <c r="BN35" s="137" t="str">
        <f>MID($EA35,17,1)</f>
        <v/>
      </c>
      <c r="BO35" s="138"/>
      <c r="BP35" s="138"/>
      <c r="BQ35" s="139"/>
      <c r="BR35" s="137" t="str">
        <f>MID($EA35,18,1)</f>
        <v/>
      </c>
      <c r="BS35" s="138"/>
      <c r="BT35" s="138"/>
      <c r="BU35" s="139"/>
      <c r="BV35" s="137" t="str">
        <f>MID($EA35,19,1)</f>
        <v/>
      </c>
      <c r="BW35" s="138"/>
      <c r="BX35" s="138"/>
      <c r="BY35" s="139"/>
      <c r="BZ35" s="167" t="str">
        <f>MID($EA35,20,1)</f>
        <v/>
      </c>
      <c r="CA35" s="168"/>
      <c r="CB35" s="168"/>
      <c r="CC35" s="209"/>
      <c r="CF35" s="231">
        <v>0</v>
      </c>
      <c r="CG35" s="232"/>
      <c r="CH35" s="232"/>
      <c r="CI35" s="233"/>
      <c r="CL35" s="231">
        <v>0</v>
      </c>
      <c r="CM35" s="232"/>
      <c r="CN35" s="232"/>
      <c r="CO35" s="232"/>
      <c r="CP35" s="233"/>
      <c r="EA35" s="113" t="str">
        <f>VLOOKUP($A$1,口座番号登録一覧表!$B$5:$S$15,6,0)</f>
        <v>稲垣　健二</v>
      </c>
    </row>
    <row r="36" spans="1:132" ht="5.0999999999999996" customHeight="1">
      <c r="B36" s="228"/>
      <c r="C36" s="138"/>
      <c r="D36" s="138"/>
      <c r="E36" s="139"/>
      <c r="F36" s="137"/>
      <c r="G36" s="138"/>
      <c r="H36" s="138"/>
      <c r="I36" s="139"/>
      <c r="J36" s="137"/>
      <c r="K36" s="138"/>
      <c r="L36" s="138"/>
      <c r="M36" s="139"/>
      <c r="N36" s="137"/>
      <c r="O36" s="138"/>
      <c r="P36" s="138"/>
      <c r="Q36" s="139"/>
      <c r="R36" s="137"/>
      <c r="S36" s="138"/>
      <c r="T36" s="138"/>
      <c r="U36" s="139"/>
      <c r="V36" s="137"/>
      <c r="W36" s="138"/>
      <c r="X36" s="138"/>
      <c r="Y36" s="139"/>
      <c r="Z36" s="137"/>
      <c r="AA36" s="138"/>
      <c r="AB36" s="138"/>
      <c r="AC36" s="139"/>
      <c r="AD36" s="137"/>
      <c r="AE36" s="138"/>
      <c r="AF36" s="138"/>
      <c r="AG36" s="139"/>
      <c r="AH36" s="137"/>
      <c r="AI36" s="138"/>
      <c r="AJ36" s="138"/>
      <c r="AK36" s="139"/>
      <c r="AL36" s="137"/>
      <c r="AM36" s="138"/>
      <c r="AN36" s="138"/>
      <c r="AO36" s="139"/>
      <c r="AP36" s="137"/>
      <c r="AQ36" s="138"/>
      <c r="AR36" s="138"/>
      <c r="AS36" s="139"/>
      <c r="AT36" s="137"/>
      <c r="AU36" s="138"/>
      <c r="AV36" s="138"/>
      <c r="AW36" s="139"/>
      <c r="AX36" s="137"/>
      <c r="AY36" s="138"/>
      <c r="AZ36" s="138"/>
      <c r="BA36" s="139"/>
      <c r="BB36" s="137"/>
      <c r="BC36" s="138"/>
      <c r="BD36" s="138"/>
      <c r="BE36" s="139"/>
      <c r="BF36" s="137"/>
      <c r="BG36" s="138"/>
      <c r="BH36" s="138"/>
      <c r="BI36" s="139"/>
      <c r="BJ36" s="137"/>
      <c r="BK36" s="138"/>
      <c r="BL36" s="138"/>
      <c r="BM36" s="139"/>
      <c r="BN36" s="137"/>
      <c r="BO36" s="138"/>
      <c r="BP36" s="138"/>
      <c r="BQ36" s="139"/>
      <c r="BR36" s="137"/>
      <c r="BS36" s="138"/>
      <c r="BT36" s="138"/>
      <c r="BU36" s="139"/>
      <c r="BV36" s="137"/>
      <c r="BW36" s="138"/>
      <c r="BX36" s="138"/>
      <c r="BY36" s="139"/>
      <c r="BZ36" s="137"/>
      <c r="CA36" s="138"/>
      <c r="CB36" s="138"/>
      <c r="CC36" s="210"/>
      <c r="CF36" s="231"/>
      <c r="CG36" s="232"/>
      <c r="CH36" s="232"/>
      <c r="CI36" s="233"/>
      <c r="CL36" s="231"/>
      <c r="CM36" s="232"/>
      <c r="CN36" s="232"/>
      <c r="CO36" s="232"/>
      <c r="CP36" s="233"/>
      <c r="EA36" s="113"/>
    </row>
    <row r="37" spans="1:132" ht="5.0999999999999996" customHeight="1">
      <c r="B37" s="228"/>
      <c r="C37" s="138"/>
      <c r="D37" s="138"/>
      <c r="E37" s="139"/>
      <c r="F37" s="137"/>
      <c r="G37" s="138"/>
      <c r="H37" s="138"/>
      <c r="I37" s="139"/>
      <c r="J37" s="137"/>
      <c r="K37" s="138"/>
      <c r="L37" s="138"/>
      <c r="M37" s="139"/>
      <c r="N37" s="137"/>
      <c r="O37" s="138"/>
      <c r="P37" s="138"/>
      <c r="Q37" s="139"/>
      <c r="R37" s="137"/>
      <c r="S37" s="138"/>
      <c r="T37" s="138"/>
      <c r="U37" s="139"/>
      <c r="V37" s="137"/>
      <c r="W37" s="138"/>
      <c r="X37" s="138"/>
      <c r="Y37" s="139"/>
      <c r="Z37" s="137"/>
      <c r="AA37" s="138"/>
      <c r="AB37" s="138"/>
      <c r="AC37" s="139"/>
      <c r="AD37" s="137"/>
      <c r="AE37" s="138"/>
      <c r="AF37" s="138"/>
      <c r="AG37" s="139"/>
      <c r="AH37" s="137"/>
      <c r="AI37" s="138"/>
      <c r="AJ37" s="138"/>
      <c r="AK37" s="139"/>
      <c r="AL37" s="137"/>
      <c r="AM37" s="138"/>
      <c r="AN37" s="138"/>
      <c r="AO37" s="139"/>
      <c r="AP37" s="137"/>
      <c r="AQ37" s="138"/>
      <c r="AR37" s="138"/>
      <c r="AS37" s="139"/>
      <c r="AT37" s="137"/>
      <c r="AU37" s="138"/>
      <c r="AV37" s="138"/>
      <c r="AW37" s="139"/>
      <c r="AX37" s="137"/>
      <c r="AY37" s="138"/>
      <c r="AZ37" s="138"/>
      <c r="BA37" s="139"/>
      <c r="BB37" s="137"/>
      <c r="BC37" s="138"/>
      <c r="BD37" s="138"/>
      <c r="BE37" s="139"/>
      <c r="BF37" s="137"/>
      <c r="BG37" s="138"/>
      <c r="BH37" s="138"/>
      <c r="BI37" s="139"/>
      <c r="BJ37" s="137"/>
      <c r="BK37" s="138"/>
      <c r="BL37" s="138"/>
      <c r="BM37" s="139"/>
      <c r="BN37" s="137"/>
      <c r="BO37" s="138"/>
      <c r="BP37" s="138"/>
      <c r="BQ37" s="139"/>
      <c r="BR37" s="137"/>
      <c r="BS37" s="138"/>
      <c r="BT37" s="138"/>
      <c r="BU37" s="139"/>
      <c r="BV37" s="137"/>
      <c r="BW37" s="138"/>
      <c r="BX37" s="138"/>
      <c r="BY37" s="139"/>
      <c r="BZ37" s="137"/>
      <c r="CA37" s="138"/>
      <c r="CB37" s="138"/>
      <c r="CC37" s="210"/>
      <c r="CF37" s="231"/>
      <c r="CG37" s="232"/>
      <c r="CH37" s="232"/>
      <c r="CI37" s="233"/>
      <c r="CL37" s="231"/>
      <c r="CM37" s="232"/>
      <c r="CN37" s="232"/>
      <c r="CO37" s="232"/>
      <c r="CP37" s="233"/>
      <c r="EA37" s="113"/>
    </row>
    <row r="38" spans="1:132" ht="5.0999999999999996" customHeight="1">
      <c r="B38" s="228"/>
      <c r="C38" s="138"/>
      <c r="D38" s="138"/>
      <c r="E38" s="139"/>
      <c r="F38" s="137"/>
      <c r="G38" s="138"/>
      <c r="H38" s="138"/>
      <c r="I38" s="139"/>
      <c r="J38" s="137"/>
      <c r="K38" s="138"/>
      <c r="L38" s="138"/>
      <c r="M38" s="139"/>
      <c r="N38" s="137"/>
      <c r="O38" s="138"/>
      <c r="P38" s="138"/>
      <c r="Q38" s="139"/>
      <c r="R38" s="137"/>
      <c r="S38" s="138"/>
      <c r="T38" s="138"/>
      <c r="U38" s="139"/>
      <c r="V38" s="137"/>
      <c r="W38" s="138"/>
      <c r="X38" s="138"/>
      <c r="Y38" s="139"/>
      <c r="Z38" s="137"/>
      <c r="AA38" s="138"/>
      <c r="AB38" s="138"/>
      <c r="AC38" s="139"/>
      <c r="AD38" s="137"/>
      <c r="AE38" s="138"/>
      <c r="AF38" s="138"/>
      <c r="AG38" s="139"/>
      <c r="AH38" s="137"/>
      <c r="AI38" s="138"/>
      <c r="AJ38" s="138"/>
      <c r="AK38" s="139"/>
      <c r="AL38" s="137"/>
      <c r="AM38" s="138"/>
      <c r="AN38" s="138"/>
      <c r="AO38" s="139"/>
      <c r="AP38" s="137"/>
      <c r="AQ38" s="138"/>
      <c r="AR38" s="138"/>
      <c r="AS38" s="139"/>
      <c r="AT38" s="137"/>
      <c r="AU38" s="138"/>
      <c r="AV38" s="138"/>
      <c r="AW38" s="139"/>
      <c r="AX38" s="137"/>
      <c r="AY38" s="138"/>
      <c r="AZ38" s="138"/>
      <c r="BA38" s="139"/>
      <c r="BB38" s="137"/>
      <c r="BC38" s="138"/>
      <c r="BD38" s="138"/>
      <c r="BE38" s="139"/>
      <c r="BF38" s="137"/>
      <c r="BG38" s="138"/>
      <c r="BH38" s="138"/>
      <c r="BI38" s="139"/>
      <c r="BJ38" s="137"/>
      <c r="BK38" s="138"/>
      <c r="BL38" s="138"/>
      <c r="BM38" s="139"/>
      <c r="BN38" s="137"/>
      <c r="BO38" s="138"/>
      <c r="BP38" s="138"/>
      <c r="BQ38" s="139"/>
      <c r="BR38" s="137"/>
      <c r="BS38" s="138"/>
      <c r="BT38" s="138"/>
      <c r="BU38" s="139"/>
      <c r="BV38" s="137"/>
      <c r="BW38" s="138"/>
      <c r="BX38" s="138"/>
      <c r="BY38" s="139"/>
      <c r="BZ38" s="137"/>
      <c r="CA38" s="138"/>
      <c r="CB38" s="138"/>
      <c r="CC38" s="210"/>
      <c r="CD38" s="12"/>
      <c r="CE38" s="22"/>
      <c r="CF38" s="231"/>
      <c r="CG38" s="232"/>
      <c r="CH38" s="232"/>
      <c r="CI38" s="233"/>
      <c r="CJ38" s="21"/>
      <c r="CK38" s="22"/>
      <c r="CL38" s="231"/>
      <c r="CM38" s="232"/>
      <c r="CN38" s="232"/>
      <c r="CO38" s="232"/>
      <c r="CP38" s="233"/>
      <c r="EA38" s="113"/>
    </row>
    <row r="39" spans="1:132" ht="5.0999999999999996" customHeight="1" thickBot="1">
      <c r="B39" s="229"/>
      <c r="C39" s="141"/>
      <c r="D39" s="141"/>
      <c r="E39" s="142"/>
      <c r="F39" s="140"/>
      <c r="G39" s="141"/>
      <c r="H39" s="141"/>
      <c r="I39" s="142"/>
      <c r="J39" s="140"/>
      <c r="K39" s="141"/>
      <c r="L39" s="141"/>
      <c r="M39" s="142"/>
      <c r="N39" s="140"/>
      <c r="O39" s="141"/>
      <c r="P39" s="141"/>
      <c r="Q39" s="142"/>
      <c r="R39" s="140"/>
      <c r="S39" s="141"/>
      <c r="T39" s="141"/>
      <c r="U39" s="142"/>
      <c r="V39" s="140"/>
      <c r="W39" s="141"/>
      <c r="X39" s="141"/>
      <c r="Y39" s="142"/>
      <c r="Z39" s="140"/>
      <c r="AA39" s="141"/>
      <c r="AB39" s="141"/>
      <c r="AC39" s="142"/>
      <c r="AD39" s="140"/>
      <c r="AE39" s="141"/>
      <c r="AF39" s="141"/>
      <c r="AG39" s="142"/>
      <c r="AH39" s="140"/>
      <c r="AI39" s="141"/>
      <c r="AJ39" s="141"/>
      <c r="AK39" s="142"/>
      <c r="AL39" s="140"/>
      <c r="AM39" s="141"/>
      <c r="AN39" s="141"/>
      <c r="AO39" s="142"/>
      <c r="AP39" s="140"/>
      <c r="AQ39" s="141"/>
      <c r="AR39" s="141"/>
      <c r="AS39" s="142"/>
      <c r="AT39" s="140"/>
      <c r="AU39" s="141"/>
      <c r="AV39" s="141"/>
      <c r="AW39" s="142"/>
      <c r="AX39" s="140"/>
      <c r="AY39" s="141"/>
      <c r="AZ39" s="141"/>
      <c r="BA39" s="142"/>
      <c r="BB39" s="140"/>
      <c r="BC39" s="141"/>
      <c r="BD39" s="141"/>
      <c r="BE39" s="142"/>
      <c r="BF39" s="140"/>
      <c r="BG39" s="141"/>
      <c r="BH39" s="141"/>
      <c r="BI39" s="142"/>
      <c r="BJ39" s="140"/>
      <c r="BK39" s="141"/>
      <c r="BL39" s="141"/>
      <c r="BM39" s="142"/>
      <c r="BN39" s="140"/>
      <c r="BO39" s="141"/>
      <c r="BP39" s="141"/>
      <c r="BQ39" s="142"/>
      <c r="BR39" s="140"/>
      <c r="BS39" s="141"/>
      <c r="BT39" s="141"/>
      <c r="BU39" s="142"/>
      <c r="BV39" s="140"/>
      <c r="BW39" s="141"/>
      <c r="BX39" s="141"/>
      <c r="BY39" s="142"/>
      <c r="BZ39" s="140"/>
      <c r="CA39" s="141"/>
      <c r="CB39" s="141"/>
      <c r="CC39" s="211"/>
      <c r="CD39" s="19"/>
      <c r="CE39" s="24"/>
      <c r="CF39" s="234"/>
      <c r="CG39" s="235"/>
      <c r="CH39" s="235"/>
      <c r="CI39" s="236"/>
      <c r="CJ39" s="23"/>
      <c r="CK39" s="24"/>
      <c r="CL39" s="234"/>
      <c r="CM39" s="235"/>
      <c r="CN39" s="235"/>
      <c r="CO39" s="235"/>
      <c r="CP39" s="236"/>
      <c r="EA39" s="113"/>
    </row>
    <row r="40" spans="1:132" ht="5.0999999999999996" customHeight="1"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30"/>
      <c r="CD40"/>
      <c r="CE40"/>
      <c r="CF40"/>
      <c r="CG40"/>
      <c r="CH40"/>
      <c r="CI40"/>
      <c r="CJ40"/>
      <c r="CK40"/>
      <c r="CL40"/>
      <c r="CM40"/>
      <c r="CY40" s="19"/>
      <c r="EA40" s="54"/>
    </row>
    <row r="41" spans="1:132" ht="5.0999999999999996" customHeight="1"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3"/>
      <c r="CD41"/>
      <c r="CE41"/>
      <c r="CF41"/>
      <c r="CG41"/>
      <c r="CH41"/>
      <c r="CI41"/>
      <c r="CJ41"/>
      <c r="CK41"/>
      <c r="CL41"/>
      <c r="CM41"/>
    </row>
    <row r="42" spans="1:132" ht="5.0999999999999996" customHeight="1"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3"/>
      <c r="CD42"/>
      <c r="CE42"/>
      <c r="CF42"/>
      <c r="CG42"/>
      <c r="CH42"/>
      <c r="CI42"/>
      <c r="CJ42"/>
      <c r="CK42"/>
      <c r="CL42"/>
      <c r="CM42"/>
    </row>
    <row r="43" spans="1:132" ht="5.0999999999999996" customHeight="1">
      <c r="B43" s="131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3"/>
      <c r="CD43" s="25"/>
      <c r="CE43" s="26"/>
      <c r="CF43" s="26"/>
      <c r="CG43" s="26"/>
      <c r="CH43" s="26"/>
      <c r="CI43" s="26"/>
      <c r="CJ43" s="26"/>
      <c r="CK43" s="26"/>
      <c r="CL43" s="26"/>
      <c r="CM43" s="26"/>
      <c r="CN43" s="12"/>
      <c r="CO43" s="12"/>
      <c r="CP43" s="12"/>
      <c r="CQ43" s="12"/>
      <c r="CR43" s="12"/>
      <c r="CS43" s="12"/>
    </row>
    <row r="44" spans="1:132" ht="5.0999999999999996" customHeight="1" thickBot="1"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6"/>
      <c r="CD44" s="27"/>
      <c r="CE44" s="28"/>
      <c r="CF44" s="28"/>
      <c r="CG44" s="28"/>
      <c r="CH44" s="28"/>
      <c r="CI44" s="28"/>
      <c r="CJ44" s="28"/>
      <c r="CK44" s="28"/>
      <c r="CL44" s="28"/>
      <c r="CM44" s="28"/>
      <c r="CN44" s="19"/>
      <c r="CO44" s="19"/>
      <c r="CP44" s="19"/>
      <c r="CQ44" s="19"/>
      <c r="CR44" s="19"/>
      <c r="CS44" s="19"/>
      <c r="EA44" s="127" t="s">
        <v>1</v>
      </c>
      <c r="EB44" s="127" t="s">
        <v>53</v>
      </c>
    </row>
    <row r="45" spans="1:132" ht="5.0999999999999996" customHeight="1">
      <c r="B45" s="143" t="s">
        <v>27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5"/>
      <c r="AH45" s="143" t="s">
        <v>28</v>
      </c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5"/>
      <c r="EA45" s="127"/>
      <c r="EB45" s="127"/>
    </row>
    <row r="46" spans="1:132" ht="5.0999999999999996" customHeight="1" thickBot="1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8"/>
      <c r="AH46" s="146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8"/>
      <c r="EA46" s="127"/>
      <c r="EB46" s="127"/>
    </row>
    <row r="47" spans="1:132" ht="5.0999999999999996" customHeight="1">
      <c r="A47" s="22"/>
      <c r="B47" s="149">
        <v>73</v>
      </c>
      <c r="C47" s="150"/>
      <c r="D47" s="150"/>
      <c r="E47" s="154"/>
      <c r="F47" s="153">
        <v>74</v>
      </c>
      <c r="G47" s="150"/>
      <c r="H47" s="150"/>
      <c r="I47" s="154"/>
      <c r="J47" s="153">
        <v>75</v>
      </c>
      <c r="K47" s="150"/>
      <c r="L47" s="150"/>
      <c r="M47" s="157"/>
      <c r="N47" s="159" t="s">
        <v>29</v>
      </c>
      <c r="O47" s="150"/>
      <c r="P47" s="150"/>
      <c r="Q47" s="157"/>
      <c r="R47" s="159">
        <v>76</v>
      </c>
      <c r="S47" s="150"/>
      <c r="T47" s="150"/>
      <c r="U47" s="154"/>
      <c r="V47" s="153">
        <v>77</v>
      </c>
      <c r="W47" s="150"/>
      <c r="X47" s="150"/>
      <c r="Y47" s="154"/>
      <c r="Z47" s="153">
        <v>78</v>
      </c>
      <c r="AA47" s="150"/>
      <c r="AB47" s="150"/>
      <c r="AC47" s="154"/>
      <c r="AD47" s="153">
        <v>79</v>
      </c>
      <c r="AE47" s="150"/>
      <c r="AF47" s="150"/>
      <c r="AG47" s="157"/>
      <c r="AH47" s="153">
        <v>80</v>
      </c>
      <c r="AI47" s="150"/>
      <c r="AJ47" s="150"/>
      <c r="AK47" s="154"/>
      <c r="AL47" s="153"/>
      <c r="AM47" s="150"/>
      <c r="AN47" s="150"/>
      <c r="AO47" s="154"/>
      <c r="AP47" s="153"/>
      <c r="AQ47" s="150"/>
      <c r="AR47" s="150"/>
      <c r="AS47" s="154"/>
      <c r="AT47" s="153"/>
      <c r="AU47" s="150"/>
      <c r="AV47" s="150"/>
      <c r="AW47" s="154"/>
      <c r="AX47" s="153"/>
      <c r="AY47" s="150"/>
      <c r="AZ47" s="150"/>
      <c r="BA47" s="154"/>
      <c r="BB47" s="153">
        <v>90</v>
      </c>
      <c r="BC47" s="150"/>
      <c r="BD47" s="150"/>
      <c r="BE47" s="154"/>
      <c r="BF47" s="153"/>
      <c r="BG47" s="150"/>
      <c r="BH47" s="150"/>
      <c r="BI47" s="154"/>
      <c r="BJ47" s="153"/>
      <c r="BK47" s="150"/>
      <c r="BL47" s="150"/>
      <c r="BM47" s="154"/>
      <c r="BN47" s="153"/>
      <c r="BO47" s="150"/>
      <c r="BP47" s="150"/>
      <c r="BQ47" s="154"/>
      <c r="BR47" s="153"/>
      <c r="BS47" s="150"/>
      <c r="BT47" s="150"/>
      <c r="BU47" s="154"/>
      <c r="BV47" s="153">
        <v>100</v>
      </c>
      <c r="BW47" s="150"/>
      <c r="BX47" s="150"/>
      <c r="BY47" s="154"/>
      <c r="BZ47" s="153"/>
      <c r="CA47" s="150"/>
      <c r="CB47" s="150"/>
      <c r="CC47" s="154"/>
      <c r="CD47" s="153"/>
      <c r="CE47" s="150"/>
      <c r="CF47" s="150"/>
      <c r="CG47" s="154"/>
      <c r="CH47" s="153"/>
      <c r="CI47" s="150"/>
      <c r="CJ47" s="150"/>
      <c r="CK47" s="154"/>
      <c r="CL47" s="153"/>
      <c r="CM47" s="150"/>
      <c r="CN47" s="150"/>
      <c r="CO47" s="154"/>
      <c r="CP47" s="153">
        <v>111</v>
      </c>
      <c r="CQ47" s="150"/>
      <c r="CR47" s="150"/>
      <c r="CS47" s="173"/>
      <c r="EA47" s="127"/>
      <c r="EB47" s="127"/>
    </row>
    <row r="48" spans="1:132" ht="5.0999999999999996" customHeight="1">
      <c r="A48" s="22"/>
      <c r="B48" s="151"/>
      <c r="C48" s="152"/>
      <c r="D48" s="152"/>
      <c r="E48" s="156"/>
      <c r="F48" s="155"/>
      <c r="G48" s="152"/>
      <c r="H48" s="152"/>
      <c r="I48" s="156"/>
      <c r="J48" s="155"/>
      <c r="K48" s="152"/>
      <c r="L48" s="152"/>
      <c r="M48" s="158"/>
      <c r="N48" s="143"/>
      <c r="O48" s="144"/>
      <c r="P48" s="144"/>
      <c r="Q48" s="145"/>
      <c r="R48" s="160"/>
      <c r="S48" s="152"/>
      <c r="T48" s="152"/>
      <c r="U48" s="156"/>
      <c r="V48" s="155"/>
      <c r="W48" s="152"/>
      <c r="X48" s="152"/>
      <c r="Y48" s="156"/>
      <c r="Z48" s="155"/>
      <c r="AA48" s="152"/>
      <c r="AB48" s="152"/>
      <c r="AC48" s="156"/>
      <c r="AD48" s="155"/>
      <c r="AE48" s="152"/>
      <c r="AF48" s="152"/>
      <c r="AG48" s="158"/>
      <c r="AH48" s="155"/>
      <c r="AI48" s="152"/>
      <c r="AJ48" s="152"/>
      <c r="AK48" s="156"/>
      <c r="AL48" s="155"/>
      <c r="AM48" s="152"/>
      <c r="AN48" s="152"/>
      <c r="AO48" s="156"/>
      <c r="AP48" s="155"/>
      <c r="AQ48" s="152"/>
      <c r="AR48" s="152"/>
      <c r="AS48" s="156"/>
      <c r="AT48" s="155"/>
      <c r="AU48" s="152"/>
      <c r="AV48" s="152"/>
      <c r="AW48" s="156"/>
      <c r="AX48" s="155"/>
      <c r="AY48" s="152"/>
      <c r="AZ48" s="152"/>
      <c r="BA48" s="156"/>
      <c r="BB48" s="155"/>
      <c r="BC48" s="152"/>
      <c r="BD48" s="152"/>
      <c r="BE48" s="156"/>
      <c r="BF48" s="155"/>
      <c r="BG48" s="152"/>
      <c r="BH48" s="152"/>
      <c r="BI48" s="156"/>
      <c r="BJ48" s="155"/>
      <c r="BK48" s="152"/>
      <c r="BL48" s="152"/>
      <c r="BM48" s="156"/>
      <c r="BN48" s="155"/>
      <c r="BO48" s="152"/>
      <c r="BP48" s="152"/>
      <c r="BQ48" s="156"/>
      <c r="BR48" s="155"/>
      <c r="BS48" s="152"/>
      <c r="BT48" s="152"/>
      <c r="BU48" s="156"/>
      <c r="BV48" s="155"/>
      <c r="BW48" s="152"/>
      <c r="BX48" s="152"/>
      <c r="BY48" s="156"/>
      <c r="BZ48" s="155"/>
      <c r="CA48" s="152"/>
      <c r="CB48" s="152"/>
      <c r="CC48" s="156"/>
      <c r="CD48" s="155"/>
      <c r="CE48" s="152"/>
      <c r="CF48" s="152"/>
      <c r="CG48" s="156"/>
      <c r="CH48" s="155"/>
      <c r="CI48" s="152"/>
      <c r="CJ48" s="152"/>
      <c r="CK48" s="156"/>
      <c r="CL48" s="155"/>
      <c r="CM48" s="152"/>
      <c r="CN48" s="152"/>
      <c r="CO48" s="156"/>
      <c r="CP48" s="155"/>
      <c r="CQ48" s="152"/>
      <c r="CR48" s="152"/>
      <c r="CS48" s="174"/>
      <c r="EA48" s="127"/>
      <c r="EB48" s="127"/>
    </row>
    <row r="49" spans="1:132" ht="5.0999999999999996" customHeight="1">
      <c r="A49" s="22"/>
      <c r="B49" s="230" t="str">
        <f>MID($EA49,1,1)</f>
        <v>０</v>
      </c>
      <c r="C49" s="168"/>
      <c r="D49" s="168"/>
      <c r="E49" s="169"/>
      <c r="F49" s="167" t="str">
        <f>MID($EA49,2,1)</f>
        <v>３</v>
      </c>
      <c r="G49" s="168"/>
      <c r="H49" s="168"/>
      <c r="I49" s="169"/>
      <c r="J49" s="137" t="str">
        <f>MID($EA49,3,1)</f>
        <v>６</v>
      </c>
      <c r="K49" s="138"/>
      <c r="L49" s="138"/>
      <c r="M49" s="138"/>
      <c r="N49" s="143"/>
      <c r="O49" s="144"/>
      <c r="P49" s="144"/>
      <c r="Q49" s="145"/>
      <c r="R49" s="138" t="str">
        <f>MID($EA49,5,1)</f>
        <v>８</v>
      </c>
      <c r="S49" s="138"/>
      <c r="T49" s="138"/>
      <c r="U49" s="139"/>
      <c r="V49" s="137" t="str">
        <f>MID($EA49,6,1)</f>
        <v>３</v>
      </c>
      <c r="W49" s="138"/>
      <c r="X49" s="138"/>
      <c r="Y49" s="139"/>
      <c r="Z49" s="137" t="str">
        <f>MID($EA49,7,1)</f>
        <v>４</v>
      </c>
      <c r="AA49" s="138"/>
      <c r="AB49" s="138"/>
      <c r="AC49" s="139"/>
      <c r="AD49" s="137" t="str">
        <f>MID($EA49,8,1)</f>
        <v>５</v>
      </c>
      <c r="AE49" s="138"/>
      <c r="AF49" s="138"/>
      <c r="AG49" s="240"/>
      <c r="AH49" s="356" t="str">
        <f>MID($EB49,1,1)</f>
        <v>弘</v>
      </c>
      <c r="AI49" s="333"/>
      <c r="AJ49" s="333"/>
      <c r="AK49" s="334"/>
      <c r="AL49" s="335" t="str">
        <f>MID($EB49,2,1)</f>
        <v>前</v>
      </c>
      <c r="AM49" s="314"/>
      <c r="AN49" s="314"/>
      <c r="AO49" s="315"/>
      <c r="AP49" s="335" t="str">
        <f>MID($EB49,3,1)</f>
        <v>市</v>
      </c>
      <c r="AQ49" s="314"/>
      <c r="AR49" s="314"/>
      <c r="AS49" s="315"/>
      <c r="AT49" s="335" t="str">
        <f>MID($EB49,4,1)</f>
        <v>蔵</v>
      </c>
      <c r="AU49" s="314"/>
      <c r="AV49" s="314"/>
      <c r="AW49" s="315"/>
      <c r="AX49" s="335" t="str">
        <f>MID($EB49,5,1)</f>
        <v>主</v>
      </c>
      <c r="AY49" s="314"/>
      <c r="AZ49" s="314"/>
      <c r="BA49" s="315"/>
      <c r="BB49" s="335" t="str">
        <f>MID($EB49,6,1)</f>
        <v>町</v>
      </c>
      <c r="BC49" s="314"/>
      <c r="BD49" s="314"/>
      <c r="BE49" s="315"/>
      <c r="BF49" s="335" t="str">
        <f>MID($EB49,7,1)</f>
        <v>４</v>
      </c>
      <c r="BG49" s="314"/>
      <c r="BH49" s="314"/>
      <c r="BI49" s="315"/>
      <c r="BJ49" s="335" t="str">
        <f>MID($EB49,8,1)</f>
        <v>－</v>
      </c>
      <c r="BK49" s="314"/>
      <c r="BL49" s="314"/>
      <c r="BM49" s="315"/>
      <c r="BN49" s="335" t="str">
        <f>MID($EB49,9,1)</f>
        <v>１</v>
      </c>
      <c r="BO49" s="314"/>
      <c r="BP49" s="314"/>
      <c r="BQ49" s="315"/>
      <c r="BR49" s="335" t="str">
        <f>MID($EB49,10,1)</f>
        <v>－</v>
      </c>
      <c r="BS49" s="314"/>
      <c r="BT49" s="314"/>
      <c r="BU49" s="315"/>
      <c r="BV49" s="335" t="str">
        <f>MID($EB49,11,1)</f>
        <v>１</v>
      </c>
      <c r="BW49" s="314"/>
      <c r="BX49" s="314"/>
      <c r="BY49" s="315"/>
      <c r="BZ49" s="335" t="str">
        <f>MID($EB49,12,1)</f>
        <v/>
      </c>
      <c r="CA49" s="314"/>
      <c r="CB49" s="314"/>
      <c r="CC49" s="315"/>
      <c r="CD49" s="335" t="str">
        <f>MID($EB49,13,1)</f>
        <v/>
      </c>
      <c r="CE49" s="314"/>
      <c r="CF49" s="314"/>
      <c r="CG49" s="315"/>
      <c r="CH49" s="335" t="str">
        <f>MID($EB49,14,1)</f>
        <v/>
      </c>
      <c r="CI49" s="314"/>
      <c r="CJ49" s="314"/>
      <c r="CK49" s="315"/>
      <c r="CL49" s="335" t="str">
        <f>MID($EB49,15,1)</f>
        <v/>
      </c>
      <c r="CM49" s="314"/>
      <c r="CN49" s="314"/>
      <c r="CO49" s="315"/>
      <c r="CP49" s="335" t="str">
        <f>MID($EB49,16,1)</f>
        <v/>
      </c>
      <c r="CQ49" s="314"/>
      <c r="CR49" s="314"/>
      <c r="CS49" s="340"/>
      <c r="EA49" s="113" t="str">
        <f>VLOOKUP($A$1,口座番号登録一覧表!$B$5:$S$15,15,0)</f>
        <v>０３６－８３４５</v>
      </c>
      <c r="EB49" s="113" t="str">
        <f>VLOOKUP($A$1,口座番号登録一覧表!$B$5:$S$15,16,0)</f>
        <v>弘前市蔵主町４－１－１</v>
      </c>
    </row>
    <row r="50" spans="1:132" ht="5.0999999999999996" customHeight="1">
      <c r="A50" s="22"/>
      <c r="B50" s="228"/>
      <c r="C50" s="138"/>
      <c r="D50" s="138"/>
      <c r="E50" s="139"/>
      <c r="F50" s="137"/>
      <c r="G50" s="138"/>
      <c r="H50" s="138"/>
      <c r="I50" s="139"/>
      <c r="J50" s="137"/>
      <c r="K50" s="138"/>
      <c r="L50" s="138"/>
      <c r="M50" s="138"/>
      <c r="N50" s="143"/>
      <c r="O50" s="144"/>
      <c r="P50" s="144"/>
      <c r="Q50" s="145"/>
      <c r="R50" s="138"/>
      <c r="S50" s="138"/>
      <c r="T50" s="138"/>
      <c r="U50" s="139"/>
      <c r="V50" s="137"/>
      <c r="W50" s="138"/>
      <c r="X50" s="138"/>
      <c r="Y50" s="139"/>
      <c r="Z50" s="137"/>
      <c r="AA50" s="138"/>
      <c r="AB50" s="138"/>
      <c r="AC50" s="139"/>
      <c r="AD50" s="137"/>
      <c r="AE50" s="138"/>
      <c r="AF50" s="138"/>
      <c r="AG50" s="240"/>
      <c r="AH50" s="357"/>
      <c r="AI50" s="314"/>
      <c r="AJ50" s="314"/>
      <c r="AK50" s="315"/>
      <c r="AL50" s="335"/>
      <c r="AM50" s="314"/>
      <c r="AN50" s="314"/>
      <c r="AO50" s="315"/>
      <c r="AP50" s="335"/>
      <c r="AQ50" s="314"/>
      <c r="AR50" s="314"/>
      <c r="AS50" s="315"/>
      <c r="AT50" s="335"/>
      <c r="AU50" s="314"/>
      <c r="AV50" s="314"/>
      <c r="AW50" s="315"/>
      <c r="AX50" s="335"/>
      <c r="AY50" s="314"/>
      <c r="AZ50" s="314"/>
      <c r="BA50" s="315"/>
      <c r="BB50" s="335"/>
      <c r="BC50" s="314"/>
      <c r="BD50" s="314"/>
      <c r="BE50" s="315"/>
      <c r="BF50" s="335"/>
      <c r="BG50" s="314"/>
      <c r="BH50" s="314"/>
      <c r="BI50" s="315"/>
      <c r="BJ50" s="335"/>
      <c r="BK50" s="314"/>
      <c r="BL50" s="314"/>
      <c r="BM50" s="315"/>
      <c r="BN50" s="335"/>
      <c r="BO50" s="314"/>
      <c r="BP50" s="314"/>
      <c r="BQ50" s="315"/>
      <c r="BR50" s="335"/>
      <c r="BS50" s="314"/>
      <c r="BT50" s="314"/>
      <c r="BU50" s="315"/>
      <c r="BV50" s="335"/>
      <c r="BW50" s="314"/>
      <c r="BX50" s="314"/>
      <c r="BY50" s="315"/>
      <c r="BZ50" s="335"/>
      <c r="CA50" s="314"/>
      <c r="CB50" s="314"/>
      <c r="CC50" s="315"/>
      <c r="CD50" s="335"/>
      <c r="CE50" s="314"/>
      <c r="CF50" s="314"/>
      <c r="CG50" s="315"/>
      <c r="CH50" s="335"/>
      <c r="CI50" s="314"/>
      <c r="CJ50" s="314"/>
      <c r="CK50" s="315"/>
      <c r="CL50" s="335"/>
      <c r="CM50" s="314"/>
      <c r="CN50" s="314"/>
      <c r="CO50" s="315"/>
      <c r="CP50" s="335"/>
      <c r="CQ50" s="314"/>
      <c r="CR50" s="314"/>
      <c r="CS50" s="340"/>
      <c r="EA50" s="113"/>
      <c r="EB50" s="113"/>
    </row>
    <row r="51" spans="1:132" ht="5.0999999999999996" customHeight="1">
      <c r="A51" s="22"/>
      <c r="B51" s="228"/>
      <c r="C51" s="138"/>
      <c r="D51" s="138"/>
      <c r="E51" s="139"/>
      <c r="F51" s="137"/>
      <c r="G51" s="138"/>
      <c r="H51" s="138"/>
      <c r="I51" s="139"/>
      <c r="J51" s="137"/>
      <c r="K51" s="138"/>
      <c r="L51" s="138"/>
      <c r="M51" s="138"/>
      <c r="N51" s="143"/>
      <c r="O51" s="144"/>
      <c r="P51" s="144"/>
      <c r="Q51" s="145"/>
      <c r="R51" s="138"/>
      <c r="S51" s="138"/>
      <c r="T51" s="138"/>
      <c r="U51" s="139"/>
      <c r="V51" s="137"/>
      <c r="W51" s="138"/>
      <c r="X51" s="138"/>
      <c r="Y51" s="139"/>
      <c r="Z51" s="137"/>
      <c r="AA51" s="138"/>
      <c r="AB51" s="138"/>
      <c r="AC51" s="139"/>
      <c r="AD51" s="137"/>
      <c r="AE51" s="138"/>
      <c r="AF51" s="138"/>
      <c r="AG51" s="240"/>
      <c r="AH51" s="357"/>
      <c r="AI51" s="314"/>
      <c r="AJ51" s="314"/>
      <c r="AK51" s="315"/>
      <c r="AL51" s="335"/>
      <c r="AM51" s="314"/>
      <c r="AN51" s="314"/>
      <c r="AO51" s="315"/>
      <c r="AP51" s="335"/>
      <c r="AQ51" s="314"/>
      <c r="AR51" s="314"/>
      <c r="AS51" s="315"/>
      <c r="AT51" s="335"/>
      <c r="AU51" s="314"/>
      <c r="AV51" s="314"/>
      <c r="AW51" s="315"/>
      <c r="AX51" s="335"/>
      <c r="AY51" s="314"/>
      <c r="AZ51" s="314"/>
      <c r="BA51" s="315"/>
      <c r="BB51" s="335"/>
      <c r="BC51" s="314"/>
      <c r="BD51" s="314"/>
      <c r="BE51" s="315"/>
      <c r="BF51" s="335"/>
      <c r="BG51" s="314"/>
      <c r="BH51" s="314"/>
      <c r="BI51" s="315"/>
      <c r="BJ51" s="335"/>
      <c r="BK51" s="314"/>
      <c r="BL51" s="314"/>
      <c r="BM51" s="315"/>
      <c r="BN51" s="335"/>
      <c r="BO51" s="314"/>
      <c r="BP51" s="314"/>
      <c r="BQ51" s="315"/>
      <c r="BR51" s="335"/>
      <c r="BS51" s="314"/>
      <c r="BT51" s="314"/>
      <c r="BU51" s="315"/>
      <c r="BV51" s="335"/>
      <c r="BW51" s="314"/>
      <c r="BX51" s="314"/>
      <c r="BY51" s="315"/>
      <c r="BZ51" s="335"/>
      <c r="CA51" s="314"/>
      <c r="CB51" s="314"/>
      <c r="CC51" s="315"/>
      <c r="CD51" s="335"/>
      <c r="CE51" s="314"/>
      <c r="CF51" s="314"/>
      <c r="CG51" s="315"/>
      <c r="CH51" s="335"/>
      <c r="CI51" s="314"/>
      <c r="CJ51" s="314"/>
      <c r="CK51" s="315"/>
      <c r="CL51" s="335"/>
      <c r="CM51" s="314"/>
      <c r="CN51" s="314"/>
      <c r="CO51" s="315"/>
      <c r="CP51" s="335"/>
      <c r="CQ51" s="314"/>
      <c r="CR51" s="314"/>
      <c r="CS51" s="340"/>
      <c r="EA51" s="113"/>
      <c r="EB51" s="113"/>
    </row>
    <row r="52" spans="1:132" ht="5.0999999999999996" customHeight="1">
      <c r="A52" s="22"/>
      <c r="B52" s="228"/>
      <c r="C52" s="138"/>
      <c r="D52" s="138"/>
      <c r="E52" s="139"/>
      <c r="F52" s="137"/>
      <c r="G52" s="138"/>
      <c r="H52" s="138"/>
      <c r="I52" s="139"/>
      <c r="J52" s="137"/>
      <c r="K52" s="138"/>
      <c r="L52" s="138"/>
      <c r="M52" s="138"/>
      <c r="N52" s="143"/>
      <c r="O52" s="144"/>
      <c r="P52" s="144"/>
      <c r="Q52" s="145"/>
      <c r="R52" s="138"/>
      <c r="S52" s="138"/>
      <c r="T52" s="138"/>
      <c r="U52" s="139"/>
      <c r="V52" s="137"/>
      <c r="W52" s="138"/>
      <c r="X52" s="138"/>
      <c r="Y52" s="139"/>
      <c r="Z52" s="137"/>
      <c r="AA52" s="138"/>
      <c r="AB52" s="138"/>
      <c r="AC52" s="139"/>
      <c r="AD52" s="137"/>
      <c r="AE52" s="138"/>
      <c r="AF52" s="138"/>
      <c r="AG52" s="240"/>
      <c r="AH52" s="357"/>
      <c r="AI52" s="314"/>
      <c r="AJ52" s="314"/>
      <c r="AK52" s="315"/>
      <c r="AL52" s="335"/>
      <c r="AM52" s="314"/>
      <c r="AN52" s="314"/>
      <c r="AO52" s="315"/>
      <c r="AP52" s="335"/>
      <c r="AQ52" s="314"/>
      <c r="AR52" s="314"/>
      <c r="AS52" s="315"/>
      <c r="AT52" s="335"/>
      <c r="AU52" s="314"/>
      <c r="AV52" s="314"/>
      <c r="AW52" s="315"/>
      <c r="AX52" s="335"/>
      <c r="AY52" s="314"/>
      <c r="AZ52" s="314"/>
      <c r="BA52" s="315"/>
      <c r="BB52" s="335"/>
      <c r="BC52" s="314"/>
      <c r="BD52" s="314"/>
      <c r="BE52" s="315"/>
      <c r="BF52" s="335"/>
      <c r="BG52" s="314"/>
      <c r="BH52" s="314"/>
      <c r="BI52" s="315"/>
      <c r="BJ52" s="335"/>
      <c r="BK52" s="314"/>
      <c r="BL52" s="314"/>
      <c r="BM52" s="315"/>
      <c r="BN52" s="335"/>
      <c r="BO52" s="314"/>
      <c r="BP52" s="314"/>
      <c r="BQ52" s="315"/>
      <c r="BR52" s="335"/>
      <c r="BS52" s="314"/>
      <c r="BT52" s="314"/>
      <c r="BU52" s="315"/>
      <c r="BV52" s="335"/>
      <c r="BW52" s="314"/>
      <c r="BX52" s="314"/>
      <c r="BY52" s="315"/>
      <c r="BZ52" s="335"/>
      <c r="CA52" s="314"/>
      <c r="CB52" s="314"/>
      <c r="CC52" s="315"/>
      <c r="CD52" s="335"/>
      <c r="CE52" s="314"/>
      <c r="CF52" s="314"/>
      <c r="CG52" s="315"/>
      <c r="CH52" s="335"/>
      <c r="CI52" s="314"/>
      <c r="CJ52" s="314"/>
      <c r="CK52" s="315"/>
      <c r="CL52" s="335"/>
      <c r="CM52" s="314"/>
      <c r="CN52" s="314"/>
      <c r="CO52" s="315"/>
      <c r="CP52" s="335"/>
      <c r="CQ52" s="314"/>
      <c r="CR52" s="314"/>
      <c r="CS52" s="340"/>
      <c r="EA52" s="113"/>
      <c r="EB52" s="113"/>
    </row>
    <row r="53" spans="1:132" ht="5.0999999999999996" customHeight="1" thickBot="1">
      <c r="A53" s="22"/>
      <c r="B53" s="229"/>
      <c r="C53" s="141"/>
      <c r="D53" s="141"/>
      <c r="E53" s="142"/>
      <c r="F53" s="140"/>
      <c r="G53" s="141"/>
      <c r="H53" s="141"/>
      <c r="I53" s="142"/>
      <c r="J53" s="140"/>
      <c r="K53" s="141"/>
      <c r="L53" s="141"/>
      <c r="M53" s="141"/>
      <c r="N53" s="146"/>
      <c r="O53" s="147"/>
      <c r="P53" s="147"/>
      <c r="Q53" s="148"/>
      <c r="R53" s="141"/>
      <c r="S53" s="141"/>
      <c r="T53" s="141"/>
      <c r="U53" s="142"/>
      <c r="V53" s="140"/>
      <c r="W53" s="141"/>
      <c r="X53" s="141"/>
      <c r="Y53" s="142"/>
      <c r="Z53" s="140"/>
      <c r="AA53" s="141"/>
      <c r="AB53" s="141"/>
      <c r="AC53" s="142"/>
      <c r="AD53" s="140"/>
      <c r="AE53" s="141"/>
      <c r="AF53" s="141"/>
      <c r="AG53" s="241"/>
      <c r="AH53" s="358"/>
      <c r="AI53" s="337"/>
      <c r="AJ53" s="337"/>
      <c r="AK53" s="338"/>
      <c r="AL53" s="335"/>
      <c r="AM53" s="314"/>
      <c r="AN53" s="314"/>
      <c r="AO53" s="315"/>
      <c r="AP53" s="335"/>
      <c r="AQ53" s="314"/>
      <c r="AR53" s="314"/>
      <c r="AS53" s="315"/>
      <c r="AT53" s="335"/>
      <c r="AU53" s="314"/>
      <c r="AV53" s="314"/>
      <c r="AW53" s="315"/>
      <c r="AX53" s="335"/>
      <c r="AY53" s="314"/>
      <c r="AZ53" s="314"/>
      <c r="BA53" s="315"/>
      <c r="BB53" s="335"/>
      <c r="BC53" s="314"/>
      <c r="BD53" s="314"/>
      <c r="BE53" s="315"/>
      <c r="BF53" s="335"/>
      <c r="BG53" s="314"/>
      <c r="BH53" s="314"/>
      <c r="BI53" s="315"/>
      <c r="BJ53" s="335"/>
      <c r="BK53" s="314"/>
      <c r="BL53" s="314"/>
      <c r="BM53" s="315"/>
      <c r="BN53" s="335"/>
      <c r="BO53" s="314"/>
      <c r="BP53" s="314"/>
      <c r="BQ53" s="315"/>
      <c r="BR53" s="335"/>
      <c r="BS53" s="314"/>
      <c r="BT53" s="314"/>
      <c r="BU53" s="315"/>
      <c r="BV53" s="335"/>
      <c r="BW53" s="314"/>
      <c r="BX53" s="314"/>
      <c r="BY53" s="315"/>
      <c r="BZ53" s="335"/>
      <c r="CA53" s="314"/>
      <c r="CB53" s="314"/>
      <c r="CC53" s="315"/>
      <c r="CD53" s="335"/>
      <c r="CE53" s="314"/>
      <c r="CF53" s="314"/>
      <c r="CG53" s="315"/>
      <c r="CH53" s="335"/>
      <c r="CI53" s="314"/>
      <c r="CJ53" s="314"/>
      <c r="CK53" s="315"/>
      <c r="CL53" s="336"/>
      <c r="CM53" s="337"/>
      <c r="CN53" s="337"/>
      <c r="CO53" s="338"/>
      <c r="CP53" s="335"/>
      <c r="CQ53" s="314"/>
      <c r="CR53" s="314"/>
      <c r="CS53" s="340"/>
      <c r="EA53" s="113"/>
      <c r="EB53" s="113"/>
    </row>
    <row r="54" spans="1:132" ht="5.0999999999999996" customHeight="1">
      <c r="A54" s="13"/>
      <c r="AH54" s="352">
        <v>112</v>
      </c>
      <c r="AI54" s="353"/>
      <c r="AJ54" s="353"/>
      <c r="AK54" s="354"/>
      <c r="AL54" s="342"/>
      <c r="AM54" s="343"/>
      <c r="AN54" s="343"/>
      <c r="AO54" s="350"/>
      <c r="AP54" s="342"/>
      <c r="AQ54" s="343"/>
      <c r="AR54" s="343"/>
      <c r="AS54" s="350"/>
      <c r="AT54" s="342"/>
      <c r="AU54" s="343"/>
      <c r="AV54" s="343"/>
      <c r="AW54" s="350"/>
      <c r="AX54" s="342">
        <v>120</v>
      </c>
      <c r="AY54" s="343"/>
      <c r="AZ54" s="343"/>
      <c r="BA54" s="350"/>
      <c r="BB54" s="342"/>
      <c r="BC54" s="343"/>
      <c r="BD54" s="343"/>
      <c r="BE54" s="350"/>
      <c r="BF54" s="342"/>
      <c r="BG54" s="343"/>
      <c r="BH54" s="343"/>
      <c r="BI54" s="350"/>
      <c r="BJ54" s="342"/>
      <c r="BK54" s="343"/>
      <c r="BL54" s="343"/>
      <c r="BM54" s="350"/>
      <c r="BN54" s="342"/>
      <c r="BO54" s="343"/>
      <c r="BP54" s="343"/>
      <c r="BQ54" s="350"/>
      <c r="BR54" s="342">
        <v>130</v>
      </c>
      <c r="BS54" s="343"/>
      <c r="BT54" s="343"/>
      <c r="BU54" s="350"/>
      <c r="BV54" s="342"/>
      <c r="BW54" s="343"/>
      <c r="BX54" s="343"/>
      <c r="BY54" s="350"/>
      <c r="BZ54" s="342"/>
      <c r="CA54" s="343"/>
      <c r="CB54" s="343"/>
      <c r="CC54" s="350"/>
      <c r="CD54" s="342"/>
      <c r="CE54" s="343"/>
      <c r="CF54" s="343"/>
      <c r="CG54" s="350"/>
      <c r="CH54" s="342"/>
      <c r="CI54" s="343"/>
      <c r="CJ54" s="343"/>
      <c r="CK54" s="350"/>
      <c r="CL54" s="342"/>
      <c r="CM54" s="343"/>
      <c r="CN54" s="343"/>
      <c r="CO54" s="350"/>
      <c r="CP54" s="342">
        <v>143</v>
      </c>
      <c r="CQ54" s="343"/>
      <c r="CR54" s="343"/>
      <c r="CS54" s="344"/>
      <c r="EA54" s="55"/>
    </row>
    <row r="55" spans="1:132" ht="5.0999999999999996" customHeight="1">
      <c r="AH55" s="355"/>
      <c r="AI55" s="346"/>
      <c r="AJ55" s="346"/>
      <c r="AK55" s="351"/>
      <c r="AL55" s="345"/>
      <c r="AM55" s="346"/>
      <c r="AN55" s="346"/>
      <c r="AO55" s="351"/>
      <c r="AP55" s="345"/>
      <c r="AQ55" s="346"/>
      <c r="AR55" s="346"/>
      <c r="AS55" s="351"/>
      <c r="AT55" s="345"/>
      <c r="AU55" s="346"/>
      <c r="AV55" s="346"/>
      <c r="AW55" s="351"/>
      <c r="AX55" s="345"/>
      <c r="AY55" s="346"/>
      <c r="AZ55" s="346"/>
      <c r="BA55" s="351"/>
      <c r="BB55" s="345"/>
      <c r="BC55" s="346"/>
      <c r="BD55" s="346"/>
      <c r="BE55" s="351"/>
      <c r="BF55" s="345"/>
      <c r="BG55" s="346"/>
      <c r="BH55" s="346"/>
      <c r="BI55" s="351"/>
      <c r="BJ55" s="345"/>
      <c r="BK55" s="346"/>
      <c r="BL55" s="346"/>
      <c r="BM55" s="351"/>
      <c r="BN55" s="345"/>
      <c r="BO55" s="346"/>
      <c r="BP55" s="346"/>
      <c r="BQ55" s="351"/>
      <c r="BR55" s="345"/>
      <c r="BS55" s="346"/>
      <c r="BT55" s="346"/>
      <c r="BU55" s="351"/>
      <c r="BV55" s="345"/>
      <c r="BW55" s="346"/>
      <c r="BX55" s="346"/>
      <c r="BY55" s="351"/>
      <c r="BZ55" s="345"/>
      <c r="CA55" s="346"/>
      <c r="CB55" s="346"/>
      <c r="CC55" s="351"/>
      <c r="CD55" s="345"/>
      <c r="CE55" s="346"/>
      <c r="CF55" s="346"/>
      <c r="CG55" s="351"/>
      <c r="CH55" s="345"/>
      <c r="CI55" s="346"/>
      <c r="CJ55" s="346"/>
      <c r="CK55" s="351"/>
      <c r="CL55" s="345"/>
      <c r="CM55" s="346"/>
      <c r="CN55" s="346"/>
      <c r="CO55" s="351"/>
      <c r="CP55" s="345"/>
      <c r="CQ55" s="346"/>
      <c r="CR55" s="346"/>
      <c r="CS55" s="347"/>
    </row>
    <row r="56" spans="1:132" ht="5.0999999999999996" customHeight="1">
      <c r="AH56" s="348" t="str">
        <f>MID($EB49,17,1)</f>
        <v/>
      </c>
      <c r="AI56" s="314"/>
      <c r="AJ56" s="314"/>
      <c r="AK56" s="315"/>
      <c r="AL56" s="335" t="str">
        <f>MID($EB49,18,1)</f>
        <v/>
      </c>
      <c r="AM56" s="314"/>
      <c r="AN56" s="314"/>
      <c r="AO56" s="315"/>
      <c r="AP56" s="335" t="str">
        <f>MID($EB49,19,1)</f>
        <v/>
      </c>
      <c r="AQ56" s="314"/>
      <c r="AR56" s="314"/>
      <c r="AS56" s="315"/>
      <c r="AT56" s="335" t="str">
        <f>MID($EB49,20,1)</f>
        <v/>
      </c>
      <c r="AU56" s="314"/>
      <c r="AV56" s="314"/>
      <c r="AW56" s="315"/>
      <c r="AX56" s="332" t="str">
        <f>MID($EB49,21,1)</f>
        <v/>
      </c>
      <c r="AY56" s="333"/>
      <c r="AZ56" s="333"/>
      <c r="BA56" s="334"/>
      <c r="BB56" s="332" t="str">
        <f>MID($EB49,22,1)</f>
        <v/>
      </c>
      <c r="BC56" s="333"/>
      <c r="BD56" s="333"/>
      <c r="BE56" s="334"/>
      <c r="BF56" s="332" t="str">
        <f>MID($EB49,23,1)</f>
        <v/>
      </c>
      <c r="BG56" s="333"/>
      <c r="BH56" s="333"/>
      <c r="BI56" s="334"/>
      <c r="BJ56" s="332" t="str">
        <f>MID($EB49,24,1)</f>
        <v/>
      </c>
      <c r="BK56" s="333"/>
      <c r="BL56" s="333"/>
      <c r="BM56" s="334"/>
      <c r="BN56" s="332" t="str">
        <f>MID($EB49,25,1)</f>
        <v/>
      </c>
      <c r="BO56" s="333"/>
      <c r="BP56" s="333"/>
      <c r="BQ56" s="334"/>
      <c r="BR56" s="332" t="str">
        <f>MID($EB49,26,1)</f>
        <v/>
      </c>
      <c r="BS56" s="333"/>
      <c r="BT56" s="333"/>
      <c r="BU56" s="334"/>
      <c r="BV56" s="332" t="str">
        <f>MID($EB49,27,1)</f>
        <v/>
      </c>
      <c r="BW56" s="333"/>
      <c r="BX56" s="333"/>
      <c r="BY56" s="334"/>
      <c r="BZ56" s="332" t="str">
        <f>MID($EB49,28,1)</f>
        <v/>
      </c>
      <c r="CA56" s="333"/>
      <c r="CB56" s="333"/>
      <c r="CC56" s="334"/>
      <c r="CD56" s="332" t="str">
        <f>MID($EB49,29,1)</f>
        <v/>
      </c>
      <c r="CE56" s="333"/>
      <c r="CF56" s="333"/>
      <c r="CG56" s="334"/>
      <c r="CH56" s="332" t="str">
        <f>MID($EB49,30,1)</f>
        <v/>
      </c>
      <c r="CI56" s="333"/>
      <c r="CJ56" s="333"/>
      <c r="CK56" s="334"/>
      <c r="CL56" s="332" t="str">
        <f>MID($EB49,31,1)</f>
        <v/>
      </c>
      <c r="CM56" s="333"/>
      <c r="CN56" s="333"/>
      <c r="CO56" s="334"/>
      <c r="CP56" s="332" t="str">
        <f>MID($EB49,32,1)</f>
        <v/>
      </c>
      <c r="CQ56" s="333"/>
      <c r="CR56" s="333"/>
      <c r="CS56" s="339"/>
    </row>
    <row r="57" spans="1:132" ht="5.0999999999999996" customHeight="1">
      <c r="AH57" s="348"/>
      <c r="AI57" s="314"/>
      <c r="AJ57" s="314"/>
      <c r="AK57" s="315"/>
      <c r="AL57" s="335"/>
      <c r="AM57" s="314"/>
      <c r="AN57" s="314"/>
      <c r="AO57" s="315"/>
      <c r="AP57" s="335"/>
      <c r="AQ57" s="314"/>
      <c r="AR57" s="314"/>
      <c r="AS57" s="315"/>
      <c r="AT57" s="335"/>
      <c r="AU57" s="314"/>
      <c r="AV57" s="314"/>
      <c r="AW57" s="315"/>
      <c r="AX57" s="335"/>
      <c r="AY57" s="314"/>
      <c r="AZ57" s="314"/>
      <c r="BA57" s="315"/>
      <c r="BB57" s="335"/>
      <c r="BC57" s="314"/>
      <c r="BD57" s="314"/>
      <c r="BE57" s="315"/>
      <c r="BF57" s="335"/>
      <c r="BG57" s="314"/>
      <c r="BH57" s="314"/>
      <c r="BI57" s="315"/>
      <c r="BJ57" s="335"/>
      <c r="BK57" s="314"/>
      <c r="BL57" s="314"/>
      <c r="BM57" s="315"/>
      <c r="BN57" s="335"/>
      <c r="BO57" s="314"/>
      <c r="BP57" s="314"/>
      <c r="BQ57" s="315"/>
      <c r="BR57" s="335"/>
      <c r="BS57" s="314"/>
      <c r="BT57" s="314"/>
      <c r="BU57" s="315"/>
      <c r="BV57" s="335"/>
      <c r="BW57" s="314"/>
      <c r="BX57" s="314"/>
      <c r="BY57" s="315"/>
      <c r="BZ57" s="335"/>
      <c r="CA57" s="314"/>
      <c r="CB57" s="314"/>
      <c r="CC57" s="315"/>
      <c r="CD57" s="335"/>
      <c r="CE57" s="314"/>
      <c r="CF57" s="314"/>
      <c r="CG57" s="315"/>
      <c r="CH57" s="335"/>
      <c r="CI57" s="314"/>
      <c r="CJ57" s="314"/>
      <c r="CK57" s="315"/>
      <c r="CL57" s="335"/>
      <c r="CM57" s="314"/>
      <c r="CN57" s="314"/>
      <c r="CO57" s="315"/>
      <c r="CP57" s="335"/>
      <c r="CQ57" s="314"/>
      <c r="CR57" s="314"/>
      <c r="CS57" s="340"/>
      <c r="DB57" s="12"/>
      <c r="DC57" s="12"/>
      <c r="DD57" s="12"/>
      <c r="DE57" s="12"/>
      <c r="DF57" s="12"/>
    </row>
    <row r="58" spans="1:132" ht="5.0999999999999996" customHeight="1">
      <c r="AH58" s="348"/>
      <c r="AI58" s="314"/>
      <c r="AJ58" s="314"/>
      <c r="AK58" s="315"/>
      <c r="AL58" s="335"/>
      <c r="AM58" s="314"/>
      <c r="AN58" s="314"/>
      <c r="AO58" s="315"/>
      <c r="AP58" s="335"/>
      <c r="AQ58" s="314"/>
      <c r="AR58" s="314"/>
      <c r="AS58" s="315"/>
      <c r="AT58" s="335"/>
      <c r="AU58" s="314"/>
      <c r="AV58" s="314"/>
      <c r="AW58" s="315"/>
      <c r="AX58" s="335"/>
      <c r="AY58" s="314"/>
      <c r="AZ58" s="314"/>
      <c r="BA58" s="315"/>
      <c r="BB58" s="335"/>
      <c r="BC58" s="314"/>
      <c r="BD58" s="314"/>
      <c r="BE58" s="315"/>
      <c r="BF58" s="335"/>
      <c r="BG58" s="314"/>
      <c r="BH58" s="314"/>
      <c r="BI58" s="315"/>
      <c r="BJ58" s="335"/>
      <c r="BK58" s="314"/>
      <c r="BL58" s="314"/>
      <c r="BM58" s="315"/>
      <c r="BN58" s="335"/>
      <c r="BO58" s="314"/>
      <c r="BP58" s="314"/>
      <c r="BQ58" s="315"/>
      <c r="BR58" s="335"/>
      <c r="BS58" s="314"/>
      <c r="BT58" s="314"/>
      <c r="BU58" s="315"/>
      <c r="BV58" s="335"/>
      <c r="BW58" s="314"/>
      <c r="BX58" s="314"/>
      <c r="BY58" s="315"/>
      <c r="BZ58" s="335"/>
      <c r="CA58" s="314"/>
      <c r="CB58" s="314"/>
      <c r="CC58" s="315"/>
      <c r="CD58" s="335"/>
      <c r="CE58" s="314"/>
      <c r="CF58" s="314"/>
      <c r="CG58" s="315"/>
      <c r="CH58" s="335"/>
      <c r="CI58" s="314"/>
      <c r="CJ58" s="314"/>
      <c r="CK58" s="315"/>
      <c r="CL58" s="335"/>
      <c r="CM58" s="314"/>
      <c r="CN58" s="314"/>
      <c r="CO58" s="315"/>
      <c r="CP58" s="335"/>
      <c r="CQ58" s="314"/>
      <c r="CR58" s="314"/>
      <c r="CS58" s="340"/>
      <c r="DB58" s="19"/>
      <c r="DC58" s="19"/>
      <c r="DD58" s="19"/>
      <c r="DE58" s="19"/>
      <c r="DF58" s="19"/>
    </row>
    <row r="59" spans="1:132" ht="5.0999999999999996" customHeight="1">
      <c r="AH59" s="348"/>
      <c r="AI59" s="314"/>
      <c r="AJ59" s="314"/>
      <c r="AK59" s="315"/>
      <c r="AL59" s="335"/>
      <c r="AM59" s="314"/>
      <c r="AN59" s="314"/>
      <c r="AO59" s="315"/>
      <c r="AP59" s="335"/>
      <c r="AQ59" s="314"/>
      <c r="AR59" s="314"/>
      <c r="AS59" s="315"/>
      <c r="AT59" s="335"/>
      <c r="AU59" s="314"/>
      <c r="AV59" s="314"/>
      <c r="AW59" s="315"/>
      <c r="AX59" s="335"/>
      <c r="AY59" s="314"/>
      <c r="AZ59" s="314"/>
      <c r="BA59" s="315"/>
      <c r="BB59" s="335"/>
      <c r="BC59" s="314"/>
      <c r="BD59" s="314"/>
      <c r="BE59" s="315"/>
      <c r="BF59" s="335"/>
      <c r="BG59" s="314"/>
      <c r="BH59" s="314"/>
      <c r="BI59" s="315"/>
      <c r="BJ59" s="335"/>
      <c r="BK59" s="314"/>
      <c r="BL59" s="314"/>
      <c r="BM59" s="315"/>
      <c r="BN59" s="335"/>
      <c r="BO59" s="314"/>
      <c r="BP59" s="314"/>
      <c r="BQ59" s="315"/>
      <c r="BR59" s="335"/>
      <c r="BS59" s="314"/>
      <c r="BT59" s="314"/>
      <c r="BU59" s="315"/>
      <c r="BV59" s="335"/>
      <c r="BW59" s="314"/>
      <c r="BX59" s="314"/>
      <c r="BY59" s="315"/>
      <c r="BZ59" s="335"/>
      <c r="CA59" s="314"/>
      <c r="CB59" s="314"/>
      <c r="CC59" s="315"/>
      <c r="CD59" s="335"/>
      <c r="CE59" s="314"/>
      <c r="CF59" s="314"/>
      <c r="CG59" s="315"/>
      <c r="CH59" s="335"/>
      <c r="CI59" s="314"/>
      <c r="CJ59" s="314"/>
      <c r="CK59" s="315"/>
      <c r="CL59" s="335"/>
      <c r="CM59" s="314"/>
      <c r="CN59" s="314"/>
      <c r="CO59" s="315"/>
      <c r="CP59" s="335"/>
      <c r="CQ59" s="314"/>
      <c r="CR59" s="314"/>
      <c r="CS59" s="340"/>
      <c r="CV59" s="178" t="s">
        <v>25</v>
      </c>
      <c r="CW59" s="176"/>
      <c r="CX59" s="176"/>
      <c r="CY59" s="187"/>
      <c r="DB59" s="143" t="s">
        <v>26</v>
      </c>
      <c r="DC59" s="144"/>
      <c r="DD59" s="144"/>
      <c r="DE59" s="144"/>
      <c r="DF59" s="145"/>
    </row>
    <row r="60" spans="1:132" ht="5.0999999999999996" customHeight="1" thickBot="1">
      <c r="AH60" s="349"/>
      <c r="AI60" s="337"/>
      <c r="AJ60" s="337"/>
      <c r="AK60" s="338"/>
      <c r="AL60" s="336"/>
      <c r="AM60" s="337"/>
      <c r="AN60" s="337"/>
      <c r="AO60" s="338"/>
      <c r="AP60" s="336"/>
      <c r="AQ60" s="337"/>
      <c r="AR60" s="337"/>
      <c r="AS60" s="338"/>
      <c r="AT60" s="336"/>
      <c r="AU60" s="337"/>
      <c r="AV60" s="337"/>
      <c r="AW60" s="338"/>
      <c r="AX60" s="336"/>
      <c r="AY60" s="337"/>
      <c r="AZ60" s="337"/>
      <c r="BA60" s="338"/>
      <c r="BB60" s="336"/>
      <c r="BC60" s="337"/>
      <c r="BD60" s="337"/>
      <c r="BE60" s="338"/>
      <c r="BF60" s="336"/>
      <c r="BG60" s="337"/>
      <c r="BH60" s="337"/>
      <c r="BI60" s="338"/>
      <c r="BJ60" s="336"/>
      <c r="BK60" s="337"/>
      <c r="BL60" s="337"/>
      <c r="BM60" s="338"/>
      <c r="BN60" s="336"/>
      <c r="BO60" s="337"/>
      <c r="BP60" s="337"/>
      <c r="BQ60" s="338"/>
      <c r="BR60" s="336"/>
      <c r="BS60" s="337"/>
      <c r="BT60" s="337"/>
      <c r="BU60" s="338"/>
      <c r="BV60" s="336"/>
      <c r="BW60" s="337"/>
      <c r="BX60" s="337"/>
      <c r="BY60" s="338"/>
      <c r="BZ60" s="336"/>
      <c r="CA60" s="337"/>
      <c r="CB60" s="337"/>
      <c r="CC60" s="338"/>
      <c r="CD60" s="336"/>
      <c r="CE60" s="337"/>
      <c r="CF60" s="337"/>
      <c r="CG60" s="338"/>
      <c r="CH60" s="336"/>
      <c r="CI60" s="337"/>
      <c r="CJ60" s="337"/>
      <c r="CK60" s="338"/>
      <c r="CL60" s="336"/>
      <c r="CM60" s="337"/>
      <c r="CN60" s="337"/>
      <c r="CO60" s="338"/>
      <c r="CP60" s="336"/>
      <c r="CQ60" s="337"/>
      <c r="CR60" s="337"/>
      <c r="CS60" s="341"/>
      <c r="CV60" s="146"/>
      <c r="CW60" s="147"/>
      <c r="CX60" s="147"/>
      <c r="CY60" s="148"/>
      <c r="DB60" s="146"/>
      <c r="DC60" s="147"/>
      <c r="DD60" s="147"/>
      <c r="DE60" s="147"/>
      <c r="DF60" s="148"/>
    </row>
    <row r="61" spans="1:132" ht="5.0999999999999996" customHeight="1">
      <c r="AH61" s="189">
        <v>144</v>
      </c>
      <c r="AI61" s="176"/>
      <c r="AJ61" s="176"/>
      <c r="AK61" s="177"/>
      <c r="AL61" s="175"/>
      <c r="AM61" s="176"/>
      <c r="AN61" s="176"/>
      <c r="AO61" s="177"/>
      <c r="AP61" s="175"/>
      <c r="AQ61" s="176"/>
      <c r="AR61" s="176"/>
      <c r="AS61" s="177"/>
      <c r="AT61" s="175">
        <v>150</v>
      </c>
      <c r="AU61" s="176"/>
      <c r="AV61" s="176"/>
      <c r="AW61" s="177"/>
      <c r="AX61" s="175"/>
      <c r="AY61" s="176"/>
      <c r="AZ61" s="176"/>
      <c r="BA61" s="177"/>
      <c r="BB61" s="175"/>
      <c r="BC61" s="176"/>
      <c r="BD61" s="176"/>
      <c r="BE61" s="177"/>
      <c r="BF61" s="175"/>
      <c r="BG61" s="176"/>
      <c r="BH61" s="176"/>
      <c r="BI61" s="177"/>
      <c r="BJ61" s="175"/>
      <c r="BK61" s="176"/>
      <c r="BL61" s="176"/>
      <c r="BM61" s="177"/>
      <c r="BN61" s="175">
        <v>160</v>
      </c>
      <c r="BO61" s="176"/>
      <c r="BP61" s="176"/>
      <c r="BQ61" s="177"/>
      <c r="BR61" s="175"/>
      <c r="BS61" s="176"/>
      <c r="BT61" s="176"/>
      <c r="BU61" s="177"/>
      <c r="BV61" s="175"/>
      <c r="BW61" s="176"/>
      <c r="BX61" s="176"/>
      <c r="BY61" s="177"/>
      <c r="BZ61" s="175"/>
      <c r="CA61" s="176"/>
      <c r="CB61" s="176"/>
      <c r="CC61" s="177"/>
      <c r="CD61" s="175"/>
      <c r="CE61" s="176"/>
      <c r="CF61" s="176"/>
      <c r="CG61" s="177"/>
      <c r="CH61" s="175">
        <v>170</v>
      </c>
      <c r="CI61" s="176"/>
      <c r="CJ61" s="176"/>
      <c r="CK61" s="177"/>
      <c r="CL61" s="175"/>
      <c r="CM61" s="176"/>
      <c r="CN61" s="176"/>
      <c r="CO61" s="177"/>
      <c r="CP61" s="175">
        <v>175</v>
      </c>
      <c r="CQ61" s="176"/>
      <c r="CR61" s="176"/>
      <c r="CS61" s="237"/>
      <c r="CV61" s="149">
        <v>176</v>
      </c>
      <c r="CW61" s="150"/>
      <c r="CX61" s="150"/>
      <c r="CY61" s="173"/>
      <c r="DB61" s="149">
        <v>177</v>
      </c>
      <c r="DC61" s="150"/>
      <c r="DD61" s="223"/>
      <c r="DE61" s="223"/>
      <c r="DF61" s="224"/>
    </row>
    <row r="62" spans="1:132" ht="5.0999999999999996" customHeight="1">
      <c r="AH62" s="151"/>
      <c r="AI62" s="152"/>
      <c r="AJ62" s="152"/>
      <c r="AK62" s="156"/>
      <c r="AL62" s="155"/>
      <c r="AM62" s="152"/>
      <c r="AN62" s="152"/>
      <c r="AO62" s="156"/>
      <c r="AP62" s="155"/>
      <c r="AQ62" s="152"/>
      <c r="AR62" s="152"/>
      <c r="AS62" s="156"/>
      <c r="AT62" s="155"/>
      <c r="AU62" s="152"/>
      <c r="AV62" s="152"/>
      <c r="AW62" s="156"/>
      <c r="AX62" s="155"/>
      <c r="AY62" s="152"/>
      <c r="AZ62" s="152"/>
      <c r="BA62" s="156"/>
      <c r="BB62" s="155"/>
      <c r="BC62" s="152"/>
      <c r="BD62" s="152"/>
      <c r="BE62" s="156"/>
      <c r="BF62" s="155"/>
      <c r="BG62" s="152"/>
      <c r="BH62" s="152"/>
      <c r="BI62" s="156"/>
      <c r="BJ62" s="155"/>
      <c r="BK62" s="152"/>
      <c r="BL62" s="152"/>
      <c r="BM62" s="156"/>
      <c r="BN62" s="155"/>
      <c r="BO62" s="152"/>
      <c r="BP62" s="152"/>
      <c r="BQ62" s="156"/>
      <c r="BR62" s="155"/>
      <c r="BS62" s="152"/>
      <c r="BT62" s="152"/>
      <c r="BU62" s="156"/>
      <c r="BV62" s="155"/>
      <c r="BW62" s="152"/>
      <c r="BX62" s="152"/>
      <c r="BY62" s="156"/>
      <c r="BZ62" s="155"/>
      <c r="CA62" s="152"/>
      <c r="CB62" s="152"/>
      <c r="CC62" s="156"/>
      <c r="CD62" s="155"/>
      <c r="CE62" s="152"/>
      <c r="CF62" s="152"/>
      <c r="CG62" s="156"/>
      <c r="CH62" s="155"/>
      <c r="CI62" s="152"/>
      <c r="CJ62" s="152"/>
      <c r="CK62" s="156"/>
      <c r="CL62" s="155"/>
      <c r="CM62" s="152"/>
      <c r="CN62" s="152"/>
      <c r="CO62" s="156"/>
      <c r="CP62" s="155"/>
      <c r="CQ62" s="152"/>
      <c r="CR62" s="152"/>
      <c r="CS62" s="174"/>
      <c r="CV62" s="238"/>
      <c r="CW62" s="144"/>
      <c r="CX62" s="144"/>
      <c r="CY62" s="239"/>
      <c r="DB62" s="225"/>
      <c r="DC62" s="226"/>
      <c r="DD62" s="226"/>
      <c r="DE62" s="226"/>
      <c r="DF62" s="227"/>
    </row>
    <row r="63" spans="1:132" ht="5.0999999999999996" customHeight="1">
      <c r="AH63" s="328" t="str">
        <f>MID($EB49,33,1)</f>
        <v/>
      </c>
      <c r="AI63" s="323"/>
      <c r="AJ63" s="323"/>
      <c r="AK63" s="324"/>
      <c r="AL63" s="322" t="str">
        <f>MID($EB49,34,1)</f>
        <v/>
      </c>
      <c r="AM63" s="323"/>
      <c r="AN63" s="323"/>
      <c r="AO63" s="324"/>
      <c r="AP63" s="322" t="str">
        <f>MID($EB49,35,1)</f>
        <v/>
      </c>
      <c r="AQ63" s="323"/>
      <c r="AR63" s="323"/>
      <c r="AS63" s="324"/>
      <c r="AT63" s="322" t="str">
        <f>MID($EB49,36,1)</f>
        <v/>
      </c>
      <c r="AU63" s="323"/>
      <c r="AV63" s="323"/>
      <c r="AW63" s="324"/>
      <c r="AX63" s="322" t="str">
        <f>MID($EB49,37,1)</f>
        <v/>
      </c>
      <c r="AY63" s="323"/>
      <c r="AZ63" s="323"/>
      <c r="BA63" s="324"/>
      <c r="BB63" s="322" t="str">
        <f>MID($EB49,38,1)</f>
        <v/>
      </c>
      <c r="BC63" s="323"/>
      <c r="BD63" s="323"/>
      <c r="BE63" s="324"/>
      <c r="BF63" s="322" t="str">
        <f>MID($EB49,39,1)</f>
        <v/>
      </c>
      <c r="BG63" s="323"/>
      <c r="BH63" s="323"/>
      <c r="BI63" s="324"/>
      <c r="BJ63" s="322" t="str">
        <f>MID($EB49,40,1)</f>
        <v/>
      </c>
      <c r="BK63" s="323"/>
      <c r="BL63" s="323"/>
      <c r="BM63" s="324"/>
      <c r="BN63" s="322" t="str">
        <f>MID($EB49,41,1)</f>
        <v/>
      </c>
      <c r="BO63" s="323"/>
      <c r="BP63" s="323"/>
      <c r="BQ63" s="324"/>
      <c r="BR63" s="322" t="str">
        <f>MID($EB49,42,1)</f>
        <v/>
      </c>
      <c r="BS63" s="323"/>
      <c r="BT63" s="323"/>
      <c r="BU63" s="324"/>
      <c r="BV63" s="322" t="str">
        <f>MID($EB49,43,1)</f>
        <v/>
      </c>
      <c r="BW63" s="323"/>
      <c r="BX63" s="323"/>
      <c r="BY63" s="324"/>
      <c r="BZ63" s="322" t="str">
        <f>MID($EB49,44,1)</f>
        <v/>
      </c>
      <c r="CA63" s="323"/>
      <c r="CB63" s="323"/>
      <c r="CC63" s="324"/>
      <c r="CD63" s="322" t="str">
        <f>MID($EB49,45,1)</f>
        <v/>
      </c>
      <c r="CE63" s="323"/>
      <c r="CF63" s="323"/>
      <c r="CG63" s="324"/>
      <c r="CH63" s="322" t="str">
        <f>MID($EB49,46,1)</f>
        <v/>
      </c>
      <c r="CI63" s="323"/>
      <c r="CJ63" s="323"/>
      <c r="CK63" s="324"/>
      <c r="CL63" s="322" t="str">
        <f>MID($EB49,47,1)</f>
        <v/>
      </c>
      <c r="CM63" s="323"/>
      <c r="CN63" s="323"/>
      <c r="CO63" s="324"/>
      <c r="CP63" s="322" t="str">
        <f>MID($EB49,48,1)</f>
        <v/>
      </c>
      <c r="CQ63" s="323"/>
      <c r="CR63" s="323"/>
      <c r="CS63" s="330"/>
      <c r="CV63" s="231">
        <v>0</v>
      </c>
      <c r="CW63" s="232"/>
      <c r="CX63" s="232"/>
      <c r="CY63" s="233"/>
      <c r="DB63" s="231">
        <v>0</v>
      </c>
      <c r="DC63" s="232"/>
      <c r="DD63" s="232"/>
      <c r="DE63" s="232"/>
      <c r="DF63" s="233"/>
    </row>
    <row r="64" spans="1:132" ht="5.0999999999999996" customHeight="1">
      <c r="AH64" s="328"/>
      <c r="AI64" s="323"/>
      <c r="AJ64" s="323"/>
      <c r="AK64" s="324"/>
      <c r="AL64" s="322"/>
      <c r="AM64" s="323"/>
      <c r="AN64" s="323"/>
      <c r="AO64" s="324"/>
      <c r="AP64" s="322"/>
      <c r="AQ64" s="323"/>
      <c r="AR64" s="323"/>
      <c r="AS64" s="324"/>
      <c r="AT64" s="322"/>
      <c r="AU64" s="323"/>
      <c r="AV64" s="323"/>
      <c r="AW64" s="324"/>
      <c r="AX64" s="322"/>
      <c r="AY64" s="323"/>
      <c r="AZ64" s="323"/>
      <c r="BA64" s="324"/>
      <c r="BB64" s="322"/>
      <c r="BC64" s="323"/>
      <c r="BD64" s="323"/>
      <c r="BE64" s="324"/>
      <c r="BF64" s="322"/>
      <c r="BG64" s="323"/>
      <c r="BH64" s="323"/>
      <c r="BI64" s="324"/>
      <c r="BJ64" s="322"/>
      <c r="BK64" s="323"/>
      <c r="BL64" s="323"/>
      <c r="BM64" s="324"/>
      <c r="BN64" s="322"/>
      <c r="BO64" s="323"/>
      <c r="BP64" s="323"/>
      <c r="BQ64" s="324"/>
      <c r="BR64" s="322"/>
      <c r="BS64" s="323"/>
      <c r="BT64" s="323"/>
      <c r="BU64" s="324"/>
      <c r="BV64" s="322"/>
      <c r="BW64" s="323"/>
      <c r="BX64" s="323"/>
      <c r="BY64" s="324"/>
      <c r="BZ64" s="322"/>
      <c r="CA64" s="323"/>
      <c r="CB64" s="323"/>
      <c r="CC64" s="324"/>
      <c r="CD64" s="322"/>
      <c r="CE64" s="323"/>
      <c r="CF64" s="323"/>
      <c r="CG64" s="324"/>
      <c r="CH64" s="322"/>
      <c r="CI64" s="323"/>
      <c r="CJ64" s="323"/>
      <c r="CK64" s="324"/>
      <c r="CL64" s="322"/>
      <c r="CM64" s="323"/>
      <c r="CN64" s="323"/>
      <c r="CO64" s="324"/>
      <c r="CP64" s="322"/>
      <c r="CQ64" s="323"/>
      <c r="CR64" s="323"/>
      <c r="CS64" s="330"/>
      <c r="CV64" s="231"/>
      <c r="CW64" s="232"/>
      <c r="CX64" s="232"/>
      <c r="CY64" s="233"/>
      <c r="DB64" s="231"/>
      <c r="DC64" s="232"/>
      <c r="DD64" s="232"/>
      <c r="DE64" s="232"/>
      <c r="DF64" s="233"/>
    </row>
    <row r="65" spans="2:135" ht="5.0999999999999996" customHeight="1">
      <c r="AH65" s="328"/>
      <c r="AI65" s="323"/>
      <c r="AJ65" s="323"/>
      <c r="AK65" s="324"/>
      <c r="AL65" s="322"/>
      <c r="AM65" s="323"/>
      <c r="AN65" s="323"/>
      <c r="AO65" s="324"/>
      <c r="AP65" s="322"/>
      <c r="AQ65" s="323"/>
      <c r="AR65" s="323"/>
      <c r="AS65" s="324"/>
      <c r="AT65" s="322"/>
      <c r="AU65" s="323"/>
      <c r="AV65" s="323"/>
      <c r="AW65" s="324"/>
      <c r="AX65" s="322"/>
      <c r="AY65" s="323"/>
      <c r="AZ65" s="323"/>
      <c r="BA65" s="324"/>
      <c r="BB65" s="322"/>
      <c r="BC65" s="323"/>
      <c r="BD65" s="323"/>
      <c r="BE65" s="324"/>
      <c r="BF65" s="322"/>
      <c r="BG65" s="323"/>
      <c r="BH65" s="323"/>
      <c r="BI65" s="324"/>
      <c r="BJ65" s="322"/>
      <c r="BK65" s="323"/>
      <c r="BL65" s="323"/>
      <c r="BM65" s="324"/>
      <c r="BN65" s="322"/>
      <c r="BO65" s="323"/>
      <c r="BP65" s="323"/>
      <c r="BQ65" s="324"/>
      <c r="BR65" s="322"/>
      <c r="BS65" s="323"/>
      <c r="BT65" s="323"/>
      <c r="BU65" s="324"/>
      <c r="BV65" s="322"/>
      <c r="BW65" s="323"/>
      <c r="BX65" s="323"/>
      <c r="BY65" s="324"/>
      <c r="BZ65" s="322"/>
      <c r="CA65" s="323"/>
      <c r="CB65" s="323"/>
      <c r="CC65" s="324"/>
      <c r="CD65" s="322"/>
      <c r="CE65" s="323"/>
      <c r="CF65" s="323"/>
      <c r="CG65" s="324"/>
      <c r="CH65" s="322"/>
      <c r="CI65" s="323"/>
      <c r="CJ65" s="323"/>
      <c r="CK65" s="324"/>
      <c r="CL65" s="322"/>
      <c r="CM65" s="323"/>
      <c r="CN65" s="323"/>
      <c r="CO65" s="324"/>
      <c r="CP65" s="322"/>
      <c r="CQ65" s="323"/>
      <c r="CR65" s="323"/>
      <c r="CS65" s="330"/>
      <c r="CV65" s="231"/>
      <c r="CW65" s="232"/>
      <c r="CX65" s="232"/>
      <c r="CY65" s="233"/>
      <c r="DB65" s="231"/>
      <c r="DC65" s="232"/>
      <c r="DD65" s="232"/>
      <c r="DE65" s="232"/>
      <c r="DF65" s="233"/>
    </row>
    <row r="66" spans="2:135" ht="5.0999999999999996" customHeight="1">
      <c r="AH66" s="328"/>
      <c r="AI66" s="323"/>
      <c r="AJ66" s="323"/>
      <c r="AK66" s="324"/>
      <c r="AL66" s="322"/>
      <c r="AM66" s="323"/>
      <c r="AN66" s="323"/>
      <c r="AO66" s="324"/>
      <c r="AP66" s="322"/>
      <c r="AQ66" s="323"/>
      <c r="AR66" s="323"/>
      <c r="AS66" s="324"/>
      <c r="AT66" s="322"/>
      <c r="AU66" s="323"/>
      <c r="AV66" s="323"/>
      <c r="AW66" s="324"/>
      <c r="AX66" s="322"/>
      <c r="AY66" s="323"/>
      <c r="AZ66" s="323"/>
      <c r="BA66" s="324"/>
      <c r="BB66" s="322"/>
      <c r="BC66" s="323"/>
      <c r="BD66" s="323"/>
      <c r="BE66" s="324"/>
      <c r="BF66" s="322"/>
      <c r="BG66" s="323"/>
      <c r="BH66" s="323"/>
      <c r="BI66" s="324"/>
      <c r="BJ66" s="322"/>
      <c r="BK66" s="323"/>
      <c r="BL66" s="323"/>
      <c r="BM66" s="324"/>
      <c r="BN66" s="322"/>
      <c r="BO66" s="323"/>
      <c r="BP66" s="323"/>
      <c r="BQ66" s="324"/>
      <c r="BR66" s="322"/>
      <c r="BS66" s="323"/>
      <c r="BT66" s="323"/>
      <c r="BU66" s="324"/>
      <c r="BV66" s="322"/>
      <c r="BW66" s="323"/>
      <c r="BX66" s="323"/>
      <c r="BY66" s="324"/>
      <c r="BZ66" s="322"/>
      <c r="CA66" s="323"/>
      <c r="CB66" s="323"/>
      <c r="CC66" s="324"/>
      <c r="CD66" s="322"/>
      <c r="CE66" s="323"/>
      <c r="CF66" s="323"/>
      <c r="CG66" s="324"/>
      <c r="CH66" s="322"/>
      <c r="CI66" s="323"/>
      <c r="CJ66" s="323"/>
      <c r="CK66" s="324"/>
      <c r="CL66" s="322"/>
      <c r="CM66" s="323"/>
      <c r="CN66" s="323"/>
      <c r="CO66" s="324"/>
      <c r="CP66" s="322"/>
      <c r="CQ66" s="323"/>
      <c r="CR66" s="323"/>
      <c r="CS66" s="330"/>
      <c r="CT66" s="21"/>
      <c r="CU66" s="22"/>
      <c r="CV66" s="231"/>
      <c r="CW66" s="232"/>
      <c r="CX66" s="232"/>
      <c r="CY66" s="233"/>
      <c r="CZ66" s="21"/>
      <c r="DA66" s="22"/>
      <c r="DB66" s="231"/>
      <c r="DC66" s="232"/>
      <c r="DD66" s="232"/>
      <c r="DE66" s="232"/>
      <c r="DF66" s="233"/>
    </row>
    <row r="67" spans="2:135" ht="5.0999999999999996" customHeight="1" thickBot="1">
      <c r="AH67" s="329"/>
      <c r="AI67" s="326"/>
      <c r="AJ67" s="326"/>
      <c r="AK67" s="327"/>
      <c r="AL67" s="325"/>
      <c r="AM67" s="326"/>
      <c r="AN67" s="326"/>
      <c r="AO67" s="327"/>
      <c r="AP67" s="325"/>
      <c r="AQ67" s="326"/>
      <c r="AR67" s="326"/>
      <c r="AS67" s="327"/>
      <c r="AT67" s="325"/>
      <c r="AU67" s="326"/>
      <c r="AV67" s="326"/>
      <c r="AW67" s="327"/>
      <c r="AX67" s="325"/>
      <c r="AY67" s="326"/>
      <c r="AZ67" s="326"/>
      <c r="BA67" s="327"/>
      <c r="BB67" s="325"/>
      <c r="BC67" s="326"/>
      <c r="BD67" s="326"/>
      <c r="BE67" s="327"/>
      <c r="BF67" s="325"/>
      <c r="BG67" s="326"/>
      <c r="BH67" s="326"/>
      <c r="BI67" s="327"/>
      <c r="BJ67" s="325"/>
      <c r="BK67" s="326"/>
      <c r="BL67" s="326"/>
      <c r="BM67" s="327"/>
      <c r="BN67" s="325"/>
      <c r="BO67" s="326"/>
      <c r="BP67" s="326"/>
      <c r="BQ67" s="327"/>
      <c r="BR67" s="325"/>
      <c r="BS67" s="326"/>
      <c r="BT67" s="326"/>
      <c r="BU67" s="327"/>
      <c r="BV67" s="325"/>
      <c r="BW67" s="326"/>
      <c r="BX67" s="326"/>
      <c r="BY67" s="327"/>
      <c r="BZ67" s="325"/>
      <c r="CA67" s="326"/>
      <c r="CB67" s="326"/>
      <c r="CC67" s="327"/>
      <c r="CD67" s="325"/>
      <c r="CE67" s="326"/>
      <c r="CF67" s="326"/>
      <c r="CG67" s="327"/>
      <c r="CH67" s="325"/>
      <c r="CI67" s="326"/>
      <c r="CJ67" s="326"/>
      <c r="CK67" s="327"/>
      <c r="CL67" s="325"/>
      <c r="CM67" s="326"/>
      <c r="CN67" s="326"/>
      <c r="CO67" s="327"/>
      <c r="CP67" s="325"/>
      <c r="CQ67" s="326"/>
      <c r="CR67" s="326"/>
      <c r="CS67" s="331"/>
      <c r="CT67" s="23"/>
      <c r="CU67" s="24"/>
      <c r="CV67" s="234"/>
      <c r="CW67" s="235"/>
      <c r="CX67" s="235"/>
      <c r="CY67" s="236"/>
      <c r="CZ67" s="23"/>
      <c r="DA67" s="24"/>
      <c r="DB67" s="234"/>
      <c r="DC67" s="235"/>
      <c r="DD67" s="235"/>
      <c r="DE67" s="235"/>
      <c r="DF67" s="236"/>
      <c r="EC67" s="54"/>
      <c r="ED67" s="54"/>
      <c r="EE67" s="54"/>
    </row>
    <row r="68" spans="2:135" ht="5.0999999999999996" customHeight="1">
      <c r="EC68" s="54"/>
      <c r="ED68" s="54"/>
      <c r="EE68" s="54"/>
    </row>
    <row r="69" spans="2:135" ht="5.0999999999999996" customHeight="1" thickBot="1">
      <c r="W69" s="12"/>
      <c r="X69" s="12"/>
      <c r="Y69" s="12"/>
      <c r="Z69" s="12"/>
      <c r="AA69" s="12"/>
      <c r="AB69" s="12"/>
      <c r="AC69" s="12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29"/>
      <c r="EA69" s="127" t="s">
        <v>30</v>
      </c>
      <c r="EB69" s="127" t="s">
        <v>31</v>
      </c>
      <c r="EC69" s="54"/>
      <c r="ED69" s="54"/>
      <c r="EE69" s="54"/>
    </row>
    <row r="70" spans="2:135" ht="5.0999999999999996" customHeight="1">
      <c r="B70" s="193" t="s">
        <v>30</v>
      </c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 t="s">
        <v>31</v>
      </c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248" t="s">
        <v>32</v>
      </c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9"/>
      <c r="BW70" s="120" t="s">
        <v>58</v>
      </c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2"/>
      <c r="EA70" s="127"/>
      <c r="EB70" s="127"/>
      <c r="EC70" s="54"/>
      <c r="ED70" s="54"/>
      <c r="EE70" s="54"/>
    </row>
    <row r="71" spans="2:135" ht="5.0999999999999996" customHeight="1" thickBot="1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0"/>
      <c r="BM71" s="250"/>
      <c r="BN71" s="250"/>
      <c r="BO71" s="250"/>
      <c r="BP71" s="250"/>
      <c r="BQ71" s="250"/>
      <c r="BR71" s="250"/>
      <c r="BS71" s="250"/>
      <c r="BT71" s="250"/>
      <c r="BU71" s="250"/>
      <c r="BV71" s="251"/>
      <c r="BW71" s="123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5"/>
      <c r="EA71" s="127"/>
      <c r="EB71" s="127"/>
      <c r="EC71" s="54"/>
      <c r="ED71" s="54"/>
      <c r="EE71" s="54"/>
    </row>
    <row r="72" spans="2:135" ht="5.0999999999999996" customHeight="1">
      <c r="B72" s="267">
        <v>178</v>
      </c>
      <c r="C72" s="253"/>
      <c r="D72" s="253"/>
      <c r="E72" s="253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2"/>
      <c r="R72" s="283"/>
      <c r="S72" s="270"/>
      <c r="T72" s="270"/>
      <c r="U72" s="270"/>
      <c r="V72" s="270"/>
      <c r="W72" s="270"/>
      <c r="X72" s="270"/>
      <c r="Y72" s="270"/>
      <c r="Z72" s="270">
        <v>184</v>
      </c>
      <c r="AA72" s="270"/>
      <c r="AB72" s="270"/>
      <c r="AC72" s="285"/>
      <c r="AD72" s="287" t="str">
        <f>VLOOKUP($A$1,口座番号登録一覧表!$B$5:$U$15,9,0)</f>
        <v>ゆうちょ</v>
      </c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74"/>
      <c r="BF72" s="275"/>
      <c r="BG72" s="275"/>
      <c r="BH72" s="275"/>
      <c r="BI72" s="275"/>
      <c r="BJ72" s="275"/>
      <c r="BK72" s="275"/>
      <c r="BL72" s="275"/>
      <c r="BM72" s="275"/>
      <c r="BN72" s="275"/>
      <c r="BO72" s="275"/>
      <c r="BP72" s="275"/>
      <c r="BQ72" s="275"/>
      <c r="BR72" s="275"/>
      <c r="BS72" s="275"/>
      <c r="BT72" s="275"/>
      <c r="BU72" s="275"/>
      <c r="BV72" s="276"/>
      <c r="BW72" s="123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5"/>
      <c r="EA72" s="127"/>
      <c r="EB72" s="127"/>
      <c r="EC72" s="54"/>
      <c r="ED72" s="54"/>
      <c r="EE72" s="54"/>
    </row>
    <row r="73" spans="2:135" ht="5.0999999999999996" customHeight="1">
      <c r="B73" s="268"/>
      <c r="C73" s="269"/>
      <c r="D73" s="269"/>
      <c r="E73" s="269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3"/>
      <c r="R73" s="284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86"/>
      <c r="AD73" s="289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277"/>
      <c r="BF73" s="277"/>
      <c r="BG73" s="277"/>
      <c r="BH73" s="277"/>
      <c r="BI73" s="277"/>
      <c r="BJ73" s="277"/>
      <c r="BK73" s="277"/>
      <c r="BL73" s="277"/>
      <c r="BM73" s="277"/>
      <c r="BN73" s="277"/>
      <c r="BO73" s="277"/>
      <c r="BP73" s="277"/>
      <c r="BQ73" s="277"/>
      <c r="BR73" s="277"/>
      <c r="BS73" s="277"/>
      <c r="BT73" s="277"/>
      <c r="BU73" s="277"/>
      <c r="BV73" s="278"/>
      <c r="BW73" s="33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34"/>
      <c r="EA73" s="127"/>
      <c r="EB73" s="127"/>
      <c r="EC73" s="54"/>
      <c r="ED73" s="54"/>
      <c r="EE73" s="54"/>
    </row>
    <row r="74" spans="2:135" ht="5.0999999999999996" customHeight="1">
      <c r="B74" s="230" t="str">
        <f>MID($EA74,1,1)</f>
        <v>９</v>
      </c>
      <c r="C74" s="168"/>
      <c r="D74" s="168"/>
      <c r="E74" s="168"/>
      <c r="F74" s="167" t="str">
        <f>MID($EA74,2,1)</f>
        <v>９</v>
      </c>
      <c r="G74" s="168"/>
      <c r="H74" s="168"/>
      <c r="I74" s="169"/>
      <c r="J74" s="167" t="str">
        <f>MID($EA74,3,1)</f>
        <v>０</v>
      </c>
      <c r="K74" s="168"/>
      <c r="L74" s="168"/>
      <c r="M74" s="169"/>
      <c r="N74" s="263" t="str">
        <f>MID($EA74,4,1)</f>
        <v>０</v>
      </c>
      <c r="O74" s="263"/>
      <c r="P74" s="263"/>
      <c r="Q74" s="264"/>
      <c r="R74" s="314" t="str">
        <f>MID($EB74,1,1)</f>
        <v>８</v>
      </c>
      <c r="S74" s="314"/>
      <c r="T74" s="314"/>
      <c r="U74" s="315"/>
      <c r="V74" s="318" t="str">
        <f>MID($EB74,2,1)</f>
        <v>４</v>
      </c>
      <c r="W74" s="318"/>
      <c r="X74" s="318"/>
      <c r="Y74" s="318"/>
      <c r="Z74" s="318" t="str">
        <f>MID($EB74,3,1)</f>
        <v>８</v>
      </c>
      <c r="AA74" s="318"/>
      <c r="AB74" s="318"/>
      <c r="AC74" s="320"/>
      <c r="AD74" s="289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277"/>
      <c r="BF74" s="277"/>
      <c r="BG74" s="277"/>
      <c r="BH74" s="277"/>
      <c r="BI74" s="277"/>
      <c r="BJ74" s="277"/>
      <c r="BK74" s="277"/>
      <c r="BL74" s="277"/>
      <c r="BM74" s="277"/>
      <c r="BN74" s="277"/>
      <c r="BO74" s="277"/>
      <c r="BP74" s="277"/>
      <c r="BQ74" s="277"/>
      <c r="BR74" s="277"/>
      <c r="BS74" s="277"/>
      <c r="BT74" s="277"/>
      <c r="BU74" s="277"/>
      <c r="BV74" s="278"/>
      <c r="BW74" s="33"/>
      <c r="BX74" s="64"/>
      <c r="BY74" s="126" t="str">
        <f>IF(EB83=0,"",EB83)</f>
        <v>新規登録</v>
      </c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34"/>
      <c r="EA74" s="113" t="str">
        <f>VLOOKUP($A$1,口座番号登録一覧表!$B$5:$S$15,7,0)</f>
        <v>９９００</v>
      </c>
      <c r="EB74" s="113" t="str">
        <f>VLOOKUP($A$1,口座番号登録一覧表!$B$5:$S$15,8,0)</f>
        <v>８４８</v>
      </c>
      <c r="EC74" s="54"/>
      <c r="ED74" s="54"/>
      <c r="EE74" s="54"/>
    </row>
    <row r="75" spans="2:135" ht="5.0999999999999996" customHeight="1">
      <c r="B75" s="228"/>
      <c r="C75" s="138"/>
      <c r="D75" s="138"/>
      <c r="E75" s="138"/>
      <c r="F75" s="137"/>
      <c r="G75" s="138"/>
      <c r="H75" s="138"/>
      <c r="I75" s="139"/>
      <c r="J75" s="137"/>
      <c r="K75" s="138"/>
      <c r="L75" s="138"/>
      <c r="M75" s="139"/>
      <c r="N75" s="263"/>
      <c r="O75" s="263"/>
      <c r="P75" s="263"/>
      <c r="Q75" s="264"/>
      <c r="R75" s="314"/>
      <c r="S75" s="314"/>
      <c r="T75" s="314"/>
      <c r="U75" s="315"/>
      <c r="V75" s="318"/>
      <c r="W75" s="318"/>
      <c r="X75" s="318"/>
      <c r="Y75" s="318"/>
      <c r="Z75" s="318"/>
      <c r="AA75" s="318"/>
      <c r="AB75" s="318"/>
      <c r="AC75" s="320"/>
      <c r="AD75" s="289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277"/>
      <c r="BF75" s="277"/>
      <c r="BG75" s="277"/>
      <c r="BH75" s="277"/>
      <c r="BI75" s="277"/>
      <c r="BJ75" s="277"/>
      <c r="BK75" s="277"/>
      <c r="BL75" s="277"/>
      <c r="BM75" s="277"/>
      <c r="BN75" s="277"/>
      <c r="BO75" s="277"/>
      <c r="BP75" s="277"/>
      <c r="BQ75" s="277"/>
      <c r="BR75" s="277"/>
      <c r="BS75" s="277"/>
      <c r="BT75" s="277"/>
      <c r="BU75" s="277"/>
      <c r="BV75" s="278"/>
      <c r="BW75" s="33"/>
      <c r="BX75" s="64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34"/>
      <c r="EA75" s="113"/>
      <c r="EB75" s="113"/>
      <c r="EC75" s="54"/>
      <c r="ED75" s="54"/>
      <c r="EE75" s="54"/>
    </row>
    <row r="76" spans="2:135" ht="5.0999999999999996" customHeight="1">
      <c r="B76" s="228"/>
      <c r="C76" s="138"/>
      <c r="D76" s="138"/>
      <c r="E76" s="138"/>
      <c r="F76" s="137"/>
      <c r="G76" s="138"/>
      <c r="H76" s="138"/>
      <c r="I76" s="139"/>
      <c r="J76" s="137"/>
      <c r="K76" s="138"/>
      <c r="L76" s="138"/>
      <c r="M76" s="139"/>
      <c r="N76" s="263"/>
      <c r="O76" s="263"/>
      <c r="P76" s="263"/>
      <c r="Q76" s="264"/>
      <c r="R76" s="314"/>
      <c r="S76" s="314"/>
      <c r="T76" s="314"/>
      <c r="U76" s="315"/>
      <c r="V76" s="318"/>
      <c r="W76" s="318"/>
      <c r="X76" s="318"/>
      <c r="Y76" s="318"/>
      <c r="Z76" s="318"/>
      <c r="AA76" s="318"/>
      <c r="AB76" s="318"/>
      <c r="AC76" s="320"/>
      <c r="AD76" s="289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277"/>
      <c r="BF76" s="277"/>
      <c r="BG76" s="277"/>
      <c r="BH76" s="277"/>
      <c r="BI76" s="277"/>
      <c r="BJ76" s="277"/>
      <c r="BK76" s="277"/>
      <c r="BL76" s="277"/>
      <c r="BM76" s="277"/>
      <c r="BN76" s="277"/>
      <c r="BO76" s="277"/>
      <c r="BP76" s="277"/>
      <c r="BQ76" s="277"/>
      <c r="BR76" s="277"/>
      <c r="BS76" s="277"/>
      <c r="BT76" s="277"/>
      <c r="BU76" s="277"/>
      <c r="BV76" s="278"/>
      <c r="BW76" s="33"/>
      <c r="BX76" s="64"/>
      <c r="BY76" s="126"/>
      <c r="BZ76" s="126"/>
      <c r="CA76" s="126"/>
      <c r="CB76" s="126"/>
      <c r="CC76" s="126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34"/>
      <c r="EA76" s="113"/>
      <c r="EB76" s="113"/>
      <c r="EC76" s="54"/>
      <c r="ED76" s="54"/>
      <c r="EE76" s="54"/>
    </row>
    <row r="77" spans="2:135" ht="5.0999999999999996" customHeight="1">
      <c r="B77" s="228"/>
      <c r="C77" s="138"/>
      <c r="D77" s="138"/>
      <c r="E77" s="138"/>
      <c r="F77" s="137"/>
      <c r="G77" s="138"/>
      <c r="H77" s="138"/>
      <c r="I77" s="139"/>
      <c r="J77" s="137"/>
      <c r="K77" s="138"/>
      <c r="L77" s="138"/>
      <c r="M77" s="139"/>
      <c r="N77" s="263"/>
      <c r="O77" s="263"/>
      <c r="P77" s="263"/>
      <c r="Q77" s="264"/>
      <c r="R77" s="314"/>
      <c r="S77" s="314"/>
      <c r="T77" s="314"/>
      <c r="U77" s="315"/>
      <c r="V77" s="318"/>
      <c r="W77" s="318"/>
      <c r="X77" s="318"/>
      <c r="Y77" s="318"/>
      <c r="Z77" s="318"/>
      <c r="AA77" s="318"/>
      <c r="AB77" s="318"/>
      <c r="AC77" s="320"/>
      <c r="AD77" s="289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277"/>
      <c r="BF77" s="277"/>
      <c r="BG77" s="277"/>
      <c r="BH77" s="277"/>
      <c r="BI77" s="277"/>
      <c r="BJ77" s="277"/>
      <c r="BK77" s="277"/>
      <c r="BL77" s="277"/>
      <c r="BM77" s="277"/>
      <c r="BN77" s="277"/>
      <c r="BO77" s="277"/>
      <c r="BP77" s="277"/>
      <c r="BQ77" s="277"/>
      <c r="BR77" s="277"/>
      <c r="BS77" s="277"/>
      <c r="BT77" s="277"/>
      <c r="BU77" s="277"/>
      <c r="BV77" s="278"/>
      <c r="BW77" s="33"/>
      <c r="BX77" s="64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53"/>
      <c r="EA77" s="113"/>
      <c r="EB77" s="113"/>
      <c r="EC77" s="54"/>
      <c r="ED77" s="54"/>
      <c r="EE77" s="54"/>
    </row>
    <row r="78" spans="2:135" ht="5.0999999999999996" customHeight="1" thickBot="1">
      <c r="B78" s="229"/>
      <c r="C78" s="141"/>
      <c r="D78" s="141"/>
      <c r="E78" s="141"/>
      <c r="F78" s="140"/>
      <c r="G78" s="141"/>
      <c r="H78" s="141"/>
      <c r="I78" s="142"/>
      <c r="J78" s="140"/>
      <c r="K78" s="141"/>
      <c r="L78" s="141"/>
      <c r="M78" s="142"/>
      <c r="N78" s="265"/>
      <c r="O78" s="265"/>
      <c r="P78" s="265"/>
      <c r="Q78" s="266"/>
      <c r="R78" s="316"/>
      <c r="S78" s="316"/>
      <c r="T78" s="316"/>
      <c r="U78" s="317"/>
      <c r="V78" s="319"/>
      <c r="W78" s="319"/>
      <c r="X78" s="319"/>
      <c r="Y78" s="319"/>
      <c r="Z78" s="319"/>
      <c r="AA78" s="319"/>
      <c r="AB78" s="319"/>
      <c r="AC78" s="321"/>
      <c r="AD78" s="290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79"/>
      <c r="BF78" s="279"/>
      <c r="BG78" s="279"/>
      <c r="BH78" s="279"/>
      <c r="BI78" s="279"/>
      <c r="BJ78" s="279"/>
      <c r="BK78" s="279"/>
      <c r="BL78" s="279"/>
      <c r="BM78" s="279"/>
      <c r="BN78" s="279"/>
      <c r="BO78" s="279"/>
      <c r="BP78" s="279"/>
      <c r="BQ78" s="279"/>
      <c r="BR78" s="279"/>
      <c r="BS78" s="279"/>
      <c r="BT78" s="279"/>
      <c r="BU78" s="279"/>
      <c r="BV78" s="280"/>
      <c r="BW78" s="33"/>
      <c r="BX78" s="64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53"/>
      <c r="EA78" s="113"/>
      <c r="EB78" s="113"/>
    </row>
    <row r="79" spans="2:135" s="30" customFormat="1" ht="5.0999999999999996" customHeight="1">
      <c r="B79" s="252" t="s">
        <v>33</v>
      </c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4"/>
      <c r="R79" s="252" t="s">
        <v>34</v>
      </c>
      <c r="S79" s="253"/>
      <c r="T79" s="253"/>
      <c r="U79" s="253"/>
      <c r="V79" s="253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9"/>
      <c r="AT79" s="255" t="s">
        <v>35</v>
      </c>
      <c r="AU79" s="250"/>
      <c r="AV79" s="250"/>
      <c r="AW79" s="250"/>
      <c r="AX79" s="250"/>
      <c r="AY79" s="250"/>
      <c r="AZ79" s="250"/>
      <c r="BA79" s="250"/>
      <c r="BB79" s="250"/>
      <c r="BC79" s="250"/>
      <c r="BD79" s="250"/>
      <c r="BE79" s="250"/>
      <c r="BF79" s="250"/>
      <c r="BG79" s="250"/>
      <c r="BH79" s="250"/>
      <c r="BI79" s="250"/>
      <c r="BJ79" s="250"/>
      <c r="BK79" s="250"/>
      <c r="BL79" s="250"/>
      <c r="BM79" s="250"/>
      <c r="BN79" s="250"/>
      <c r="BO79" s="250"/>
      <c r="BP79" s="250"/>
      <c r="BQ79" s="250"/>
      <c r="BR79" s="250"/>
      <c r="BS79" s="250"/>
      <c r="BT79" s="250"/>
      <c r="BU79" s="250"/>
      <c r="BV79" s="250"/>
      <c r="BW79" s="33"/>
      <c r="BX79" s="64"/>
      <c r="BY79" s="126"/>
      <c r="BZ79" s="126"/>
      <c r="CA79" s="126"/>
      <c r="CB79" s="126"/>
      <c r="CC79" s="126"/>
      <c r="CD79" s="126"/>
      <c r="CE79" s="126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6"/>
      <c r="CT79" s="126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53"/>
      <c r="EA79" s="32"/>
      <c r="EB79" s="32"/>
      <c r="EC79" s="32"/>
      <c r="ED79" s="32"/>
      <c r="EE79" s="32"/>
    </row>
    <row r="80" spans="2:135" s="30" customFormat="1" ht="5.0999999999999996" customHeight="1" thickBot="1">
      <c r="B80" s="255"/>
      <c r="C80" s="256"/>
      <c r="D80" s="256"/>
      <c r="E80" s="256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8"/>
      <c r="R80" s="260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2"/>
      <c r="AT80" s="260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261"/>
      <c r="BN80" s="261"/>
      <c r="BO80" s="261"/>
      <c r="BP80" s="261"/>
      <c r="BQ80" s="261"/>
      <c r="BR80" s="261"/>
      <c r="BS80" s="261"/>
      <c r="BT80" s="261"/>
      <c r="BU80" s="261"/>
      <c r="BV80" s="261"/>
      <c r="BW80" s="33"/>
      <c r="BX80" s="64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6"/>
      <c r="CU80" s="126"/>
      <c r="CV80" s="126"/>
      <c r="CW80" s="126"/>
      <c r="CX80" s="126"/>
      <c r="CY80" s="126"/>
      <c r="CZ80" s="126"/>
      <c r="DA80" s="126"/>
      <c r="DB80" s="126"/>
      <c r="DC80" s="126"/>
      <c r="DD80" s="126"/>
      <c r="DE80" s="126"/>
      <c r="DF80" s="126"/>
      <c r="DG80" s="126"/>
      <c r="DH80" s="126"/>
      <c r="DI80" s="126"/>
      <c r="DJ80" s="126"/>
      <c r="DK80" s="126"/>
      <c r="DL80" s="126"/>
      <c r="DM80" s="126"/>
      <c r="DN80" s="126"/>
      <c r="DO80" s="126"/>
      <c r="DP80" s="126"/>
      <c r="DQ80" s="126"/>
      <c r="DR80" s="126"/>
      <c r="DS80" s="126"/>
      <c r="DT80" s="126"/>
      <c r="DU80" s="126"/>
      <c r="DV80" s="126"/>
      <c r="DW80" s="126"/>
      <c r="DX80" s="53"/>
      <c r="EA80" s="32"/>
      <c r="EB80" s="32"/>
      <c r="EC80" s="32"/>
      <c r="ED80" s="32"/>
      <c r="EE80" s="32"/>
    </row>
    <row r="81" spans="2:135" customFormat="1" ht="5.0999999999999996" customHeight="1">
      <c r="B81" s="267">
        <v>185</v>
      </c>
      <c r="C81" s="253"/>
      <c r="D81" s="253"/>
      <c r="E81" s="292"/>
      <c r="F81" s="294" t="s">
        <v>36</v>
      </c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97">
        <v>186</v>
      </c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>
        <v>192</v>
      </c>
      <c r="AQ81" s="270"/>
      <c r="AR81" s="270"/>
      <c r="AS81" s="285"/>
      <c r="AT81" s="308" t="str">
        <f>VLOOKUP($A$1,口座番号登録一覧表!$B$5:$U$15,11,0)</f>
        <v>八四八</v>
      </c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  <c r="BJ81" s="309"/>
      <c r="BK81" s="309"/>
      <c r="BL81" s="309"/>
      <c r="BM81" s="309"/>
      <c r="BN81" s="107" t="str">
        <f>VLOOKUP(A1,口座番号登録一覧表!B5:U15,12,0)</f>
        <v>支店</v>
      </c>
      <c r="BO81" s="107"/>
      <c r="BP81" s="107"/>
      <c r="BQ81" s="107"/>
      <c r="BR81" s="107"/>
      <c r="BS81" s="107"/>
      <c r="BT81" s="107"/>
      <c r="BU81" s="107"/>
      <c r="BV81" s="108"/>
      <c r="BW81" s="33"/>
      <c r="BX81" s="64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  <c r="DH81" s="126"/>
      <c r="DI81" s="126"/>
      <c r="DJ81" s="126"/>
      <c r="DK81" s="126"/>
      <c r="DL81" s="126"/>
      <c r="DM81" s="126"/>
      <c r="DN81" s="126"/>
      <c r="DO81" s="126"/>
      <c r="DP81" s="126"/>
      <c r="DQ81" s="126"/>
      <c r="DR81" s="126"/>
      <c r="DS81" s="126"/>
      <c r="DT81" s="126"/>
      <c r="DU81" s="126"/>
      <c r="DV81" s="126"/>
      <c r="DW81" s="126"/>
      <c r="DX81" s="34"/>
      <c r="EA81" s="32"/>
      <c r="EB81" s="54"/>
      <c r="EC81" s="54"/>
      <c r="ED81" s="32"/>
      <c r="EE81" s="32"/>
    </row>
    <row r="82" spans="2:135" customFormat="1" ht="5.0999999999999996" customHeight="1">
      <c r="B82" s="268"/>
      <c r="C82" s="269"/>
      <c r="D82" s="269"/>
      <c r="E82" s="293"/>
      <c r="F82" s="295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98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86"/>
      <c r="AT82" s="22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09"/>
      <c r="BO82" s="109"/>
      <c r="BP82" s="109"/>
      <c r="BQ82" s="109"/>
      <c r="BR82" s="109"/>
      <c r="BS82" s="109"/>
      <c r="BT82" s="109"/>
      <c r="BU82" s="109"/>
      <c r="BV82" s="110"/>
      <c r="BW82" s="33"/>
      <c r="BX82" s="64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126"/>
      <c r="DQ82" s="126"/>
      <c r="DR82" s="126"/>
      <c r="DS82" s="126"/>
      <c r="DT82" s="126"/>
      <c r="DU82" s="126"/>
      <c r="DV82" s="126"/>
      <c r="DW82" s="126"/>
      <c r="DX82" s="34"/>
      <c r="EA82" s="32"/>
      <c r="EB82" s="54"/>
      <c r="EC82" s="54"/>
      <c r="ED82" s="32"/>
      <c r="EE82" s="32"/>
    </row>
    <row r="83" spans="2:135" customFormat="1" ht="5.0999999999999996" customHeight="1">
      <c r="B83" s="299">
        <v>1</v>
      </c>
      <c r="C83" s="300"/>
      <c r="D83" s="300"/>
      <c r="E83" s="301"/>
      <c r="F83" s="295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306" t="str">
        <f>MID($EA83,1,1)</f>
        <v>１</v>
      </c>
      <c r="S83" s="263"/>
      <c r="T83" s="263"/>
      <c r="U83" s="263"/>
      <c r="V83" s="263" t="str">
        <f>MID($EA83,2,1)</f>
        <v>２</v>
      </c>
      <c r="W83" s="263"/>
      <c r="X83" s="263"/>
      <c r="Y83" s="263"/>
      <c r="Z83" s="263" t="str">
        <f>MID($EA83,3,1)</f>
        <v>３</v>
      </c>
      <c r="AA83" s="263"/>
      <c r="AB83" s="263"/>
      <c r="AC83" s="263"/>
      <c r="AD83" s="263" t="str">
        <f>MID($EA83,4,1)</f>
        <v>４</v>
      </c>
      <c r="AE83" s="263"/>
      <c r="AF83" s="263"/>
      <c r="AG83" s="263"/>
      <c r="AH83" s="263" t="str">
        <f>MID($EA83,5,1)</f>
        <v>５</v>
      </c>
      <c r="AI83" s="263"/>
      <c r="AJ83" s="263"/>
      <c r="AK83" s="263"/>
      <c r="AL83" s="263" t="str">
        <f>MID($EA83,6,1)</f>
        <v>６</v>
      </c>
      <c r="AM83" s="263"/>
      <c r="AN83" s="263"/>
      <c r="AO83" s="263"/>
      <c r="AP83" s="263" t="str">
        <f>MID($EA83,7,1)</f>
        <v>７</v>
      </c>
      <c r="AQ83" s="263"/>
      <c r="AR83" s="263"/>
      <c r="AS83" s="281"/>
      <c r="AT83" s="22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09"/>
      <c r="BO83" s="109"/>
      <c r="BP83" s="109"/>
      <c r="BQ83" s="109"/>
      <c r="BR83" s="109"/>
      <c r="BS83" s="109"/>
      <c r="BT83" s="109"/>
      <c r="BU83" s="109"/>
      <c r="BV83" s="110"/>
      <c r="BW83" s="33"/>
      <c r="BX83" s="64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126"/>
      <c r="DV83" s="126"/>
      <c r="DW83" s="126"/>
      <c r="DX83" s="34"/>
      <c r="EA83" s="113" t="str">
        <f>VLOOKUP($A$1,口座番号登録一覧表!$B$5:$S$15,13,0)</f>
        <v>１２３４５６７</v>
      </c>
      <c r="EB83" s="106" t="str">
        <f>VLOOKUP($A$1,口座番号登録一覧表!$B$5:$S$15,17,0)</f>
        <v>新規登録</v>
      </c>
      <c r="EC83" s="54"/>
      <c r="ED83" s="32"/>
      <c r="EE83" s="32"/>
    </row>
    <row r="84" spans="2:135" customFormat="1" ht="5.0999999999999996" customHeight="1">
      <c r="B84" s="302"/>
      <c r="C84" s="300"/>
      <c r="D84" s="300"/>
      <c r="E84" s="301"/>
      <c r="F84" s="295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306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81"/>
      <c r="AT84" s="22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09"/>
      <c r="BO84" s="109"/>
      <c r="BP84" s="109"/>
      <c r="BQ84" s="109"/>
      <c r="BR84" s="109"/>
      <c r="BS84" s="109"/>
      <c r="BT84" s="109"/>
      <c r="BU84" s="109"/>
      <c r="BV84" s="110"/>
      <c r="BW84" s="33"/>
      <c r="BX84" s="64"/>
      <c r="BY84" s="126"/>
      <c r="BZ84" s="126"/>
      <c r="CA84" s="126"/>
      <c r="CB84" s="126"/>
      <c r="CC84" s="126"/>
      <c r="CD84" s="126"/>
      <c r="CE84" s="126"/>
      <c r="CF84" s="126"/>
      <c r="CG84" s="126"/>
      <c r="CH84" s="126"/>
      <c r="CI84" s="126"/>
      <c r="CJ84" s="126"/>
      <c r="CK84" s="126"/>
      <c r="CL84" s="126"/>
      <c r="CM84" s="126"/>
      <c r="CN84" s="126"/>
      <c r="CO84" s="126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126"/>
      <c r="DO84" s="126"/>
      <c r="DP84" s="126"/>
      <c r="DQ84" s="126"/>
      <c r="DR84" s="126"/>
      <c r="DS84" s="126"/>
      <c r="DT84" s="126"/>
      <c r="DU84" s="126"/>
      <c r="DV84" s="126"/>
      <c r="DW84" s="126"/>
      <c r="DX84" s="34"/>
      <c r="EA84" s="113"/>
      <c r="EB84" s="106"/>
      <c r="EC84" s="54"/>
      <c r="ED84" s="32"/>
      <c r="EE84" s="32"/>
    </row>
    <row r="85" spans="2:135" customFormat="1" ht="5.0999999999999996" customHeight="1">
      <c r="B85" s="302"/>
      <c r="C85" s="300"/>
      <c r="D85" s="300"/>
      <c r="E85" s="301"/>
      <c r="F85" s="295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306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81"/>
      <c r="AT85" s="22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09"/>
      <c r="BO85" s="109"/>
      <c r="BP85" s="109"/>
      <c r="BQ85" s="109"/>
      <c r="BR85" s="109"/>
      <c r="BS85" s="109"/>
      <c r="BT85" s="109"/>
      <c r="BU85" s="109"/>
      <c r="BV85" s="110"/>
      <c r="BW85" s="33"/>
      <c r="BX85" s="64"/>
      <c r="BY85" s="126"/>
      <c r="BZ85" s="126"/>
      <c r="CA85" s="126"/>
      <c r="CB85" s="126"/>
      <c r="CC85" s="126"/>
      <c r="CD85" s="126"/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6"/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126"/>
      <c r="DB85" s="126"/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26"/>
      <c r="DN85" s="126"/>
      <c r="DO85" s="126"/>
      <c r="DP85" s="126"/>
      <c r="DQ85" s="126"/>
      <c r="DR85" s="126"/>
      <c r="DS85" s="126"/>
      <c r="DT85" s="126"/>
      <c r="DU85" s="126"/>
      <c r="DV85" s="126"/>
      <c r="DW85" s="126"/>
      <c r="DX85" s="34"/>
      <c r="EA85" s="113"/>
      <c r="EB85" s="106"/>
      <c r="EC85" s="54"/>
      <c r="ED85" s="32"/>
      <c r="EE85" s="32"/>
    </row>
    <row r="86" spans="2:135" customFormat="1" ht="5.0999999999999996" customHeight="1">
      <c r="B86" s="302"/>
      <c r="C86" s="300"/>
      <c r="D86" s="300"/>
      <c r="E86" s="301"/>
      <c r="F86" s="295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306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81"/>
      <c r="AT86" s="22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09"/>
      <c r="BO86" s="109"/>
      <c r="BP86" s="109"/>
      <c r="BQ86" s="109"/>
      <c r="BR86" s="109"/>
      <c r="BS86" s="109"/>
      <c r="BT86" s="109"/>
      <c r="BU86" s="109"/>
      <c r="BV86" s="110"/>
      <c r="BW86" s="33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34"/>
      <c r="EA86" s="113"/>
      <c r="EB86" s="106"/>
      <c r="EC86" s="32"/>
      <c r="ED86" s="32"/>
      <c r="EE86" s="32"/>
    </row>
    <row r="87" spans="2:135" customFormat="1" ht="5.0999999999999996" customHeight="1" thickBot="1">
      <c r="B87" s="303"/>
      <c r="C87" s="304"/>
      <c r="D87" s="304"/>
      <c r="E87" s="305"/>
      <c r="F87" s="296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307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82"/>
      <c r="AT87" s="229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11"/>
      <c r="BO87" s="111"/>
      <c r="BP87" s="111"/>
      <c r="BQ87" s="111"/>
      <c r="BR87" s="111"/>
      <c r="BS87" s="111"/>
      <c r="BT87" s="111"/>
      <c r="BU87" s="111"/>
      <c r="BV87" s="112"/>
      <c r="BW87" s="35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7"/>
      <c r="EA87" s="113"/>
      <c r="EB87" s="106"/>
      <c r="EC87" s="32"/>
      <c r="ED87" s="32"/>
      <c r="EE87" s="32"/>
    </row>
    <row r="88" spans="2:135" ht="5.0999999999999996" customHeight="1">
      <c r="B88" s="159" t="s">
        <v>37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7"/>
      <c r="DT88" s="143" t="s">
        <v>38</v>
      </c>
      <c r="DU88" s="144"/>
      <c r="DV88" s="144"/>
      <c r="DW88" s="144"/>
      <c r="DX88" s="145"/>
    </row>
    <row r="89" spans="2:135" ht="5.0999999999999996" customHeight="1" thickBot="1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47"/>
      <c r="CY89" s="147"/>
      <c r="CZ89" s="147"/>
      <c r="DA89" s="147"/>
      <c r="DB89" s="147"/>
      <c r="DC89" s="147"/>
      <c r="DD89" s="147"/>
      <c r="DE89" s="147"/>
      <c r="DF89" s="147"/>
      <c r="DG89" s="147"/>
      <c r="DH89" s="147"/>
      <c r="DI89" s="147"/>
      <c r="DJ89" s="147"/>
      <c r="DK89" s="147"/>
      <c r="DL89" s="147"/>
      <c r="DM89" s="147"/>
      <c r="DN89" s="147"/>
      <c r="DO89" s="147"/>
      <c r="DP89" s="147"/>
      <c r="DQ89" s="148"/>
      <c r="DT89" s="146"/>
      <c r="DU89" s="147"/>
      <c r="DV89" s="147"/>
      <c r="DW89" s="147"/>
      <c r="DX89" s="148"/>
    </row>
    <row r="90" spans="2:135" ht="5.0999999999999996" customHeight="1">
      <c r="B90" s="267">
        <v>193</v>
      </c>
      <c r="C90" s="253"/>
      <c r="D90" s="253"/>
      <c r="E90" s="253"/>
      <c r="F90" s="270"/>
      <c r="G90" s="270"/>
      <c r="H90" s="270"/>
      <c r="I90" s="270"/>
      <c r="J90" s="270">
        <v>195</v>
      </c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>
        <v>200</v>
      </c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>
        <v>205</v>
      </c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>
        <v>210</v>
      </c>
      <c r="BS90" s="270"/>
      <c r="BT90" s="270"/>
      <c r="BU90" s="270"/>
      <c r="BV90" s="270"/>
      <c r="BW90" s="270"/>
      <c r="BX90" s="270"/>
      <c r="BY90" s="270"/>
      <c r="BZ90" s="270"/>
      <c r="CA90" s="270"/>
      <c r="CB90" s="270"/>
      <c r="CC90" s="270"/>
      <c r="CD90" s="270"/>
      <c r="CE90" s="270"/>
      <c r="CF90" s="270"/>
      <c r="CG90" s="270"/>
      <c r="CH90" s="270"/>
      <c r="CI90" s="270"/>
      <c r="CJ90" s="270"/>
      <c r="CK90" s="270"/>
      <c r="CL90" s="270">
        <v>215</v>
      </c>
      <c r="CM90" s="270"/>
      <c r="CN90" s="270"/>
      <c r="CO90" s="270"/>
      <c r="CP90" s="270"/>
      <c r="CQ90" s="270"/>
      <c r="CR90" s="270"/>
      <c r="CS90" s="270"/>
      <c r="CT90" s="270"/>
      <c r="CU90" s="270"/>
      <c r="CV90" s="270"/>
      <c r="CW90" s="270"/>
      <c r="CX90" s="270"/>
      <c r="CY90" s="270"/>
      <c r="CZ90" s="270"/>
      <c r="DA90" s="270"/>
      <c r="DB90" s="270"/>
      <c r="DC90" s="270"/>
      <c r="DD90" s="270"/>
      <c r="DE90" s="270"/>
      <c r="DF90" s="270">
        <v>220</v>
      </c>
      <c r="DG90" s="270"/>
      <c r="DH90" s="270"/>
      <c r="DI90" s="270"/>
      <c r="DJ90" s="270"/>
      <c r="DK90" s="270"/>
      <c r="DL90" s="270"/>
      <c r="DM90" s="270"/>
      <c r="DN90" s="253">
        <v>222</v>
      </c>
      <c r="DO90" s="253"/>
      <c r="DP90" s="253"/>
      <c r="DQ90" s="292"/>
      <c r="DT90" s="149">
        <v>223</v>
      </c>
      <c r="DU90" s="150"/>
      <c r="DV90" s="150"/>
      <c r="DW90" s="150"/>
      <c r="DX90" s="173"/>
    </row>
    <row r="91" spans="2:135" ht="5.0999999999999996" customHeight="1">
      <c r="B91" s="268"/>
      <c r="C91" s="269"/>
      <c r="D91" s="269"/>
      <c r="E91" s="269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1"/>
      <c r="BB91" s="271"/>
      <c r="BC91" s="271"/>
      <c r="BD91" s="271"/>
      <c r="BE91" s="271"/>
      <c r="BF91" s="271"/>
      <c r="BG91" s="271"/>
      <c r="BH91" s="271"/>
      <c r="BI91" s="271"/>
      <c r="BJ91" s="271"/>
      <c r="BK91" s="271"/>
      <c r="BL91" s="271"/>
      <c r="BM91" s="271"/>
      <c r="BN91" s="271"/>
      <c r="BO91" s="271"/>
      <c r="BP91" s="271"/>
      <c r="BQ91" s="271"/>
      <c r="BR91" s="271"/>
      <c r="BS91" s="271"/>
      <c r="BT91" s="271"/>
      <c r="BU91" s="271"/>
      <c r="BV91" s="271"/>
      <c r="BW91" s="271"/>
      <c r="BX91" s="271"/>
      <c r="BY91" s="271"/>
      <c r="BZ91" s="271"/>
      <c r="CA91" s="271"/>
      <c r="CB91" s="271"/>
      <c r="CC91" s="271"/>
      <c r="CD91" s="271"/>
      <c r="CE91" s="271"/>
      <c r="CF91" s="271"/>
      <c r="CG91" s="271"/>
      <c r="CH91" s="271"/>
      <c r="CI91" s="271"/>
      <c r="CJ91" s="271"/>
      <c r="CK91" s="271"/>
      <c r="CL91" s="271"/>
      <c r="CM91" s="271"/>
      <c r="CN91" s="271"/>
      <c r="CO91" s="271"/>
      <c r="CP91" s="271"/>
      <c r="CQ91" s="271"/>
      <c r="CR91" s="271"/>
      <c r="CS91" s="271"/>
      <c r="CT91" s="271"/>
      <c r="CU91" s="271"/>
      <c r="CV91" s="271"/>
      <c r="CW91" s="271"/>
      <c r="CX91" s="271"/>
      <c r="CY91" s="271"/>
      <c r="CZ91" s="271"/>
      <c r="DA91" s="271"/>
      <c r="DB91" s="271"/>
      <c r="DC91" s="271"/>
      <c r="DD91" s="271"/>
      <c r="DE91" s="271"/>
      <c r="DF91" s="271"/>
      <c r="DG91" s="271"/>
      <c r="DH91" s="271"/>
      <c r="DI91" s="271"/>
      <c r="DJ91" s="271"/>
      <c r="DK91" s="271"/>
      <c r="DL91" s="271"/>
      <c r="DM91" s="271"/>
      <c r="DN91" s="269"/>
      <c r="DO91" s="269"/>
      <c r="DP91" s="269"/>
      <c r="DQ91" s="293"/>
      <c r="DT91" s="151"/>
      <c r="DU91" s="152"/>
      <c r="DV91" s="152"/>
      <c r="DW91" s="152"/>
      <c r="DX91" s="174"/>
    </row>
    <row r="92" spans="2:135" ht="5.0999999999999996" customHeight="1">
      <c r="B92" s="230" t="str">
        <f>MID($EA92,1,1)</f>
        <v>イ</v>
      </c>
      <c r="C92" s="168"/>
      <c r="D92" s="168"/>
      <c r="E92" s="169"/>
      <c r="F92" s="167" t="str">
        <f>MID($EA92,2,1)</f>
        <v>ナ</v>
      </c>
      <c r="G92" s="168"/>
      <c r="H92" s="168"/>
      <c r="I92" s="311"/>
      <c r="J92" s="168" t="str">
        <f>MID($EA92,3,1)</f>
        <v>カ</v>
      </c>
      <c r="K92" s="168"/>
      <c r="L92" s="168"/>
      <c r="M92" s="168"/>
      <c r="N92" s="167" t="str">
        <f>MID($EA92,4,1)</f>
        <v>゛</v>
      </c>
      <c r="O92" s="168"/>
      <c r="P92" s="168"/>
      <c r="Q92" s="169"/>
      <c r="R92" s="167" t="str">
        <f>MID($EA92,5,1)</f>
        <v>キ</v>
      </c>
      <c r="S92" s="168"/>
      <c r="T92" s="168"/>
      <c r="U92" s="169"/>
      <c r="V92" s="167" t="str">
        <f>MID($EA92,6,1)</f>
        <v>　</v>
      </c>
      <c r="W92" s="168"/>
      <c r="X92" s="168"/>
      <c r="Y92" s="169"/>
      <c r="Z92" s="167" t="str">
        <f>MID($EA92,7,1)</f>
        <v>ケ</v>
      </c>
      <c r="AA92" s="168"/>
      <c r="AB92" s="168"/>
      <c r="AC92" s="169"/>
      <c r="AD92" s="167" t="str">
        <f>MID($EA92,8,1)</f>
        <v>ン</v>
      </c>
      <c r="AE92" s="168"/>
      <c r="AF92" s="168"/>
      <c r="AG92" s="169"/>
      <c r="AH92" s="167" t="str">
        <f>MID($EA92,9,1)</f>
        <v>シ</v>
      </c>
      <c r="AI92" s="168"/>
      <c r="AJ92" s="168"/>
      <c r="AK92" s="169"/>
      <c r="AL92" s="167"/>
      <c r="AM92" s="168"/>
      <c r="AN92" s="168"/>
      <c r="AO92" s="169"/>
      <c r="AP92" s="167"/>
      <c r="AQ92" s="168"/>
      <c r="AR92" s="168"/>
      <c r="AS92" s="169"/>
      <c r="AT92" s="167"/>
      <c r="AU92" s="168"/>
      <c r="AV92" s="168"/>
      <c r="AW92" s="169"/>
      <c r="AX92" s="167"/>
      <c r="AY92" s="168"/>
      <c r="AZ92" s="168"/>
      <c r="BA92" s="169"/>
      <c r="BB92" s="167"/>
      <c r="BC92" s="168"/>
      <c r="BD92" s="168"/>
      <c r="BE92" s="169"/>
      <c r="BF92" s="167"/>
      <c r="BG92" s="168"/>
      <c r="BH92" s="168"/>
      <c r="BI92" s="169"/>
      <c r="BJ92" s="167"/>
      <c r="BK92" s="168"/>
      <c r="BL92" s="168"/>
      <c r="BM92" s="169"/>
      <c r="BN92" s="167"/>
      <c r="BO92" s="168"/>
      <c r="BP92" s="168"/>
      <c r="BQ92" s="169"/>
      <c r="BR92" s="167"/>
      <c r="BS92" s="168"/>
      <c r="BT92" s="168"/>
      <c r="BU92" s="169"/>
      <c r="BV92" s="167"/>
      <c r="BW92" s="168"/>
      <c r="BX92" s="168"/>
      <c r="BY92" s="169"/>
      <c r="BZ92" s="167"/>
      <c r="CA92" s="168"/>
      <c r="CB92" s="168"/>
      <c r="CC92" s="169"/>
      <c r="CD92" s="167"/>
      <c r="CE92" s="168"/>
      <c r="CF92" s="168"/>
      <c r="CG92" s="169"/>
      <c r="CH92" s="167"/>
      <c r="CI92" s="168"/>
      <c r="CJ92" s="168"/>
      <c r="CK92" s="169"/>
      <c r="CL92" s="167"/>
      <c r="CM92" s="168"/>
      <c r="CN92" s="168"/>
      <c r="CO92" s="169"/>
      <c r="CP92" s="167"/>
      <c r="CQ92" s="168"/>
      <c r="CR92" s="168"/>
      <c r="CS92" s="169"/>
      <c r="CT92" s="167"/>
      <c r="CU92" s="168"/>
      <c r="CV92" s="168"/>
      <c r="CW92" s="169"/>
      <c r="CX92" s="167"/>
      <c r="CY92" s="168"/>
      <c r="CZ92" s="168"/>
      <c r="DA92" s="169"/>
      <c r="DB92" s="167"/>
      <c r="DC92" s="168"/>
      <c r="DD92" s="168"/>
      <c r="DE92" s="169"/>
      <c r="DF92" s="167"/>
      <c r="DG92" s="168"/>
      <c r="DH92" s="168"/>
      <c r="DI92" s="169"/>
      <c r="DJ92" s="167"/>
      <c r="DK92" s="168"/>
      <c r="DL92" s="168"/>
      <c r="DM92" s="169"/>
      <c r="DN92" s="138"/>
      <c r="DO92" s="138"/>
      <c r="DP92" s="138"/>
      <c r="DQ92" s="210"/>
      <c r="DT92" s="231">
        <v>1</v>
      </c>
      <c r="DU92" s="232"/>
      <c r="DV92" s="232"/>
      <c r="DW92" s="232"/>
      <c r="DX92" s="233"/>
      <c r="EA92" s="113" t="str">
        <f>VLOOKUP($A$1,口座番号登録一覧表!$B$5:$S$15,14,0)</f>
        <v>イナカ゛キ　ケンシ゛</v>
      </c>
    </row>
    <row r="93" spans="2:135" ht="5.0999999999999996" customHeight="1">
      <c r="B93" s="228"/>
      <c r="C93" s="138"/>
      <c r="D93" s="138"/>
      <c r="E93" s="139"/>
      <c r="F93" s="137"/>
      <c r="G93" s="138"/>
      <c r="H93" s="138"/>
      <c r="I93" s="312"/>
      <c r="J93" s="138"/>
      <c r="K93" s="138"/>
      <c r="L93" s="138"/>
      <c r="M93" s="138"/>
      <c r="N93" s="137"/>
      <c r="O93" s="138"/>
      <c r="P93" s="138"/>
      <c r="Q93" s="139"/>
      <c r="R93" s="137"/>
      <c r="S93" s="138"/>
      <c r="T93" s="138"/>
      <c r="U93" s="139"/>
      <c r="V93" s="137"/>
      <c r="W93" s="138"/>
      <c r="X93" s="138"/>
      <c r="Y93" s="139"/>
      <c r="Z93" s="137"/>
      <c r="AA93" s="138"/>
      <c r="AB93" s="138"/>
      <c r="AC93" s="139"/>
      <c r="AD93" s="137"/>
      <c r="AE93" s="138"/>
      <c r="AF93" s="138"/>
      <c r="AG93" s="139"/>
      <c r="AH93" s="137"/>
      <c r="AI93" s="138"/>
      <c r="AJ93" s="138"/>
      <c r="AK93" s="139"/>
      <c r="AL93" s="137"/>
      <c r="AM93" s="138"/>
      <c r="AN93" s="138"/>
      <c r="AO93" s="139"/>
      <c r="AP93" s="137"/>
      <c r="AQ93" s="138"/>
      <c r="AR93" s="138"/>
      <c r="AS93" s="139"/>
      <c r="AT93" s="137"/>
      <c r="AU93" s="138"/>
      <c r="AV93" s="138"/>
      <c r="AW93" s="139"/>
      <c r="AX93" s="137"/>
      <c r="AY93" s="138"/>
      <c r="AZ93" s="138"/>
      <c r="BA93" s="139"/>
      <c r="BB93" s="137"/>
      <c r="BC93" s="138"/>
      <c r="BD93" s="138"/>
      <c r="BE93" s="139"/>
      <c r="BF93" s="137"/>
      <c r="BG93" s="138"/>
      <c r="BH93" s="138"/>
      <c r="BI93" s="139"/>
      <c r="BJ93" s="137"/>
      <c r="BK93" s="138"/>
      <c r="BL93" s="138"/>
      <c r="BM93" s="139"/>
      <c r="BN93" s="137"/>
      <c r="BO93" s="138"/>
      <c r="BP93" s="138"/>
      <c r="BQ93" s="139"/>
      <c r="BR93" s="137"/>
      <c r="BS93" s="138"/>
      <c r="BT93" s="138"/>
      <c r="BU93" s="139"/>
      <c r="BV93" s="137"/>
      <c r="BW93" s="138"/>
      <c r="BX93" s="138"/>
      <c r="BY93" s="139"/>
      <c r="BZ93" s="137"/>
      <c r="CA93" s="138"/>
      <c r="CB93" s="138"/>
      <c r="CC93" s="139"/>
      <c r="CD93" s="137"/>
      <c r="CE93" s="138"/>
      <c r="CF93" s="138"/>
      <c r="CG93" s="139"/>
      <c r="CH93" s="137"/>
      <c r="CI93" s="138"/>
      <c r="CJ93" s="138"/>
      <c r="CK93" s="139"/>
      <c r="CL93" s="137"/>
      <c r="CM93" s="138"/>
      <c r="CN93" s="138"/>
      <c r="CO93" s="139"/>
      <c r="CP93" s="137"/>
      <c r="CQ93" s="138"/>
      <c r="CR93" s="138"/>
      <c r="CS93" s="139"/>
      <c r="CT93" s="137"/>
      <c r="CU93" s="138"/>
      <c r="CV93" s="138"/>
      <c r="CW93" s="139"/>
      <c r="CX93" s="137"/>
      <c r="CY93" s="138"/>
      <c r="CZ93" s="138"/>
      <c r="DA93" s="139"/>
      <c r="DB93" s="137"/>
      <c r="DC93" s="138"/>
      <c r="DD93" s="138"/>
      <c r="DE93" s="139"/>
      <c r="DF93" s="137"/>
      <c r="DG93" s="138"/>
      <c r="DH93" s="138"/>
      <c r="DI93" s="139"/>
      <c r="DJ93" s="137"/>
      <c r="DK93" s="138"/>
      <c r="DL93" s="138"/>
      <c r="DM93" s="139"/>
      <c r="DN93" s="138"/>
      <c r="DO93" s="138"/>
      <c r="DP93" s="138"/>
      <c r="DQ93" s="210"/>
      <c r="DT93" s="231"/>
      <c r="DU93" s="232"/>
      <c r="DV93" s="232"/>
      <c r="DW93" s="232"/>
      <c r="DX93" s="233"/>
      <c r="EA93" s="113"/>
    </row>
    <row r="94" spans="2:135" ht="5.0999999999999996" customHeight="1">
      <c r="B94" s="228"/>
      <c r="C94" s="138"/>
      <c r="D94" s="138"/>
      <c r="E94" s="139"/>
      <c r="F94" s="137"/>
      <c r="G94" s="138"/>
      <c r="H94" s="138"/>
      <c r="I94" s="312"/>
      <c r="J94" s="138"/>
      <c r="K94" s="138"/>
      <c r="L94" s="138"/>
      <c r="M94" s="138"/>
      <c r="N94" s="137"/>
      <c r="O94" s="138"/>
      <c r="P94" s="138"/>
      <c r="Q94" s="139"/>
      <c r="R94" s="137"/>
      <c r="S94" s="138"/>
      <c r="T94" s="138"/>
      <c r="U94" s="139"/>
      <c r="V94" s="137"/>
      <c r="W94" s="138"/>
      <c r="X94" s="138"/>
      <c r="Y94" s="139"/>
      <c r="Z94" s="137"/>
      <c r="AA94" s="138"/>
      <c r="AB94" s="138"/>
      <c r="AC94" s="139"/>
      <c r="AD94" s="137"/>
      <c r="AE94" s="138"/>
      <c r="AF94" s="138"/>
      <c r="AG94" s="139"/>
      <c r="AH94" s="137"/>
      <c r="AI94" s="138"/>
      <c r="AJ94" s="138"/>
      <c r="AK94" s="139"/>
      <c r="AL94" s="137"/>
      <c r="AM94" s="138"/>
      <c r="AN94" s="138"/>
      <c r="AO94" s="139"/>
      <c r="AP94" s="137"/>
      <c r="AQ94" s="138"/>
      <c r="AR94" s="138"/>
      <c r="AS94" s="139"/>
      <c r="AT94" s="137"/>
      <c r="AU94" s="138"/>
      <c r="AV94" s="138"/>
      <c r="AW94" s="139"/>
      <c r="AX94" s="137"/>
      <c r="AY94" s="138"/>
      <c r="AZ94" s="138"/>
      <c r="BA94" s="139"/>
      <c r="BB94" s="137"/>
      <c r="BC94" s="138"/>
      <c r="BD94" s="138"/>
      <c r="BE94" s="139"/>
      <c r="BF94" s="137"/>
      <c r="BG94" s="138"/>
      <c r="BH94" s="138"/>
      <c r="BI94" s="139"/>
      <c r="BJ94" s="137"/>
      <c r="BK94" s="138"/>
      <c r="BL94" s="138"/>
      <c r="BM94" s="139"/>
      <c r="BN94" s="137"/>
      <c r="BO94" s="138"/>
      <c r="BP94" s="138"/>
      <c r="BQ94" s="139"/>
      <c r="BR94" s="137"/>
      <c r="BS94" s="138"/>
      <c r="BT94" s="138"/>
      <c r="BU94" s="139"/>
      <c r="BV94" s="137"/>
      <c r="BW94" s="138"/>
      <c r="BX94" s="138"/>
      <c r="BY94" s="139"/>
      <c r="BZ94" s="137"/>
      <c r="CA94" s="138"/>
      <c r="CB94" s="138"/>
      <c r="CC94" s="139"/>
      <c r="CD94" s="137"/>
      <c r="CE94" s="138"/>
      <c r="CF94" s="138"/>
      <c r="CG94" s="139"/>
      <c r="CH94" s="137"/>
      <c r="CI94" s="138"/>
      <c r="CJ94" s="138"/>
      <c r="CK94" s="139"/>
      <c r="CL94" s="137"/>
      <c r="CM94" s="138"/>
      <c r="CN94" s="138"/>
      <c r="CO94" s="139"/>
      <c r="CP94" s="137"/>
      <c r="CQ94" s="138"/>
      <c r="CR94" s="138"/>
      <c r="CS94" s="139"/>
      <c r="CT94" s="137"/>
      <c r="CU94" s="138"/>
      <c r="CV94" s="138"/>
      <c r="CW94" s="139"/>
      <c r="CX94" s="137"/>
      <c r="CY94" s="138"/>
      <c r="CZ94" s="138"/>
      <c r="DA94" s="139"/>
      <c r="DB94" s="137"/>
      <c r="DC94" s="138"/>
      <c r="DD94" s="138"/>
      <c r="DE94" s="139"/>
      <c r="DF94" s="137"/>
      <c r="DG94" s="138"/>
      <c r="DH94" s="138"/>
      <c r="DI94" s="139"/>
      <c r="DJ94" s="137"/>
      <c r="DK94" s="138"/>
      <c r="DL94" s="138"/>
      <c r="DM94" s="139"/>
      <c r="DN94" s="138"/>
      <c r="DO94" s="138"/>
      <c r="DP94" s="138"/>
      <c r="DQ94" s="210"/>
      <c r="DT94" s="231"/>
      <c r="DU94" s="232"/>
      <c r="DV94" s="232"/>
      <c r="DW94" s="232"/>
      <c r="DX94" s="233"/>
      <c r="EA94" s="113"/>
    </row>
    <row r="95" spans="2:135" ht="5.0999999999999996" customHeight="1">
      <c r="B95" s="228"/>
      <c r="C95" s="138"/>
      <c r="D95" s="138"/>
      <c r="E95" s="139"/>
      <c r="F95" s="137"/>
      <c r="G95" s="138"/>
      <c r="H95" s="138"/>
      <c r="I95" s="312"/>
      <c r="J95" s="138"/>
      <c r="K95" s="138"/>
      <c r="L95" s="138"/>
      <c r="M95" s="138"/>
      <c r="N95" s="137"/>
      <c r="O95" s="138"/>
      <c r="P95" s="138"/>
      <c r="Q95" s="139"/>
      <c r="R95" s="137"/>
      <c r="S95" s="138"/>
      <c r="T95" s="138"/>
      <c r="U95" s="139"/>
      <c r="V95" s="137"/>
      <c r="W95" s="138"/>
      <c r="X95" s="138"/>
      <c r="Y95" s="139"/>
      <c r="Z95" s="137"/>
      <c r="AA95" s="138"/>
      <c r="AB95" s="138"/>
      <c r="AC95" s="139"/>
      <c r="AD95" s="137"/>
      <c r="AE95" s="138"/>
      <c r="AF95" s="138"/>
      <c r="AG95" s="139"/>
      <c r="AH95" s="137"/>
      <c r="AI95" s="138"/>
      <c r="AJ95" s="138"/>
      <c r="AK95" s="139"/>
      <c r="AL95" s="137"/>
      <c r="AM95" s="138"/>
      <c r="AN95" s="138"/>
      <c r="AO95" s="139"/>
      <c r="AP95" s="137"/>
      <c r="AQ95" s="138"/>
      <c r="AR95" s="138"/>
      <c r="AS95" s="139"/>
      <c r="AT95" s="137"/>
      <c r="AU95" s="138"/>
      <c r="AV95" s="138"/>
      <c r="AW95" s="139"/>
      <c r="AX95" s="137"/>
      <c r="AY95" s="138"/>
      <c r="AZ95" s="138"/>
      <c r="BA95" s="139"/>
      <c r="BB95" s="137"/>
      <c r="BC95" s="138"/>
      <c r="BD95" s="138"/>
      <c r="BE95" s="139"/>
      <c r="BF95" s="137"/>
      <c r="BG95" s="138"/>
      <c r="BH95" s="138"/>
      <c r="BI95" s="139"/>
      <c r="BJ95" s="137"/>
      <c r="BK95" s="138"/>
      <c r="BL95" s="138"/>
      <c r="BM95" s="139"/>
      <c r="BN95" s="137"/>
      <c r="BO95" s="138"/>
      <c r="BP95" s="138"/>
      <c r="BQ95" s="139"/>
      <c r="BR95" s="137"/>
      <c r="BS95" s="138"/>
      <c r="BT95" s="138"/>
      <c r="BU95" s="139"/>
      <c r="BV95" s="137"/>
      <c r="BW95" s="138"/>
      <c r="BX95" s="138"/>
      <c r="BY95" s="139"/>
      <c r="BZ95" s="137"/>
      <c r="CA95" s="138"/>
      <c r="CB95" s="138"/>
      <c r="CC95" s="139"/>
      <c r="CD95" s="137"/>
      <c r="CE95" s="138"/>
      <c r="CF95" s="138"/>
      <c r="CG95" s="139"/>
      <c r="CH95" s="137"/>
      <c r="CI95" s="138"/>
      <c r="CJ95" s="138"/>
      <c r="CK95" s="139"/>
      <c r="CL95" s="137"/>
      <c r="CM95" s="138"/>
      <c r="CN95" s="138"/>
      <c r="CO95" s="139"/>
      <c r="CP95" s="137"/>
      <c r="CQ95" s="138"/>
      <c r="CR95" s="138"/>
      <c r="CS95" s="139"/>
      <c r="CT95" s="137"/>
      <c r="CU95" s="138"/>
      <c r="CV95" s="138"/>
      <c r="CW95" s="139"/>
      <c r="CX95" s="137"/>
      <c r="CY95" s="138"/>
      <c r="CZ95" s="138"/>
      <c r="DA95" s="139"/>
      <c r="DB95" s="137"/>
      <c r="DC95" s="138"/>
      <c r="DD95" s="138"/>
      <c r="DE95" s="139"/>
      <c r="DF95" s="137"/>
      <c r="DG95" s="138"/>
      <c r="DH95" s="138"/>
      <c r="DI95" s="139"/>
      <c r="DJ95" s="137"/>
      <c r="DK95" s="138"/>
      <c r="DL95" s="138"/>
      <c r="DM95" s="139"/>
      <c r="DN95" s="138"/>
      <c r="DO95" s="138"/>
      <c r="DP95" s="138"/>
      <c r="DQ95" s="210"/>
      <c r="DT95" s="231"/>
      <c r="DU95" s="232"/>
      <c r="DV95" s="232"/>
      <c r="DW95" s="232"/>
      <c r="DX95" s="233"/>
      <c r="EA95" s="113"/>
    </row>
    <row r="96" spans="2:135" ht="5.0999999999999996" customHeight="1" thickBot="1">
      <c r="B96" s="229"/>
      <c r="C96" s="141"/>
      <c r="D96" s="141"/>
      <c r="E96" s="142"/>
      <c r="F96" s="140"/>
      <c r="G96" s="141"/>
      <c r="H96" s="141"/>
      <c r="I96" s="313"/>
      <c r="J96" s="141"/>
      <c r="K96" s="141"/>
      <c r="L96" s="141"/>
      <c r="M96" s="141"/>
      <c r="N96" s="140"/>
      <c r="O96" s="141"/>
      <c r="P96" s="141"/>
      <c r="Q96" s="142"/>
      <c r="R96" s="140"/>
      <c r="S96" s="141"/>
      <c r="T96" s="141"/>
      <c r="U96" s="142"/>
      <c r="V96" s="140"/>
      <c r="W96" s="141"/>
      <c r="X96" s="141"/>
      <c r="Y96" s="142"/>
      <c r="Z96" s="140"/>
      <c r="AA96" s="141"/>
      <c r="AB96" s="141"/>
      <c r="AC96" s="142"/>
      <c r="AD96" s="140"/>
      <c r="AE96" s="141"/>
      <c r="AF96" s="141"/>
      <c r="AG96" s="142"/>
      <c r="AH96" s="140"/>
      <c r="AI96" s="141"/>
      <c r="AJ96" s="141"/>
      <c r="AK96" s="142"/>
      <c r="AL96" s="140"/>
      <c r="AM96" s="141"/>
      <c r="AN96" s="141"/>
      <c r="AO96" s="142"/>
      <c r="AP96" s="140"/>
      <c r="AQ96" s="141"/>
      <c r="AR96" s="141"/>
      <c r="AS96" s="142"/>
      <c r="AT96" s="140"/>
      <c r="AU96" s="141"/>
      <c r="AV96" s="141"/>
      <c r="AW96" s="142"/>
      <c r="AX96" s="140"/>
      <c r="AY96" s="141"/>
      <c r="AZ96" s="141"/>
      <c r="BA96" s="142"/>
      <c r="BB96" s="140"/>
      <c r="BC96" s="141"/>
      <c r="BD96" s="141"/>
      <c r="BE96" s="142"/>
      <c r="BF96" s="140"/>
      <c r="BG96" s="141"/>
      <c r="BH96" s="141"/>
      <c r="BI96" s="142"/>
      <c r="BJ96" s="140"/>
      <c r="BK96" s="141"/>
      <c r="BL96" s="141"/>
      <c r="BM96" s="142"/>
      <c r="BN96" s="140"/>
      <c r="BO96" s="141"/>
      <c r="BP96" s="141"/>
      <c r="BQ96" s="142"/>
      <c r="BR96" s="140"/>
      <c r="BS96" s="141"/>
      <c r="BT96" s="141"/>
      <c r="BU96" s="142"/>
      <c r="BV96" s="140"/>
      <c r="BW96" s="141"/>
      <c r="BX96" s="141"/>
      <c r="BY96" s="142"/>
      <c r="BZ96" s="140"/>
      <c r="CA96" s="141"/>
      <c r="CB96" s="141"/>
      <c r="CC96" s="142"/>
      <c r="CD96" s="140"/>
      <c r="CE96" s="141"/>
      <c r="CF96" s="141"/>
      <c r="CG96" s="142"/>
      <c r="CH96" s="140"/>
      <c r="CI96" s="141"/>
      <c r="CJ96" s="141"/>
      <c r="CK96" s="142"/>
      <c r="CL96" s="140"/>
      <c r="CM96" s="141"/>
      <c r="CN96" s="141"/>
      <c r="CO96" s="142"/>
      <c r="CP96" s="140"/>
      <c r="CQ96" s="141"/>
      <c r="CR96" s="141"/>
      <c r="CS96" s="142"/>
      <c r="CT96" s="140"/>
      <c r="CU96" s="141"/>
      <c r="CV96" s="141"/>
      <c r="CW96" s="142"/>
      <c r="CX96" s="140"/>
      <c r="CY96" s="141"/>
      <c r="CZ96" s="141"/>
      <c r="DA96" s="142"/>
      <c r="DB96" s="140"/>
      <c r="DC96" s="141"/>
      <c r="DD96" s="141"/>
      <c r="DE96" s="142"/>
      <c r="DF96" s="140"/>
      <c r="DG96" s="141"/>
      <c r="DH96" s="141"/>
      <c r="DI96" s="142"/>
      <c r="DJ96" s="140"/>
      <c r="DK96" s="141"/>
      <c r="DL96" s="141"/>
      <c r="DM96" s="142"/>
      <c r="DN96" s="141"/>
      <c r="DO96" s="141"/>
      <c r="DP96" s="141"/>
      <c r="DQ96" s="211"/>
      <c r="DR96" s="23"/>
      <c r="DS96" s="24"/>
      <c r="DT96" s="234"/>
      <c r="DU96" s="235"/>
      <c r="DV96" s="235"/>
      <c r="DW96" s="235"/>
      <c r="DX96" s="236"/>
      <c r="EA96" s="113"/>
    </row>
    <row r="97" spans="2:98" ht="5.0999999999999996" customHeight="1">
      <c r="B97" s="310" t="s">
        <v>59</v>
      </c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0"/>
      <c r="AM97" s="310"/>
      <c r="AN97" s="310"/>
      <c r="AO97" s="310"/>
      <c r="AP97" s="310"/>
      <c r="AQ97" s="310"/>
      <c r="AR97" s="310"/>
      <c r="AS97" s="310"/>
      <c r="AT97" s="310"/>
      <c r="AU97" s="310"/>
      <c r="AV97" s="310"/>
      <c r="AW97" s="310"/>
      <c r="AX97" s="310"/>
      <c r="AY97" s="310"/>
      <c r="AZ97" s="310"/>
      <c r="BA97" s="310"/>
      <c r="BB97" s="310"/>
      <c r="BC97" s="310"/>
      <c r="BD97" s="310"/>
      <c r="BE97" s="310"/>
      <c r="BF97" s="310"/>
      <c r="BG97" s="310"/>
      <c r="BH97" s="310"/>
      <c r="BI97" s="310"/>
      <c r="BJ97" s="310"/>
      <c r="BK97" s="310"/>
      <c r="BL97" s="310"/>
      <c r="BM97" s="310"/>
      <c r="BN97" s="310"/>
      <c r="BO97" s="310"/>
      <c r="BP97" s="310"/>
      <c r="BQ97" s="310"/>
      <c r="BR97" s="310"/>
      <c r="BS97" s="310"/>
      <c r="BT97" s="310"/>
      <c r="BU97" s="310"/>
      <c r="BV97" s="310"/>
      <c r="BW97" s="310"/>
      <c r="BX97" s="310"/>
      <c r="BY97" s="310"/>
      <c r="BZ97" s="310"/>
      <c r="CA97" s="310"/>
      <c r="CB97" s="310"/>
      <c r="CC97" s="310"/>
      <c r="CD97" s="310"/>
      <c r="CE97" s="310"/>
      <c r="CF97" s="310"/>
      <c r="CG97" s="310"/>
      <c r="CH97" s="310"/>
      <c r="CI97" s="310"/>
      <c r="CJ97" s="310"/>
      <c r="CK97" s="310"/>
      <c r="CL97" s="310"/>
      <c r="CM97" s="310"/>
      <c r="CN97" s="310"/>
      <c r="CO97" s="310"/>
      <c r="CP97" s="310"/>
      <c r="CQ97" s="310"/>
      <c r="CR97" s="310"/>
      <c r="CS97" s="310"/>
      <c r="CT97" s="310"/>
    </row>
    <row r="98" spans="2:98" ht="5.0999999999999996" customHeight="1"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  <c r="AA98" s="310"/>
      <c r="AB98" s="310"/>
      <c r="AC98" s="310"/>
      <c r="AD98" s="310"/>
      <c r="AE98" s="310"/>
      <c r="AF98" s="310"/>
      <c r="AG98" s="310"/>
      <c r="AH98" s="310"/>
      <c r="AI98" s="310"/>
      <c r="AJ98" s="310"/>
      <c r="AK98" s="310"/>
      <c r="AL98" s="310"/>
      <c r="AM98" s="310"/>
      <c r="AN98" s="310"/>
      <c r="AO98" s="310"/>
      <c r="AP98" s="310"/>
      <c r="AQ98" s="310"/>
      <c r="AR98" s="310"/>
      <c r="AS98" s="310"/>
      <c r="AT98" s="310"/>
      <c r="AU98" s="310"/>
      <c r="AV98" s="310"/>
      <c r="AW98" s="310"/>
      <c r="AX98" s="310"/>
      <c r="AY98" s="310"/>
      <c r="AZ98" s="310"/>
      <c r="BA98" s="310"/>
      <c r="BB98" s="310"/>
      <c r="BC98" s="310"/>
      <c r="BD98" s="310"/>
      <c r="BE98" s="310"/>
      <c r="BF98" s="310"/>
      <c r="BG98" s="310"/>
      <c r="BH98" s="310"/>
      <c r="BI98" s="310"/>
      <c r="BJ98" s="310"/>
      <c r="BK98" s="310"/>
      <c r="BL98" s="310"/>
      <c r="BM98" s="310"/>
      <c r="BN98" s="310"/>
      <c r="BO98" s="310"/>
      <c r="BP98" s="310"/>
      <c r="BQ98" s="310"/>
      <c r="BR98" s="310"/>
      <c r="BS98" s="310"/>
      <c r="BT98" s="310"/>
      <c r="BU98" s="310"/>
      <c r="BV98" s="310"/>
      <c r="BW98" s="310"/>
      <c r="BX98" s="310"/>
      <c r="BY98" s="310"/>
      <c r="BZ98" s="310"/>
      <c r="CA98" s="310"/>
      <c r="CB98" s="310"/>
      <c r="CC98" s="310"/>
      <c r="CD98" s="310"/>
      <c r="CE98" s="310"/>
      <c r="CF98" s="310"/>
      <c r="CG98" s="310"/>
      <c r="CH98" s="310"/>
      <c r="CI98" s="310"/>
      <c r="CJ98" s="310"/>
      <c r="CK98" s="310"/>
      <c r="CL98" s="310"/>
      <c r="CM98" s="310"/>
      <c r="CN98" s="310"/>
      <c r="CO98" s="310"/>
      <c r="CP98" s="310"/>
      <c r="CQ98" s="310"/>
      <c r="CR98" s="310"/>
      <c r="CS98" s="310"/>
      <c r="CT98" s="310"/>
    </row>
  </sheetData>
  <mergeCells count="389">
    <mergeCell ref="EA92:EA96"/>
    <mergeCell ref="BL17:BW22"/>
    <mergeCell ref="BW70:DX72"/>
    <mergeCell ref="BY74:DW85"/>
    <mergeCell ref="EA20:EA24"/>
    <mergeCell ref="EA44:EA48"/>
    <mergeCell ref="EA49:EA53"/>
    <mergeCell ref="EB44:EB48"/>
    <mergeCell ref="EB49:EB53"/>
    <mergeCell ref="EA30:EA34"/>
    <mergeCell ref="EA35:EA39"/>
    <mergeCell ref="EA25:EA29"/>
    <mergeCell ref="CF31:CI32"/>
    <mergeCell ref="CL33:CP34"/>
    <mergeCell ref="BZ35:CC39"/>
    <mergeCell ref="CF35:CI39"/>
    <mergeCell ref="EB83:EB87"/>
    <mergeCell ref="CP17:CT22"/>
    <mergeCell ref="CU17:CV22"/>
    <mergeCell ref="CL31:CP32"/>
    <mergeCell ref="B31:CC32"/>
    <mergeCell ref="BJ33:BM34"/>
    <mergeCell ref="BN33:BQ34"/>
    <mergeCell ref="BR33:BU34"/>
    <mergeCell ref="A12:A16"/>
    <mergeCell ref="CB10:CG16"/>
    <mergeCell ref="AD12:AG16"/>
    <mergeCell ref="AH12:AK16"/>
    <mergeCell ref="AL12:AO16"/>
    <mergeCell ref="AP12:AS16"/>
    <mergeCell ref="AT12:AW16"/>
    <mergeCell ref="B10:E11"/>
    <mergeCell ref="F10:I11"/>
    <mergeCell ref="J10:M11"/>
    <mergeCell ref="R12:U16"/>
    <mergeCell ref="V12:Y16"/>
    <mergeCell ref="A1:A9"/>
    <mergeCell ref="EA1:EE5"/>
    <mergeCell ref="DI1:DP2"/>
    <mergeCell ref="DQ1:DX2"/>
    <mergeCell ref="CB3:DH9"/>
    <mergeCell ref="EE12:EE16"/>
    <mergeCell ref="EA7:EA11"/>
    <mergeCell ref="EB7:EB11"/>
    <mergeCell ref="EC7:EC11"/>
    <mergeCell ref="B1:BI4"/>
    <mergeCell ref="B5:E9"/>
    <mergeCell ref="EE7:EE11"/>
    <mergeCell ref="ED7:ED11"/>
    <mergeCell ref="EA12:EA16"/>
    <mergeCell ref="EB12:EB16"/>
    <mergeCell ref="EC12:EC16"/>
    <mergeCell ref="ED12:ED16"/>
    <mergeCell ref="Z12:AC16"/>
    <mergeCell ref="AT10:AW11"/>
    <mergeCell ref="F5:BI9"/>
    <mergeCell ref="B12:E16"/>
    <mergeCell ref="F12:I16"/>
    <mergeCell ref="J12:M16"/>
    <mergeCell ref="N12:Q16"/>
    <mergeCell ref="BL5:BS8"/>
    <mergeCell ref="BU5:BZ8"/>
    <mergeCell ref="CB1:DH2"/>
    <mergeCell ref="BL1:BS2"/>
    <mergeCell ref="BT1:CA2"/>
    <mergeCell ref="AD10:AG11"/>
    <mergeCell ref="AH10:AK11"/>
    <mergeCell ref="AL10:AO11"/>
    <mergeCell ref="AP10:AS11"/>
    <mergeCell ref="B23:E24"/>
    <mergeCell ref="F23:I24"/>
    <mergeCell ref="J23:M24"/>
    <mergeCell ref="N23:Q24"/>
    <mergeCell ref="DQ15:DX16"/>
    <mergeCell ref="B17:BI22"/>
    <mergeCell ref="BZ17:CD22"/>
    <mergeCell ref="CE17:CF22"/>
    <mergeCell ref="CH17:CL22"/>
    <mergeCell ref="CM17:CN22"/>
    <mergeCell ref="AX12:BA16"/>
    <mergeCell ref="BB12:BE16"/>
    <mergeCell ref="BF12:BI16"/>
    <mergeCell ref="DI15:DP16"/>
    <mergeCell ref="CH10:DH16"/>
    <mergeCell ref="BL11:BS14"/>
    <mergeCell ref="BU11:BZ14"/>
    <mergeCell ref="AX10:BA11"/>
    <mergeCell ref="BB10:BE11"/>
    <mergeCell ref="BF10:BI11"/>
    <mergeCell ref="N10:Q11"/>
    <mergeCell ref="R10:U11"/>
    <mergeCell ref="V10:Y11"/>
    <mergeCell ref="Z10:AC11"/>
    <mergeCell ref="AX23:BA24"/>
    <mergeCell ref="BB23:BE24"/>
    <mergeCell ref="R23:U24"/>
    <mergeCell ref="V23:Y24"/>
    <mergeCell ref="Z23:AC24"/>
    <mergeCell ref="AD23:AG24"/>
    <mergeCell ref="BF23:BI24"/>
    <mergeCell ref="BL23:DH28"/>
    <mergeCell ref="AX25:BA28"/>
    <mergeCell ref="BB25:BE28"/>
    <mergeCell ref="BF25:BI28"/>
    <mergeCell ref="AH23:AK24"/>
    <mergeCell ref="AL23:AO24"/>
    <mergeCell ref="AP23:AS24"/>
    <mergeCell ref="AT23:AW24"/>
    <mergeCell ref="AH25:AK28"/>
    <mergeCell ref="AL25:AO28"/>
    <mergeCell ref="B25:E28"/>
    <mergeCell ref="F25:I28"/>
    <mergeCell ref="J25:M28"/>
    <mergeCell ref="N25:Q28"/>
    <mergeCell ref="AP25:AS28"/>
    <mergeCell ref="AT25:AW28"/>
    <mergeCell ref="R25:U28"/>
    <mergeCell ref="V25:Y28"/>
    <mergeCell ref="Z25:AC28"/>
    <mergeCell ref="AD25:AG28"/>
    <mergeCell ref="CF33:CI34"/>
    <mergeCell ref="Z33:AC34"/>
    <mergeCell ref="AD33:AG34"/>
    <mergeCell ref="AH33:AK34"/>
    <mergeCell ref="AL33:AO34"/>
    <mergeCell ref="AP33:AS34"/>
    <mergeCell ref="BV33:BY34"/>
    <mergeCell ref="B33:E34"/>
    <mergeCell ref="F33:I34"/>
    <mergeCell ref="J33:M34"/>
    <mergeCell ref="N33:Q34"/>
    <mergeCell ref="R33:U34"/>
    <mergeCell ref="AT33:AW34"/>
    <mergeCell ref="AX33:BA34"/>
    <mergeCell ref="BB33:BE34"/>
    <mergeCell ref="BF33:BI34"/>
    <mergeCell ref="BZ33:CC34"/>
    <mergeCell ref="V33:Y34"/>
    <mergeCell ref="BF35:BI39"/>
    <mergeCell ref="AD35:AG39"/>
    <mergeCell ref="AH35:AK39"/>
    <mergeCell ref="CL35:CP39"/>
    <mergeCell ref="B40:CC44"/>
    <mergeCell ref="BJ35:BM39"/>
    <mergeCell ref="BN35:BQ39"/>
    <mergeCell ref="BR35:BU39"/>
    <mergeCell ref="BV35:BY39"/>
    <mergeCell ref="AT35:AW39"/>
    <mergeCell ref="AX35:BA39"/>
    <mergeCell ref="Z35:AC39"/>
    <mergeCell ref="BB35:BE39"/>
    <mergeCell ref="AL35:AO39"/>
    <mergeCell ref="AP35:AS39"/>
    <mergeCell ref="B35:E39"/>
    <mergeCell ref="F35:I39"/>
    <mergeCell ref="J35:M39"/>
    <mergeCell ref="N35:Q39"/>
    <mergeCell ref="R35:U39"/>
    <mergeCell ref="V35:Y39"/>
    <mergeCell ref="B45:AG46"/>
    <mergeCell ref="AH45:CS46"/>
    <mergeCell ref="B47:E48"/>
    <mergeCell ref="F47:I48"/>
    <mergeCell ref="J47:M48"/>
    <mergeCell ref="N47:Q53"/>
    <mergeCell ref="R47:U48"/>
    <mergeCell ref="V47:Y48"/>
    <mergeCell ref="Z47:AC48"/>
    <mergeCell ref="AD47:AG48"/>
    <mergeCell ref="CH47:CK48"/>
    <mergeCell ref="CL47:CO48"/>
    <mergeCell ref="CP47:CS48"/>
    <mergeCell ref="BN47:BQ48"/>
    <mergeCell ref="BR47:BU48"/>
    <mergeCell ref="BV47:BY48"/>
    <mergeCell ref="BZ47:CC48"/>
    <mergeCell ref="AX47:BA48"/>
    <mergeCell ref="BB47:BE48"/>
    <mergeCell ref="BF47:BI48"/>
    <mergeCell ref="BJ47:BM48"/>
    <mergeCell ref="V49:Y53"/>
    <mergeCell ref="Z49:AC53"/>
    <mergeCell ref="AD49:AG53"/>
    <mergeCell ref="B49:E53"/>
    <mergeCell ref="F49:I53"/>
    <mergeCell ref="J49:M53"/>
    <mergeCell ref="R49:U53"/>
    <mergeCell ref="CD47:CG48"/>
    <mergeCell ref="AH47:AK48"/>
    <mergeCell ref="AL47:AO48"/>
    <mergeCell ref="AP47:AS48"/>
    <mergeCell ref="AT47:AW48"/>
    <mergeCell ref="CH49:CK53"/>
    <mergeCell ref="CL49:CO53"/>
    <mergeCell ref="BZ49:CC53"/>
    <mergeCell ref="CD49:CG53"/>
    <mergeCell ref="CP49:CS53"/>
    <mergeCell ref="AH54:AK55"/>
    <mergeCell ref="AL54:AO55"/>
    <mergeCell ref="AP54:AS55"/>
    <mergeCell ref="AT54:AW55"/>
    <mergeCell ref="AX54:BA55"/>
    <mergeCell ref="BB54:BE55"/>
    <mergeCell ref="BF54:BI55"/>
    <mergeCell ref="BR49:BU53"/>
    <mergeCell ref="BV49:BY53"/>
    <mergeCell ref="BB49:BE53"/>
    <mergeCell ref="BF49:BI53"/>
    <mergeCell ref="BJ49:BM53"/>
    <mergeCell ref="BN49:BQ53"/>
    <mergeCell ref="AL49:AO53"/>
    <mergeCell ref="AP49:AS53"/>
    <mergeCell ref="AT49:AW53"/>
    <mergeCell ref="AX49:BA53"/>
    <mergeCell ref="AH49:AK53"/>
    <mergeCell ref="EA74:EA78"/>
    <mergeCell ref="EB74:EB78"/>
    <mergeCell ref="EA69:EA73"/>
    <mergeCell ref="EB69:EB73"/>
    <mergeCell ref="BB56:BE60"/>
    <mergeCell ref="BF56:BI60"/>
    <mergeCell ref="CP54:CS55"/>
    <mergeCell ref="AH56:AK60"/>
    <mergeCell ref="AL56:AO60"/>
    <mergeCell ref="AP56:AS60"/>
    <mergeCell ref="AT56:AW60"/>
    <mergeCell ref="AX56:BA60"/>
    <mergeCell ref="BZ54:CC55"/>
    <mergeCell ref="CD54:CG55"/>
    <mergeCell ref="CH54:CK55"/>
    <mergeCell ref="CL54:CO55"/>
    <mergeCell ref="BJ54:BM55"/>
    <mergeCell ref="BN54:BQ55"/>
    <mergeCell ref="BR54:BU55"/>
    <mergeCell ref="BV54:BY55"/>
    <mergeCell ref="BR56:BU60"/>
    <mergeCell ref="BV56:BY60"/>
    <mergeCell ref="BZ56:CC60"/>
    <mergeCell ref="BJ56:BM60"/>
    <mergeCell ref="CV59:CY60"/>
    <mergeCell ref="CH56:CK60"/>
    <mergeCell ref="CL56:CO60"/>
    <mergeCell ref="CP56:CS60"/>
    <mergeCell ref="DB59:DF60"/>
    <mergeCell ref="AH61:AK62"/>
    <mergeCell ref="AL61:AO62"/>
    <mergeCell ref="AP61:AS62"/>
    <mergeCell ref="AT61:AW62"/>
    <mergeCell ref="AX61:BA62"/>
    <mergeCell ref="BB61:BE62"/>
    <mergeCell ref="BF61:BI62"/>
    <mergeCell ref="BJ61:BM62"/>
    <mergeCell ref="CD56:CG60"/>
    <mergeCell ref="BN56:BQ60"/>
    <mergeCell ref="BR61:BU62"/>
    <mergeCell ref="BV61:BY62"/>
    <mergeCell ref="BZ61:CC62"/>
    <mergeCell ref="CD61:CG62"/>
    <mergeCell ref="BN61:BQ62"/>
    <mergeCell ref="BZ63:CC67"/>
    <mergeCell ref="CD63:CG67"/>
    <mergeCell ref="DB61:DF62"/>
    <mergeCell ref="CV61:CY62"/>
    <mergeCell ref="DB63:DF67"/>
    <mergeCell ref="CH63:CK67"/>
    <mergeCell ref="CL63:CO67"/>
    <mergeCell ref="CP63:CS67"/>
    <mergeCell ref="CV63:CY67"/>
    <mergeCell ref="CL61:CO62"/>
    <mergeCell ref="CP61:CS62"/>
    <mergeCell ref="CH61:CK62"/>
    <mergeCell ref="B70:Q71"/>
    <mergeCell ref="R70:AC71"/>
    <mergeCell ref="AD70:BV71"/>
    <mergeCell ref="BR63:BU67"/>
    <mergeCell ref="AH63:AK67"/>
    <mergeCell ref="AL63:AO67"/>
    <mergeCell ref="AP63:AS67"/>
    <mergeCell ref="AT63:AW67"/>
    <mergeCell ref="AX63:BA67"/>
    <mergeCell ref="BB63:BE67"/>
    <mergeCell ref="BF63:BI67"/>
    <mergeCell ref="BJ63:BM67"/>
    <mergeCell ref="BN63:BQ67"/>
    <mergeCell ref="BV63:BY67"/>
    <mergeCell ref="B74:E78"/>
    <mergeCell ref="F74:I78"/>
    <mergeCell ref="J74:M78"/>
    <mergeCell ref="N74:Q78"/>
    <mergeCell ref="BE72:BV78"/>
    <mergeCell ref="R74:U78"/>
    <mergeCell ref="V74:Y78"/>
    <mergeCell ref="Z74:AC78"/>
    <mergeCell ref="R72:U73"/>
    <mergeCell ref="V72:Y73"/>
    <mergeCell ref="Z72:AC73"/>
    <mergeCell ref="AD72:BD78"/>
    <mergeCell ref="B72:E73"/>
    <mergeCell ref="F72:I73"/>
    <mergeCell ref="J72:M73"/>
    <mergeCell ref="N72:Q73"/>
    <mergeCell ref="Z83:AC87"/>
    <mergeCell ref="AL83:AO87"/>
    <mergeCell ref="AP83:AS87"/>
    <mergeCell ref="AT79:BV80"/>
    <mergeCell ref="B81:E82"/>
    <mergeCell ref="F81:Q87"/>
    <mergeCell ref="R81:U82"/>
    <mergeCell ref="V81:Y82"/>
    <mergeCell ref="Z81:AC82"/>
    <mergeCell ref="AD81:AG82"/>
    <mergeCell ref="AH81:AK82"/>
    <mergeCell ref="AL81:AO82"/>
    <mergeCell ref="AP81:AS82"/>
    <mergeCell ref="B79:Q80"/>
    <mergeCell ref="R79:AS80"/>
    <mergeCell ref="BN81:BV87"/>
    <mergeCell ref="DB92:DE96"/>
    <mergeCell ref="AL92:AO96"/>
    <mergeCell ref="AP92:AS96"/>
    <mergeCell ref="BR92:BU96"/>
    <mergeCell ref="AL90:AO91"/>
    <mergeCell ref="B92:E96"/>
    <mergeCell ref="F92:I96"/>
    <mergeCell ref="J92:M96"/>
    <mergeCell ref="N92:Q96"/>
    <mergeCell ref="AD90:AG91"/>
    <mergeCell ref="R92:U96"/>
    <mergeCell ref="CT90:CW91"/>
    <mergeCell ref="CD90:CG91"/>
    <mergeCell ref="CH90:CK91"/>
    <mergeCell ref="CL90:CO91"/>
    <mergeCell ref="CP90:CS91"/>
    <mergeCell ref="BN90:BQ91"/>
    <mergeCell ref="BR90:BU91"/>
    <mergeCell ref="V92:Y96"/>
    <mergeCell ref="Z92:AC96"/>
    <mergeCell ref="Z90:AC91"/>
    <mergeCell ref="J90:M91"/>
    <mergeCell ref="N90:Q91"/>
    <mergeCell ref="R90:U91"/>
    <mergeCell ref="DJ92:DM96"/>
    <mergeCell ref="DN92:DQ96"/>
    <mergeCell ref="DT92:DX96"/>
    <mergeCell ref="DT90:DX91"/>
    <mergeCell ref="DJ90:DM91"/>
    <mergeCell ref="DN90:DQ91"/>
    <mergeCell ref="B97:CT98"/>
    <mergeCell ref="CT92:CW96"/>
    <mergeCell ref="AD92:AG96"/>
    <mergeCell ref="AH92:AK96"/>
    <mergeCell ref="AT92:AW96"/>
    <mergeCell ref="AX92:BA96"/>
    <mergeCell ref="BB92:BE96"/>
    <mergeCell ref="BF92:BI96"/>
    <mergeCell ref="BV92:BY96"/>
    <mergeCell ref="BZ92:CC96"/>
    <mergeCell ref="DF92:DI96"/>
    <mergeCell ref="CD92:CG96"/>
    <mergeCell ref="CH92:CK96"/>
    <mergeCell ref="BJ92:BM96"/>
    <mergeCell ref="CL92:CO96"/>
    <mergeCell ref="CP92:CS96"/>
    <mergeCell ref="BN92:BQ96"/>
    <mergeCell ref="CX92:DA96"/>
    <mergeCell ref="DT88:DX89"/>
    <mergeCell ref="B90:E91"/>
    <mergeCell ref="F90:I91"/>
    <mergeCell ref="EA83:EA87"/>
    <mergeCell ref="BV90:BY91"/>
    <mergeCell ref="BZ90:CC91"/>
    <mergeCell ref="AX90:BA91"/>
    <mergeCell ref="CX90:DA91"/>
    <mergeCell ref="DB90:DE91"/>
    <mergeCell ref="DF90:DI91"/>
    <mergeCell ref="AT81:BM87"/>
    <mergeCell ref="V90:Y91"/>
    <mergeCell ref="BB90:BE91"/>
    <mergeCell ref="BF90:BI91"/>
    <mergeCell ref="BJ90:BM91"/>
    <mergeCell ref="AP90:AS91"/>
    <mergeCell ref="AT90:AW91"/>
    <mergeCell ref="AD83:AG87"/>
    <mergeCell ref="AH83:AK87"/>
    <mergeCell ref="AH90:AK91"/>
    <mergeCell ref="B88:DQ89"/>
    <mergeCell ref="B83:E87"/>
    <mergeCell ref="R83:U87"/>
    <mergeCell ref="V83:Y87"/>
  </mergeCells>
  <phoneticPr fontId="1"/>
  <pageMargins left="0.78740157480314965" right="0.78740157480314965" top="1.1811023622047245" bottom="0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X15"/>
  <sheetViews>
    <sheetView zoomScale="95" zoomScaleNormal="95" zoomScaleSheetLayoutView="80" workbookViewId="0">
      <selection activeCell="D5" sqref="D5"/>
    </sheetView>
  </sheetViews>
  <sheetFormatPr defaultRowHeight="14.25"/>
  <cols>
    <col min="1" max="1" width="3.625" style="3" customWidth="1"/>
    <col min="2" max="2" width="3.625" style="6" customWidth="1"/>
    <col min="3" max="3" width="20.625" style="45" customWidth="1"/>
    <col min="4" max="4" width="7.625" style="5" customWidth="1"/>
    <col min="5" max="5" width="5.625" style="5" customWidth="1"/>
    <col min="6" max="6" width="13.75" style="5" customWidth="1"/>
    <col min="7" max="7" width="17.5" style="42" customWidth="1"/>
    <col min="8" max="9" width="7.625" style="42" customWidth="1"/>
    <col min="10" max="10" width="7.625" style="4" customWidth="1"/>
    <col min="11" max="11" width="5.625" style="4" customWidth="1"/>
    <col min="12" max="12" width="7.625" style="4" customWidth="1"/>
    <col min="13" max="13" width="5.625" style="4" customWidth="1"/>
    <col min="14" max="14" width="9.75" style="4" bestFit="1" customWidth="1"/>
    <col min="15" max="15" width="16.375" style="4" customWidth="1"/>
    <col min="16" max="16" width="9" style="4"/>
    <col min="17" max="17" width="32.125" style="4" customWidth="1"/>
    <col min="18" max="18" width="12.375" style="4" customWidth="1"/>
    <col min="19" max="21" width="5.625" style="57" customWidth="1"/>
    <col min="22" max="22" width="10.625" style="4" customWidth="1"/>
    <col min="23" max="16384" width="9" style="4"/>
  </cols>
  <sheetData>
    <row r="1" spans="1:24" ht="22.5" customHeight="1">
      <c r="B1" s="361" t="s">
        <v>83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</row>
    <row r="2" spans="1:24" s="2" customFormat="1" ht="24.95" customHeight="1" thickBot="1">
      <c r="A2" s="47"/>
      <c r="B2" s="1"/>
      <c r="C2" s="44"/>
      <c r="D2" s="39"/>
      <c r="E2" s="43"/>
      <c r="F2" s="39"/>
      <c r="H2" s="43"/>
      <c r="I2" s="43"/>
      <c r="R2" s="38"/>
      <c r="S2" s="56"/>
      <c r="T2" s="56"/>
      <c r="U2" s="56"/>
      <c r="V2" s="38"/>
    </row>
    <row r="3" spans="1:24" s="46" customFormat="1" ht="30" customHeight="1">
      <c r="B3" s="362" t="s">
        <v>70</v>
      </c>
      <c r="C3" s="366" t="s">
        <v>69</v>
      </c>
      <c r="D3" s="364" t="s">
        <v>0</v>
      </c>
      <c r="E3" s="364" t="s">
        <v>47</v>
      </c>
      <c r="F3" s="364"/>
      <c r="G3" s="364"/>
      <c r="H3" s="364" t="s">
        <v>30</v>
      </c>
      <c r="I3" s="364"/>
      <c r="J3" s="364" t="s">
        <v>40</v>
      </c>
      <c r="K3" s="364"/>
      <c r="L3" s="364"/>
      <c r="M3" s="364"/>
      <c r="N3" s="364"/>
      <c r="O3" s="364"/>
      <c r="P3" s="374" t="s">
        <v>1</v>
      </c>
      <c r="Q3" s="367" t="s">
        <v>73</v>
      </c>
      <c r="R3" s="372" t="s">
        <v>71</v>
      </c>
      <c r="S3" s="369" t="s">
        <v>54</v>
      </c>
      <c r="T3" s="370"/>
      <c r="U3" s="371"/>
      <c r="V3" s="41"/>
    </row>
    <row r="4" spans="1:24" s="46" customFormat="1" ht="30" customHeight="1" thickBot="1">
      <c r="B4" s="363"/>
      <c r="C4" s="365"/>
      <c r="D4" s="365"/>
      <c r="E4" s="105" t="s">
        <v>39</v>
      </c>
      <c r="F4" s="97" t="s">
        <v>74</v>
      </c>
      <c r="G4" s="97" t="s">
        <v>75</v>
      </c>
      <c r="H4" s="365"/>
      <c r="I4" s="365"/>
      <c r="J4" s="365" t="s">
        <v>41</v>
      </c>
      <c r="K4" s="365"/>
      <c r="L4" s="365" t="s">
        <v>42</v>
      </c>
      <c r="M4" s="365"/>
      <c r="N4" s="93" t="s">
        <v>46</v>
      </c>
      <c r="O4" s="97" t="s">
        <v>76</v>
      </c>
      <c r="P4" s="375"/>
      <c r="Q4" s="368"/>
      <c r="R4" s="373"/>
      <c r="S4" s="94" t="s">
        <v>20</v>
      </c>
      <c r="T4" s="95" t="s">
        <v>21</v>
      </c>
      <c r="U4" s="96" t="s">
        <v>22</v>
      </c>
      <c r="V4" s="41"/>
    </row>
    <row r="5" spans="1:24" s="5" customFormat="1" ht="41.1" customHeight="1">
      <c r="B5" s="92" t="s">
        <v>66</v>
      </c>
      <c r="C5" s="49" t="s">
        <v>84</v>
      </c>
      <c r="D5" s="88" t="s">
        <v>67</v>
      </c>
      <c r="E5" s="69" t="s">
        <v>64</v>
      </c>
      <c r="F5" s="68" t="s">
        <v>79</v>
      </c>
      <c r="G5" s="74" t="s">
        <v>80</v>
      </c>
      <c r="H5" s="71" t="s">
        <v>61</v>
      </c>
      <c r="I5" s="71" t="s">
        <v>62</v>
      </c>
      <c r="J5" s="70" t="s">
        <v>63</v>
      </c>
      <c r="K5" s="91" t="s">
        <v>44</v>
      </c>
      <c r="L5" s="70" t="s">
        <v>65</v>
      </c>
      <c r="M5" s="91" t="s">
        <v>45</v>
      </c>
      <c r="N5" s="72" t="s">
        <v>68</v>
      </c>
      <c r="O5" s="68" t="s">
        <v>81</v>
      </c>
      <c r="P5" s="68" t="s">
        <v>72</v>
      </c>
      <c r="Q5" s="84" t="s">
        <v>82</v>
      </c>
      <c r="R5" s="102" t="s">
        <v>60</v>
      </c>
      <c r="S5" s="85">
        <v>5</v>
      </c>
      <c r="T5" s="86">
        <v>4</v>
      </c>
      <c r="U5" s="87">
        <v>21</v>
      </c>
      <c r="V5" s="40"/>
    </row>
    <row r="6" spans="1:24" s="5" customFormat="1" ht="41.1" customHeight="1">
      <c r="B6" s="48">
        <v>1</v>
      </c>
      <c r="C6" s="50"/>
      <c r="D6" s="89"/>
      <c r="E6" s="83"/>
      <c r="F6" s="66"/>
      <c r="G6" s="67"/>
      <c r="H6" s="81"/>
      <c r="I6" s="81"/>
      <c r="J6" s="73"/>
      <c r="K6" s="90"/>
      <c r="L6" s="73"/>
      <c r="M6" s="90"/>
      <c r="N6" s="75"/>
      <c r="O6" s="66"/>
      <c r="P6" s="66"/>
      <c r="Q6" s="65"/>
      <c r="R6" s="103" t="s">
        <v>60</v>
      </c>
      <c r="S6" s="58">
        <v>5</v>
      </c>
      <c r="T6" s="59">
        <v>4</v>
      </c>
      <c r="U6" s="60">
        <v>21</v>
      </c>
      <c r="V6" s="40"/>
    </row>
    <row r="7" spans="1:24" s="5" customFormat="1" ht="41.1" customHeight="1">
      <c r="B7" s="48">
        <v>2</v>
      </c>
      <c r="C7" s="50"/>
      <c r="D7" s="89"/>
      <c r="E7" s="83"/>
      <c r="F7" s="66"/>
      <c r="G7" s="67"/>
      <c r="H7" s="81"/>
      <c r="I7" s="81"/>
      <c r="J7" s="73"/>
      <c r="K7" s="90"/>
      <c r="L7" s="73"/>
      <c r="M7" s="90"/>
      <c r="N7" s="75"/>
      <c r="O7" s="66"/>
      <c r="P7" s="66"/>
      <c r="Q7" s="65"/>
      <c r="R7" s="103" t="s">
        <v>60</v>
      </c>
      <c r="S7" s="58">
        <v>5</v>
      </c>
      <c r="T7" s="59">
        <v>4</v>
      </c>
      <c r="U7" s="60">
        <v>21</v>
      </c>
      <c r="V7" s="40"/>
      <c r="X7" s="82"/>
    </row>
    <row r="8" spans="1:24" s="5" customFormat="1" ht="41.1" customHeight="1">
      <c r="B8" s="48">
        <v>3</v>
      </c>
      <c r="C8" s="50"/>
      <c r="D8" s="89"/>
      <c r="E8" s="83"/>
      <c r="F8" s="66"/>
      <c r="G8" s="67"/>
      <c r="H8" s="81"/>
      <c r="I8" s="81"/>
      <c r="J8" s="73"/>
      <c r="K8" s="90"/>
      <c r="L8" s="73"/>
      <c r="M8" s="90"/>
      <c r="N8" s="75"/>
      <c r="O8" s="66"/>
      <c r="P8" s="66"/>
      <c r="Q8" s="65"/>
      <c r="R8" s="103" t="s">
        <v>60</v>
      </c>
      <c r="S8" s="58">
        <v>5</v>
      </c>
      <c r="T8" s="59">
        <v>4</v>
      </c>
      <c r="U8" s="60">
        <v>21</v>
      </c>
      <c r="V8" s="40"/>
    </row>
    <row r="9" spans="1:24" s="5" customFormat="1" ht="41.1" customHeight="1">
      <c r="B9" s="48">
        <v>4</v>
      </c>
      <c r="C9" s="50"/>
      <c r="D9" s="89"/>
      <c r="E9" s="83"/>
      <c r="F9" s="66"/>
      <c r="G9" s="67"/>
      <c r="H9" s="81"/>
      <c r="I9" s="81"/>
      <c r="J9" s="73"/>
      <c r="K9" s="90"/>
      <c r="L9" s="73"/>
      <c r="M9" s="90"/>
      <c r="N9" s="75"/>
      <c r="O9" s="66"/>
      <c r="P9" s="66"/>
      <c r="Q9" s="65"/>
      <c r="R9" s="103" t="s">
        <v>60</v>
      </c>
      <c r="S9" s="58">
        <v>5</v>
      </c>
      <c r="T9" s="59">
        <v>4</v>
      </c>
      <c r="U9" s="60">
        <v>21</v>
      </c>
      <c r="V9" s="40"/>
    </row>
    <row r="10" spans="1:24" s="5" customFormat="1" ht="41.1" customHeight="1">
      <c r="B10" s="48">
        <v>5</v>
      </c>
      <c r="C10" s="50"/>
      <c r="D10" s="89"/>
      <c r="E10" s="83"/>
      <c r="F10" s="66"/>
      <c r="G10" s="67"/>
      <c r="H10" s="81"/>
      <c r="I10" s="81"/>
      <c r="J10" s="73"/>
      <c r="K10" s="90"/>
      <c r="L10" s="73"/>
      <c r="M10" s="90"/>
      <c r="N10" s="75"/>
      <c r="O10" s="66"/>
      <c r="P10" s="66"/>
      <c r="Q10" s="65"/>
      <c r="R10" s="103" t="s">
        <v>60</v>
      </c>
      <c r="S10" s="58">
        <v>5</v>
      </c>
      <c r="T10" s="59">
        <v>4</v>
      </c>
      <c r="U10" s="60">
        <v>21</v>
      </c>
      <c r="V10" s="40"/>
    </row>
    <row r="11" spans="1:24" s="5" customFormat="1" ht="41.1" customHeight="1">
      <c r="B11" s="48">
        <v>6</v>
      </c>
      <c r="C11" s="50"/>
      <c r="D11" s="89"/>
      <c r="E11" s="83"/>
      <c r="F11" s="66"/>
      <c r="G11" s="67"/>
      <c r="H11" s="81"/>
      <c r="I11" s="81"/>
      <c r="J11" s="73"/>
      <c r="K11" s="90"/>
      <c r="L11" s="73"/>
      <c r="M11" s="90"/>
      <c r="N11" s="75"/>
      <c r="O11" s="66"/>
      <c r="P11" s="66"/>
      <c r="Q11" s="65"/>
      <c r="R11" s="103" t="s">
        <v>60</v>
      </c>
      <c r="S11" s="58">
        <v>5</v>
      </c>
      <c r="T11" s="59">
        <v>4</v>
      </c>
      <c r="U11" s="60">
        <v>21</v>
      </c>
      <c r="V11" s="40"/>
    </row>
    <row r="12" spans="1:24" s="5" customFormat="1" ht="41.1" customHeight="1">
      <c r="B12" s="48">
        <v>7</v>
      </c>
      <c r="C12" s="50"/>
      <c r="D12" s="89"/>
      <c r="E12" s="83"/>
      <c r="F12" s="66"/>
      <c r="G12" s="67"/>
      <c r="H12" s="81"/>
      <c r="I12" s="81"/>
      <c r="J12" s="73"/>
      <c r="K12" s="90"/>
      <c r="L12" s="73"/>
      <c r="M12" s="90"/>
      <c r="N12" s="75"/>
      <c r="O12" s="66"/>
      <c r="P12" s="66"/>
      <c r="Q12" s="65"/>
      <c r="R12" s="103" t="s">
        <v>60</v>
      </c>
      <c r="S12" s="58">
        <v>5</v>
      </c>
      <c r="T12" s="59">
        <v>4</v>
      </c>
      <c r="U12" s="60">
        <v>21</v>
      </c>
      <c r="V12" s="40"/>
    </row>
    <row r="13" spans="1:24" s="5" customFormat="1" ht="41.1" customHeight="1">
      <c r="B13" s="48">
        <v>8</v>
      </c>
      <c r="C13" s="50"/>
      <c r="D13" s="89"/>
      <c r="E13" s="83"/>
      <c r="F13" s="66"/>
      <c r="G13" s="67"/>
      <c r="H13" s="81"/>
      <c r="I13" s="81"/>
      <c r="J13" s="73"/>
      <c r="K13" s="90"/>
      <c r="L13" s="73"/>
      <c r="M13" s="90"/>
      <c r="N13" s="75"/>
      <c r="O13" s="66"/>
      <c r="P13" s="66"/>
      <c r="Q13" s="65"/>
      <c r="R13" s="103" t="s">
        <v>60</v>
      </c>
      <c r="S13" s="58">
        <v>5</v>
      </c>
      <c r="T13" s="59">
        <v>4</v>
      </c>
      <c r="U13" s="60">
        <v>21</v>
      </c>
      <c r="V13" s="40"/>
    </row>
    <row r="14" spans="1:24" s="5" customFormat="1" ht="41.1" customHeight="1">
      <c r="B14" s="48">
        <v>9</v>
      </c>
      <c r="C14" s="50"/>
      <c r="D14" s="89"/>
      <c r="E14" s="83"/>
      <c r="F14" s="66"/>
      <c r="G14" s="67"/>
      <c r="H14" s="81"/>
      <c r="I14" s="81"/>
      <c r="J14" s="73"/>
      <c r="K14" s="90"/>
      <c r="L14" s="73"/>
      <c r="M14" s="90"/>
      <c r="N14" s="75"/>
      <c r="O14" s="66"/>
      <c r="P14" s="66"/>
      <c r="Q14" s="65"/>
      <c r="R14" s="103" t="s">
        <v>60</v>
      </c>
      <c r="S14" s="58">
        <v>5</v>
      </c>
      <c r="T14" s="59">
        <v>4</v>
      </c>
      <c r="U14" s="60">
        <v>21</v>
      </c>
      <c r="V14" s="40"/>
    </row>
    <row r="15" spans="1:24" s="5" customFormat="1" ht="41.1" customHeight="1" thickBot="1">
      <c r="B15" s="51">
        <v>10</v>
      </c>
      <c r="C15" s="52"/>
      <c r="D15" s="98"/>
      <c r="E15" s="99"/>
      <c r="F15" s="76"/>
      <c r="G15" s="77"/>
      <c r="H15" s="78"/>
      <c r="I15" s="78"/>
      <c r="J15" s="79"/>
      <c r="K15" s="100"/>
      <c r="L15" s="79"/>
      <c r="M15" s="100"/>
      <c r="N15" s="80"/>
      <c r="O15" s="76"/>
      <c r="P15" s="76"/>
      <c r="Q15" s="101"/>
      <c r="R15" s="104" t="s">
        <v>60</v>
      </c>
      <c r="S15" s="61">
        <v>5</v>
      </c>
      <c r="T15" s="62">
        <v>4</v>
      </c>
      <c r="U15" s="63">
        <v>21</v>
      </c>
      <c r="V15" s="40"/>
    </row>
  </sheetData>
  <mergeCells count="13">
    <mergeCell ref="B1:U1"/>
    <mergeCell ref="B3:B4"/>
    <mergeCell ref="D3:D4"/>
    <mergeCell ref="C3:C4"/>
    <mergeCell ref="Q3:Q4"/>
    <mergeCell ref="E3:G3"/>
    <mergeCell ref="S3:U3"/>
    <mergeCell ref="R3:R4"/>
    <mergeCell ref="P3:P4"/>
    <mergeCell ref="H3:I4"/>
    <mergeCell ref="J3:O3"/>
    <mergeCell ref="J4:K4"/>
    <mergeCell ref="L4:M4"/>
  </mergeCells>
  <phoneticPr fontId="1"/>
  <printOptions horizontalCentered="1"/>
  <pageMargins left="0.19685039370078741" right="0.19685039370078741" top="0.84" bottom="0.19685039370078741" header="0.51181102362204722" footer="0.78740157480314965"/>
  <pageSetup paperSize="9" scale="70" orientation="landscape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相手方登録（依頼）票</vt:lpstr>
      <vt:lpstr>（修正）　相手方登録（依頼）票</vt:lpstr>
      <vt:lpstr>口座番号登録一覧表</vt:lpstr>
      <vt:lpstr>'（修正）　相手方登録（依頼）票'!Print_Area</vt:lpstr>
      <vt:lpstr>'相手方登録（依頼）票'!Print_Area</vt:lpstr>
      <vt:lpstr>口座番号登録一覧表!Print_Titles</vt:lpstr>
    </vt:vector>
  </TitlesOfParts>
  <Company>中南教育事務所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中南教育事務所</dc:creator>
  <cp:lastModifiedBy>jim313</cp:lastModifiedBy>
  <cp:lastPrinted>2023-02-13T01:24:29Z</cp:lastPrinted>
  <dcterms:created xsi:type="dcterms:W3CDTF">2000-11-04T05:37:32Z</dcterms:created>
  <dcterms:modified xsi:type="dcterms:W3CDTF">2023-02-16T01:54:35Z</dcterms:modified>
</cp:coreProperties>
</file>