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60.98\若者課共有hdd\2025\00_各グループデータ\県内定着促進グループ\72_プロフェッショナル人材戦略拠点\03_R7要綱\分解\"/>
    </mc:Choice>
  </mc:AlternateContent>
  <xr:revisionPtr revIDLastSave="0" documentId="13_ncr:1_{693D59C7-5978-4B74-BEB5-F651FD0310C7}" xr6:coauthVersionLast="47" xr6:coauthVersionMax="47" xr10:uidLastSave="{00000000-0000-0000-0000-000000000000}"/>
  <bookViews>
    <workbookView xWindow="-28920" yWindow="-4815" windowWidth="29040" windowHeight="15840" xr2:uid="{EE2F031E-2C9F-4849-9087-A7FEF5AC8E79}"/>
  </bookViews>
  <sheets>
    <sheet name="付表２" sheetId="8" r:id="rId1"/>
  </sheets>
  <definedNames>
    <definedName name="_xlnm.Print_Area" localSheetId="0">付表２!$A$1:$J$43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8" l="1"/>
  <c r="I25" i="8"/>
  <c r="I43" i="8"/>
  <c r="H24" i="8"/>
  <c r="G24" i="8"/>
  <c r="G16" i="8"/>
  <c r="G40" i="8"/>
  <c r="I32" i="8"/>
  <c r="H32" i="8"/>
  <c r="H10" i="8"/>
  <c r="G32" i="8"/>
  <c r="I20" i="8"/>
  <c r="I24" i="8" s="1"/>
  <c r="I21" i="8"/>
  <c r="I22" i="8"/>
  <c r="I23" i="8"/>
  <c r="G20" i="8"/>
  <c r="G21" i="8"/>
  <c r="G22" i="8"/>
  <c r="G19" i="8"/>
  <c r="I19" i="8" s="1"/>
  <c r="I14" i="8"/>
  <c r="I15" i="8"/>
  <c r="I13" i="8"/>
  <c r="G12" i="8"/>
  <c r="I10" i="8"/>
  <c r="H9" i="8"/>
  <c r="I9" i="8" s="1"/>
  <c r="H11" i="8"/>
  <c r="I11" i="8" s="1"/>
  <c r="H7" i="8"/>
  <c r="I7" i="8" s="1"/>
  <c r="H8" i="8"/>
  <c r="I8" i="8" s="1"/>
  <c r="H6" i="8"/>
  <c r="I6" i="8" s="1"/>
  <c r="H40" i="8" l="1"/>
  <c r="I40" i="8" s="1"/>
  <c r="I41" i="8" s="1"/>
  <c r="I12" i="8"/>
  <c r="H12" i="8"/>
  <c r="H16" i="8" s="1"/>
  <c r="I16" i="8" l="1"/>
</calcChain>
</file>

<file path=xl/sharedStrings.xml><?xml version="1.0" encoding="utf-8"?>
<sst xmlns="http://schemas.openxmlformats.org/spreadsheetml/2006/main" count="92" uniqueCount="50">
  <si>
    <t>×</t>
    <phoneticPr fontId="1"/>
  </si>
  <si>
    <t>計</t>
    <rPh sb="0" eb="1">
      <t>ケイ</t>
    </rPh>
    <phoneticPr fontId="1"/>
  </si>
  <si>
    <t>÷</t>
    <phoneticPr fontId="1"/>
  </si>
  <si>
    <t>旅行日</t>
    <rPh sb="0" eb="2">
      <t>リョコウ</t>
    </rPh>
    <rPh sb="2" eb="3">
      <t>ビ</t>
    </rPh>
    <phoneticPr fontId="1"/>
  </si>
  <si>
    <t>交通機関名</t>
    <rPh sb="0" eb="2">
      <t>コウツウ</t>
    </rPh>
    <rPh sb="2" eb="4">
      <t>キカン</t>
    </rPh>
    <rPh sb="4" eb="5">
      <t>メイ</t>
    </rPh>
    <phoneticPr fontId="1"/>
  </si>
  <si>
    <t>出発地</t>
    <rPh sb="0" eb="3">
      <t>シュッパツチ</t>
    </rPh>
    <phoneticPr fontId="1"/>
  </si>
  <si>
    <t>到着地</t>
    <rPh sb="0" eb="2">
      <t>トウチャク</t>
    </rPh>
    <rPh sb="2" eb="3">
      <t>チ</t>
    </rPh>
    <phoneticPr fontId="1"/>
  </si>
  <si>
    <t>交通手段名</t>
    <rPh sb="0" eb="2">
      <t>コウツウ</t>
    </rPh>
    <rPh sb="2" eb="4">
      <t>シュダン</t>
    </rPh>
    <rPh sb="4" eb="5">
      <t>メイ</t>
    </rPh>
    <phoneticPr fontId="1"/>
  </si>
  <si>
    <t>交通費</t>
    <rPh sb="0" eb="3">
      <t>コウツウヒ</t>
    </rPh>
    <phoneticPr fontId="1"/>
  </si>
  <si>
    <t>区間</t>
    <rPh sb="0" eb="2">
      <t>クカン</t>
    </rPh>
    <phoneticPr fontId="1"/>
  </si>
  <si>
    <t>宿泊費</t>
    <rPh sb="0" eb="3">
      <t>シュクハクヒ</t>
    </rPh>
    <phoneticPr fontId="1"/>
  </si>
  <si>
    <t>泊</t>
    <rPh sb="0" eb="1">
      <t>ハク</t>
    </rPh>
    <phoneticPr fontId="1"/>
  </si>
  <si>
    <t>補助対象外経費（円）</t>
    <rPh sb="0" eb="2">
      <t>ホジョ</t>
    </rPh>
    <rPh sb="2" eb="4">
      <t>タイショウ</t>
    </rPh>
    <rPh sb="4" eb="5">
      <t>ガイ</t>
    </rPh>
    <rPh sb="5" eb="7">
      <t>ケイヒ</t>
    </rPh>
    <rPh sb="8" eb="9">
      <t>エン</t>
    </rPh>
    <phoneticPr fontId="1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</si>
  <si>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"/>
  </si>
  <si>
    <t>宿泊日</t>
    <rPh sb="0" eb="3">
      <t>シュクハクビ</t>
    </rPh>
    <phoneticPr fontId="1"/>
  </si>
  <si>
    <t>積算</t>
    <rPh sb="0" eb="2">
      <t>セキサン</t>
    </rPh>
    <phoneticPr fontId="1"/>
  </si>
  <si>
    <t>紹　介
手数料</t>
    <rPh sb="0" eb="1">
      <t>ショウ</t>
    </rPh>
    <rPh sb="2" eb="3">
      <t>スケ</t>
    </rPh>
    <rPh sb="4" eb="7">
      <t>テスウリョウ</t>
    </rPh>
    <phoneticPr fontId="1"/>
  </si>
  <si>
    <t>備考</t>
    <rPh sb="0" eb="2">
      <t>ビコウ</t>
    </rPh>
    <phoneticPr fontId="1"/>
  </si>
  <si>
    <t>１　交通費及び宿泊費</t>
    <rPh sb="2" eb="5">
      <t>コウツウヒ</t>
    </rPh>
    <rPh sb="5" eb="6">
      <t>オヨ</t>
    </rPh>
    <rPh sb="7" eb="10">
      <t>シュクハクヒ</t>
    </rPh>
    <phoneticPr fontId="1"/>
  </si>
  <si>
    <t>付表２</t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</si>
  <si>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</si>
  <si>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1"/>
  </si>
  <si>
    <t>補助金の額の算定根拠</t>
    <rPh sb="0" eb="3">
      <t>ホジョキン</t>
    </rPh>
    <rPh sb="4" eb="5">
      <t>ガク</t>
    </rPh>
    <rPh sb="6" eb="8">
      <t>サンテイ</t>
    </rPh>
    <rPh sb="8" eb="10">
      <t>コンキョ</t>
    </rPh>
    <phoneticPr fontId="1"/>
  </si>
  <si>
    <t>合計</t>
    <rPh sb="0" eb="2">
      <t>ゴウケイ</t>
    </rPh>
    <phoneticPr fontId="1"/>
  </si>
  <si>
    <t>２　人材紹介事業者に支払った紹介手数料</t>
    <rPh sb="2" eb="4">
      <t>ジンザイ</t>
    </rPh>
    <rPh sb="4" eb="6">
      <t>ショウカイ</t>
    </rPh>
    <rPh sb="6" eb="8">
      <t>ジギョウ</t>
    </rPh>
    <rPh sb="8" eb="9">
      <t>シャ</t>
    </rPh>
    <rPh sb="10" eb="12">
      <t>シハラ</t>
    </rPh>
    <rPh sb="14" eb="16">
      <t>ショウカイ</t>
    </rPh>
    <rPh sb="16" eb="19">
      <t>テスウリョウ</t>
    </rPh>
    <phoneticPr fontId="1"/>
  </si>
  <si>
    <r>
      <t>円　　　</t>
    </r>
    <r>
      <rPr>
        <b/>
        <sz val="12"/>
        <color theme="1"/>
        <rFont val="ＭＳ 明朝"/>
        <family val="1"/>
        <charset val="128"/>
      </rPr>
      <t>×</t>
    </r>
    <rPh sb="0" eb="1">
      <t>エン</t>
    </rPh>
    <phoneticPr fontId="1"/>
  </si>
  <si>
    <t>報酬</t>
    <rPh sb="0" eb="2">
      <t>ホウシュウ</t>
    </rPh>
    <phoneticPr fontId="1"/>
  </si>
  <si>
    <t>積算（最大５か月）</t>
    <rPh sb="0" eb="2">
      <t>セキサン</t>
    </rPh>
    <rPh sb="3" eb="5">
      <t>サイダイ</t>
    </rPh>
    <rPh sb="7" eb="8">
      <t>ゲツ</t>
    </rPh>
    <phoneticPr fontId="1"/>
  </si>
  <si>
    <t>報酬の補助金の額（補助対象経費×8/10（千円未満切捨て））</t>
    <rPh sb="0" eb="2">
      <t>ホウシュウ</t>
    </rPh>
    <rPh sb="3" eb="6">
      <t>ホジョキン</t>
    </rPh>
    <phoneticPr fontId="1"/>
  </si>
  <si>
    <t>支払総額（円）</t>
    <rPh sb="0" eb="2">
      <t>シハライ</t>
    </rPh>
    <rPh sb="2" eb="4">
      <t>ソウガク</t>
    </rPh>
    <rPh sb="5" eb="6">
      <t>エン</t>
    </rPh>
    <phoneticPr fontId="1"/>
  </si>
  <si>
    <t>契約期間の月数</t>
    <rPh sb="0" eb="2">
      <t>ケイヤク</t>
    </rPh>
    <rPh sb="2" eb="4">
      <t>キカン</t>
    </rPh>
    <rPh sb="5" eb="7">
      <t>ツキスウ</t>
    </rPh>
    <phoneticPr fontId="1"/>
  </si>
  <si>
    <t>交通費が生じた月数</t>
    <rPh sb="0" eb="2">
      <t>コウツウ</t>
    </rPh>
    <rPh sb="2" eb="3">
      <t>ヒ</t>
    </rPh>
    <rPh sb="4" eb="5">
      <t>ショウ</t>
    </rPh>
    <rPh sb="7" eb="9">
      <t>ツキスウ</t>
    </rPh>
    <phoneticPr fontId="1"/>
  </si>
  <si>
    <r>
      <t>紹介手数料の補助金の額（補助対象経費×1/2又は8/10</t>
    </r>
    <r>
      <rPr>
        <sz val="10"/>
        <color theme="1"/>
        <rFont val="ＭＳ 明朝"/>
        <family val="1"/>
        <charset val="128"/>
      </rPr>
      <t>※副業・兼業人材活用促進事業に該当する場合</t>
    </r>
    <r>
      <rPr>
        <sz val="12"/>
        <color theme="1"/>
        <rFont val="ＭＳ 明朝"/>
        <family val="1"/>
        <charset val="128"/>
      </rPr>
      <t>（千円未満切捨て））</t>
    </r>
    <rPh sb="0" eb="2">
      <t>ショウカイ</t>
    </rPh>
    <rPh sb="6" eb="9">
      <t>ホジョキン</t>
    </rPh>
    <phoneticPr fontId="1"/>
  </si>
  <si>
    <r>
      <t>交通費及び宿泊費の補助金の額（補助対象経費の合計×1/2又は8/10</t>
    </r>
    <r>
      <rPr>
        <sz val="10"/>
        <color theme="1"/>
        <rFont val="ＭＳ 明朝"/>
        <family val="1"/>
        <charset val="128"/>
      </rPr>
      <t>※副業・兼業人材活用促進事業に該当する場合</t>
    </r>
    <r>
      <rPr>
        <sz val="12"/>
        <color theme="1"/>
        <rFont val="ＭＳ 明朝"/>
        <family val="1"/>
        <charset val="128"/>
      </rPr>
      <t>（千円未満切り捨て）)</t>
    </r>
    <rPh sb="9" eb="12">
      <t>ホジョキン</t>
    </rPh>
    <rPh sb="13" eb="14">
      <t>ガク</t>
    </rPh>
    <phoneticPr fontId="1"/>
  </si>
  <si>
    <t>積算（副業・兼業人材活用促進事業に該当する場合は、最大５か月）</t>
    <rPh sb="0" eb="2">
      <t>セキサン</t>
    </rPh>
    <phoneticPr fontId="1"/>
  </si>
  <si>
    <r>
      <t>３　副業・兼業人材に支払った報酬</t>
    </r>
    <r>
      <rPr>
        <sz val="10"/>
        <color theme="1"/>
        <rFont val="ＭＳ 明朝"/>
        <family val="1"/>
        <charset val="128"/>
      </rPr>
      <t>　※副業・兼業人材活用促進事業に該当する場合</t>
    </r>
    <rPh sb="2" eb="4">
      <t>フクギョウ</t>
    </rPh>
    <rPh sb="5" eb="7">
      <t>ケンギョウ</t>
    </rPh>
    <rPh sb="7" eb="9">
      <t>ジンザイ</t>
    </rPh>
    <rPh sb="10" eb="12">
      <t>シハラ</t>
    </rPh>
    <rPh sb="14" eb="16">
      <t>ホウシュウ</t>
    </rPh>
    <phoneticPr fontId="1"/>
  </si>
  <si>
    <t>JR</t>
    <phoneticPr fontId="1"/>
  </si>
  <si>
    <t>鉄道</t>
    <rPh sb="0" eb="2">
      <t>テツドウ</t>
    </rPh>
    <phoneticPr fontId="1"/>
  </si>
  <si>
    <t>東京</t>
    <rPh sb="0" eb="2">
      <t>トウキョウ</t>
    </rPh>
    <phoneticPr fontId="1"/>
  </si>
  <si>
    <t>弘前</t>
    <rPh sb="0" eb="2">
      <t>ヒロサキ</t>
    </rPh>
    <phoneticPr fontId="1"/>
  </si>
  <si>
    <t>弘前城</t>
    <rPh sb="0" eb="3">
      <t>ヒロサキジョウ</t>
    </rPh>
    <phoneticPr fontId="1"/>
  </si>
  <si>
    <t>津軽</t>
    <rPh sb="0" eb="2">
      <t>ツガル</t>
    </rPh>
    <phoneticPr fontId="1"/>
  </si>
  <si>
    <t>バス</t>
    <phoneticPr fontId="1"/>
  </si>
  <si>
    <t>弘前バス</t>
    <rPh sb="0" eb="2">
      <t>ヒロサキ</t>
    </rPh>
    <phoneticPr fontId="1"/>
  </si>
  <si>
    <t>津軽バス</t>
    <rPh sb="0" eb="2">
      <t>ツガル</t>
    </rPh>
    <phoneticPr fontId="1"/>
  </si>
  <si>
    <t>R7.8.1～8.2 計</t>
    <rPh sb="11" eb="12">
      <t>ケイ</t>
    </rPh>
    <phoneticPr fontId="1"/>
  </si>
  <si>
    <t>R7.9.1～9.2 計</t>
    <rPh sb="11" eb="12">
      <t>ケイ</t>
    </rPh>
    <phoneticPr fontId="1"/>
  </si>
  <si>
    <t>R7.10.1～10.2 計</t>
    <rPh sb="13" eb="14">
      <t>ケイ</t>
    </rPh>
    <phoneticPr fontId="1"/>
  </si>
  <si>
    <t>R7.11.1～11.2 計</t>
    <rPh sb="13" eb="14">
      <t>ケイ</t>
    </rPh>
    <phoneticPr fontId="1"/>
  </si>
  <si>
    <t>明細は、R7.8.1～2と同じ</t>
    <rPh sb="0" eb="2">
      <t>メイサイ</t>
    </rPh>
    <rPh sb="13" eb="14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</si>
</sst>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_ "/>
    <numFmt numFmtId="181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3" borderId="20" xfId="0" applyFont="1" applyFill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vertical="center" shrinkToFit="1"/>
    </xf>
    <xf numFmtId="180" fontId="4" fillId="2" borderId="1" xfId="0" applyNumberFormat="1" applyFont="1" applyFill="1" applyBorder="1" applyAlignment="1">
      <alignment vertical="center" shrinkToFit="1"/>
    </xf>
    <xf numFmtId="180" fontId="4" fillId="2" borderId="1" xfId="0" applyNumberFormat="1" applyFont="1" applyFill="1" applyBorder="1">
      <alignment vertical="center"/>
    </xf>
    <xf numFmtId="180" fontId="4" fillId="2" borderId="3" xfId="0" applyNumberFormat="1" applyFont="1" applyFill="1" applyBorder="1">
      <alignment vertical="center"/>
    </xf>
    <xf numFmtId="57" fontId="4" fillId="2" borderId="1" xfId="0" quotePrefix="1" applyNumberFormat="1" applyFont="1" applyFill="1" applyBorder="1" applyAlignment="1">
      <alignment vertical="center" shrinkToFit="1"/>
    </xf>
    <xf numFmtId="181" fontId="4" fillId="2" borderId="1" xfId="0" applyNumberFormat="1" applyFont="1" applyFill="1" applyBorder="1" applyAlignment="1">
      <alignment vertical="center" shrinkToFit="1"/>
    </xf>
    <xf numFmtId="181" fontId="4" fillId="2" borderId="1" xfId="0" applyNumberFormat="1" applyFont="1" applyFill="1" applyBorder="1">
      <alignment vertical="center"/>
    </xf>
    <xf numFmtId="181" fontId="4" fillId="2" borderId="3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180" fontId="4" fillId="2" borderId="3" xfId="0" applyNumberFormat="1" applyFont="1" applyFill="1" applyBorder="1" applyAlignment="1">
      <alignment vertical="center" shrinkToFit="1"/>
    </xf>
    <xf numFmtId="180" fontId="4" fillId="2" borderId="18" xfId="0" applyNumberFormat="1" applyFont="1" applyFill="1" applyBorder="1">
      <alignment vertical="center"/>
    </xf>
    <xf numFmtId="180" fontId="4" fillId="2" borderId="6" xfId="0" applyNumberFormat="1" applyFont="1" applyFill="1" applyBorder="1" applyAlignment="1">
      <alignment vertical="center" shrinkToFit="1"/>
    </xf>
    <xf numFmtId="180" fontId="4" fillId="4" borderId="18" xfId="0" applyNumberFormat="1" applyFont="1" applyFill="1" applyBorder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right" vertical="center" shrinkToFit="1"/>
    </xf>
    <xf numFmtId="180" fontId="4" fillId="2" borderId="7" xfId="0" applyNumberFormat="1" applyFont="1" applyFill="1" applyBorder="1" applyAlignment="1">
      <alignment vertical="center" shrinkToFit="1"/>
    </xf>
    <xf numFmtId="180" fontId="4" fillId="2" borderId="21" xfId="0" applyNumberFormat="1" applyFont="1" applyFill="1" applyBorder="1" applyAlignment="1">
      <alignment vertical="center" shrinkToFit="1"/>
    </xf>
    <xf numFmtId="0" fontId="4" fillId="3" borderId="15" xfId="0" applyFont="1" applyFill="1" applyBorder="1">
      <alignment vertical="center"/>
    </xf>
    <xf numFmtId="0" fontId="4" fillId="0" borderId="22" xfId="0" applyFont="1" applyBorder="1">
      <alignment vertical="center"/>
    </xf>
    <xf numFmtId="180" fontId="4" fillId="2" borderId="17" xfId="0" applyNumberFormat="1" applyFont="1" applyFill="1" applyBorder="1" applyAlignment="1">
      <alignment horizontal="right" vertical="center"/>
    </xf>
    <xf numFmtId="180" fontId="4" fillId="2" borderId="13" xfId="0" applyNumberFormat="1" applyFont="1" applyFill="1" applyBorder="1" applyAlignment="1">
      <alignment horizontal="right" vertical="center"/>
    </xf>
    <xf numFmtId="180" fontId="4" fillId="2" borderId="18" xfId="0" applyNumberFormat="1" applyFont="1" applyFill="1" applyBorder="1" applyAlignment="1">
      <alignment horizontal="right" vertical="center"/>
    </xf>
    <xf numFmtId="180" fontId="4" fillId="4" borderId="18" xfId="0" applyNumberFormat="1" applyFont="1" applyFill="1" applyBorder="1" applyAlignment="1">
      <alignment vertical="center"/>
    </xf>
    <xf numFmtId="180" fontId="4" fillId="0" borderId="18" xfId="0" applyNumberFormat="1" applyFont="1" applyBorder="1">
      <alignment vertical="center"/>
    </xf>
  </cellXfs>
  <cellStyles count="2">
    <cellStyle name="標準" xfId="0" builtinId="0"/>
    <cellStyle name="標準 2" xfId="1" xr:uid="{F0638CDB-BB16-4633-B407-47D00E94E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CEEE-3010-4AC8-8211-C66C963E6321}">
  <sheetPr>
    <tabColor rgb="FFFF0000"/>
  </sheetPr>
  <dimension ref="A1:J43"/>
  <sheetViews>
    <sheetView tabSelected="1" view="pageBreakPreview" zoomScale="75" zoomScaleNormal="100" zoomScaleSheetLayoutView="75" workbookViewId="0">
      <selection activeCell="I39" sqref="I39"/>
    </sheetView>
  </sheetViews>
  <sheetFormatPr defaultRowHeight="14.25" x14ac:dyDescent="0.4"/>
  <cols>
    <col min="1" max="1" width="9" style="1"/>
    <col min="2" max="9" width="16.625" style="1" customWidth="1"/>
    <col min="10" max="10" width="22.125" style="1" customWidth="1"/>
    <col min="11" max="16384" width="9" style="1"/>
  </cols>
  <sheetData>
    <row r="1" spans="1:10" ht="14.25" customHeight="1" x14ac:dyDescent="0.4">
      <c r="A1" s="4" t="s">
        <v>19</v>
      </c>
      <c r="B1" s="5" t="s">
        <v>22</v>
      </c>
      <c r="C1" s="5"/>
      <c r="D1" s="5"/>
      <c r="E1" s="5"/>
      <c r="F1" s="5"/>
      <c r="G1" s="5"/>
      <c r="H1" s="5"/>
      <c r="I1" s="5"/>
      <c r="J1" s="5"/>
    </row>
    <row r="2" spans="1:10" ht="14.25" customHeight="1" x14ac:dyDescent="0.4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x14ac:dyDescent="0.4">
      <c r="A3" s="6" t="s">
        <v>18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4">
      <c r="A4" s="42" t="s">
        <v>8</v>
      </c>
      <c r="B4" s="44" t="s">
        <v>3</v>
      </c>
      <c r="C4" s="44" t="s">
        <v>7</v>
      </c>
      <c r="D4" s="44" t="s">
        <v>4</v>
      </c>
      <c r="E4" s="44" t="s">
        <v>9</v>
      </c>
      <c r="F4" s="44"/>
      <c r="G4" s="7" t="s">
        <v>20</v>
      </c>
      <c r="H4" s="8"/>
      <c r="I4" s="9"/>
      <c r="J4" s="42" t="s">
        <v>17</v>
      </c>
    </row>
    <row r="5" spans="1:10" x14ac:dyDescent="0.4">
      <c r="A5" s="45"/>
      <c r="B5" s="44"/>
      <c r="C5" s="44"/>
      <c r="D5" s="44"/>
      <c r="E5" s="10" t="s">
        <v>5</v>
      </c>
      <c r="F5" s="10" t="s">
        <v>6</v>
      </c>
      <c r="G5" s="11"/>
      <c r="H5" s="3" t="s">
        <v>12</v>
      </c>
      <c r="I5" s="3" t="s">
        <v>13</v>
      </c>
      <c r="J5" s="43"/>
    </row>
    <row r="6" spans="1:10" ht="22.5" customHeight="1" x14ac:dyDescent="0.4">
      <c r="A6" s="45"/>
      <c r="B6" s="70">
        <v>45870</v>
      </c>
      <c r="C6" s="12" t="s">
        <v>37</v>
      </c>
      <c r="D6" s="12" t="s">
        <v>36</v>
      </c>
      <c r="E6" s="12" t="s">
        <v>38</v>
      </c>
      <c r="F6" s="12" t="s">
        <v>39</v>
      </c>
      <c r="G6" s="71">
        <v>18000</v>
      </c>
      <c r="H6" s="72">
        <f>ROUND(G6/11,0)</f>
        <v>1636</v>
      </c>
      <c r="I6" s="73">
        <f>G6-H6</f>
        <v>16364</v>
      </c>
      <c r="J6" s="15"/>
    </row>
    <row r="7" spans="1:10" ht="23.1" customHeight="1" x14ac:dyDescent="0.4">
      <c r="A7" s="45"/>
      <c r="B7" s="70">
        <v>45870</v>
      </c>
      <c r="C7" s="12" t="s">
        <v>42</v>
      </c>
      <c r="D7" s="12" t="s">
        <v>43</v>
      </c>
      <c r="E7" s="12" t="s">
        <v>39</v>
      </c>
      <c r="F7" s="12" t="s">
        <v>40</v>
      </c>
      <c r="G7" s="71">
        <v>500</v>
      </c>
      <c r="H7" s="72">
        <f t="shared" ref="H7:H8" si="0">ROUND(G7/11,0)</f>
        <v>45</v>
      </c>
      <c r="I7" s="73">
        <f t="shared" ref="I7:I11" si="1">G7-H7</f>
        <v>455</v>
      </c>
      <c r="J7" s="15"/>
    </row>
    <row r="8" spans="1:10" ht="23.1" customHeight="1" x14ac:dyDescent="0.4">
      <c r="A8" s="45"/>
      <c r="B8" s="70">
        <v>45870</v>
      </c>
      <c r="C8" s="12" t="s">
        <v>42</v>
      </c>
      <c r="D8" s="12" t="s">
        <v>44</v>
      </c>
      <c r="E8" s="12" t="s">
        <v>40</v>
      </c>
      <c r="F8" s="12" t="s">
        <v>41</v>
      </c>
      <c r="G8" s="71">
        <v>500</v>
      </c>
      <c r="H8" s="72">
        <f t="shared" si="0"/>
        <v>45</v>
      </c>
      <c r="I8" s="73">
        <f t="shared" si="1"/>
        <v>455</v>
      </c>
      <c r="J8" s="15"/>
    </row>
    <row r="9" spans="1:10" ht="23.1" customHeight="1" x14ac:dyDescent="0.4">
      <c r="A9" s="45"/>
      <c r="B9" s="70">
        <v>45871</v>
      </c>
      <c r="C9" s="12" t="s">
        <v>42</v>
      </c>
      <c r="D9" s="12" t="s">
        <v>44</v>
      </c>
      <c r="E9" s="12" t="s">
        <v>41</v>
      </c>
      <c r="F9" s="12" t="s">
        <v>40</v>
      </c>
      <c r="G9" s="71">
        <v>500</v>
      </c>
      <c r="H9" s="72">
        <f>ROUND(G9/11,0)+1</f>
        <v>46</v>
      </c>
      <c r="I9" s="73">
        <f t="shared" si="1"/>
        <v>454</v>
      </c>
      <c r="J9" s="15"/>
    </row>
    <row r="10" spans="1:10" ht="23.1" customHeight="1" x14ac:dyDescent="0.4">
      <c r="A10" s="45"/>
      <c r="B10" s="70">
        <v>45871</v>
      </c>
      <c r="C10" s="12" t="s">
        <v>42</v>
      </c>
      <c r="D10" s="12" t="s">
        <v>43</v>
      </c>
      <c r="E10" s="12" t="s">
        <v>40</v>
      </c>
      <c r="F10" s="12" t="s">
        <v>39</v>
      </c>
      <c r="G10" s="71">
        <v>500</v>
      </c>
      <c r="H10" s="72">
        <f>ROUND(G10/11,0)+1</f>
        <v>46</v>
      </c>
      <c r="I10" s="73">
        <f t="shared" si="1"/>
        <v>454</v>
      </c>
      <c r="J10" s="15"/>
    </row>
    <row r="11" spans="1:10" ht="23.1" customHeight="1" x14ac:dyDescent="0.4">
      <c r="A11" s="45"/>
      <c r="B11" s="70">
        <v>45871</v>
      </c>
      <c r="C11" s="12" t="s">
        <v>37</v>
      </c>
      <c r="D11" s="12" t="s">
        <v>36</v>
      </c>
      <c r="E11" s="12" t="s">
        <v>39</v>
      </c>
      <c r="F11" s="12" t="s">
        <v>38</v>
      </c>
      <c r="G11" s="75">
        <v>18000</v>
      </c>
      <c r="H11" s="76">
        <f>ROUND(G11/11,0)+1</f>
        <v>1637</v>
      </c>
      <c r="I11" s="77">
        <f t="shared" si="1"/>
        <v>16363</v>
      </c>
      <c r="J11" s="15"/>
    </row>
    <row r="12" spans="1:10" ht="23.1" customHeight="1" x14ac:dyDescent="0.4">
      <c r="A12" s="45"/>
      <c r="B12" s="74" t="s">
        <v>45</v>
      </c>
      <c r="C12" s="78"/>
      <c r="D12" s="12"/>
      <c r="E12" s="12"/>
      <c r="F12" s="12"/>
      <c r="G12" s="71">
        <f>SUM(G6:G11)</f>
        <v>38000</v>
      </c>
      <c r="H12" s="71">
        <f t="shared" ref="H12:I12" si="2">SUM(H6:H11)</f>
        <v>3455</v>
      </c>
      <c r="I12" s="71">
        <f t="shared" si="2"/>
        <v>34545</v>
      </c>
      <c r="J12" s="15"/>
    </row>
    <row r="13" spans="1:10" ht="23.1" customHeight="1" x14ac:dyDescent="0.4">
      <c r="A13" s="45"/>
      <c r="B13" s="74" t="s">
        <v>46</v>
      </c>
      <c r="C13" s="78" t="s">
        <v>49</v>
      </c>
      <c r="D13" s="12"/>
      <c r="E13" s="12"/>
      <c r="F13" s="12"/>
      <c r="G13" s="71">
        <v>38000</v>
      </c>
      <c r="H13" s="71">
        <v>3455</v>
      </c>
      <c r="I13" s="71">
        <f>G13-H13</f>
        <v>34545</v>
      </c>
      <c r="J13" s="15"/>
    </row>
    <row r="14" spans="1:10" ht="23.1" customHeight="1" x14ac:dyDescent="0.4">
      <c r="A14" s="45"/>
      <c r="B14" s="74" t="s">
        <v>47</v>
      </c>
      <c r="C14" s="78" t="s">
        <v>49</v>
      </c>
      <c r="D14" s="12"/>
      <c r="E14" s="12"/>
      <c r="F14" s="12"/>
      <c r="G14" s="71">
        <v>38000</v>
      </c>
      <c r="H14" s="71">
        <v>3454</v>
      </c>
      <c r="I14" s="71">
        <f t="shared" ref="I14:I15" si="3">G14-H14</f>
        <v>34546</v>
      </c>
      <c r="J14" s="15"/>
    </row>
    <row r="15" spans="1:10" ht="23.1" customHeight="1" thickBot="1" x14ac:dyDescent="0.45">
      <c r="A15" s="45"/>
      <c r="B15" s="74" t="s">
        <v>48</v>
      </c>
      <c r="C15" s="78" t="s">
        <v>49</v>
      </c>
      <c r="D15" s="12"/>
      <c r="E15" s="12"/>
      <c r="F15" s="12"/>
      <c r="G15" s="71">
        <v>38000</v>
      </c>
      <c r="H15" s="71">
        <v>3454</v>
      </c>
      <c r="I15" s="81">
        <f t="shared" si="3"/>
        <v>34546</v>
      </c>
      <c r="J15" s="15"/>
    </row>
    <row r="16" spans="1:10" ht="23.1" customHeight="1" thickBot="1" x14ac:dyDescent="0.45">
      <c r="A16" s="45"/>
      <c r="B16" s="83"/>
      <c r="C16" s="84"/>
      <c r="D16" s="84"/>
      <c r="E16" s="84"/>
      <c r="F16" s="85" t="s">
        <v>1</v>
      </c>
      <c r="G16" s="81">
        <f>SUM(G12:G15)</f>
        <v>152000</v>
      </c>
      <c r="H16" s="86">
        <f>SUM(H12:H15)</f>
        <v>13818</v>
      </c>
      <c r="I16" s="87">
        <f>SUM(I12:I15)</f>
        <v>138182</v>
      </c>
      <c r="J16" s="88"/>
    </row>
    <row r="17" spans="1:10" ht="18.75" customHeight="1" x14ac:dyDescent="0.4">
      <c r="A17" s="42" t="s">
        <v>10</v>
      </c>
      <c r="B17" s="57" t="s">
        <v>14</v>
      </c>
      <c r="C17" s="59" t="s">
        <v>15</v>
      </c>
      <c r="D17" s="60"/>
      <c r="E17" s="60"/>
      <c r="F17" s="61"/>
      <c r="G17" s="7" t="s">
        <v>20</v>
      </c>
      <c r="H17" s="18"/>
      <c r="I17" s="89"/>
      <c r="J17" s="42" t="s">
        <v>17</v>
      </c>
    </row>
    <row r="18" spans="1:10" ht="18.75" customHeight="1" x14ac:dyDescent="0.4">
      <c r="A18" s="45"/>
      <c r="B18" s="58"/>
      <c r="C18" s="62"/>
      <c r="D18" s="63"/>
      <c r="E18" s="63"/>
      <c r="F18" s="64"/>
      <c r="G18" s="2"/>
      <c r="H18" s="34" t="s">
        <v>12</v>
      </c>
      <c r="I18" s="31" t="s">
        <v>13</v>
      </c>
      <c r="J18" s="43"/>
    </row>
    <row r="19" spans="1:10" ht="23.1" customHeight="1" x14ac:dyDescent="0.4">
      <c r="A19" s="45"/>
      <c r="B19" s="70">
        <v>45870</v>
      </c>
      <c r="C19" s="73">
        <v>20000</v>
      </c>
      <c r="D19" s="8" t="s">
        <v>25</v>
      </c>
      <c r="E19" s="20">
        <v>1</v>
      </c>
      <c r="F19" s="21" t="s">
        <v>11</v>
      </c>
      <c r="G19" s="76">
        <f>C19*E19</f>
        <v>20000</v>
      </c>
      <c r="H19" s="76">
        <v>10200</v>
      </c>
      <c r="I19" s="77">
        <f>G19-H19</f>
        <v>9800</v>
      </c>
      <c r="J19" s="15"/>
    </row>
    <row r="20" spans="1:10" ht="23.1" customHeight="1" x14ac:dyDescent="0.4">
      <c r="A20" s="45"/>
      <c r="B20" s="70">
        <v>45901</v>
      </c>
      <c r="C20" s="73">
        <v>20000</v>
      </c>
      <c r="D20" s="8" t="s">
        <v>25</v>
      </c>
      <c r="E20" s="20">
        <v>1</v>
      </c>
      <c r="F20" s="22" t="s">
        <v>11</v>
      </c>
      <c r="G20" s="76">
        <f t="shared" ref="G20:G22" si="4">C20*E20</f>
        <v>20000</v>
      </c>
      <c r="H20" s="76">
        <v>10200</v>
      </c>
      <c r="I20" s="77">
        <f t="shared" ref="I20:I22" si="5">G20-H20</f>
        <v>9800</v>
      </c>
      <c r="J20" s="15"/>
    </row>
    <row r="21" spans="1:10" ht="23.1" customHeight="1" x14ac:dyDescent="0.4">
      <c r="A21" s="45"/>
      <c r="B21" s="70">
        <v>45931</v>
      </c>
      <c r="C21" s="73">
        <v>20000</v>
      </c>
      <c r="D21" s="8" t="s">
        <v>25</v>
      </c>
      <c r="E21" s="20">
        <v>1</v>
      </c>
      <c r="F21" s="22" t="s">
        <v>11</v>
      </c>
      <c r="G21" s="76">
        <f t="shared" si="4"/>
        <v>20000</v>
      </c>
      <c r="H21" s="76">
        <v>10200</v>
      </c>
      <c r="I21" s="77">
        <f t="shared" si="5"/>
        <v>9800</v>
      </c>
      <c r="J21" s="15"/>
    </row>
    <row r="22" spans="1:10" ht="23.1" customHeight="1" thickBot="1" x14ac:dyDescent="0.45">
      <c r="A22" s="45"/>
      <c r="B22" s="70">
        <v>45962</v>
      </c>
      <c r="C22" s="73">
        <v>20000</v>
      </c>
      <c r="D22" s="8" t="s">
        <v>25</v>
      </c>
      <c r="E22" s="20">
        <v>1</v>
      </c>
      <c r="F22" s="22" t="s">
        <v>11</v>
      </c>
      <c r="G22" s="76">
        <f t="shared" si="4"/>
        <v>20000</v>
      </c>
      <c r="H22" s="76">
        <v>10200</v>
      </c>
      <c r="I22" s="77">
        <f t="shared" si="5"/>
        <v>9800</v>
      </c>
      <c r="J22" s="15"/>
    </row>
    <row r="23" spans="1:10" ht="23.1" hidden="1" customHeight="1" thickBot="1" x14ac:dyDescent="0.45">
      <c r="A23" s="45"/>
      <c r="B23" s="19"/>
      <c r="C23" s="14"/>
      <c r="D23" s="8" t="s">
        <v>25</v>
      </c>
      <c r="E23" s="20"/>
      <c r="F23" s="22" t="s">
        <v>11</v>
      </c>
      <c r="G23" s="13"/>
      <c r="H23" s="13"/>
      <c r="I23" s="73">
        <f t="shared" ref="I23" si="6">G23-H23</f>
        <v>0</v>
      </c>
      <c r="J23" s="15"/>
    </row>
    <row r="24" spans="1:10" ht="23.1" customHeight="1" thickBot="1" x14ac:dyDescent="0.45">
      <c r="A24" s="43"/>
      <c r="B24" s="16"/>
      <c r="C24" s="17"/>
      <c r="D24" s="17"/>
      <c r="E24" s="17"/>
      <c r="F24" s="33" t="s">
        <v>1</v>
      </c>
      <c r="G24" s="71">
        <f>SUM(G19:G23)</f>
        <v>80000</v>
      </c>
      <c r="H24" s="79">
        <f>SUM(H19:H23)</f>
        <v>40800</v>
      </c>
      <c r="I24" s="80">
        <f>SUM(I19:I22)</f>
        <v>39200</v>
      </c>
      <c r="J24" s="46"/>
    </row>
    <row r="25" spans="1:10" ht="23.1" customHeight="1" thickBot="1" x14ac:dyDescent="0.45">
      <c r="A25" s="54" t="s">
        <v>33</v>
      </c>
      <c r="B25" s="55"/>
      <c r="C25" s="55"/>
      <c r="D25" s="55"/>
      <c r="E25" s="55"/>
      <c r="F25" s="55"/>
      <c r="G25" s="56"/>
      <c r="H25" s="56"/>
      <c r="I25" s="82">
        <f>ROUND((I16+I24)/10*8,-3)</f>
        <v>142000</v>
      </c>
      <c r="J25" s="47"/>
    </row>
    <row r="26" spans="1:10" ht="12" customHeight="1" x14ac:dyDescent="0.4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ht="12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4.25" customHeight="1" x14ac:dyDescent="0.4">
      <c r="A28" s="5" t="s">
        <v>24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ht="18.75" customHeight="1" x14ac:dyDescent="0.4">
      <c r="A29" s="67" t="s">
        <v>16</v>
      </c>
      <c r="B29" s="48" t="s">
        <v>34</v>
      </c>
      <c r="C29" s="49"/>
      <c r="D29" s="49"/>
      <c r="E29" s="49"/>
      <c r="F29" s="50"/>
      <c r="G29" s="7" t="s">
        <v>21</v>
      </c>
      <c r="H29" s="18"/>
      <c r="I29" s="23"/>
      <c r="J29" s="42" t="s">
        <v>17</v>
      </c>
    </row>
    <row r="30" spans="1:10" ht="18.75" customHeight="1" x14ac:dyDescent="0.4">
      <c r="A30" s="68"/>
      <c r="B30" s="51"/>
      <c r="C30" s="52"/>
      <c r="D30" s="52"/>
      <c r="E30" s="52"/>
      <c r="F30" s="53"/>
      <c r="G30" s="2"/>
      <c r="H30" s="34" t="s">
        <v>12</v>
      </c>
      <c r="I30" s="36" t="s">
        <v>13</v>
      </c>
      <c r="J30" s="43"/>
    </row>
    <row r="31" spans="1:10" ht="22.5" customHeight="1" thickBot="1" x14ac:dyDescent="0.45">
      <c r="A31" s="69"/>
      <c r="B31" s="37" t="s">
        <v>29</v>
      </c>
      <c r="C31" s="65" t="s">
        <v>2</v>
      </c>
      <c r="D31" s="37" t="s">
        <v>30</v>
      </c>
      <c r="E31" s="65" t="s">
        <v>0</v>
      </c>
      <c r="F31" s="37" t="s">
        <v>31</v>
      </c>
      <c r="G31" s="24"/>
      <c r="H31" s="25"/>
      <c r="I31" s="26"/>
      <c r="J31" s="27"/>
    </row>
    <row r="32" spans="1:10" ht="22.5" customHeight="1" thickBot="1" x14ac:dyDescent="0.45">
      <c r="A32" s="69"/>
      <c r="B32" s="90">
        <v>100000</v>
      </c>
      <c r="C32" s="66"/>
      <c r="D32" s="90">
        <v>5</v>
      </c>
      <c r="E32" s="66"/>
      <c r="F32" s="90">
        <v>4</v>
      </c>
      <c r="G32" s="90">
        <f>B32/D32*F32</f>
        <v>80000</v>
      </c>
      <c r="H32" s="91">
        <f t="shared" ref="H32:I32" si="7">ROUND(G32/11,0)</f>
        <v>7273</v>
      </c>
      <c r="I32" s="92">
        <f t="shared" ref="I32" si="8">G32-H32</f>
        <v>72727</v>
      </c>
      <c r="J32" s="28"/>
    </row>
    <row r="33" spans="1:10" ht="22.5" customHeight="1" thickBot="1" x14ac:dyDescent="0.45">
      <c r="A33" s="38"/>
      <c r="B33" s="39"/>
      <c r="C33" s="40"/>
      <c r="D33" s="32"/>
      <c r="E33" s="40"/>
      <c r="F33" s="32"/>
      <c r="G33" s="29"/>
      <c r="H33" s="35" t="s">
        <v>32</v>
      </c>
      <c r="I33" s="93">
        <f>ROUND(I32/10*8,-3)</f>
        <v>58000</v>
      </c>
      <c r="J33" s="30"/>
    </row>
    <row r="34" spans="1:10" ht="12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2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4.25" customHeight="1" x14ac:dyDescent="0.4">
      <c r="A36" s="5" t="s">
        <v>35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ht="18.75" customHeight="1" x14ac:dyDescent="0.4">
      <c r="A37" s="67" t="s">
        <v>26</v>
      </c>
      <c r="B37" s="48" t="s">
        <v>27</v>
      </c>
      <c r="C37" s="49"/>
      <c r="D37" s="49"/>
      <c r="E37" s="49"/>
      <c r="F37" s="50"/>
      <c r="G37" s="7" t="s">
        <v>21</v>
      </c>
      <c r="H37" s="18"/>
      <c r="I37" s="23"/>
      <c r="J37" s="42" t="s">
        <v>17</v>
      </c>
    </row>
    <row r="38" spans="1:10" ht="18.75" customHeight="1" x14ac:dyDescent="0.4">
      <c r="A38" s="68"/>
      <c r="B38" s="51"/>
      <c r="C38" s="52"/>
      <c r="D38" s="52"/>
      <c r="E38" s="52"/>
      <c r="F38" s="53"/>
      <c r="G38" s="2"/>
      <c r="H38" s="34" t="s">
        <v>12</v>
      </c>
      <c r="I38" s="36" t="s">
        <v>13</v>
      </c>
      <c r="J38" s="43"/>
    </row>
    <row r="39" spans="1:10" ht="22.5" customHeight="1" thickBot="1" x14ac:dyDescent="0.45">
      <c r="A39" s="69"/>
      <c r="B39" s="37" t="s">
        <v>29</v>
      </c>
      <c r="C39" s="65" t="s">
        <v>2</v>
      </c>
      <c r="D39" s="37" t="s">
        <v>30</v>
      </c>
      <c r="E39" s="65" t="s">
        <v>0</v>
      </c>
      <c r="F39" s="37" t="s">
        <v>31</v>
      </c>
      <c r="G39" s="24"/>
      <c r="H39" s="25"/>
      <c r="I39" s="26"/>
      <c r="J39" s="27"/>
    </row>
    <row r="40" spans="1:10" ht="22.5" customHeight="1" thickBot="1" x14ac:dyDescent="0.45">
      <c r="A40" s="69"/>
      <c r="B40" s="90">
        <v>250000</v>
      </c>
      <c r="C40" s="66"/>
      <c r="D40" s="90">
        <v>5</v>
      </c>
      <c r="E40" s="66"/>
      <c r="F40" s="90">
        <v>4</v>
      </c>
      <c r="G40" s="90">
        <f>B40/D40*F40</f>
        <v>200000</v>
      </c>
      <c r="H40" s="91">
        <f t="shared" ref="H40:I40" si="9">ROUND(G40/11,0)</f>
        <v>18182</v>
      </c>
      <c r="I40" s="92">
        <f t="shared" ref="I40" si="10">G40-H40</f>
        <v>181818</v>
      </c>
      <c r="J40" s="28"/>
    </row>
    <row r="41" spans="1:10" ht="22.5" customHeight="1" thickBot="1" x14ac:dyDescent="0.45">
      <c r="A41" s="38"/>
      <c r="B41" s="39"/>
      <c r="C41" s="40"/>
      <c r="D41" s="32"/>
      <c r="E41" s="40"/>
      <c r="F41" s="32"/>
      <c r="G41" s="29"/>
      <c r="H41" s="35" t="s">
        <v>28</v>
      </c>
      <c r="I41" s="93">
        <f>ROUND(I40/10*8,-3)</f>
        <v>145000</v>
      </c>
      <c r="J41" s="30"/>
    </row>
    <row r="42" spans="1:10" ht="14.25" customHeight="1" thickBot="1" x14ac:dyDescent="0.4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22.5" customHeight="1" thickBot="1" x14ac:dyDescent="0.45">
      <c r="A43" s="5"/>
      <c r="B43" s="5"/>
      <c r="C43" s="5"/>
      <c r="D43" s="5"/>
      <c r="E43" s="5"/>
      <c r="F43" s="5"/>
      <c r="G43" s="5"/>
      <c r="H43" s="41" t="s">
        <v>23</v>
      </c>
      <c r="I43" s="94">
        <f>SUM(I25,I33,I41)</f>
        <v>345000</v>
      </c>
      <c r="J43" s="5"/>
    </row>
  </sheetData>
  <mergeCells count="22">
    <mergeCell ref="C39:C40"/>
    <mergeCell ref="E39:E40"/>
    <mergeCell ref="A17:A24"/>
    <mergeCell ref="A29:A32"/>
    <mergeCell ref="A37:A40"/>
    <mergeCell ref="B37:F38"/>
    <mergeCell ref="J37:J38"/>
    <mergeCell ref="C4:C5"/>
    <mergeCell ref="D4:D5"/>
    <mergeCell ref="A4:A16"/>
    <mergeCell ref="J4:J5"/>
    <mergeCell ref="J17:J18"/>
    <mergeCell ref="J24:J25"/>
    <mergeCell ref="J29:J30"/>
    <mergeCell ref="B29:F30"/>
    <mergeCell ref="A25:H25"/>
    <mergeCell ref="B17:B18"/>
    <mergeCell ref="C17:F18"/>
    <mergeCell ref="E4:F4"/>
    <mergeCell ref="B4:B5"/>
    <mergeCell ref="C31:C32"/>
    <mergeCell ref="E31:E32"/>
  </mergeCells>
  <phoneticPr fontId="1"/>
  <pageMargins left="0.51181102362204722" right="0.51181102362204722" top="0.55118110236220474" bottom="0.55118110236220474" header="0.31496062992125984" footer="0.31496062992125984"/>
  <pageSetup paperSize="9" scale="72" orientation="landscape" r:id="rId1"/>
  <headerFooter>
    <oddFooter>&amp;R（注）本様式は、日本産業規格Ａ４判とすること。</oddFooter>
  </headerFooter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</vt:lpstr>
      <vt:lpstr>付表２!Print_Area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2025-07-07T07:45:08Z</cp:lastPrinted>
  <dcterms:created xsi:type="dcterms:W3CDTF">2024-06-07T06:11:10Z</dcterms:created>
  <dcterms:modified xsi:type="dcterms:W3CDTF">2025-07-24T05:33:29Z</dcterms:modified>
</cp:coreProperties>
</file>