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kuji3\学事振興g\share\★補助金関係\05_奨学のための給付金\制度\制度R6改正\8_ホームページ更新\R6.4更新\"/>
    </mc:Choice>
  </mc:AlternateContent>
  <xr:revisionPtr revIDLastSave="0" documentId="13_ncr:1_{4791E612-32C8-4223-89F1-84CFA1C74BB2}" xr6:coauthVersionLast="36" xr6:coauthVersionMax="47" xr10:uidLastSave="{00000000-0000-0000-0000-000000000000}"/>
  <bookViews>
    <workbookView xWindow="-120" yWindow="-120" windowWidth="20730" windowHeight="11310" tabRatio="720" xr2:uid="{00000000-000D-0000-FFFF-FFFF00000000}"/>
  </bookViews>
  <sheets>
    <sheet name="様式1-2" sheetId="11" r:id="rId1"/>
    <sheet name="一覧表" sheetId="12" r:id="rId2"/>
    <sheet name="データ表" sheetId="3" r:id="rId3"/>
    <sheet name="金融機関コード" sheetId="9" r:id="rId4"/>
    <sheet name="作成の留意点" sheetId="14" r:id="rId5"/>
  </sheets>
  <definedNames>
    <definedName name="_xlnm._FilterDatabase" localSheetId="0" hidden="1">'様式1-2'!$A$7:$AL$7</definedName>
    <definedName name="_xlnm.Print_Area" localSheetId="0">'様式1-2'!$A$1:$Z$38</definedName>
    <definedName name="_xlnm.Print_Titles" localSheetId="0">'様式1-2'!$1:$7</definedName>
    <definedName name="みちのく銀行">金融機関コード!$G$1:$H$94</definedName>
    <definedName name="ゆうちょ銀行">金融機関コード!$P$1:$Q$53</definedName>
    <definedName name="岩手銀行">金融機関コード!$V$1:$W$107</definedName>
    <definedName name="秋田銀行">金融機関コード!$Y$1:$Z$98</definedName>
    <definedName name="青い森信用金庫">金融機関コード!$J$1:$K$57</definedName>
    <definedName name="青森銀行">金融機関コード!$D$1:$E$99</definedName>
    <definedName name="青森県信用組合">金融機関コード!$S$1:$T$29</definedName>
    <definedName name="東奥信用金庫">金融機関コード!$M$1:$N$22</definedName>
  </definedNames>
  <calcPr calcId="191029" iterateDelta="1E-4"/>
</workbook>
</file>

<file path=xl/calcChain.xml><?xml version="1.0" encoding="utf-8"?>
<calcChain xmlns="http://schemas.openxmlformats.org/spreadsheetml/2006/main">
  <c r="V8" i="11" l="1"/>
  <c r="S8" i="11"/>
  <c r="H4" i="3" l="1"/>
  <c r="S9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J9" i="11" l="1"/>
  <c r="N9" i="11" s="1"/>
  <c r="P9" i="11" s="1"/>
  <c r="Q9" i="11" s="1"/>
  <c r="M9" i="11"/>
  <c r="O9" i="11"/>
  <c r="V9" i="11"/>
  <c r="W9" i="11"/>
  <c r="J10" i="11"/>
  <c r="N10" i="11" s="1"/>
  <c r="P10" i="11" s="1"/>
  <c r="Q10" i="11" s="1"/>
  <c r="M10" i="11"/>
  <c r="O10" i="11"/>
  <c r="V10" i="11"/>
  <c r="W10" i="11"/>
  <c r="J11" i="11"/>
  <c r="M11" i="11" s="1"/>
  <c r="O11" i="11"/>
  <c r="V11" i="11"/>
  <c r="W11" i="11"/>
  <c r="J12" i="11"/>
  <c r="M12" i="11" s="1"/>
  <c r="O12" i="11"/>
  <c r="V12" i="11"/>
  <c r="W12" i="11"/>
  <c r="J13" i="11"/>
  <c r="N13" i="11" s="1"/>
  <c r="P13" i="11" s="1"/>
  <c r="Q13" i="11" s="1"/>
  <c r="O13" i="11"/>
  <c r="V13" i="11"/>
  <c r="W13" i="11"/>
  <c r="J14" i="11"/>
  <c r="M14" i="11" s="1"/>
  <c r="O14" i="11"/>
  <c r="V14" i="11"/>
  <c r="W14" i="11"/>
  <c r="J15" i="11"/>
  <c r="M15" i="11" s="1"/>
  <c r="N15" i="11"/>
  <c r="P15" i="11" s="1"/>
  <c r="Q15" i="11" s="1"/>
  <c r="O15" i="11"/>
  <c r="V15" i="11"/>
  <c r="W15" i="11"/>
  <c r="J16" i="11"/>
  <c r="M16" i="11"/>
  <c r="N16" i="11"/>
  <c r="P16" i="11" s="1"/>
  <c r="Q16" i="11" s="1"/>
  <c r="O16" i="11"/>
  <c r="V16" i="11"/>
  <c r="W16" i="11"/>
  <c r="J17" i="11"/>
  <c r="N17" i="11" s="1"/>
  <c r="P17" i="11" s="1"/>
  <c r="Q17" i="11" s="1"/>
  <c r="M17" i="11"/>
  <c r="O17" i="11"/>
  <c r="V17" i="11"/>
  <c r="W17" i="11"/>
  <c r="J18" i="11"/>
  <c r="M18" i="11" s="1"/>
  <c r="O18" i="11"/>
  <c r="V18" i="11"/>
  <c r="W18" i="11"/>
  <c r="J19" i="11"/>
  <c r="M19" i="11"/>
  <c r="N19" i="11"/>
  <c r="P19" i="11" s="1"/>
  <c r="Q19" i="11" s="1"/>
  <c r="O19" i="11"/>
  <c r="V19" i="11"/>
  <c r="W19" i="11"/>
  <c r="J20" i="11"/>
  <c r="N20" i="11" s="1"/>
  <c r="P20" i="11" s="1"/>
  <c r="Q20" i="11" s="1"/>
  <c r="M20" i="11"/>
  <c r="O20" i="11"/>
  <c r="V20" i="11"/>
  <c r="W20" i="11"/>
  <c r="J21" i="11"/>
  <c r="M21" i="11" s="1"/>
  <c r="O21" i="11"/>
  <c r="V21" i="11"/>
  <c r="W21" i="11"/>
  <c r="J22" i="11"/>
  <c r="M22" i="11"/>
  <c r="N22" i="11"/>
  <c r="P22" i="11" s="1"/>
  <c r="Q22" i="11" s="1"/>
  <c r="O22" i="11"/>
  <c r="V22" i="11"/>
  <c r="W22" i="11"/>
  <c r="J23" i="11"/>
  <c r="M23" i="11" s="1"/>
  <c r="N23" i="11"/>
  <c r="P23" i="11" s="1"/>
  <c r="Q23" i="11" s="1"/>
  <c r="O23" i="11"/>
  <c r="V23" i="11"/>
  <c r="W23" i="11"/>
  <c r="J24" i="11"/>
  <c r="M24" i="11" s="1"/>
  <c r="O24" i="11"/>
  <c r="V24" i="11"/>
  <c r="W24" i="11"/>
  <c r="J25" i="11"/>
  <c r="M25" i="11" s="1"/>
  <c r="O25" i="11"/>
  <c r="V25" i="11"/>
  <c r="W25" i="11"/>
  <c r="J26" i="11"/>
  <c r="N26" i="11" s="1"/>
  <c r="P26" i="11" s="1"/>
  <c r="Q26" i="11" s="1"/>
  <c r="M26" i="11"/>
  <c r="O26" i="11"/>
  <c r="V26" i="11"/>
  <c r="W26" i="11"/>
  <c r="J27" i="11"/>
  <c r="N27" i="11" s="1"/>
  <c r="P27" i="11" s="1"/>
  <c r="Q27" i="11" s="1"/>
  <c r="O27" i="11"/>
  <c r="V27" i="11"/>
  <c r="W27" i="11"/>
  <c r="J28" i="11"/>
  <c r="N28" i="11" s="1"/>
  <c r="P28" i="11" s="1"/>
  <c r="Q28" i="11" s="1"/>
  <c r="M28" i="11"/>
  <c r="O28" i="11"/>
  <c r="V28" i="11"/>
  <c r="W28" i="11"/>
  <c r="J29" i="11"/>
  <c r="N29" i="11" s="1"/>
  <c r="P29" i="11" s="1"/>
  <c r="Q29" i="11" s="1"/>
  <c r="M29" i="11"/>
  <c r="O29" i="11"/>
  <c r="V29" i="11"/>
  <c r="W29" i="11"/>
  <c r="J30" i="11"/>
  <c r="M30" i="11" s="1"/>
  <c r="O30" i="11"/>
  <c r="V30" i="11"/>
  <c r="W30" i="11"/>
  <c r="J31" i="11"/>
  <c r="N31" i="11" s="1"/>
  <c r="P31" i="11" s="1"/>
  <c r="Q31" i="11" s="1"/>
  <c r="M31" i="11"/>
  <c r="O31" i="11"/>
  <c r="V31" i="11"/>
  <c r="W31" i="11"/>
  <c r="J32" i="11"/>
  <c r="N32" i="11" s="1"/>
  <c r="P32" i="11" s="1"/>
  <c r="Q32" i="11" s="1"/>
  <c r="M32" i="11"/>
  <c r="O32" i="11"/>
  <c r="V32" i="11"/>
  <c r="W32" i="11"/>
  <c r="J33" i="11"/>
  <c r="M33" i="11"/>
  <c r="N33" i="11"/>
  <c r="P33" i="11" s="1"/>
  <c r="Q33" i="11" s="1"/>
  <c r="O33" i="11"/>
  <c r="V33" i="11"/>
  <c r="W33" i="11"/>
  <c r="J34" i="11"/>
  <c r="N34" i="11" s="1"/>
  <c r="P34" i="11" s="1"/>
  <c r="Q34" i="11" s="1"/>
  <c r="M34" i="11"/>
  <c r="O34" i="11"/>
  <c r="V34" i="11"/>
  <c r="W34" i="11"/>
  <c r="J35" i="11"/>
  <c r="N35" i="11" s="1"/>
  <c r="P35" i="11" s="1"/>
  <c r="Q35" i="11" s="1"/>
  <c r="M35" i="11"/>
  <c r="O35" i="11"/>
  <c r="V35" i="11"/>
  <c r="W35" i="11"/>
  <c r="J36" i="11"/>
  <c r="M36" i="11" s="1"/>
  <c r="N36" i="11"/>
  <c r="P36" i="11" s="1"/>
  <c r="Q36" i="11" s="1"/>
  <c r="O36" i="11"/>
  <c r="V36" i="11"/>
  <c r="W36" i="11"/>
  <c r="J37" i="11"/>
  <c r="M37" i="11" s="1"/>
  <c r="N37" i="11"/>
  <c r="P37" i="11" s="1"/>
  <c r="Q37" i="11" s="1"/>
  <c r="O37" i="11"/>
  <c r="V37" i="11"/>
  <c r="W37" i="11"/>
  <c r="N30" i="11" l="1"/>
  <c r="P30" i="11" s="1"/>
  <c r="Q30" i="11" s="1"/>
  <c r="M27" i="11"/>
  <c r="N24" i="11"/>
  <c r="P24" i="11" s="1"/>
  <c r="Q24" i="11" s="1"/>
  <c r="M13" i="11"/>
  <c r="N25" i="11"/>
  <c r="P25" i="11" s="1"/>
  <c r="Q25" i="11" s="1"/>
  <c r="N18" i="11"/>
  <c r="P18" i="11" s="1"/>
  <c r="Q18" i="11" s="1"/>
  <c r="N12" i="11"/>
  <c r="P12" i="11" s="1"/>
  <c r="Q12" i="11" s="1"/>
  <c r="N11" i="11"/>
  <c r="P11" i="11" s="1"/>
  <c r="Q11" i="11" s="1"/>
  <c r="N14" i="11"/>
  <c r="P14" i="11" s="1"/>
  <c r="Q14" i="11" s="1"/>
  <c r="N21" i="11"/>
  <c r="P21" i="11" s="1"/>
  <c r="Q21" i="11" s="1"/>
  <c r="J8" i="11"/>
  <c r="O8" i="11"/>
  <c r="AE12" i="11" l="1"/>
  <c r="C3" i="12" s="1"/>
  <c r="AK18" i="11"/>
  <c r="AJ18" i="11"/>
  <c r="AH18" i="11"/>
  <c r="AG18" i="11"/>
  <c r="AF18" i="11"/>
  <c r="AE18" i="11"/>
  <c r="C9" i="12" s="1"/>
  <c r="AK17" i="11"/>
  <c r="AJ17" i="11"/>
  <c r="AH17" i="11"/>
  <c r="AG17" i="11"/>
  <c r="AE17" i="11"/>
  <c r="C8" i="12" s="1"/>
  <c r="AK16" i="11"/>
  <c r="AJ16" i="11"/>
  <c r="AH16" i="11"/>
  <c r="AG16" i="11"/>
  <c r="AF16" i="11"/>
  <c r="AE16" i="11"/>
  <c r="C7" i="12" s="1"/>
  <c r="AK15" i="11"/>
  <c r="AJ15" i="11"/>
  <c r="AH15" i="11"/>
  <c r="AG15" i="11"/>
  <c r="AF15" i="11"/>
  <c r="AE15" i="11"/>
  <c r="C6" i="12" s="1"/>
  <c r="AK14" i="11"/>
  <c r="AJ14" i="11"/>
  <c r="AH14" i="11"/>
  <c r="AG14" i="11"/>
  <c r="AF14" i="11"/>
  <c r="AE14" i="11"/>
  <c r="C5" i="12" s="1"/>
  <c r="AK13" i="11"/>
  <c r="AJ13" i="11"/>
  <c r="AH13" i="11"/>
  <c r="AG13" i="11"/>
  <c r="AF13" i="11"/>
  <c r="AE13" i="11"/>
  <c r="C4" i="12" s="1"/>
  <c r="AK12" i="11"/>
  <c r="AJ12" i="11"/>
  <c r="AH12" i="11"/>
  <c r="AG12" i="11"/>
  <c r="AF12" i="11"/>
  <c r="L38" i="11"/>
  <c r="K38" i="11"/>
  <c r="M8" i="11"/>
  <c r="M38" i="11" l="1"/>
  <c r="N8" i="11"/>
  <c r="AL12" i="11"/>
  <c r="AL16" i="11"/>
  <c r="AE19" i="11"/>
  <c r="AG19" i="11"/>
  <c r="AH19" i="11"/>
  <c r="AL15" i="11"/>
  <c r="AL18" i="11"/>
  <c r="AJ19" i="11"/>
  <c r="AK19" i="11"/>
  <c r="AL14" i="11"/>
  <c r="AL13" i="11"/>
  <c r="AF17" i="11"/>
  <c r="AF19" i="11" s="1"/>
  <c r="AI12" i="11"/>
  <c r="D3" i="12" s="1"/>
  <c r="AI13" i="11"/>
  <c r="D4" i="12" s="1"/>
  <c r="AI14" i="11"/>
  <c r="D5" i="12" s="1"/>
  <c r="AI15" i="11"/>
  <c r="D6" i="12" s="1"/>
  <c r="AI16" i="11"/>
  <c r="D7" i="12" s="1"/>
  <c r="AI18" i="11"/>
  <c r="D9" i="12" s="1"/>
  <c r="J38" i="11"/>
  <c r="O38" i="11" l="1"/>
  <c r="N38" i="11"/>
  <c r="P8" i="11"/>
  <c r="C10" i="12"/>
  <c r="AL17" i="11"/>
  <c r="AL19" i="11" s="1"/>
  <c r="AI17" i="11"/>
  <c r="D8" i="12" s="1"/>
  <c r="Q8" i="11" l="1"/>
  <c r="P38" i="11"/>
  <c r="AI19" i="11"/>
  <c r="D10" i="12"/>
  <c r="W38" i="11"/>
  <c r="V38" i="11"/>
  <c r="S38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W8" i="11"/>
  <c r="X5" i="11"/>
  <c r="Q38" i="11" l="1"/>
</calcChain>
</file>

<file path=xl/sharedStrings.xml><?xml version="1.0" encoding="utf-8"?>
<sst xmlns="http://schemas.openxmlformats.org/spreadsheetml/2006/main" count="2274" uniqueCount="2000">
  <si>
    <t>普通</t>
    <rPh sb="0" eb="2">
      <t>フツウ</t>
    </rPh>
    <phoneticPr fontId="1"/>
  </si>
  <si>
    <t>支払方法</t>
    <rPh sb="0" eb="2">
      <t>シハラ</t>
    </rPh>
    <rPh sb="2" eb="4">
      <t>ホウホウ</t>
    </rPh>
    <phoneticPr fontId="1"/>
  </si>
  <si>
    <t>口座振替</t>
    <rPh sb="0" eb="2">
      <t>コウザ</t>
    </rPh>
    <rPh sb="2" eb="4">
      <t>フリカエ</t>
    </rPh>
    <phoneticPr fontId="1"/>
  </si>
  <si>
    <t>預金
種別</t>
    <rPh sb="0" eb="2">
      <t>ヨキン</t>
    </rPh>
    <rPh sb="3" eb="5">
      <t>シュベツ</t>
    </rPh>
    <phoneticPr fontId="1"/>
  </si>
  <si>
    <t>世帯
区分</t>
    <rPh sb="0" eb="2">
      <t>セタイ</t>
    </rPh>
    <rPh sb="3" eb="5">
      <t>クブン</t>
    </rPh>
    <phoneticPr fontId="1"/>
  </si>
  <si>
    <t>学校名：</t>
    <rPh sb="0" eb="3">
      <t>ガッコウメイ</t>
    </rPh>
    <phoneticPr fontId="1"/>
  </si>
  <si>
    <t>通番</t>
    <rPh sb="0" eb="2">
      <t>ツウバン</t>
    </rPh>
    <phoneticPr fontId="1"/>
  </si>
  <si>
    <t>金融機関</t>
  </si>
  <si>
    <t>コード</t>
  </si>
  <si>
    <t>三井住友銀行</t>
  </si>
  <si>
    <t>りそな銀行</t>
  </si>
  <si>
    <t>ジャパンネット銀行</t>
  </si>
  <si>
    <t>ソニー銀行</t>
  </si>
  <si>
    <t>楽天銀行</t>
  </si>
  <si>
    <t>住信ＳＢＩネット銀行</t>
  </si>
  <si>
    <t>じぶん銀行</t>
  </si>
  <si>
    <t>イオン銀行</t>
  </si>
  <si>
    <t>大和ネクスト銀行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</si>
  <si>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</si>
  <si>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</si>
  <si>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</si>
  <si>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</si>
  <si>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</si>
  <si>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</si>
  <si>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</si>
  <si>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</si>
  <si>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</si>
  <si>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</si>
  <si>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</si>
  <si>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</si>
  <si>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</si>
  <si>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</si>
  <si>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</si>
  <si>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</si>
  <si>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</si>
  <si>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</si>
  <si>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東京都民銀行</t>
  </si>
  <si>
    <t>横浜銀行</t>
  </si>
  <si>
    <t>第四銀行</t>
  </si>
  <si>
    <t>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</si>
  <si>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</si>
  <si>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</si>
  <si>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</si>
  <si>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</si>
  <si>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</si>
  <si>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</si>
  <si>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</si>
  <si>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</si>
  <si>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</si>
  <si>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</si>
  <si>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</si>
  <si>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三重銀行</t>
  </si>
  <si>
    <t>百五銀行</t>
  </si>
  <si>
    <t>滋賀銀行</t>
  </si>
  <si>
    <t>京都銀行</t>
  </si>
  <si>
    <t>近畿大阪銀行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</si>
  <si>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</si>
  <si>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</si>
  <si>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</si>
  <si>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</si>
  <si>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</si>
  <si>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</si>
  <si>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</si>
  <si>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</si>
  <si>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</si>
  <si>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</si>
  <si>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</si>
  <si>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</si>
  <si>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</si>
  <si>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</si>
  <si>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</si>
  <si>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</si>
  <si>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十八銀行</t>
  </si>
  <si>
    <t>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</si>
  <si>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</si>
  <si>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</si>
  <si>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</si>
  <si>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</si>
  <si>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</si>
  <si>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</si>
  <si>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</si>
  <si>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</si>
  <si>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</si>
  <si>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</si>
  <si>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</si>
  <si>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日本マスタートラスト信託銀行</t>
  </si>
  <si>
    <t>野村信託銀行</t>
  </si>
  <si>
    <t>オリックス銀行</t>
  </si>
  <si>
    <t>新銀行東京</t>
  </si>
  <si>
    <t>日本トラスティサービス信託銀行</t>
  </si>
  <si>
    <t>資産管理サービス信託銀行</t>
  </si>
  <si>
    <t>新生銀行</t>
  </si>
  <si>
    <t>あおぞら銀行</t>
  </si>
  <si>
    <t>シティバンク銀行</t>
  </si>
  <si>
    <t>ジェーピーモルガン銀行</t>
  </si>
  <si>
    <t>アメリカ銀行</t>
  </si>
  <si>
    <t>香港上海銀行</t>
  </si>
  <si>
    <t>ドイツ銀行</t>
  </si>
  <si>
    <t>ＳＢＪ銀行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</si>
  <si>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</si>
  <si>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</si>
  <si>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</si>
  <si>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</si>
  <si>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</si>
  <si>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</si>
  <si>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</si>
  <si>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</si>
  <si>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</si>
  <si>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</si>
  <si>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</si>
  <si>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</si>
  <si>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</si>
  <si>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</si>
  <si>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</si>
  <si>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</si>
  <si>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</si>
  <si>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</si>
  <si>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</si>
  <si>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</si>
  <si>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第三銀行</t>
  </si>
  <si>
    <t>関西アーバン銀行</t>
  </si>
  <si>
    <t>大正銀行</t>
  </si>
  <si>
    <t>みなと銀行</t>
  </si>
  <si>
    <t>島根銀行</t>
  </si>
  <si>
    <t>トマト銀行</t>
  </si>
  <si>
    <t>もみじ銀行</t>
  </si>
  <si>
    <t>西京銀行</t>
  </si>
  <si>
    <t>徳島銀行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</si>
  <si>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</si>
  <si>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</si>
  <si>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</si>
  <si>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</si>
  <si>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</si>
  <si>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</si>
  <si>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</si>
  <si>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</si>
  <si>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</si>
  <si>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</si>
  <si>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</si>
  <si>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八千代銀行</t>
  </si>
  <si>
    <t>課       程：</t>
    <rPh sb="0" eb="1">
      <t>カ</t>
    </rPh>
    <rPh sb="8" eb="9">
      <t>ホド</t>
    </rPh>
    <phoneticPr fontId="1"/>
  </si>
  <si>
    <t>課程№</t>
    <rPh sb="0" eb="2">
      <t>カテイ</t>
    </rPh>
    <phoneticPr fontId="1"/>
  </si>
  <si>
    <t>課程の別</t>
    <rPh sb="0" eb="2">
      <t>カテイ</t>
    </rPh>
    <rPh sb="3" eb="4">
      <t>ベツ</t>
    </rPh>
    <phoneticPr fontId="1"/>
  </si>
  <si>
    <t>預金種別</t>
    <rPh sb="0" eb="2">
      <t>ヨキン</t>
    </rPh>
    <rPh sb="2" eb="4">
      <t>シュベツ</t>
    </rPh>
    <phoneticPr fontId="1"/>
  </si>
  <si>
    <t>当座</t>
    <rPh sb="0" eb="2">
      <t>トウザ</t>
    </rPh>
    <phoneticPr fontId="1"/>
  </si>
  <si>
    <t>別段</t>
    <rPh sb="0" eb="2">
      <t>ベツダン</t>
    </rPh>
    <phoneticPr fontId="1"/>
  </si>
  <si>
    <t>コード</t>
    <phoneticPr fontId="1"/>
  </si>
  <si>
    <t>信金中央金庫</t>
  </si>
  <si>
    <t>札幌信用金庫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</si>
  <si>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</si>
  <si>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</si>
  <si>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</si>
  <si>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</si>
  <si>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</si>
  <si>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</si>
  <si>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</si>
  <si>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函館信用金庫</t>
  </si>
  <si>
    <t>渡島信用金庫</t>
  </si>
  <si>
    <t>江差信用金庫</t>
  </si>
  <si>
    <t>小樽信用金庫</t>
  </si>
  <si>
    <t>北海信用金庫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</si>
  <si>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</si>
  <si>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</si>
  <si>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</si>
  <si>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</si>
  <si>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</si>
  <si>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</si>
  <si>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</si>
  <si>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</si>
  <si>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</si>
  <si>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</si>
  <si>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</si>
  <si>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</si>
  <si>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</si>
  <si>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</si>
  <si>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</si>
  <si>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</si>
  <si>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</si>
  <si>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</si>
  <si>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</si>
  <si>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</si>
  <si>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</si>
  <si>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</si>
  <si>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</si>
  <si>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</si>
  <si>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</si>
  <si>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</si>
  <si>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</si>
  <si>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</si>
  <si>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</si>
  <si>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</si>
  <si>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</si>
  <si>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</si>
  <si>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</si>
  <si>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</si>
  <si>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</si>
  <si>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</si>
  <si>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</si>
  <si>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</si>
  <si>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</si>
  <si>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</si>
  <si>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</si>
  <si>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</si>
  <si>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</si>
  <si>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</si>
  <si>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</si>
  <si>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</si>
  <si>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</si>
  <si>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</si>
  <si>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</si>
  <si>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</si>
  <si>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</si>
  <si>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</si>
  <si>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</si>
  <si>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</si>
  <si>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</si>
  <si>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</si>
  <si>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</si>
  <si>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</si>
  <si>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</si>
  <si>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</si>
  <si>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</si>
  <si>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</si>
  <si>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</si>
  <si>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</si>
  <si>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</si>
  <si>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</si>
  <si>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</si>
  <si>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</si>
  <si>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</si>
  <si>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</si>
  <si>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</si>
  <si>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</si>
  <si>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</si>
  <si>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</si>
  <si>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</si>
  <si>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</si>
  <si>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</si>
  <si>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</si>
  <si>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</si>
  <si>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</si>
  <si>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</si>
  <si>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</si>
  <si>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</si>
  <si>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</si>
  <si>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</si>
  <si>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</si>
  <si>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</si>
  <si>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</si>
  <si>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</si>
  <si>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</si>
  <si>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</si>
  <si>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</si>
  <si>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</si>
  <si>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</si>
  <si>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</si>
  <si>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</si>
  <si>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</si>
  <si>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</si>
  <si>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</si>
  <si>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</si>
  <si>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</si>
  <si>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</si>
  <si>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</si>
  <si>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</si>
  <si>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</si>
  <si>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</si>
  <si>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</si>
  <si>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</si>
  <si>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</si>
  <si>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</si>
  <si>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</si>
  <si>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</si>
  <si>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</si>
  <si>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</si>
  <si>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</si>
  <si>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</si>
  <si>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</si>
  <si>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</si>
  <si>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北陸信用金庫</t>
  </si>
  <si>
    <t>鶴来信用金庫</t>
  </si>
  <si>
    <t>興能信用金庫</t>
  </si>
  <si>
    <t>福井信用金庫</t>
  </si>
  <si>
    <t>敦賀信用金庫</t>
  </si>
  <si>
    <t>武生信用金庫</t>
  </si>
  <si>
    <t>小浜信用金庫</t>
  </si>
  <si>
    <t>越前信用金庫</t>
  </si>
  <si>
    <t>静岡信用金庫</t>
  </si>
  <si>
    <t>静清信用金庫</t>
  </si>
  <si>
    <t>浜松信用金庫</t>
  </si>
  <si>
    <t>沼津信用金庫</t>
  </si>
  <si>
    <t>三島信用金庫</t>
  </si>
  <si>
    <t>富士宮信用金庫</t>
  </si>
  <si>
    <t>島田信用金庫</t>
  </si>
  <si>
    <t>磐田信用金庫</t>
  </si>
  <si>
    <t>焼津信用金庫</t>
  </si>
  <si>
    <t>掛川信用金庫</t>
  </si>
  <si>
    <t>富士信用金庫</t>
  </si>
  <si>
    <t>遠州信用金庫</t>
  </si>
  <si>
    <t>岐阜信用金庫</t>
  </si>
  <si>
    <t>大垣信用金庫</t>
  </si>
  <si>
    <t>高山信用金庫</t>
  </si>
  <si>
    <t>東濃信用金庫</t>
  </si>
  <si>
    <t>関信用金庫</t>
  </si>
  <si>
    <t>八幡信用金庫</t>
  </si>
  <si>
    <t>西濃信用金庫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</si>
  <si>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</si>
  <si>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</si>
  <si>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</si>
  <si>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</si>
  <si>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</si>
  <si>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</si>
  <si>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</si>
  <si>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</si>
  <si>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</si>
  <si>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</si>
  <si>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</si>
  <si>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</si>
  <si>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</si>
  <si>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</si>
  <si>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</si>
  <si>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</si>
  <si>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</si>
  <si>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三重信用金庫</t>
  </si>
  <si>
    <t>桑名信用金庫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</si>
  <si>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</si>
  <si>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</si>
  <si>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</si>
  <si>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</si>
  <si>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</si>
  <si>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</si>
  <si>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</si>
  <si>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</si>
  <si>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</si>
  <si>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</si>
  <si>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</si>
  <si>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</si>
  <si>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</si>
  <si>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</si>
  <si>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</si>
  <si>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</si>
  <si>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</si>
  <si>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</si>
  <si>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</si>
  <si>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</si>
  <si>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</si>
  <si>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</si>
  <si>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</si>
  <si>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</si>
  <si>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</si>
  <si>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</si>
  <si>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</si>
  <si>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</si>
  <si>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</si>
  <si>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</si>
  <si>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</si>
  <si>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</si>
  <si>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</si>
  <si>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</si>
  <si>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</si>
  <si>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</si>
  <si>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</si>
  <si>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</si>
  <si>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</si>
  <si>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</si>
  <si>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</si>
  <si>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</si>
  <si>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日生信用金庫</t>
  </si>
  <si>
    <t>備前信用金庫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</si>
  <si>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</si>
  <si>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</si>
  <si>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</si>
  <si>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</si>
  <si>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</si>
  <si>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</si>
  <si>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</si>
  <si>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</si>
  <si>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</si>
  <si>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</si>
  <si>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</si>
  <si>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</si>
  <si>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</si>
  <si>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</si>
  <si>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</si>
  <si>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</si>
  <si>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</si>
  <si>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</si>
  <si>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</si>
  <si>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</si>
  <si>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</si>
  <si>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</si>
  <si>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</si>
  <si>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</si>
  <si>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</si>
  <si>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</si>
  <si>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</si>
  <si>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</si>
  <si>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</si>
  <si>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</si>
  <si>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</si>
  <si>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</si>
  <si>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</si>
  <si>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</si>
  <si>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</si>
  <si>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</si>
  <si>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</si>
  <si>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宮崎信用金庫</t>
  </si>
  <si>
    <t>都城信用金庫</t>
  </si>
  <si>
    <t>延岡信用金庫</t>
  </si>
  <si>
    <t>高鍋信用金庫</t>
  </si>
  <si>
    <t>南郷信用金庫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</si>
  <si>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</si>
  <si>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</si>
  <si>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</si>
  <si>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</si>
  <si>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</si>
  <si>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</si>
  <si>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</si>
  <si>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</si>
  <si>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</si>
  <si>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</si>
  <si>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</si>
  <si>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</si>
  <si>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</si>
  <si>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</si>
  <si>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</si>
  <si>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</si>
  <si>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</si>
  <si>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</si>
  <si>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</si>
  <si>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</si>
  <si>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</si>
  <si>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</si>
  <si>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</si>
  <si>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</si>
  <si>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</si>
  <si>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</si>
  <si>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</si>
  <si>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</si>
  <si>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</si>
  <si>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</si>
  <si>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</si>
  <si>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</si>
  <si>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</si>
  <si>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</si>
  <si>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</si>
  <si>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</si>
  <si>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</si>
  <si>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</si>
  <si>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</si>
  <si>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</si>
  <si>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</si>
  <si>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</si>
  <si>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</si>
  <si>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</si>
  <si>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</si>
  <si>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</si>
  <si>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</si>
  <si>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</si>
  <si>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</si>
  <si>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</si>
  <si>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</si>
  <si>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</si>
  <si>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</si>
  <si>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北部信用組合</t>
  </si>
  <si>
    <t>警視庁職員信用組合</t>
  </si>
  <si>
    <t>甲子信用組合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</si>
  <si>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</si>
  <si>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</si>
  <si>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</si>
  <si>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</si>
  <si>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</si>
  <si>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横浜中央信用組合</t>
  </si>
  <si>
    <t>横浜華銀信用組合</t>
  </si>
  <si>
    <t>小田原第一信用組合</t>
  </si>
  <si>
    <t>相愛信用組合</t>
  </si>
  <si>
    <t>静岡県医師信用組合</t>
  </si>
  <si>
    <t>新潟県信用組合</t>
  </si>
  <si>
    <t>新潟鉄道信用組合</t>
  </si>
  <si>
    <t>興栄信用組合</t>
  </si>
  <si>
    <t>新栄信用組合</t>
  </si>
  <si>
    <t>太陽信用組合</t>
  </si>
  <si>
    <t>五泉信用組合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</si>
  <si>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</si>
  <si>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</si>
  <si>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</si>
  <si>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</si>
  <si>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</si>
  <si>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</si>
  <si>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</si>
  <si>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</si>
  <si>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</si>
  <si>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</si>
  <si>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</si>
  <si>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</si>
  <si>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</si>
  <si>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</si>
  <si>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</si>
  <si>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</si>
  <si>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</si>
  <si>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</si>
  <si>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</si>
  <si>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</si>
  <si>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</si>
  <si>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</si>
  <si>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</si>
  <si>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三河信用組合</t>
  </si>
  <si>
    <t>岐阜商工信用組合</t>
  </si>
  <si>
    <t>イオ信用組合</t>
  </si>
  <si>
    <t>岐阜県医師信用組合</t>
  </si>
  <si>
    <t>飛騨信用組合</t>
  </si>
  <si>
    <t>益田信用組合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</si>
  <si>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</si>
  <si>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</si>
  <si>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</si>
  <si>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</si>
  <si>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</si>
  <si>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</si>
  <si>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</si>
  <si>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</si>
  <si>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</si>
  <si>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</si>
  <si>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</si>
  <si>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</si>
  <si>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</si>
  <si>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</si>
  <si>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</si>
  <si>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</si>
  <si>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</si>
  <si>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</si>
  <si>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</si>
  <si>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</si>
  <si>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</si>
  <si>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</si>
  <si>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</si>
  <si>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</si>
  <si>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岡山商銀信用組合</t>
  </si>
  <si>
    <t>笠岡信用組合</t>
  </si>
  <si>
    <t>広島市信用組合</t>
  </si>
  <si>
    <t>広島県信用組合</t>
  </si>
  <si>
    <t>広島商銀信用組合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</si>
  <si>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</si>
  <si>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</si>
  <si>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</si>
  <si>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</si>
  <si>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</si>
  <si>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</si>
  <si>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</si>
  <si>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</si>
  <si>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福岡県南部信用組合</t>
  </si>
  <si>
    <t>福岡県中央信用組合</t>
  </si>
  <si>
    <t>とびうめ信用組合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</si>
  <si>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</si>
  <si>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</si>
  <si>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</si>
  <si>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</si>
  <si>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</si>
  <si>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長崎県民信用組合</t>
  </si>
  <si>
    <t>佐世保中央信用組合</t>
  </si>
  <si>
    <t>福江信用組合</t>
  </si>
  <si>
    <t>九州幸銀信用組合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</si>
  <si>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</si>
  <si>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</si>
  <si>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</si>
  <si>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</si>
  <si>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</si>
  <si>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</si>
  <si>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</si>
  <si>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世帯区分</t>
    <rPh sb="0" eb="2">
      <t>セタイ</t>
    </rPh>
    <rPh sb="2" eb="4">
      <t>クブン</t>
    </rPh>
    <phoneticPr fontId="1"/>
  </si>
  <si>
    <t>合計</t>
    <rPh sb="0" eb="2">
      <t>ゴウケイ</t>
    </rPh>
    <phoneticPr fontId="1"/>
  </si>
  <si>
    <t>盛岡支店</t>
  </si>
  <si>
    <t>東京支店</t>
  </si>
  <si>
    <t>札幌支店</t>
  </si>
  <si>
    <t>能代支店</t>
  </si>
  <si>
    <t>階上支店</t>
  </si>
  <si>
    <t>三戸支店</t>
  </si>
  <si>
    <t>むつ支店</t>
  </si>
  <si>
    <t>松園町支店</t>
  </si>
  <si>
    <t>十和田南支店</t>
  </si>
  <si>
    <t>乙供支店</t>
  </si>
  <si>
    <t>野辺地支店</t>
  </si>
  <si>
    <t>三沢支店</t>
  </si>
  <si>
    <t>エルムの街支店</t>
  </si>
  <si>
    <t>深浦支店</t>
  </si>
  <si>
    <t>木造支店</t>
  </si>
  <si>
    <t>板柳支店</t>
  </si>
  <si>
    <t>五所川原支店</t>
  </si>
  <si>
    <t>尾上支店</t>
  </si>
  <si>
    <t>藤崎支店</t>
  </si>
  <si>
    <t>黒石支店</t>
  </si>
  <si>
    <t>八戸駅前支店</t>
  </si>
  <si>
    <t>石堂支店</t>
  </si>
  <si>
    <t>根城支店</t>
  </si>
  <si>
    <t>旭ケ丘支店</t>
  </si>
  <si>
    <t>白銀支店</t>
  </si>
  <si>
    <t>三日町支店</t>
  </si>
  <si>
    <t>鮫支店</t>
  </si>
  <si>
    <t>八戸支店</t>
  </si>
  <si>
    <t>堅田支店</t>
  </si>
  <si>
    <t>富田支店</t>
  </si>
  <si>
    <t>弘前市役所出張所</t>
  </si>
  <si>
    <t>松森町支店</t>
  </si>
  <si>
    <t>津軽和徳支店</t>
  </si>
  <si>
    <t>浜館支店</t>
  </si>
  <si>
    <t>小湊支店</t>
  </si>
  <si>
    <t>観光通支店</t>
  </si>
  <si>
    <t>佃支店</t>
  </si>
  <si>
    <t>浪打支店</t>
  </si>
  <si>
    <t>石江支店</t>
  </si>
  <si>
    <t>沖舘支店</t>
  </si>
  <si>
    <t>県庁支店</t>
  </si>
  <si>
    <t>古川支店</t>
  </si>
  <si>
    <t>本店営業部</t>
  </si>
  <si>
    <t>りんご支店</t>
  </si>
  <si>
    <t>仙台支店</t>
  </si>
  <si>
    <t>大館支店</t>
  </si>
  <si>
    <t>田子支店</t>
  </si>
  <si>
    <t>五戸支店</t>
  </si>
  <si>
    <t>大間支店</t>
  </si>
  <si>
    <t>大湊支店</t>
  </si>
  <si>
    <t>堀口支店</t>
  </si>
  <si>
    <t>十和田北支店</t>
  </si>
  <si>
    <t>六ケ所支店</t>
  </si>
  <si>
    <t>上北町支店</t>
  </si>
  <si>
    <t>百石支店</t>
  </si>
  <si>
    <t>七戸支店</t>
  </si>
  <si>
    <t>十和田支店</t>
  </si>
  <si>
    <t>鰺ケ沢支店</t>
  </si>
  <si>
    <t>金木支店</t>
  </si>
  <si>
    <t>鶴田支店</t>
  </si>
  <si>
    <t>平賀支店</t>
  </si>
  <si>
    <t>浪岡支店</t>
  </si>
  <si>
    <t>大鰐支店</t>
  </si>
  <si>
    <t>類家支店</t>
  </si>
  <si>
    <t>卸市場支店</t>
  </si>
  <si>
    <t>八戸市庁支店</t>
  </si>
  <si>
    <t>城下支店</t>
  </si>
  <si>
    <t>湊支店</t>
  </si>
  <si>
    <t>松原支店</t>
  </si>
  <si>
    <t>城東支店</t>
  </si>
  <si>
    <t>弘前駅前支店</t>
  </si>
  <si>
    <t>土手町支店</t>
  </si>
  <si>
    <t>弘前支店</t>
  </si>
  <si>
    <t>蟹田支店</t>
  </si>
  <si>
    <t>八重田支店</t>
  </si>
  <si>
    <t>大野支店</t>
  </si>
  <si>
    <t>浪館通支店</t>
  </si>
  <si>
    <t>問屋町支店</t>
  </si>
  <si>
    <t>青森市役所支店</t>
  </si>
  <si>
    <t>油川支店</t>
  </si>
  <si>
    <t>栄町支店</t>
  </si>
  <si>
    <t>新町支店</t>
  </si>
  <si>
    <t>イーネット支店</t>
  </si>
  <si>
    <t>支店名称</t>
  </si>
  <si>
    <t>田向支店</t>
  </si>
  <si>
    <t>ききょう支店</t>
  </si>
  <si>
    <t>湯川支店</t>
  </si>
  <si>
    <t>石渡支店</t>
  </si>
  <si>
    <t>松島支店</t>
  </si>
  <si>
    <t>三内支店</t>
  </si>
  <si>
    <t>亀田支店</t>
  </si>
  <si>
    <t>大学病院前支店</t>
  </si>
  <si>
    <t>岡三沢支店</t>
  </si>
  <si>
    <t>多賀台支店</t>
  </si>
  <si>
    <t>二戸支店</t>
  </si>
  <si>
    <t>小中野支店</t>
  </si>
  <si>
    <t>八戸営業部</t>
  </si>
  <si>
    <t>横浜支店</t>
  </si>
  <si>
    <t>青森支店</t>
  </si>
  <si>
    <t>岩木支店</t>
  </si>
  <si>
    <t>中里支店</t>
  </si>
  <si>
    <t>小柳支店</t>
  </si>
  <si>
    <t>西弘前支店</t>
  </si>
  <si>
    <t>国道支店</t>
  </si>
  <si>
    <t>下土手町支店</t>
  </si>
  <si>
    <t>イトーヨーカドー青森店出張所</t>
  </si>
  <si>
    <t>七重浜支店</t>
  </si>
  <si>
    <t>美原支店</t>
  </si>
  <si>
    <t>金沢支店</t>
  </si>
  <si>
    <t>函館営業部</t>
  </si>
  <si>
    <t>柏木町支店</t>
  </si>
  <si>
    <t>天間林支店</t>
  </si>
  <si>
    <t>比内支店</t>
  </si>
  <si>
    <t>穂並支店</t>
  </si>
  <si>
    <t>河原木支店</t>
  </si>
  <si>
    <t>軽米支店</t>
  </si>
  <si>
    <t>久慈支店</t>
  </si>
  <si>
    <t>柳町支店</t>
  </si>
  <si>
    <t>大畑支店</t>
  </si>
  <si>
    <t>小泊支店</t>
  </si>
  <si>
    <t>沖館支店</t>
  </si>
  <si>
    <t>青森南支店</t>
  </si>
  <si>
    <t>上土手町支店</t>
  </si>
  <si>
    <t>弘前営業部</t>
  </si>
  <si>
    <t>篠田支店</t>
  </si>
  <si>
    <t>安原支店</t>
  </si>
  <si>
    <t>青森営業部</t>
  </si>
  <si>
    <t>おいらせ支店</t>
  </si>
  <si>
    <t>六戸支店</t>
  </si>
  <si>
    <t>大久保支店</t>
  </si>
  <si>
    <t>新井田支店</t>
  </si>
  <si>
    <t>廿三日町支店</t>
  </si>
  <si>
    <t>下北営業部</t>
  </si>
  <si>
    <t>大学通支店</t>
  </si>
  <si>
    <t>十和田営業部</t>
  </si>
  <si>
    <t>南類家支店</t>
  </si>
  <si>
    <t>中居林支店</t>
  </si>
  <si>
    <t>八戸駅通支店</t>
  </si>
  <si>
    <t>沼館支店</t>
  </si>
  <si>
    <t>八戸桔梗野支店</t>
  </si>
  <si>
    <t>鍛冶町支店</t>
  </si>
  <si>
    <t>浜の町支店</t>
  </si>
  <si>
    <t>田舎館支店</t>
  </si>
  <si>
    <t>和徳支店</t>
  </si>
  <si>
    <t>下町支店</t>
  </si>
  <si>
    <t>大町支店</t>
  </si>
  <si>
    <t>本店</t>
  </si>
  <si>
    <t>駅前支店</t>
  </si>
  <si>
    <t>中央支店</t>
  </si>
  <si>
    <t>名川支店</t>
  </si>
  <si>
    <t>むつ営業部</t>
  </si>
  <si>
    <t>六ヶ所支店</t>
  </si>
  <si>
    <t>材木町支店</t>
  </si>
  <si>
    <t>本町支店</t>
  </si>
  <si>
    <t>惣門支店</t>
  </si>
  <si>
    <t>花巻支店</t>
  </si>
  <si>
    <t>紫波支店</t>
  </si>
  <si>
    <t>土沢支店</t>
  </si>
  <si>
    <t>遠野支店</t>
  </si>
  <si>
    <t>前沢支店</t>
  </si>
  <si>
    <t>江刺支店</t>
  </si>
  <si>
    <t>山目町支店</t>
  </si>
  <si>
    <t>摺沢支店</t>
  </si>
  <si>
    <t>盛支店</t>
  </si>
  <si>
    <t>大船渡支店</t>
  </si>
  <si>
    <t>釜石支店</t>
  </si>
  <si>
    <t>中妻支店</t>
  </si>
  <si>
    <t>宮古支店</t>
  </si>
  <si>
    <t>山田支店</t>
  </si>
  <si>
    <t>久慈中央支店</t>
  </si>
  <si>
    <t>種市支店</t>
  </si>
  <si>
    <t>一戸支店</t>
  </si>
  <si>
    <t>雫石支店</t>
  </si>
  <si>
    <t>平舘支店</t>
  </si>
  <si>
    <t>盛岡駅前支店</t>
  </si>
  <si>
    <t>仙北町支店</t>
  </si>
  <si>
    <t>大通支店</t>
  </si>
  <si>
    <t>石鳥谷支店</t>
  </si>
  <si>
    <t>北上支店</t>
  </si>
  <si>
    <t>水沢支店</t>
  </si>
  <si>
    <t>金ケ崎支店</t>
  </si>
  <si>
    <t>一関支店</t>
  </si>
  <si>
    <t>千厩支店</t>
  </si>
  <si>
    <t>藤沢支店</t>
  </si>
  <si>
    <t>高田支店</t>
  </si>
  <si>
    <t>世田米支店</t>
  </si>
  <si>
    <t>はまゆり支店</t>
  </si>
  <si>
    <t>大槌支店</t>
  </si>
  <si>
    <t>宮古中央支店</t>
  </si>
  <si>
    <t>岩泉支店</t>
  </si>
  <si>
    <t>野田支店</t>
  </si>
  <si>
    <t>浄法寺支店</t>
  </si>
  <si>
    <t>沼宮内支店</t>
  </si>
  <si>
    <t>葛巻支店</t>
  </si>
  <si>
    <t>好摩支店</t>
  </si>
  <si>
    <t>安代支店</t>
  </si>
  <si>
    <t>気仙沼支店</t>
  </si>
  <si>
    <t>仙台営業部</t>
  </si>
  <si>
    <t>東京営業部</t>
  </si>
  <si>
    <t>上田支店</t>
  </si>
  <si>
    <t>伊保内支店</t>
  </si>
  <si>
    <t>青山町支店</t>
  </si>
  <si>
    <t>津志田支店</t>
  </si>
  <si>
    <t>秋田支店</t>
  </si>
  <si>
    <t>塩釜支店</t>
  </si>
  <si>
    <t>長町支店</t>
  </si>
  <si>
    <t>緑が丘支店</t>
  </si>
  <si>
    <t>茶畑支店</t>
  </si>
  <si>
    <t>石巻支店</t>
  </si>
  <si>
    <t>山岸支店</t>
  </si>
  <si>
    <t>流通センター支店</t>
  </si>
  <si>
    <t>松園支店</t>
  </si>
  <si>
    <t>都南支店</t>
  </si>
  <si>
    <t>宮城野支店</t>
  </si>
  <si>
    <t>盛岡市役所出張所</t>
  </si>
  <si>
    <t>北上駅前支店</t>
  </si>
  <si>
    <t>みたけ支店</t>
  </si>
  <si>
    <t>天昌寺支店</t>
  </si>
  <si>
    <t>一関西支店</t>
  </si>
  <si>
    <t>原中支店</t>
  </si>
  <si>
    <t>江釣子支店</t>
  </si>
  <si>
    <t>北上東支店</t>
  </si>
  <si>
    <t>中ノ橋支店</t>
  </si>
  <si>
    <t>高松支店</t>
  </si>
  <si>
    <t>巣子支店</t>
  </si>
  <si>
    <t>本宮支店</t>
  </si>
  <si>
    <t>城西支店</t>
  </si>
  <si>
    <t>常盤台支店</t>
  </si>
  <si>
    <t>田面木支店</t>
  </si>
  <si>
    <t>月が丘支店</t>
  </si>
  <si>
    <t>手代森支店</t>
  </si>
  <si>
    <t>加賀野支店</t>
  </si>
  <si>
    <t>花泉支店</t>
  </si>
  <si>
    <t>花巻北支店</t>
  </si>
  <si>
    <t>滝沢支店</t>
  </si>
  <si>
    <t>矢巾支店</t>
  </si>
  <si>
    <t>平泉支店</t>
  </si>
  <si>
    <t>日高支店</t>
  </si>
  <si>
    <t>三関支店</t>
  </si>
  <si>
    <t>花巻西支店</t>
  </si>
  <si>
    <t>あてるい支店</t>
  </si>
  <si>
    <t>泉中央支店</t>
  </si>
  <si>
    <t>十三日町支店</t>
  </si>
  <si>
    <t>イーハトーヴ支店</t>
  </si>
  <si>
    <t>美田園支店</t>
  </si>
  <si>
    <t>大崎支店</t>
  </si>
  <si>
    <t>秋田市役所支店</t>
  </si>
  <si>
    <t>馬口労町支店</t>
  </si>
  <si>
    <t>新屋支店</t>
  </si>
  <si>
    <t>泉支店</t>
  </si>
  <si>
    <t>寺内支店</t>
  </si>
  <si>
    <t>八橋支店</t>
  </si>
  <si>
    <t>割山支店</t>
  </si>
  <si>
    <t>山王支店</t>
  </si>
  <si>
    <t>南通り支店</t>
  </si>
  <si>
    <t>秋田駅前支店</t>
  </si>
  <si>
    <t>手形支店</t>
  </si>
  <si>
    <t>牛島支店</t>
  </si>
  <si>
    <t>卸町支店</t>
  </si>
  <si>
    <t>広面支店</t>
  </si>
  <si>
    <t>御野場支店</t>
  </si>
  <si>
    <t>楢山支店</t>
  </si>
  <si>
    <t>手形北支店</t>
  </si>
  <si>
    <t>桜支店</t>
  </si>
  <si>
    <t>秋田東中央支店</t>
  </si>
  <si>
    <t>御所野ニュータウン支店</t>
  </si>
  <si>
    <t>土崎支店</t>
  </si>
  <si>
    <t>将軍野支店</t>
  </si>
  <si>
    <t>港北支店</t>
  </si>
  <si>
    <t>外旭川支店</t>
  </si>
  <si>
    <t>追分支店</t>
  </si>
  <si>
    <t>男鹿支店</t>
  </si>
  <si>
    <t>船越支店</t>
  </si>
  <si>
    <t>北浦出張所</t>
  </si>
  <si>
    <t>天王支店</t>
  </si>
  <si>
    <t>五城目支店</t>
  </si>
  <si>
    <t>大潟支店</t>
  </si>
  <si>
    <t>八森支店</t>
  </si>
  <si>
    <t>能代南支店</t>
  </si>
  <si>
    <t>鹿渡支店</t>
  </si>
  <si>
    <t>二ツ井支店</t>
  </si>
  <si>
    <t>藤里支店</t>
  </si>
  <si>
    <t>大館駅前支店</t>
  </si>
  <si>
    <t>大館西支店</t>
  </si>
  <si>
    <t>鷹巣支店</t>
  </si>
  <si>
    <t>阿仁合支店</t>
  </si>
  <si>
    <t>田代支店</t>
  </si>
  <si>
    <t>小坂支店</t>
  </si>
  <si>
    <t>毛馬内支店</t>
  </si>
  <si>
    <t>大湯支店</t>
  </si>
  <si>
    <t>花輪支店</t>
  </si>
  <si>
    <t>河辺支店</t>
  </si>
  <si>
    <t>雄和支店</t>
  </si>
  <si>
    <t>大曲支店</t>
  </si>
  <si>
    <t>大曲駅前支店</t>
  </si>
  <si>
    <t>角間川支店</t>
  </si>
  <si>
    <t>刈和野支店</t>
  </si>
  <si>
    <t>協和支店</t>
  </si>
  <si>
    <t>神宮寺支店</t>
  </si>
  <si>
    <t>長野支店</t>
  </si>
  <si>
    <t>角館支店</t>
  </si>
  <si>
    <t>田沢湖支店</t>
  </si>
  <si>
    <t>横手支店</t>
  </si>
  <si>
    <t>横手条里支店</t>
  </si>
  <si>
    <t>十文字支店</t>
  </si>
  <si>
    <t>増田支店</t>
  </si>
  <si>
    <t>浅舞支店</t>
  </si>
  <si>
    <t>湯沢支店</t>
  </si>
  <si>
    <t>西馬音内支店</t>
  </si>
  <si>
    <t>稲川支店</t>
  </si>
  <si>
    <t>本荘支店</t>
  </si>
  <si>
    <t>本荘東支店</t>
  </si>
  <si>
    <t>岩城町支店</t>
  </si>
  <si>
    <t>金浦支店</t>
  </si>
  <si>
    <t>矢島支店</t>
  </si>
  <si>
    <t>象潟支店</t>
  </si>
  <si>
    <t>仁賀保支店</t>
  </si>
  <si>
    <t>旭川支店</t>
  </si>
  <si>
    <t>仙台南支店</t>
  </si>
  <si>
    <t>福島支店</t>
  </si>
  <si>
    <t>郡山支店</t>
  </si>
  <si>
    <t>いわき支店</t>
  </si>
  <si>
    <t>郡山北支店</t>
  </si>
  <si>
    <t>郡山南支店</t>
  </si>
  <si>
    <t>郵便番号
(親番号)</t>
    <rPh sb="0" eb="2">
      <t>ユウビン</t>
    </rPh>
    <rPh sb="2" eb="4">
      <t>バンゴウ</t>
    </rPh>
    <rPh sb="6" eb="7">
      <t>オヤ</t>
    </rPh>
    <rPh sb="7" eb="9">
      <t>バンゴウ</t>
    </rPh>
    <phoneticPr fontId="1"/>
  </si>
  <si>
    <t>郵便番号
(子番号)</t>
    <rPh sb="0" eb="2">
      <t>ユウビン</t>
    </rPh>
    <rPh sb="2" eb="4">
      <t>バンゴウ</t>
    </rPh>
    <rPh sb="6" eb="7">
      <t>コ</t>
    </rPh>
    <rPh sb="7" eb="9">
      <t>バンゴウ</t>
    </rPh>
    <phoneticPr fontId="1"/>
  </si>
  <si>
    <t>生徒氏名
(全角)</t>
    <rPh sb="0" eb="2">
      <t>セイト</t>
    </rPh>
    <rPh sb="2" eb="4">
      <t>シメイ</t>
    </rPh>
    <rPh sb="6" eb="8">
      <t>ゼンカク</t>
    </rPh>
    <phoneticPr fontId="1"/>
  </si>
  <si>
    <t>保護者等の
氏名(全角)</t>
    <rPh sb="0" eb="3">
      <t>ホゴシャ</t>
    </rPh>
    <rPh sb="3" eb="4">
      <t>トウ</t>
    </rPh>
    <rPh sb="6" eb="8">
      <t>シメイ</t>
    </rPh>
    <rPh sb="9" eb="11">
      <t>ゼンカク</t>
    </rPh>
    <phoneticPr fontId="1"/>
  </si>
  <si>
    <t>金融機関
コード
(半角)</t>
    <rPh sb="0" eb="2">
      <t>キンユウ</t>
    </rPh>
    <rPh sb="2" eb="4">
      <t>キカン</t>
    </rPh>
    <rPh sb="10" eb="12">
      <t>ハンカク</t>
    </rPh>
    <phoneticPr fontId="1"/>
  </si>
  <si>
    <t>支店コード
(半角)</t>
    <rPh sb="0" eb="2">
      <t>シテン</t>
    </rPh>
    <rPh sb="7" eb="9">
      <t>ハンカク</t>
    </rPh>
    <phoneticPr fontId="1"/>
  </si>
  <si>
    <t>金融機関名
(全角)</t>
    <rPh sb="0" eb="2">
      <t>キンユウ</t>
    </rPh>
    <rPh sb="2" eb="5">
      <t>キカンメイ</t>
    </rPh>
    <rPh sb="7" eb="9">
      <t>ゼンカク</t>
    </rPh>
    <phoneticPr fontId="1"/>
  </si>
  <si>
    <t>金融機関店舗名
(全角)</t>
    <rPh sb="0" eb="2">
      <t>キンユウ</t>
    </rPh>
    <rPh sb="2" eb="4">
      <t>キカン</t>
    </rPh>
    <rPh sb="4" eb="7">
      <t>テンポメイ</t>
    </rPh>
    <rPh sb="9" eb="11">
      <t>ゼンカク</t>
    </rPh>
    <phoneticPr fontId="1"/>
  </si>
  <si>
    <t>口座
種別
コード
(半角)</t>
    <rPh sb="0" eb="2">
      <t>コウザ</t>
    </rPh>
    <rPh sb="3" eb="5">
      <t>シュベツ</t>
    </rPh>
    <rPh sb="11" eb="13">
      <t>ハンカク</t>
    </rPh>
    <phoneticPr fontId="1"/>
  </si>
  <si>
    <t>口座番号
(半角)</t>
    <rPh sb="0" eb="2">
      <t>コウザ</t>
    </rPh>
    <rPh sb="2" eb="4">
      <t>バンゴウ</t>
    </rPh>
    <rPh sb="6" eb="8">
      <t>ハンカク</t>
    </rPh>
    <phoneticPr fontId="1"/>
  </si>
  <si>
    <t>急変</t>
    <rPh sb="0" eb="2">
      <t>キュウヘン</t>
    </rPh>
    <phoneticPr fontId="1"/>
  </si>
  <si>
    <t>要入力</t>
    <rPh sb="0" eb="1">
      <t>ヨウ</t>
    </rPh>
    <rPh sb="1" eb="3">
      <t>ニュウリョク</t>
    </rPh>
    <phoneticPr fontId="1"/>
  </si>
  <si>
    <t>専攻科</t>
    <rPh sb="0" eb="3">
      <t>センコウカ</t>
    </rPh>
    <phoneticPr fontId="1"/>
  </si>
  <si>
    <t>専攻</t>
    <rPh sb="0" eb="2">
      <t>センコウ</t>
    </rPh>
    <phoneticPr fontId="1"/>
  </si>
  <si>
    <t>専早</t>
    <rPh sb="0" eb="1">
      <t>セン</t>
    </rPh>
    <rPh sb="1" eb="2">
      <t>サ</t>
    </rPh>
    <phoneticPr fontId="1"/>
  </si>
  <si>
    <t>世帯区分</t>
    <rPh sb="0" eb="2">
      <t>セタイ</t>
    </rPh>
    <rPh sb="2" eb="4">
      <t>クブン</t>
    </rPh>
    <phoneticPr fontId="16"/>
  </si>
  <si>
    <t>対象者数</t>
    <rPh sb="0" eb="2">
      <t>タイショウ</t>
    </rPh>
    <rPh sb="2" eb="3">
      <t>シャ</t>
    </rPh>
    <rPh sb="3" eb="4">
      <t>スウ</t>
    </rPh>
    <phoneticPr fontId="16"/>
  </si>
  <si>
    <t>給付額</t>
    <rPh sb="0" eb="2">
      <t>キュウフ</t>
    </rPh>
    <rPh sb="2" eb="3">
      <t>ガク</t>
    </rPh>
    <phoneticPr fontId="16"/>
  </si>
  <si>
    <t>第1号世帯</t>
    <rPh sb="0" eb="1">
      <t>ダイ</t>
    </rPh>
    <rPh sb="2" eb="3">
      <t>ゴウ</t>
    </rPh>
    <rPh sb="3" eb="5">
      <t>セタイ</t>
    </rPh>
    <phoneticPr fontId="16"/>
  </si>
  <si>
    <t>第2号世帯</t>
    <rPh sb="0" eb="1">
      <t>ダイ</t>
    </rPh>
    <rPh sb="2" eb="3">
      <t>ゴウ</t>
    </rPh>
    <rPh sb="3" eb="5">
      <t>セタイ</t>
    </rPh>
    <phoneticPr fontId="16"/>
  </si>
  <si>
    <t>第3号世帯</t>
    <rPh sb="0" eb="1">
      <t>ダイ</t>
    </rPh>
    <rPh sb="2" eb="3">
      <t>ゴウ</t>
    </rPh>
    <rPh sb="3" eb="5">
      <t>セタイ</t>
    </rPh>
    <phoneticPr fontId="16"/>
  </si>
  <si>
    <t>第4号世帯</t>
    <rPh sb="0" eb="1">
      <t>ダイ</t>
    </rPh>
    <rPh sb="2" eb="3">
      <t>ゴウ</t>
    </rPh>
    <rPh sb="3" eb="5">
      <t>セタイ</t>
    </rPh>
    <phoneticPr fontId="16"/>
  </si>
  <si>
    <t>第5号世帯</t>
    <rPh sb="0" eb="1">
      <t>ダイ</t>
    </rPh>
    <rPh sb="2" eb="3">
      <t>ゴウ</t>
    </rPh>
    <rPh sb="3" eb="5">
      <t>セタイ</t>
    </rPh>
    <phoneticPr fontId="16"/>
  </si>
  <si>
    <t>専攻科世帯</t>
    <rPh sb="0" eb="3">
      <t>センコウカ</t>
    </rPh>
    <rPh sb="3" eb="5">
      <t>セタイ</t>
    </rPh>
    <phoneticPr fontId="16"/>
  </si>
  <si>
    <t>家計急変世帯</t>
    <rPh sb="0" eb="2">
      <t>カケイ</t>
    </rPh>
    <rPh sb="2" eb="4">
      <t>キュウヘン</t>
    </rPh>
    <rPh sb="4" eb="6">
      <t>セタイ</t>
    </rPh>
    <phoneticPr fontId="16"/>
  </si>
  <si>
    <t>区分単価
A</t>
    <rPh sb="0" eb="2">
      <t>クブン</t>
    </rPh>
    <rPh sb="2" eb="4">
      <t>タンカ</t>
    </rPh>
    <phoneticPr fontId="1"/>
  </si>
  <si>
    <t>オンライン通信費加算額
B</t>
    <rPh sb="5" eb="8">
      <t>ツウシンヒ</t>
    </rPh>
    <rPh sb="8" eb="11">
      <t>カサンガク</t>
    </rPh>
    <phoneticPr fontId="1"/>
  </si>
  <si>
    <t>人数</t>
    <rPh sb="0" eb="2">
      <t>ニンズウ</t>
    </rPh>
    <phoneticPr fontId="16"/>
  </si>
  <si>
    <t>金額</t>
    <rPh sb="0" eb="2">
      <t>キンガク</t>
    </rPh>
    <phoneticPr fontId="16"/>
  </si>
  <si>
    <t>通常分(Ａ)</t>
    <rPh sb="0" eb="2">
      <t>ツウジョウ</t>
    </rPh>
    <rPh sb="2" eb="3">
      <t>ブン</t>
    </rPh>
    <phoneticPr fontId="16"/>
  </si>
  <si>
    <t>早期給付済分(Ｂ)</t>
    <rPh sb="0" eb="2">
      <t>ソウキ</t>
    </rPh>
    <rPh sb="2" eb="4">
      <t>キュウフ</t>
    </rPh>
    <rPh sb="4" eb="5">
      <t>ズミ</t>
    </rPh>
    <rPh sb="5" eb="6">
      <t>ブン</t>
    </rPh>
    <phoneticPr fontId="16"/>
  </si>
  <si>
    <t>Ａ－Ｂ
(Ｃ)</t>
    <phoneticPr fontId="16"/>
  </si>
  <si>
    <t>オンライン加算(Ｄ)</t>
    <rPh sb="5" eb="7">
      <t>カサン</t>
    </rPh>
    <phoneticPr fontId="16"/>
  </si>
  <si>
    <t>合計
(Ｃ＋Ｄ)</t>
    <rPh sb="0" eb="2">
      <t>ゴウケイ</t>
    </rPh>
    <phoneticPr fontId="16"/>
  </si>
  <si>
    <t>上乗せ
給付額
D</t>
    <rPh sb="0" eb="2">
      <t>ウワノ</t>
    </rPh>
    <rPh sb="4" eb="6">
      <t>キュウフ</t>
    </rPh>
    <rPh sb="6" eb="7">
      <t>ガク</t>
    </rPh>
    <phoneticPr fontId="16"/>
  </si>
  <si>
    <t>上乗せ後
給付額
E (C+D)</t>
    <rPh sb="0" eb="2">
      <t>ウワノ</t>
    </rPh>
    <rPh sb="3" eb="4">
      <t>ゴ</t>
    </rPh>
    <rPh sb="5" eb="7">
      <t>キュウフ</t>
    </rPh>
    <rPh sb="7" eb="8">
      <t>ガク</t>
    </rPh>
    <phoneticPr fontId="16"/>
  </si>
  <si>
    <t>追加
給付額
E-C</t>
    <rPh sb="0" eb="2">
      <t>ツイカ</t>
    </rPh>
    <rPh sb="3" eb="5">
      <t>キュウフ</t>
    </rPh>
    <rPh sb="5" eb="6">
      <t>ガク</t>
    </rPh>
    <phoneticPr fontId="16"/>
  </si>
  <si>
    <t>給付済額
C (A+B)</t>
    <rPh sb="0" eb="2">
      <t>キュウフ</t>
    </rPh>
    <rPh sb="2" eb="3">
      <t>ズミ</t>
    </rPh>
    <rPh sb="3" eb="4">
      <t>ガク</t>
    </rPh>
    <phoneticPr fontId="16"/>
  </si>
  <si>
    <t>様式１の２</t>
    <rPh sb="0" eb="2">
      <t>ヨウシキ</t>
    </rPh>
    <phoneticPr fontId="1"/>
  </si>
  <si>
    <t>早期
給付済額
B</t>
    <rPh sb="0" eb="2">
      <t>ソウキ</t>
    </rPh>
    <rPh sb="3" eb="5">
      <t>キュウフ</t>
    </rPh>
    <rPh sb="5" eb="6">
      <t>スミ</t>
    </rPh>
    <rPh sb="6" eb="7">
      <t>ガク</t>
    </rPh>
    <phoneticPr fontId="1"/>
  </si>
  <si>
    <t>今回給付額
(A+B-C)</t>
    <rPh sb="0" eb="2">
      <t>コンカイ</t>
    </rPh>
    <rPh sb="2" eb="4">
      <t>キュウフ</t>
    </rPh>
    <rPh sb="4" eb="5">
      <t>ガク</t>
    </rPh>
    <phoneticPr fontId="16"/>
  </si>
  <si>
    <t>【作成の留意点】</t>
    <rPh sb="1" eb="3">
      <t>サクセイ</t>
    </rPh>
    <rPh sb="4" eb="7">
      <t>リュウイテン</t>
    </rPh>
    <phoneticPr fontId="16"/>
  </si>
  <si>
    <t>１．共通事項</t>
    <rPh sb="2" eb="4">
      <t>キョウツウ</t>
    </rPh>
    <rPh sb="4" eb="6">
      <t>ジコウ</t>
    </rPh>
    <phoneticPr fontId="16"/>
  </si>
  <si>
    <t>・氏名については「○○　○○」のように、姓と名の間に空白を入れてください。</t>
    <rPh sb="1" eb="3">
      <t>シメイ</t>
    </rPh>
    <rPh sb="20" eb="21">
      <t>セイ</t>
    </rPh>
    <rPh sb="22" eb="23">
      <t>ナ</t>
    </rPh>
    <rPh sb="24" eb="25">
      <t>アイダ</t>
    </rPh>
    <rPh sb="26" eb="28">
      <t>クウハク</t>
    </rPh>
    <rPh sb="29" eb="30">
      <t>イ</t>
    </rPh>
    <phoneticPr fontId="16"/>
  </si>
  <si>
    <t>・県庁の出納システム上、フォントはFA明朝体で入力する必要があるので、変更しないようにしてください。</t>
    <rPh sb="1" eb="3">
      <t>ケンチョウ</t>
    </rPh>
    <rPh sb="4" eb="6">
      <t>スイトウ</t>
    </rPh>
    <rPh sb="10" eb="11">
      <t>ジョウ</t>
    </rPh>
    <rPh sb="19" eb="22">
      <t>ミンチョウタイ</t>
    </rPh>
    <rPh sb="23" eb="25">
      <t>ニュウリョク</t>
    </rPh>
    <rPh sb="27" eb="29">
      <t>ヒツヨウ</t>
    </rPh>
    <rPh sb="35" eb="37">
      <t>ヘンコウ</t>
    </rPh>
    <phoneticPr fontId="16"/>
  </si>
  <si>
    <t>・水色の網掛け部分には、数式が組み込まれていますので、例外を除き上書き入力しないでください。</t>
    <rPh sb="1" eb="3">
      <t>ミズイロ</t>
    </rPh>
    <rPh sb="4" eb="6">
      <t>アミカ</t>
    </rPh>
    <rPh sb="7" eb="9">
      <t>ブブン</t>
    </rPh>
    <rPh sb="12" eb="14">
      <t>スウシキ</t>
    </rPh>
    <rPh sb="15" eb="16">
      <t>ク</t>
    </rPh>
    <rPh sb="17" eb="18">
      <t>コ</t>
    </rPh>
    <rPh sb="27" eb="29">
      <t>レイガイ</t>
    </rPh>
    <rPh sb="30" eb="31">
      <t>ノゾ</t>
    </rPh>
    <rPh sb="32" eb="34">
      <t>ウワガ</t>
    </rPh>
    <rPh sb="35" eb="37">
      <t>ニュウリョク</t>
    </rPh>
    <phoneticPr fontId="16"/>
  </si>
  <si>
    <t>２．保護者等の住所</t>
    <phoneticPr fontId="16"/>
  </si>
  <si>
    <t>４．既給付済額</t>
    <phoneticPr fontId="16"/>
  </si>
  <si>
    <t>→例外の例：金融機関コードのタブで登録されていない銀行や支店がある場合は、上書きする必要があります。</t>
    <rPh sb="1" eb="3">
      <t>レイガイ</t>
    </rPh>
    <rPh sb="4" eb="5">
      <t>レイ</t>
    </rPh>
    <rPh sb="6" eb="8">
      <t>キンユウ</t>
    </rPh>
    <rPh sb="8" eb="10">
      <t>キカン</t>
    </rPh>
    <rPh sb="17" eb="19">
      <t>トウロク</t>
    </rPh>
    <rPh sb="25" eb="27">
      <t>ギンコウ</t>
    </rPh>
    <rPh sb="28" eb="30">
      <t>シテン</t>
    </rPh>
    <rPh sb="33" eb="35">
      <t>バアイ</t>
    </rPh>
    <rPh sb="37" eb="39">
      <t>ウワガ</t>
    </rPh>
    <rPh sb="42" eb="44">
      <t>ヒツヨウ</t>
    </rPh>
    <phoneticPr fontId="16"/>
  </si>
  <si>
    <t>・住所と借家等の間には、空白を入れてください。</t>
    <rPh sb="1" eb="3">
      <t>ジュウショ</t>
    </rPh>
    <rPh sb="4" eb="6">
      <t>シャクヤ</t>
    </rPh>
    <rPh sb="6" eb="7">
      <t>ナド</t>
    </rPh>
    <rPh sb="8" eb="9">
      <t>アイダ</t>
    </rPh>
    <rPh sb="12" eb="14">
      <t>クウハク</t>
    </rPh>
    <rPh sb="15" eb="16">
      <t>イ</t>
    </rPh>
    <phoneticPr fontId="16"/>
  </si>
  <si>
    <t>・カタカナ記入とし、姓と名の間に空白を入れないでください。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0">
      <t>イ</t>
    </rPh>
    <phoneticPr fontId="16"/>
  </si>
  <si>
    <t>・早期給付分など、既に給付がなされている額の合算を記入してください。</t>
    <rPh sb="1" eb="3">
      <t>ソウキ</t>
    </rPh>
    <rPh sb="3" eb="5">
      <t>キュウフ</t>
    </rPh>
    <rPh sb="5" eb="6">
      <t>ブン</t>
    </rPh>
    <rPh sb="9" eb="10">
      <t>スデ</t>
    </rPh>
    <rPh sb="11" eb="13">
      <t>キュウフ</t>
    </rPh>
    <rPh sb="20" eb="21">
      <t>ガク</t>
    </rPh>
    <rPh sb="22" eb="24">
      <t>ガッサン</t>
    </rPh>
    <rPh sb="25" eb="27">
      <t>キニュウ</t>
    </rPh>
    <phoneticPr fontId="16"/>
  </si>
  <si>
    <t>保護者等の住所
(全角)</t>
    <rPh sb="0" eb="3">
      <t>ホゴシャ</t>
    </rPh>
    <rPh sb="3" eb="4">
      <t>トウ</t>
    </rPh>
    <rPh sb="5" eb="7">
      <t>ジュウショ</t>
    </rPh>
    <rPh sb="9" eb="11">
      <t>ゼンカク</t>
    </rPh>
    <phoneticPr fontId="1"/>
  </si>
  <si>
    <t>保護者等の氏名
のﾌﾘｶﾞﾅ(半角)</t>
    <rPh sb="0" eb="3">
      <t>ホゴシャ</t>
    </rPh>
    <rPh sb="3" eb="4">
      <t>トウ</t>
    </rPh>
    <rPh sb="5" eb="7">
      <t>シメイ</t>
    </rPh>
    <rPh sb="15" eb="17">
      <t>ハンカク</t>
    </rPh>
    <phoneticPr fontId="1"/>
  </si>
  <si>
    <t>口座名義
(半角)</t>
    <rPh sb="0" eb="2">
      <t>コウザ</t>
    </rPh>
    <rPh sb="2" eb="4">
      <t>メイギ</t>
    </rPh>
    <rPh sb="6" eb="8">
      <t>ハンカク</t>
    </rPh>
    <phoneticPr fontId="1"/>
  </si>
  <si>
    <t>３．保護者等の氏名
のﾌﾘｶﾞﾅ(半角)</t>
    <rPh sb="17" eb="18">
      <t>ハン</t>
    </rPh>
    <phoneticPr fontId="16"/>
  </si>
  <si>
    <t>５．口座名義
(半角)</t>
    <rPh sb="8" eb="9">
      <t>ハン</t>
    </rPh>
    <phoneticPr fontId="16"/>
  </si>
  <si>
    <t>青森銀行</t>
    <rPh sb="0" eb="2">
      <t>アオモリ</t>
    </rPh>
    <rPh sb="2" eb="4">
      <t>ギンコウ</t>
    </rPh>
    <phoneticPr fontId="1"/>
  </si>
  <si>
    <t>みちのく銀行</t>
    <rPh sb="4" eb="6">
      <t>ギンコウ</t>
    </rPh>
    <phoneticPr fontId="1"/>
  </si>
  <si>
    <t>青い森信用金庫</t>
    <rPh sb="0" eb="1">
      <t>アオ</t>
    </rPh>
    <rPh sb="2" eb="3">
      <t>モリ</t>
    </rPh>
    <rPh sb="3" eb="5">
      <t>シンヨウ</t>
    </rPh>
    <rPh sb="5" eb="7">
      <t>キンコ</t>
    </rPh>
    <phoneticPr fontId="1"/>
  </si>
  <si>
    <t>東奥信用金庫</t>
    <rPh sb="0" eb="2">
      <t>トウオウ</t>
    </rPh>
    <rPh sb="2" eb="4">
      <t>シンヨウ</t>
    </rPh>
    <rPh sb="4" eb="6">
      <t>キンコ</t>
    </rPh>
    <phoneticPr fontId="1"/>
  </si>
  <si>
    <t>ゆうちょ銀行</t>
    <rPh sb="4" eb="6">
      <t>ギンコウ</t>
    </rPh>
    <phoneticPr fontId="1"/>
  </si>
  <si>
    <t>支店名称</t>
    <rPh sb="0" eb="2">
      <t>シテン</t>
    </rPh>
    <rPh sb="2" eb="4">
      <t>メイショウ</t>
    </rPh>
    <phoneticPr fontId="1"/>
  </si>
  <si>
    <t xml:space="preserve">青森県信用組合 </t>
    <phoneticPr fontId="1"/>
  </si>
  <si>
    <t>岩手銀行</t>
    <phoneticPr fontId="1"/>
  </si>
  <si>
    <t>秋田銀行</t>
    <phoneticPr fontId="1"/>
  </si>
  <si>
    <t>みずほ銀行</t>
    <phoneticPr fontId="1"/>
  </si>
  <si>
    <t>0001</t>
    <phoneticPr fontId="1"/>
  </si>
  <si>
    <t>022</t>
    <phoneticPr fontId="1"/>
  </si>
  <si>
    <t>010</t>
    <phoneticPr fontId="1"/>
  </si>
  <si>
    <t>002</t>
    <phoneticPr fontId="1"/>
  </si>
  <si>
    <t>001</t>
    <phoneticPr fontId="1"/>
  </si>
  <si>
    <t>008</t>
    <phoneticPr fontId="1"/>
  </si>
  <si>
    <t>〇〇八</t>
    <phoneticPr fontId="1"/>
  </si>
  <si>
    <t>111</t>
    <phoneticPr fontId="1"/>
  </si>
  <si>
    <t>三菱東京ＵＦＪ銀行</t>
    <phoneticPr fontId="1"/>
  </si>
  <si>
    <t>0005</t>
    <phoneticPr fontId="1"/>
  </si>
  <si>
    <t>101</t>
    <phoneticPr fontId="1"/>
  </si>
  <si>
    <t>220</t>
    <phoneticPr fontId="1"/>
  </si>
  <si>
    <t>003</t>
    <phoneticPr fontId="1"/>
  </si>
  <si>
    <t>018</t>
    <phoneticPr fontId="1"/>
  </si>
  <si>
    <t>〇一八</t>
    <phoneticPr fontId="1"/>
  </si>
  <si>
    <t>112</t>
    <phoneticPr fontId="1"/>
  </si>
  <si>
    <t>0009</t>
    <phoneticPr fontId="1"/>
  </si>
  <si>
    <t>102</t>
    <phoneticPr fontId="1"/>
  </si>
  <si>
    <t>221</t>
    <phoneticPr fontId="1"/>
  </si>
  <si>
    <t>004</t>
    <phoneticPr fontId="1"/>
  </si>
  <si>
    <t>028</t>
    <phoneticPr fontId="1"/>
  </si>
  <si>
    <t>〇二八</t>
    <phoneticPr fontId="1"/>
  </si>
  <si>
    <t>113</t>
    <phoneticPr fontId="1"/>
  </si>
  <si>
    <t>0010</t>
    <phoneticPr fontId="1"/>
  </si>
  <si>
    <t>104</t>
    <phoneticPr fontId="1"/>
  </si>
  <si>
    <t>222</t>
    <phoneticPr fontId="1"/>
  </si>
  <si>
    <t>005</t>
    <phoneticPr fontId="1"/>
  </si>
  <si>
    <t>038</t>
    <phoneticPr fontId="1"/>
  </si>
  <si>
    <t>〇三八</t>
    <phoneticPr fontId="1"/>
  </si>
  <si>
    <t>115</t>
    <phoneticPr fontId="1"/>
  </si>
  <si>
    <t>埼玉りそな銀行</t>
    <phoneticPr fontId="1"/>
  </si>
  <si>
    <t>0017</t>
    <phoneticPr fontId="1"/>
  </si>
  <si>
    <t>105</t>
    <phoneticPr fontId="1"/>
  </si>
  <si>
    <t>青森東支店</t>
    <rPh sb="0" eb="2">
      <t>アオモリ</t>
    </rPh>
    <rPh sb="2" eb="3">
      <t>ヒガシ</t>
    </rPh>
    <rPh sb="3" eb="5">
      <t>シテン</t>
    </rPh>
    <phoneticPr fontId="1"/>
  </si>
  <si>
    <t>014</t>
    <phoneticPr fontId="1"/>
  </si>
  <si>
    <t>006</t>
    <phoneticPr fontId="1"/>
  </si>
  <si>
    <t>048</t>
    <phoneticPr fontId="1"/>
  </si>
  <si>
    <t>〇四八</t>
    <phoneticPr fontId="1"/>
  </si>
  <si>
    <t>116</t>
    <phoneticPr fontId="1"/>
  </si>
  <si>
    <t>0033</t>
    <phoneticPr fontId="1"/>
  </si>
  <si>
    <t>106</t>
    <phoneticPr fontId="1"/>
  </si>
  <si>
    <t>150</t>
    <phoneticPr fontId="1"/>
  </si>
  <si>
    <t>007</t>
    <phoneticPr fontId="1"/>
  </si>
  <si>
    <t>058</t>
    <phoneticPr fontId="1"/>
  </si>
  <si>
    <t>〇五八</t>
    <phoneticPr fontId="1"/>
  </si>
  <si>
    <t>117</t>
    <phoneticPr fontId="1"/>
  </si>
  <si>
    <t>セブン銀行</t>
    <phoneticPr fontId="1"/>
  </si>
  <si>
    <t>0034</t>
    <phoneticPr fontId="1"/>
  </si>
  <si>
    <t>107</t>
    <phoneticPr fontId="1"/>
  </si>
  <si>
    <t>223</t>
    <phoneticPr fontId="1"/>
  </si>
  <si>
    <t>弘前公園前支店</t>
    <rPh sb="0" eb="2">
      <t>ヒロサキ</t>
    </rPh>
    <rPh sb="2" eb="4">
      <t>コウエン</t>
    </rPh>
    <rPh sb="4" eb="5">
      <t>マエ</t>
    </rPh>
    <rPh sb="5" eb="7">
      <t>シテン</t>
    </rPh>
    <phoneticPr fontId="1"/>
  </si>
  <si>
    <t>068</t>
    <phoneticPr fontId="1"/>
  </si>
  <si>
    <t>〇六八</t>
    <phoneticPr fontId="1"/>
  </si>
  <si>
    <t>118</t>
    <phoneticPr fontId="1"/>
  </si>
  <si>
    <t>0035</t>
    <phoneticPr fontId="1"/>
  </si>
  <si>
    <t>108</t>
    <phoneticPr fontId="1"/>
  </si>
  <si>
    <t>篠田支店</t>
    <rPh sb="0" eb="2">
      <t>シノダ</t>
    </rPh>
    <rPh sb="2" eb="4">
      <t>シテン</t>
    </rPh>
    <phoneticPr fontId="1"/>
  </si>
  <si>
    <t>151</t>
    <phoneticPr fontId="1"/>
  </si>
  <si>
    <t>012</t>
    <phoneticPr fontId="1"/>
  </si>
  <si>
    <t>078</t>
    <phoneticPr fontId="1"/>
  </si>
  <si>
    <t>〇七八</t>
    <phoneticPr fontId="1"/>
  </si>
  <si>
    <t>009</t>
    <phoneticPr fontId="1"/>
  </si>
  <si>
    <t>121</t>
    <phoneticPr fontId="1"/>
  </si>
  <si>
    <t>0036</t>
    <phoneticPr fontId="1"/>
  </si>
  <si>
    <t>152</t>
    <phoneticPr fontId="1"/>
  </si>
  <si>
    <t>013</t>
    <phoneticPr fontId="1"/>
  </si>
  <si>
    <t>088</t>
    <phoneticPr fontId="1"/>
  </si>
  <si>
    <t>〇八八</t>
    <phoneticPr fontId="1"/>
  </si>
  <si>
    <t>011</t>
    <phoneticPr fontId="1"/>
  </si>
  <si>
    <t>122</t>
    <phoneticPr fontId="1"/>
  </si>
  <si>
    <t>0038</t>
    <phoneticPr fontId="1"/>
  </si>
  <si>
    <t>青森西支店</t>
    <rPh sb="0" eb="2">
      <t>アオモリ</t>
    </rPh>
    <rPh sb="2" eb="3">
      <t>ニシ</t>
    </rPh>
    <rPh sb="3" eb="5">
      <t>シテン</t>
    </rPh>
    <phoneticPr fontId="1"/>
  </si>
  <si>
    <t>410</t>
    <phoneticPr fontId="1"/>
  </si>
  <si>
    <t>城東大鰐支店</t>
    <rPh sb="0" eb="2">
      <t>ジョウトウ</t>
    </rPh>
    <phoneticPr fontId="1"/>
  </si>
  <si>
    <t>098</t>
    <phoneticPr fontId="1"/>
  </si>
  <si>
    <t>〇九八</t>
    <phoneticPr fontId="1"/>
  </si>
  <si>
    <t>124</t>
    <phoneticPr fontId="1"/>
  </si>
  <si>
    <t>0039</t>
    <phoneticPr fontId="1"/>
  </si>
  <si>
    <t>114</t>
    <phoneticPr fontId="1"/>
  </si>
  <si>
    <t>411</t>
    <phoneticPr fontId="1"/>
  </si>
  <si>
    <t>015</t>
    <phoneticPr fontId="1"/>
  </si>
  <si>
    <t>一〇八</t>
    <phoneticPr fontId="1"/>
  </si>
  <si>
    <t>125</t>
    <phoneticPr fontId="1"/>
  </si>
  <si>
    <t>0040</t>
    <phoneticPr fontId="1"/>
  </si>
  <si>
    <t>浪打中央支店</t>
    <rPh sb="2" eb="4">
      <t>チュウオウ</t>
    </rPh>
    <phoneticPr fontId="1"/>
  </si>
  <si>
    <t>412</t>
    <phoneticPr fontId="1"/>
  </si>
  <si>
    <t>黒石内町支店</t>
    <rPh sb="2" eb="3">
      <t>ウチ</t>
    </rPh>
    <rPh sb="3" eb="4">
      <t>マチ</t>
    </rPh>
    <phoneticPr fontId="1"/>
  </si>
  <si>
    <t>016</t>
    <phoneticPr fontId="1"/>
  </si>
  <si>
    <t>一一八</t>
    <phoneticPr fontId="1"/>
  </si>
  <si>
    <t>128</t>
    <phoneticPr fontId="1"/>
  </si>
  <si>
    <t>0041</t>
    <phoneticPr fontId="1"/>
  </si>
  <si>
    <t>浪館支店</t>
    <phoneticPr fontId="1"/>
  </si>
  <si>
    <t>224</t>
    <phoneticPr fontId="1"/>
  </si>
  <si>
    <t>一二八</t>
    <phoneticPr fontId="1"/>
  </si>
  <si>
    <t>131</t>
    <phoneticPr fontId="1"/>
  </si>
  <si>
    <t>0116</t>
    <phoneticPr fontId="1"/>
  </si>
  <si>
    <t>119</t>
    <phoneticPr fontId="1"/>
  </si>
  <si>
    <t>153</t>
    <phoneticPr fontId="1"/>
  </si>
  <si>
    <t>020</t>
    <phoneticPr fontId="1"/>
  </si>
  <si>
    <t>208</t>
    <phoneticPr fontId="1"/>
  </si>
  <si>
    <t>二〇八</t>
    <phoneticPr fontId="1"/>
  </si>
  <si>
    <t>017</t>
    <phoneticPr fontId="1"/>
  </si>
  <si>
    <t>132</t>
    <phoneticPr fontId="1"/>
  </si>
  <si>
    <t>0117</t>
    <phoneticPr fontId="1"/>
  </si>
  <si>
    <t>120</t>
    <phoneticPr fontId="1"/>
  </si>
  <si>
    <t>中佃支店</t>
    <rPh sb="0" eb="1">
      <t>ナカ</t>
    </rPh>
    <phoneticPr fontId="1"/>
  </si>
  <si>
    <t>025</t>
    <phoneticPr fontId="1"/>
  </si>
  <si>
    <t>218</t>
    <phoneticPr fontId="1"/>
  </si>
  <si>
    <t>二一八</t>
    <phoneticPr fontId="1"/>
  </si>
  <si>
    <t>019</t>
    <phoneticPr fontId="1"/>
  </si>
  <si>
    <t>133</t>
    <phoneticPr fontId="1"/>
  </si>
  <si>
    <t>0118</t>
    <phoneticPr fontId="1"/>
  </si>
  <si>
    <t>127</t>
    <phoneticPr fontId="1"/>
  </si>
  <si>
    <t>松原通り支店</t>
    <rPh sb="0" eb="2">
      <t>マツバラ</t>
    </rPh>
    <rPh sb="2" eb="3">
      <t>ドオ</t>
    </rPh>
    <rPh sb="4" eb="6">
      <t>シテン</t>
    </rPh>
    <phoneticPr fontId="1"/>
  </si>
  <si>
    <t>029</t>
    <phoneticPr fontId="1"/>
  </si>
  <si>
    <t>浅虫温泉支店</t>
    <rPh sb="2" eb="4">
      <t>オンセン</t>
    </rPh>
    <phoneticPr fontId="1"/>
  </si>
  <si>
    <t>026</t>
    <phoneticPr fontId="1"/>
  </si>
  <si>
    <t>228</t>
    <phoneticPr fontId="1"/>
  </si>
  <si>
    <t>二二八</t>
    <phoneticPr fontId="1"/>
  </si>
  <si>
    <t>134</t>
    <phoneticPr fontId="1"/>
  </si>
  <si>
    <t>0119</t>
    <phoneticPr fontId="1"/>
  </si>
  <si>
    <t>520</t>
    <phoneticPr fontId="1"/>
  </si>
  <si>
    <t>五所川原中央支店</t>
    <rPh sb="4" eb="6">
      <t>チュウオウ</t>
    </rPh>
    <phoneticPr fontId="1"/>
  </si>
  <si>
    <t>238</t>
    <phoneticPr fontId="1"/>
  </si>
  <si>
    <t>二三八</t>
    <phoneticPr fontId="1"/>
  </si>
  <si>
    <t>021</t>
    <phoneticPr fontId="1"/>
  </si>
  <si>
    <t>135</t>
    <phoneticPr fontId="1"/>
  </si>
  <si>
    <t>0120</t>
    <phoneticPr fontId="1"/>
  </si>
  <si>
    <t>129</t>
    <phoneticPr fontId="1"/>
  </si>
  <si>
    <t>東造道支店</t>
    <rPh sb="0" eb="3">
      <t>ヒガシツクリミチ</t>
    </rPh>
    <rPh sb="3" eb="5">
      <t>シテン</t>
    </rPh>
    <phoneticPr fontId="1"/>
  </si>
  <si>
    <t>521</t>
    <phoneticPr fontId="1"/>
  </si>
  <si>
    <t>板柳南支店</t>
    <rPh sb="2" eb="3">
      <t>ミナミ</t>
    </rPh>
    <phoneticPr fontId="1"/>
  </si>
  <si>
    <t>248</t>
    <phoneticPr fontId="1"/>
  </si>
  <si>
    <t>二四八</t>
    <phoneticPr fontId="1"/>
  </si>
  <si>
    <t>024</t>
    <phoneticPr fontId="1"/>
  </si>
  <si>
    <t>137</t>
    <phoneticPr fontId="1"/>
  </si>
  <si>
    <t>0121</t>
    <phoneticPr fontId="1"/>
  </si>
  <si>
    <t>平内支店</t>
    <rPh sb="0" eb="2">
      <t>ヒラナイ</t>
    </rPh>
    <rPh sb="2" eb="4">
      <t>シテン</t>
    </rPh>
    <phoneticPr fontId="1"/>
  </si>
  <si>
    <t>522</t>
    <phoneticPr fontId="1"/>
  </si>
  <si>
    <t>鶴田駅前通り支店</t>
    <rPh sb="2" eb="4">
      <t>エキマエ</t>
    </rPh>
    <rPh sb="4" eb="5">
      <t>ドオ</t>
    </rPh>
    <phoneticPr fontId="1"/>
  </si>
  <si>
    <t>032</t>
    <phoneticPr fontId="1"/>
  </si>
  <si>
    <t>318</t>
    <phoneticPr fontId="1"/>
  </si>
  <si>
    <t>三一八</t>
    <phoneticPr fontId="1"/>
  </si>
  <si>
    <t>023</t>
    <phoneticPr fontId="1"/>
  </si>
  <si>
    <t>142</t>
    <phoneticPr fontId="1"/>
  </si>
  <si>
    <t>0122</t>
    <phoneticPr fontId="1"/>
  </si>
  <si>
    <t>033</t>
    <phoneticPr fontId="1"/>
  </si>
  <si>
    <t>036</t>
    <phoneticPr fontId="1"/>
  </si>
  <si>
    <t>328</t>
    <phoneticPr fontId="1"/>
  </si>
  <si>
    <t>三二八</t>
    <phoneticPr fontId="1"/>
  </si>
  <si>
    <t>143</t>
    <phoneticPr fontId="1"/>
  </si>
  <si>
    <t>0123</t>
    <phoneticPr fontId="1"/>
  </si>
  <si>
    <t>140</t>
    <phoneticPr fontId="1"/>
  </si>
  <si>
    <t>034</t>
    <phoneticPr fontId="1"/>
  </si>
  <si>
    <t>037</t>
    <phoneticPr fontId="1"/>
  </si>
  <si>
    <t>338</t>
    <phoneticPr fontId="1"/>
  </si>
  <si>
    <t>三三八</t>
    <phoneticPr fontId="1"/>
  </si>
  <si>
    <t>0124</t>
    <phoneticPr fontId="1"/>
  </si>
  <si>
    <t>201</t>
    <phoneticPr fontId="1"/>
  </si>
  <si>
    <t>親方町支店</t>
    <rPh sb="0" eb="2">
      <t>オヤカタ</t>
    </rPh>
    <rPh sb="2" eb="3">
      <t>マチ</t>
    </rPh>
    <rPh sb="3" eb="5">
      <t>シテン</t>
    </rPh>
    <phoneticPr fontId="1"/>
  </si>
  <si>
    <t>523</t>
    <phoneticPr fontId="1"/>
  </si>
  <si>
    <t>408</t>
    <phoneticPr fontId="1"/>
  </si>
  <si>
    <t>四〇八</t>
    <phoneticPr fontId="1"/>
  </si>
  <si>
    <t>027</t>
    <phoneticPr fontId="1"/>
  </si>
  <si>
    <t>145</t>
    <phoneticPr fontId="1"/>
  </si>
  <si>
    <t>0125</t>
    <phoneticPr fontId="1"/>
  </si>
  <si>
    <t>202</t>
    <phoneticPr fontId="1"/>
  </si>
  <si>
    <t>225</t>
    <phoneticPr fontId="1"/>
  </si>
  <si>
    <t>040</t>
    <phoneticPr fontId="1"/>
  </si>
  <si>
    <t>418</t>
    <phoneticPr fontId="1"/>
  </si>
  <si>
    <t>四一八</t>
    <phoneticPr fontId="1"/>
  </si>
  <si>
    <t>039</t>
    <phoneticPr fontId="1"/>
  </si>
  <si>
    <t>146</t>
    <phoneticPr fontId="1"/>
  </si>
  <si>
    <t>0126</t>
    <phoneticPr fontId="1"/>
  </si>
  <si>
    <t>203</t>
    <phoneticPr fontId="1"/>
  </si>
  <si>
    <t>041</t>
    <phoneticPr fontId="1"/>
  </si>
  <si>
    <t>428</t>
    <phoneticPr fontId="1"/>
  </si>
  <si>
    <t>四二八</t>
    <phoneticPr fontId="1"/>
  </si>
  <si>
    <t>147</t>
    <phoneticPr fontId="1"/>
  </si>
  <si>
    <t>0128</t>
    <phoneticPr fontId="1"/>
  </si>
  <si>
    <t>205</t>
    <phoneticPr fontId="1"/>
  </si>
  <si>
    <t>弘前南支店</t>
    <rPh sb="0" eb="2">
      <t>ヒロサキ</t>
    </rPh>
    <rPh sb="2" eb="3">
      <t>ミナミ</t>
    </rPh>
    <rPh sb="3" eb="5">
      <t>シテン</t>
    </rPh>
    <phoneticPr fontId="1"/>
  </si>
  <si>
    <t>524</t>
    <phoneticPr fontId="1"/>
  </si>
  <si>
    <t>鰺ケ沢東支店</t>
    <rPh sb="3" eb="4">
      <t>ヒガシ</t>
    </rPh>
    <phoneticPr fontId="1"/>
  </si>
  <si>
    <t>044</t>
    <phoneticPr fontId="1"/>
  </si>
  <si>
    <t>438</t>
    <phoneticPr fontId="1"/>
  </si>
  <si>
    <t>四三八</t>
    <phoneticPr fontId="1"/>
  </si>
  <si>
    <t>031</t>
    <phoneticPr fontId="1"/>
  </si>
  <si>
    <t>148</t>
    <phoneticPr fontId="1"/>
  </si>
  <si>
    <t>0129</t>
    <phoneticPr fontId="1"/>
  </si>
  <si>
    <t>206</t>
    <phoneticPr fontId="1"/>
  </si>
  <si>
    <t>深浦北支店</t>
    <rPh sb="2" eb="3">
      <t>キタ</t>
    </rPh>
    <phoneticPr fontId="1"/>
  </si>
  <si>
    <t>046</t>
    <phoneticPr fontId="1"/>
  </si>
  <si>
    <t>448</t>
    <phoneticPr fontId="1"/>
  </si>
  <si>
    <t>四四八</t>
    <phoneticPr fontId="1"/>
  </si>
  <si>
    <t>0130</t>
    <phoneticPr fontId="1"/>
  </si>
  <si>
    <t>207</t>
    <phoneticPr fontId="1"/>
  </si>
  <si>
    <t>047</t>
    <phoneticPr fontId="1"/>
  </si>
  <si>
    <t>458</t>
    <phoneticPr fontId="1"/>
  </si>
  <si>
    <t>四五八</t>
    <phoneticPr fontId="1"/>
  </si>
  <si>
    <t>0131</t>
    <phoneticPr fontId="1"/>
  </si>
  <si>
    <t>弘前東支店</t>
    <rPh sb="0" eb="2">
      <t>ヒロサキ</t>
    </rPh>
    <rPh sb="2" eb="3">
      <t>ヒガシ</t>
    </rPh>
    <rPh sb="3" eb="5">
      <t>シテン</t>
    </rPh>
    <phoneticPr fontId="1"/>
  </si>
  <si>
    <t>042</t>
    <phoneticPr fontId="1"/>
  </si>
  <si>
    <t>青森古川支店</t>
    <rPh sb="0" eb="2">
      <t>アオモリ</t>
    </rPh>
    <phoneticPr fontId="1"/>
  </si>
  <si>
    <t>049</t>
    <phoneticPr fontId="1"/>
  </si>
  <si>
    <t>468</t>
    <phoneticPr fontId="1"/>
  </si>
  <si>
    <t>四六八</t>
    <phoneticPr fontId="1"/>
  </si>
  <si>
    <t>035</t>
    <phoneticPr fontId="1"/>
  </si>
  <si>
    <t>154</t>
    <phoneticPr fontId="1"/>
  </si>
  <si>
    <t>0133</t>
    <phoneticPr fontId="1"/>
  </si>
  <si>
    <t>209</t>
    <phoneticPr fontId="1"/>
  </si>
  <si>
    <t>043</t>
    <phoneticPr fontId="1"/>
  </si>
  <si>
    <t>053</t>
    <phoneticPr fontId="1"/>
  </si>
  <si>
    <t>478</t>
    <phoneticPr fontId="1"/>
  </si>
  <si>
    <t>四七八</t>
    <phoneticPr fontId="1"/>
  </si>
  <si>
    <t>156</t>
    <phoneticPr fontId="1"/>
  </si>
  <si>
    <t>0134</t>
    <phoneticPr fontId="1"/>
  </si>
  <si>
    <t>211</t>
    <phoneticPr fontId="1"/>
  </si>
  <si>
    <t>北大通支店</t>
    <rPh sb="0" eb="1">
      <t>キタ</t>
    </rPh>
    <rPh sb="1" eb="3">
      <t>オオドオリ</t>
    </rPh>
    <rPh sb="3" eb="5">
      <t>シテン</t>
    </rPh>
    <phoneticPr fontId="1"/>
  </si>
  <si>
    <t>桜川通り支店</t>
    <rPh sb="2" eb="3">
      <t>トオ</t>
    </rPh>
    <phoneticPr fontId="1"/>
  </si>
  <si>
    <t>054</t>
    <phoneticPr fontId="1"/>
  </si>
  <si>
    <t>518</t>
    <phoneticPr fontId="1"/>
  </si>
  <si>
    <t>五一八</t>
    <phoneticPr fontId="1"/>
  </si>
  <si>
    <t>161</t>
    <phoneticPr fontId="1"/>
  </si>
  <si>
    <t>0135</t>
    <phoneticPr fontId="1"/>
  </si>
  <si>
    <t>214</t>
    <phoneticPr fontId="1"/>
  </si>
  <si>
    <t>松原東支店</t>
    <rPh sb="0" eb="2">
      <t>マツバラ</t>
    </rPh>
    <rPh sb="2" eb="3">
      <t>ヒガシ</t>
    </rPh>
    <rPh sb="3" eb="5">
      <t>シテン</t>
    </rPh>
    <phoneticPr fontId="1"/>
  </si>
  <si>
    <t>045</t>
    <phoneticPr fontId="1"/>
  </si>
  <si>
    <t>057</t>
    <phoneticPr fontId="1"/>
  </si>
  <si>
    <t>528</t>
    <phoneticPr fontId="1"/>
  </si>
  <si>
    <t>五二八</t>
    <phoneticPr fontId="1"/>
  </si>
  <si>
    <t>171</t>
    <phoneticPr fontId="1"/>
  </si>
  <si>
    <t>0137</t>
    <phoneticPr fontId="1"/>
  </si>
  <si>
    <t>301</t>
    <phoneticPr fontId="1"/>
  </si>
  <si>
    <t>226</t>
    <phoneticPr fontId="1"/>
  </si>
  <si>
    <t>538</t>
    <phoneticPr fontId="1"/>
  </si>
  <si>
    <t>五三八</t>
    <phoneticPr fontId="1"/>
  </si>
  <si>
    <t>172</t>
    <phoneticPr fontId="1"/>
  </si>
  <si>
    <t>0138</t>
    <phoneticPr fontId="1"/>
  </si>
  <si>
    <t>302</t>
    <phoneticPr fontId="1"/>
  </si>
  <si>
    <t>620</t>
    <phoneticPr fontId="1"/>
  </si>
  <si>
    <t>059</t>
    <phoneticPr fontId="1"/>
  </si>
  <si>
    <t>548</t>
    <phoneticPr fontId="1"/>
  </si>
  <si>
    <t>五四八</t>
    <phoneticPr fontId="1"/>
  </si>
  <si>
    <t>173</t>
    <phoneticPr fontId="1"/>
  </si>
  <si>
    <t>0140</t>
    <phoneticPr fontId="1"/>
  </si>
  <si>
    <t>303</t>
    <phoneticPr fontId="1"/>
  </si>
  <si>
    <t>060</t>
    <phoneticPr fontId="1"/>
  </si>
  <si>
    <t>558</t>
    <phoneticPr fontId="1"/>
  </si>
  <si>
    <t>五五八</t>
    <phoneticPr fontId="1"/>
  </si>
  <si>
    <t>174</t>
    <phoneticPr fontId="1"/>
  </si>
  <si>
    <t>0141</t>
    <phoneticPr fontId="1"/>
  </si>
  <si>
    <t>307</t>
    <phoneticPr fontId="1"/>
  </si>
  <si>
    <t>050</t>
    <phoneticPr fontId="1"/>
  </si>
  <si>
    <t>061</t>
    <phoneticPr fontId="1"/>
  </si>
  <si>
    <t>618</t>
    <phoneticPr fontId="1"/>
  </si>
  <si>
    <t>六一八</t>
    <phoneticPr fontId="1"/>
  </si>
  <si>
    <t>181</t>
    <phoneticPr fontId="1"/>
  </si>
  <si>
    <t>0142</t>
    <phoneticPr fontId="1"/>
  </si>
  <si>
    <t>309</t>
    <phoneticPr fontId="1"/>
  </si>
  <si>
    <t>城下中央支店</t>
    <rPh sb="2" eb="4">
      <t>チュウオウ</t>
    </rPh>
    <phoneticPr fontId="1"/>
  </si>
  <si>
    <t>051</t>
    <phoneticPr fontId="1"/>
  </si>
  <si>
    <t>むつ中央支店</t>
    <rPh sb="2" eb="4">
      <t>チュウオウ</t>
    </rPh>
    <phoneticPr fontId="1"/>
  </si>
  <si>
    <t>064</t>
    <phoneticPr fontId="1"/>
  </si>
  <si>
    <t>628</t>
    <phoneticPr fontId="1"/>
  </si>
  <si>
    <t>六二八</t>
    <phoneticPr fontId="1"/>
  </si>
  <si>
    <t>182</t>
    <phoneticPr fontId="1"/>
  </si>
  <si>
    <t>0143</t>
    <phoneticPr fontId="1"/>
  </si>
  <si>
    <t>310</t>
    <phoneticPr fontId="1"/>
  </si>
  <si>
    <t>鮫白銀支店</t>
    <rPh sb="0" eb="1">
      <t>サメ</t>
    </rPh>
    <phoneticPr fontId="1"/>
  </si>
  <si>
    <t>052</t>
    <phoneticPr fontId="1"/>
  </si>
  <si>
    <t>065</t>
    <phoneticPr fontId="1"/>
  </si>
  <si>
    <t>638</t>
    <phoneticPr fontId="1"/>
  </si>
  <si>
    <t>六三八</t>
    <phoneticPr fontId="1"/>
  </si>
  <si>
    <t>183</t>
    <phoneticPr fontId="1"/>
  </si>
  <si>
    <t>0144</t>
    <phoneticPr fontId="1"/>
  </si>
  <si>
    <t>311</t>
    <phoneticPr fontId="1"/>
  </si>
  <si>
    <t>066</t>
    <phoneticPr fontId="1"/>
  </si>
  <si>
    <t>648</t>
    <phoneticPr fontId="1"/>
  </si>
  <si>
    <t>六四八</t>
    <phoneticPr fontId="1"/>
  </si>
  <si>
    <t>0145</t>
    <phoneticPr fontId="1"/>
  </si>
  <si>
    <t>312</t>
    <phoneticPr fontId="1"/>
  </si>
  <si>
    <t>旭ケ丘中央支店</t>
    <rPh sb="3" eb="5">
      <t>チュウオウ</t>
    </rPh>
    <phoneticPr fontId="1"/>
  </si>
  <si>
    <t>野辺地中央支店</t>
    <rPh sb="3" eb="5">
      <t>チュウオウ</t>
    </rPh>
    <phoneticPr fontId="1"/>
  </si>
  <si>
    <t>067</t>
    <phoneticPr fontId="1"/>
  </si>
  <si>
    <t>708</t>
    <phoneticPr fontId="1"/>
  </si>
  <si>
    <t>七〇八</t>
    <phoneticPr fontId="1"/>
  </si>
  <si>
    <t>213</t>
    <phoneticPr fontId="1"/>
  </si>
  <si>
    <t>0146</t>
    <phoneticPr fontId="1"/>
  </si>
  <si>
    <t>313</t>
    <phoneticPr fontId="1"/>
  </si>
  <si>
    <t>621</t>
    <phoneticPr fontId="1"/>
  </si>
  <si>
    <t>三沢中央支店</t>
    <rPh sb="2" eb="4">
      <t>チュウオウ</t>
    </rPh>
    <phoneticPr fontId="1"/>
  </si>
  <si>
    <t>072</t>
    <phoneticPr fontId="1"/>
  </si>
  <si>
    <t>718</t>
    <phoneticPr fontId="1"/>
  </si>
  <si>
    <t>七一八</t>
    <phoneticPr fontId="1"/>
  </si>
  <si>
    <t>0147</t>
    <phoneticPr fontId="1"/>
  </si>
  <si>
    <t>316</t>
    <phoneticPr fontId="1"/>
  </si>
  <si>
    <t>056</t>
    <phoneticPr fontId="1"/>
  </si>
  <si>
    <t>十和田中央支店</t>
    <rPh sb="3" eb="5">
      <t>チュウオウ</t>
    </rPh>
    <phoneticPr fontId="1"/>
  </si>
  <si>
    <t>074</t>
    <phoneticPr fontId="1"/>
  </si>
  <si>
    <t>728</t>
    <phoneticPr fontId="1"/>
  </si>
  <si>
    <t>七二八</t>
    <phoneticPr fontId="1"/>
  </si>
  <si>
    <t>0149</t>
    <phoneticPr fontId="1"/>
  </si>
  <si>
    <t>319</t>
    <phoneticPr fontId="1"/>
  </si>
  <si>
    <t>075</t>
    <phoneticPr fontId="1"/>
  </si>
  <si>
    <t>738</t>
    <phoneticPr fontId="1"/>
  </si>
  <si>
    <t>七三八</t>
    <phoneticPr fontId="1"/>
  </si>
  <si>
    <t>0150</t>
    <phoneticPr fontId="1"/>
  </si>
  <si>
    <t>320</t>
    <phoneticPr fontId="1"/>
  </si>
  <si>
    <t>南類家支店</t>
    <rPh sb="0" eb="1">
      <t>ミナミ</t>
    </rPh>
    <phoneticPr fontId="1"/>
  </si>
  <si>
    <t>五戸中央支店</t>
    <rPh sb="2" eb="4">
      <t>チュウオウ</t>
    </rPh>
    <phoneticPr fontId="1"/>
  </si>
  <si>
    <t>748</t>
    <phoneticPr fontId="1"/>
  </si>
  <si>
    <t>七四八</t>
    <phoneticPr fontId="1"/>
  </si>
  <si>
    <t>0151</t>
    <phoneticPr fontId="1"/>
  </si>
  <si>
    <t>322</t>
    <phoneticPr fontId="1"/>
  </si>
  <si>
    <t>八戸西支店</t>
    <rPh sb="0" eb="2">
      <t>ハチノヘ</t>
    </rPh>
    <rPh sb="2" eb="3">
      <t>ニシ</t>
    </rPh>
    <rPh sb="3" eb="5">
      <t>シテン</t>
    </rPh>
    <phoneticPr fontId="1"/>
  </si>
  <si>
    <t>三戸南部支店</t>
    <rPh sb="2" eb="4">
      <t>ナンブ</t>
    </rPh>
    <phoneticPr fontId="1"/>
  </si>
  <si>
    <t>768</t>
    <phoneticPr fontId="1"/>
  </si>
  <si>
    <t>七六八</t>
    <phoneticPr fontId="1"/>
  </si>
  <si>
    <t>231</t>
    <phoneticPr fontId="1"/>
  </si>
  <si>
    <t>0152</t>
    <phoneticPr fontId="1"/>
  </si>
  <si>
    <t>401</t>
    <phoneticPr fontId="1"/>
  </si>
  <si>
    <t>八戸中央支店</t>
    <rPh sb="0" eb="2">
      <t>ハチノヘ</t>
    </rPh>
    <rPh sb="2" eb="4">
      <t>チュウオウ</t>
    </rPh>
    <rPh sb="4" eb="6">
      <t>シテン</t>
    </rPh>
    <phoneticPr fontId="1"/>
  </si>
  <si>
    <t>778</t>
    <phoneticPr fontId="1"/>
  </si>
  <si>
    <t>七七八</t>
    <phoneticPr fontId="1"/>
  </si>
  <si>
    <t>232</t>
    <phoneticPr fontId="1"/>
  </si>
  <si>
    <t>0153</t>
    <phoneticPr fontId="1"/>
  </si>
  <si>
    <t>402</t>
    <phoneticPr fontId="1"/>
  </si>
  <si>
    <t>330</t>
    <phoneticPr fontId="1"/>
  </si>
  <si>
    <t>788</t>
    <phoneticPr fontId="1"/>
  </si>
  <si>
    <t>七八八</t>
    <phoneticPr fontId="1"/>
  </si>
  <si>
    <t>055</t>
    <phoneticPr fontId="1"/>
  </si>
  <si>
    <t>233</t>
    <phoneticPr fontId="1"/>
  </si>
  <si>
    <t>0154</t>
    <phoneticPr fontId="1"/>
  </si>
  <si>
    <t>403</t>
    <phoneticPr fontId="1"/>
  </si>
  <si>
    <t>062</t>
    <phoneticPr fontId="1"/>
  </si>
  <si>
    <t>798</t>
    <phoneticPr fontId="1"/>
  </si>
  <si>
    <t>七九八</t>
    <phoneticPr fontId="1"/>
  </si>
  <si>
    <t>241</t>
    <phoneticPr fontId="1"/>
  </si>
  <si>
    <t>0155</t>
    <phoneticPr fontId="1"/>
  </si>
  <si>
    <t>404</t>
    <phoneticPr fontId="1"/>
  </si>
  <si>
    <t>浪岡中央支店</t>
    <rPh sb="2" eb="4">
      <t>チュウオウ</t>
    </rPh>
    <phoneticPr fontId="1"/>
  </si>
  <si>
    <t>818</t>
    <phoneticPr fontId="1"/>
  </si>
  <si>
    <t>八一八</t>
    <phoneticPr fontId="1"/>
  </si>
  <si>
    <t>242</t>
    <phoneticPr fontId="1"/>
  </si>
  <si>
    <t>0157</t>
    <phoneticPr fontId="1"/>
  </si>
  <si>
    <t>406</t>
    <phoneticPr fontId="1"/>
  </si>
  <si>
    <t>平川支店</t>
    <rPh sb="1" eb="2">
      <t>カワ</t>
    </rPh>
    <phoneticPr fontId="1"/>
  </si>
  <si>
    <t>331</t>
    <phoneticPr fontId="1"/>
  </si>
  <si>
    <t>828</t>
    <phoneticPr fontId="1"/>
  </si>
  <si>
    <t>八二八</t>
    <phoneticPr fontId="1"/>
  </si>
  <si>
    <t>243</t>
    <phoneticPr fontId="1"/>
  </si>
  <si>
    <t>0158</t>
    <phoneticPr fontId="1"/>
  </si>
  <si>
    <t>501</t>
    <phoneticPr fontId="1"/>
  </si>
  <si>
    <t>332</t>
    <phoneticPr fontId="1"/>
  </si>
  <si>
    <t>838</t>
    <phoneticPr fontId="1"/>
  </si>
  <si>
    <t>八三八</t>
    <phoneticPr fontId="1"/>
  </si>
  <si>
    <t>244</t>
    <phoneticPr fontId="1"/>
  </si>
  <si>
    <t>0159</t>
    <phoneticPr fontId="1"/>
  </si>
  <si>
    <t>502</t>
    <phoneticPr fontId="1"/>
  </si>
  <si>
    <t>848</t>
    <phoneticPr fontId="1"/>
  </si>
  <si>
    <t>八四八</t>
    <phoneticPr fontId="1"/>
  </si>
  <si>
    <t>251</t>
    <phoneticPr fontId="1"/>
  </si>
  <si>
    <t>0161</t>
    <phoneticPr fontId="1"/>
  </si>
  <si>
    <t>503</t>
    <phoneticPr fontId="1"/>
  </si>
  <si>
    <t>070</t>
    <phoneticPr fontId="1"/>
  </si>
  <si>
    <t>858</t>
    <phoneticPr fontId="1"/>
  </si>
  <si>
    <t>八五八</t>
    <phoneticPr fontId="1"/>
  </si>
  <si>
    <t>252</t>
    <phoneticPr fontId="1"/>
  </si>
  <si>
    <t>0162</t>
    <phoneticPr fontId="1"/>
  </si>
  <si>
    <t>505</t>
    <phoneticPr fontId="1"/>
  </si>
  <si>
    <t>金木中央支店</t>
    <rPh sb="2" eb="4">
      <t>チュウオウ</t>
    </rPh>
    <phoneticPr fontId="1"/>
  </si>
  <si>
    <t>253</t>
    <phoneticPr fontId="1"/>
  </si>
  <si>
    <t>0163</t>
    <phoneticPr fontId="1"/>
  </si>
  <si>
    <t>506</t>
    <phoneticPr fontId="1"/>
  </si>
  <si>
    <t>つがる支店</t>
    <rPh sb="3" eb="5">
      <t>シテン</t>
    </rPh>
    <phoneticPr fontId="1"/>
  </si>
  <si>
    <t>073</t>
    <phoneticPr fontId="1"/>
  </si>
  <si>
    <t>063</t>
    <phoneticPr fontId="1"/>
  </si>
  <si>
    <t>254</t>
    <phoneticPr fontId="1"/>
  </si>
  <si>
    <t>0164</t>
    <phoneticPr fontId="1"/>
  </si>
  <si>
    <t>507</t>
    <phoneticPr fontId="1"/>
  </si>
  <si>
    <t>261</t>
    <phoneticPr fontId="1"/>
  </si>
  <si>
    <t>0166</t>
    <phoneticPr fontId="1"/>
  </si>
  <si>
    <t>508</t>
    <phoneticPr fontId="1"/>
  </si>
  <si>
    <t>262</t>
    <phoneticPr fontId="1"/>
  </si>
  <si>
    <t>0167</t>
    <phoneticPr fontId="1"/>
  </si>
  <si>
    <t>510</t>
    <phoneticPr fontId="1"/>
  </si>
  <si>
    <t>076</t>
    <phoneticPr fontId="1"/>
  </si>
  <si>
    <t>069</t>
    <phoneticPr fontId="1"/>
  </si>
  <si>
    <t>0168</t>
    <phoneticPr fontId="1"/>
  </si>
  <si>
    <t>601</t>
    <phoneticPr fontId="1"/>
  </si>
  <si>
    <t>077</t>
    <phoneticPr fontId="1"/>
  </si>
  <si>
    <t>南部中央支店</t>
    <rPh sb="0" eb="2">
      <t>ナンブ</t>
    </rPh>
    <rPh sb="2" eb="4">
      <t>チュウオウ</t>
    </rPh>
    <rPh sb="4" eb="6">
      <t>シテン</t>
    </rPh>
    <phoneticPr fontId="1"/>
  </si>
  <si>
    <t>0169</t>
    <phoneticPr fontId="1"/>
  </si>
  <si>
    <t>602</t>
    <phoneticPr fontId="1"/>
  </si>
  <si>
    <t>071</t>
    <phoneticPr fontId="1"/>
  </si>
  <si>
    <t>0170</t>
    <phoneticPr fontId="1"/>
  </si>
  <si>
    <t>603</t>
    <phoneticPr fontId="1"/>
  </si>
  <si>
    <t>七戸中央支店</t>
    <rPh sb="2" eb="4">
      <t>チュウオウ</t>
    </rPh>
    <phoneticPr fontId="1"/>
  </si>
  <si>
    <t>950</t>
    <phoneticPr fontId="1"/>
  </si>
  <si>
    <t>321</t>
    <phoneticPr fontId="1"/>
  </si>
  <si>
    <t>0172</t>
    <phoneticPr fontId="1"/>
  </si>
  <si>
    <t>604</t>
    <phoneticPr fontId="1"/>
  </si>
  <si>
    <t>951</t>
    <phoneticPr fontId="1"/>
  </si>
  <si>
    <t>0173</t>
    <phoneticPr fontId="1"/>
  </si>
  <si>
    <t>605</t>
    <phoneticPr fontId="1"/>
  </si>
  <si>
    <t>622</t>
    <phoneticPr fontId="1"/>
  </si>
  <si>
    <t>323</t>
    <phoneticPr fontId="1"/>
  </si>
  <si>
    <t>0174</t>
    <phoneticPr fontId="1"/>
  </si>
  <si>
    <t>606</t>
    <phoneticPr fontId="1"/>
  </si>
  <si>
    <t>084</t>
    <phoneticPr fontId="1"/>
  </si>
  <si>
    <t>324</t>
    <phoneticPr fontId="1"/>
  </si>
  <si>
    <t>0175</t>
    <phoneticPr fontId="1"/>
  </si>
  <si>
    <t>607</t>
    <phoneticPr fontId="1"/>
  </si>
  <si>
    <t>085</t>
    <phoneticPr fontId="1"/>
  </si>
  <si>
    <t>325</t>
    <phoneticPr fontId="1"/>
  </si>
  <si>
    <t>0177</t>
    <phoneticPr fontId="1"/>
  </si>
  <si>
    <t>608</t>
    <phoneticPr fontId="1"/>
  </si>
  <si>
    <t>086</t>
    <phoneticPr fontId="1"/>
  </si>
  <si>
    <t>326</t>
    <phoneticPr fontId="1"/>
  </si>
  <si>
    <t>0178</t>
    <phoneticPr fontId="1"/>
  </si>
  <si>
    <t>609</t>
    <phoneticPr fontId="1"/>
  </si>
  <si>
    <t>六ケ所中央支店</t>
    <rPh sb="3" eb="5">
      <t>チュウオウ</t>
    </rPh>
    <phoneticPr fontId="1"/>
  </si>
  <si>
    <t>087</t>
    <phoneticPr fontId="1"/>
  </si>
  <si>
    <t>327</t>
    <phoneticPr fontId="1"/>
  </si>
  <si>
    <t>0179</t>
    <phoneticPr fontId="1"/>
  </si>
  <si>
    <t>611</t>
    <phoneticPr fontId="1"/>
  </si>
  <si>
    <t>089</t>
    <phoneticPr fontId="1"/>
  </si>
  <si>
    <t>079</t>
    <phoneticPr fontId="1"/>
  </si>
  <si>
    <t>341</t>
    <phoneticPr fontId="1"/>
  </si>
  <si>
    <t>0180</t>
    <phoneticPr fontId="1"/>
  </si>
  <si>
    <t>612</t>
    <phoneticPr fontId="1"/>
  </si>
  <si>
    <t>090</t>
    <phoneticPr fontId="1"/>
  </si>
  <si>
    <t>081</t>
    <phoneticPr fontId="1"/>
  </si>
  <si>
    <t>342</t>
    <phoneticPr fontId="1"/>
  </si>
  <si>
    <t>0181</t>
    <phoneticPr fontId="1"/>
  </si>
  <si>
    <t>614</t>
    <phoneticPr fontId="1"/>
  </si>
  <si>
    <t>952</t>
    <phoneticPr fontId="1"/>
  </si>
  <si>
    <t>082</t>
    <phoneticPr fontId="1"/>
  </si>
  <si>
    <t>351</t>
    <phoneticPr fontId="1"/>
  </si>
  <si>
    <t>0182</t>
    <phoneticPr fontId="1"/>
  </si>
  <si>
    <t>701</t>
    <phoneticPr fontId="1"/>
  </si>
  <si>
    <t>953</t>
    <phoneticPr fontId="1"/>
  </si>
  <si>
    <t>083</t>
    <phoneticPr fontId="1"/>
  </si>
  <si>
    <t>352</t>
    <phoneticPr fontId="1"/>
  </si>
  <si>
    <t>0183</t>
    <phoneticPr fontId="1"/>
  </si>
  <si>
    <t>702</t>
    <phoneticPr fontId="1"/>
  </si>
  <si>
    <t>095</t>
    <phoneticPr fontId="1"/>
  </si>
  <si>
    <t>仙台一番町支店</t>
    <rPh sb="0" eb="2">
      <t>センダイ</t>
    </rPh>
    <rPh sb="2" eb="5">
      <t>イチバンチョウ</t>
    </rPh>
    <rPh sb="5" eb="7">
      <t>シテン</t>
    </rPh>
    <phoneticPr fontId="1"/>
  </si>
  <si>
    <t>353</t>
    <phoneticPr fontId="1"/>
  </si>
  <si>
    <t>0184</t>
    <phoneticPr fontId="1"/>
  </si>
  <si>
    <t>704</t>
    <phoneticPr fontId="1"/>
  </si>
  <si>
    <t>むつ大畑出張所</t>
    <phoneticPr fontId="1"/>
  </si>
  <si>
    <t>096</t>
    <phoneticPr fontId="1"/>
  </si>
  <si>
    <t>361</t>
    <phoneticPr fontId="1"/>
  </si>
  <si>
    <t>0185</t>
    <phoneticPr fontId="1"/>
  </si>
  <si>
    <t>705</t>
    <phoneticPr fontId="1"/>
  </si>
  <si>
    <t>097</t>
    <phoneticPr fontId="1"/>
  </si>
  <si>
    <t>362</t>
    <phoneticPr fontId="1"/>
  </si>
  <si>
    <t>0187</t>
    <phoneticPr fontId="1"/>
  </si>
  <si>
    <t>801</t>
    <phoneticPr fontId="1"/>
  </si>
  <si>
    <t>東京中央支店</t>
    <rPh sb="0" eb="2">
      <t>トウキョウ</t>
    </rPh>
    <rPh sb="2" eb="4">
      <t>チュウオウ</t>
    </rPh>
    <rPh sb="4" eb="6">
      <t>シテン</t>
    </rPh>
    <phoneticPr fontId="1"/>
  </si>
  <si>
    <t>364</t>
    <phoneticPr fontId="1"/>
  </si>
  <si>
    <t>0188</t>
    <phoneticPr fontId="1"/>
  </si>
  <si>
    <t>802</t>
    <phoneticPr fontId="1"/>
  </si>
  <si>
    <t>155</t>
    <phoneticPr fontId="1"/>
  </si>
  <si>
    <t>381</t>
    <phoneticPr fontId="1"/>
  </si>
  <si>
    <t>0190</t>
    <phoneticPr fontId="1"/>
  </si>
  <si>
    <t>803</t>
    <phoneticPr fontId="1"/>
  </si>
  <si>
    <t>南部支店</t>
    <rPh sb="0" eb="2">
      <t>ナンブ</t>
    </rPh>
    <phoneticPr fontId="1"/>
  </si>
  <si>
    <t>525</t>
    <phoneticPr fontId="1"/>
  </si>
  <si>
    <t>092</t>
    <phoneticPr fontId="1"/>
  </si>
  <si>
    <t>382</t>
    <phoneticPr fontId="1"/>
  </si>
  <si>
    <t>0191</t>
    <phoneticPr fontId="1"/>
  </si>
  <si>
    <t>804</t>
    <phoneticPr fontId="1"/>
  </si>
  <si>
    <t>戸山団地支店</t>
    <rPh sb="2" eb="4">
      <t>ダンチ</t>
    </rPh>
    <phoneticPr fontId="1"/>
  </si>
  <si>
    <t>383</t>
    <phoneticPr fontId="1"/>
  </si>
  <si>
    <t>0288</t>
    <phoneticPr fontId="1"/>
  </si>
  <si>
    <t>805</t>
    <phoneticPr fontId="1"/>
  </si>
  <si>
    <t>227</t>
    <phoneticPr fontId="1"/>
  </si>
  <si>
    <t>391</t>
    <phoneticPr fontId="1"/>
  </si>
  <si>
    <t>0289</t>
    <phoneticPr fontId="1"/>
  </si>
  <si>
    <t>901</t>
    <phoneticPr fontId="1"/>
  </si>
  <si>
    <t>大館中央支店</t>
    <rPh sb="2" eb="4">
      <t>チュウオウ</t>
    </rPh>
    <phoneticPr fontId="1"/>
  </si>
  <si>
    <t>099</t>
    <phoneticPr fontId="1"/>
  </si>
  <si>
    <t>392</t>
    <phoneticPr fontId="1"/>
  </si>
  <si>
    <t>0294</t>
    <phoneticPr fontId="1"/>
  </si>
  <si>
    <t>903</t>
    <phoneticPr fontId="1"/>
  </si>
  <si>
    <t>能代中央支店</t>
    <rPh sb="2" eb="4">
      <t>チュウオウ</t>
    </rPh>
    <phoneticPr fontId="1"/>
  </si>
  <si>
    <t>229</t>
    <phoneticPr fontId="1"/>
  </si>
  <si>
    <t>100</t>
    <phoneticPr fontId="1"/>
  </si>
  <si>
    <t>393</t>
    <phoneticPr fontId="1"/>
  </si>
  <si>
    <t>0297</t>
    <phoneticPr fontId="1"/>
  </si>
  <si>
    <t>911</t>
    <phoneticPr fontId="1"/>
  </si>
  <si>
    <t>梁川町支店</t>
    <rPh sb="0" eb="2">
      <t>ヤナカワ</t>
    </rPh>
    <rPh sb="2" eb="3">
      <t>マチ</t>
    </rPh>
    <rPh sb="3" eb="5">
      <t>シテン</t>
    </rPh>
    <phoneticPr fontId="1"/>
  </si>
  <si>
    <t>157</t>
    <phoneticPr fontId="1"/>
  </si>
  <si>
    <t>394</t>
    <phoneticPr fontId="1"/>
  </si>
  <si>
    <t>0304</t>
    <phoneticPr fontId="1"/>
  </si>
  <si>
    <t>912</t>
    <phoneticPr fontId="1"/>
  </si>
  <si>
    <t>札幌中央支店</t>
    <rPh sb="2" eb="4">
      <t>チュウオウ</t>
    </rPh>
    <phoneticPr fontId="1"/>
  </si>
  <si>
    <t>954</t>
    <phoneticPr fontId="1"/>
  </si>
  <si>
    <t>0307</t>
    <phoneticPr fontId="1"/>
  </si>
  <si>
    <t>921</t>
    <phoneticPr fontId="1"/>
  </si>
  <si>
    <t>158</t>
    <phoneticPr fontId="1"/>
  </si>
  <si>
    <t>石江新城支店</t>
    <rPh sb="0" eb="2">
      <t>イシエ</t>
    </rPh>
    <phoneticPr fontId="1"/>
  </si>
  <si>
    <t>0322</t>
    <phoneticPr fontId="1"/>
  </si>
  <si>
    <t>931</t>
    <phoneticPr fontId="1"/>
  </si>
  <si>
    <t>159</t>
    <phoneticPr fontId="1"/>
  </si>
  <si>
    <t>431</t>
    <phoneticPr fontId="1"/>
  </si>
  <si>
    <t>0324</t>
    <phoneticPr fontId="1"/>
  </si>
  <si>
    <t>941</t>
    <phoneticPr fontId="1"/>
  </si>
  <si>
    <t>盛岡中央支店</t>
    <rPh sb="2" eb="4">
      <t>チュウオウ</t>
    </rPh>
    <phoneticPr fontId="1"/>
  </si>
  <si>
    <t>160</t>
    <phoneticPr fontId="1"/>
  </si>
  <si>
    <t>桜川筒井支店</t>
    <rPh sb="0" eb="2">
      <t>サクラガワ</t>
    </rPh>
    <phoneticPr fontId="1"/>
  </si>
  <si>
    <t>109</t>
    <phoneticPr fontId="1"/>
  </si>
  <si>
    <t>432</t>
    <phoneticPr fontId="1"/>
  </si>
  <si>
    <t>0325</t>
    <phoneticPr fontId="1"/>
  </si>
  <si>
    <t>971</t>
    <phoneticPr fontId="1"/>
  </si>
  <si>
    <t>あおもりネット支店</t>
    <rPh sb="7" eb="9">
      <t>シテン</t>
    </rPh>
    <phoneticPr fontId="1"/>
  </si>
  <si>
    <t>333</t>
    <phoneticPr fontId="1"/>
  </si>
  <si>
    <t>売市支店</t>
    <rPh sb="0" eb="2">
      <t>ウルイチ</t>
    </rPh>
    <rPh sb="2" eb="4">
      <t>シテン</t>
    </rPh>
    <phoneticPr fontId="1"/>
  </si>
  <si>
    <t>110</t>
    <phoneticPr fontId="1"/>
  </si>
  <si>
    <t>433</t>
    <phoneticPr fontId="1"/>
  </si>
  <si>
    <t>弘前支店</t>
    <phoneticPr fontId="1"/>
  </si>
  <si>
    <t>0397</t>
    <phoneticPr fontId="1"/>
  </si>
  <si>
    <t>982</t>
    <phoneticPr fontId="1"/>
  </si>
  <si>
    <t>955</t>
    <phoneticPr fontId="1"/>
  </si>
  <si>
    <t>441</t>
    <phoneticPr fontId="1"/>
  </si>
  <si>
    <t>0398</t>
    <phoneticPr fontId="1"/>
  </si>
  <si>
    <t>第二問屋町支店</t>
    <rPh sb="0" eb="2">
      <t>ダイニ</t>
    </rPh>
    <phoneticPr fontId="1"/>
  </si>
  <si>
    <t>451</t>
    <phoneticPr fontId="1"/>
  </si>
  <si>
    <t>0401</t>
    <phoneticPr fontId="1"/>
  </si>
  <si>
    <t>130</t>
    <phoneticPr fontId="1"/>
  </si>
  <si>
    <t>452</t>
    <phoneticPr fontId="1"/>
  </si>
  <si>
    <t>0402</t>
    <phoneticPr fontId="1"/>
  </si>
  <si>
    <t>956</t>
    <phoneticPr fontId="1"/>
  </si>
  <si>
    <t>471</t>
    <phoneticPr fontId="1"/>
  </si>
  <si>
    <t>0403</t>
    <phoneticPr fontId="1"/>
  </si>
  <si>
    <t>白山台出張所</t>
    <rPh sb="0" eb="3">
      <t>ハクサンダイ</t>
    </rPh>
    <rPh sb="3" eb="5">
      <t>シュッチョウ</t>
    </rPh>
    <rPh sb="5" eb="6">
      <t>ジョ</t>
    </rPh>
    <phoneticPr fontId="1"/>
  </si>
  <si>
    <t>472</t>
    <phoneticPr fontId="1"/>
  </si>
  <si>
    <t>0411</t>
    <phoneticPr fontId="1"/>
  </si>
  <si>
    <t>473</t>
    <phoneticPr fontId="1"/>
  </si>
  <si>
    <t>0430</t>
    <phoneticPr fontId="1"/>
  </si>
  <si>
    <t>136</t>
    <phoneticPr fontId="1"/>
  </si>
  <si>
    <t>475</t>
    <phoneticPr fontId="1"/>
  </si>
  <si>
    <t>0472</t>
    <phoneticPr fontId="1"/>
  </si>
  <si>
    <t>138</t>
    <phoneticPr fontId="1"/>
  </si>
  <si>
    <t>田名部支店</t>
    <rPh sb="0" eb="3">
      <t>タナブ</t>
    </rPh>
    <rPh sb="3" eb="5">
      <t>シテン</t>
    </rPh>
    <phoneticPr fontId="1"/>
  </si>
  <si>
    <t>476</t>
    <phoneticPr fontId="1"/>
  </si>
  <si>
    <t>0501</t>
    <phoneticPr fontId="1"/>
  </si>
  <si>
    <t>481</t>
    <phoneticPr fontId="1"/>
  </si>
  <si>
    <t>0508</t>
    <phoneticPr fontId="1"/>
  </si>
  <si>
    <t>511</t>
    <phoneticPr fontId="1"/>
  </si>
  <si>
    <t>0509</t>
    <phoneticPr fontId="1"/>
  </si>
  <si>
    <t>0512</t>
    <phoneticPr fontId="1"/>
  </si>
  <si>
    <t>0513</t>
    <phoneticPr fontId="1"/>
  </si>
  <si>
    <t>0514</t>
    <phoneticPr fontId="1"/>
  </si>
  <si>
    <t>0516</t>
    <phoneticPr fontId="1"/>
  </si>
  <si>
    <t>0517</t>
    <phoneticPr fontId="1"/>
  </si>
  <si>
    <t>0522</t>
    <phoneticPr fontId="1"/>
  </si>
  <si>
    <t>139</t>
    <phoneticPr fontId="1"/>
  </si>
  <si>
    <t>0525</t>
    <phoneticPr fontId="1"/>
  </si>
  <si>
    <t>0526</t>
    <phoneticPr fontId="1"/>
  </si>
  <si>
    <t>141</t>
    <phoneticPr fontId="1"/>
  </si>
  <si>
    <t>0530</t>
    <phoneticPr fontId="1"/>
  </si>
  <si>
    <t>0532</t>
    <phoneticPr fontId="1"/>
  </si>
  <si>
    <t>0533</t>
    <phoneticPr fontId="1"/>
  </si>
  <si>
    <t>0534</t>
    <phoneticPr fontId="1"/>
  </si>
  <si>
    <t>0537</t>
    <phoneticPr fontId="1"/>
  </si>
  <si>
    <t>0538</t>
    <phoneticPr fontId="1"/>
  </si>
  <si>
    <t>0542</t>
    <phoneticPr fontId="1"/>
  </si>
  <si>
    <t>0543</t>
    <phoneticPr fontId="1"/>
  </si>
  <si>
    <t>0544</t>
    <phoneticPr fontId="1"/>
  </si>
  <si>
    <t>0546</t>
    <phoneticPr fontId="1"/>
  </si>
  <si>
    <t>0554</t>
    <phoneticPr fontId="1"/>
  </si>
  <si>
    <t>0555</t>
    <phoneticPr fontId="1"/>
  </si>
  <si>
    <t>0562</t>
    <phoneticPr fontId="1"/>
  </si>
  <si>
    <t>0565</t>
    <phoneticPr fontId="1"/>
  </si>
  <si>
    <t>0566</t>
    <phoneticPr fontId="1"/>
  </si>
  <si>
    <t>0569</t>
    <phoneticPr fontId="1"/>
  </si>
  <si>
    <t>0570</t>
    <phoneticPr fontId="1"/>
  </si>
  <si>
    <t>0572</t>
    <phoneticPr fontId="1"/>
  </si>
  <si>
    <t>0573</t>
    <phoneticPr fontId="1"/>
  </si>
  <si>
    <t>0576</t>
    <phoneticPr fontId="1"/>
  </si>
  <si>
    <t>0578</t>
    <phoneticPr fontId="1"/>
  </si>
  <si>
    <t>0582</t>
    <phoneticPr fontId="1"/>
  </si>
  <si>
    <t>0583</t>
    <phoneticPr fontId="1"/>
  </si>
  <si>
    <t>0585</t>
    <phoneticPr fontId="1"/>
  </si>
  <si>
    <t>0587</t>
    <phoneticPr fontId="1"/>
  </si>
  <si>
    <t>0590</t>
    <phoneticPr fontId="1"/>
  </si>
  <si>
    <t>0591</t>
    <phoneticPr fontId="1"/>
  </si>
  <si>
    <t>0594</t>
    <phoneticPr fontId="1"/>
  </si>
  <si>
    <t>0596</t>
    <phoneticPr fontId="1"/>
  </si>
  <si>
    <t>0597</t>
    <phoneticPr fontId="1"/>
  </si>
  <si>
    <t>1000</t>
    <phoneticPr fontId="1"/>
  </si>
  <si>
    <t>1001</t>
    <phoneticPr fontId="1"/>
  </si>
  <si>
    <t>1003</t>
    <phoneticPr fontId="1"/>
  </si>
  <si>
    <t>1004</t>
    <phoneticPr fontId="1"/>
  </si>
  <si>
    <t>1006</t>
    <phoneticPr fontId="1"/>
  </si>
  <si>
    <t>1008</t>
    <phoneticPr fontId="1"/>
  </si>
  <si>
    <t>1009</t>
    <phoneticPr fontId="1"/>
  </si>
  <si>
    <t>1010</t>
    <phoneticPr fontId="1"/>
  </si>
  <si>
    <t>1011</t>
    <phoneticPr fontId="1"/>
  </si>
  <si>
    <t>1012</t>
    <phoneticPr fontId="1"/>
  </si>
  <si>
    <t>1013</t>
    <phoneticPr fontId="1"/>
  </si>
  <si>
    <t>1014</t>
    <phoneticPr fontId="1"/>
  </si>
  <si>
    <t>1016</t>
    <phoneticPr fontId="1"/>
  </si>
  <si>
    <t>1018</t>
    <phoneticPr fontId="1"/>
  </si>
  <si>
    <t>1020</t>
    <phoneticPr fontId="1"/>
  </si>
  <si>
    <t>1021</t>
    <phoneticPr fontId="1"/>
  </si>
  <si>
    <t>1022</t>
    <phoneticPr fontId="1"/>
  </si>
  <si>
    <t>1024</t>
    <phoneticPr fontId="1"/>
  </si>
  <si>
    <t>1026</t>
    <phoneticPr fontId="1"/>
  </si>
  <si>
    <t>1027</t>
    <phoneticPr fontId="1"/>
  </si>
  <si>
    <t>1028</t>
    <phoneticPr fontId="1"/>
  </si>
  <si>
    <t>1030</t>
    <phoneticPr fontId="1"/>
  </si>
  <si>
    <t>1031</t>
    <phoneticPr fontId="1"/>
  </si>
  <si>
    <t>1033</t>
    <phoneticPr fontId="1"/>
  </si>
  <si>
    <t>1104</t>
    <phoneticPr fontId="1"/>
  </si>
  <si>
    <t>1105</t>
    <phoneticPr fontId="1"/>
  </si>
  <si>
    <t>1120</t>
    <phoneticPr fontId="1"/>
  </si>
  <si>
    <t>1123</t>
    <phoneticPr fontId="1"/>
  </si>
  <si>
    <t>1140</t>
    <phoneticPr fontId="1"/>
  </si>
  <si>
    <t>1141</t>
    <phoneticPr fontId="1"/>
  </si>
  <si>
    <t>1142</t>
    <phoneticPr fontId="1"/>
  </si>
  <si>
    <t>1143</t>
    <phoneticPr fontId="1"/>
  </si>
  <si>
    <t>1150</t>
    <phoneticPr fontId="1"/>
  </si>
  <si>
    <t>1152</t>
    <phoneticPr fontId="1"/>
  </si>
  <si>
    <t>1153</t>
    <phoneticPr fontId="1"/>
  </si>
  <si>
    <t>1154</t>
    <phoneticPr fontId="1"/>
  </si>
  <si>
    <t>1155</t>
    <phoneticPr fontId="1"/>
  </si>
  <si>
    <t>1156</t>
    <phoneticPr fontId="1"/>
  </si>
  <si>
    <t>1170</t>
    <phoneticPr fontId="1"/>
  </si>
  <si>
    <t>1171</t>
    <phoneticPr fontId="1"/>
  </si>
  <si>
    <t>1172</t>
    <phoneticPr fontId="1"/>
  </si>
  <si>
    <t>1174</t>
    <phoneticPr fontId="1"/>
  </si>
  <si>
    <t>1175</t>
    <phoneticPr fontId="1"/>
  </si>
  <si>
    <t>1181</t>
    <phoneticPr fontId="1"/>
  </si>
  <si>
    <t>1182</t>
    <phoneticPr fontId="1"/>
  </si>
  <si>
    <t>1184</t>
    <phoneticPr fontId="1"/>
  </si>
  <si>
    <t>1185</t>
    <phoneticPr fontId="1"/>
  </si>
  <si>
    <t>1186</t>
    <phoneticPr fontId="1"/>
  </si>
  <si>
    <t>1188</t>
    <phoneticPr fontId="1"/>
  </si>
  <si>
    <t>1189</t>
    <phoneticPr fontId="1"/>
  </si>
  <si>
    <t>1190</t>
    <phoneticPr fontId="1"/>
  </si>
  <si>
    <t>1203</t>
    <phoneticPr fontId="1"/>
  </si>
  <si>
    <t>1204</t>
    <phoneticPr fontId="1"/>
  </si>
  <si>
    <t>1206</t>
    <phoneticPr fontId="1"/>
  </si>
  <si>
    <t>1208</t>
    <phoneticPr fontId="1"/>
  </si>
  <si>
    <t>1209</t>
    <phoneticPr fontId="1"/>
  </si>
  <si>
    <t>1210</t>
    <phoneticPr fontId="1"/>
  </si>
  <si>
    <t>1211</t>
    <phoneticPr fontId="1"/>
  </si>
  <si>
    <t>1221</t>
    <phoneticPr fontId="1"/>
  </si>
  <si>
    <t>1222</t>
    <phoneticPr fontId="1"/>
  </si>
  <si>
    <t>1223</t>
    <phoneticPr fontId="1"/>
  </si>
  <si>
    <t>1224</t>
    <phoneticPr fontId="1"/>
  </si>
  <si>
    <t>1225</t>
    <phoneticPr fontId="1"/>
  </si>
  <si>
    <t>1227</t>
    <phoneticPr fontId="1"/>
  </si>
  <si>
    <t>1240</t>
    <phoneticPr fontId="1"/>
  </si>
  <si>
    <t>1242</t>
    <phoneticPr fontId="1"/>
  </si>
  <si>
    <t>1250</t>
    <phoneticPr fontId="1"/>
  </si>
  <si>
    <t>1251</t>
    <phoneticPr fontId="1"/>
  </si>
  <si>
    <t>1252</t>
    <phoneticPr fontId="1"/>
  </si>
  <si>
    <t>1253</t>
    <phoneticPr fontId="1"/>
  </si>
  <si>
    <t>1260</t>
    <phoneticPr fontId="1"/>
  </si>
  <si>
    <t>1261</t>
    <phoneticPr fontId="1"/>
  </si>
  <si>
    <t>1262</t>
    <phoneticPr fontId="1"/>
  </si>
  <si>
    <t>1264</t>
    <phoneticPr fontId="1"/>
  </si>
  <si>
    <t>1267</t>
    <phoneticPr fontId="1"/>
  </si>
  <si>
    <t>1280</t>
    <phoneticPr fontId="1"/>
  </si>
  <si>
    <t>1281</t>
    <phoneticPr fontId="1"/>
  </si>
  <si>
    <t>1282</t>
    <phoneticPr fontId="1"/>
  </si>
  <si>
    <t>1283</t>
    <phoneticPr fontId="1"/>
  </si>
  <si>
    <t>1286</t>
    <phoneticPr fontId="1"/>
  </si>
  <si>
    <t>1288</t>
    <phoneticPr fontId="1"/>
  </si>
  <si>
    <t>1289</t>
    <phoneticPr fontId="1"/>
  </si>
  <si>
    <t>1290</t>
    <phoneticPr fontId="1"/>
  </si>
  <si>
    <t>1303</t>
    <phoneticPr fontId="1"/>
  </si>
  <si>
    <t>1305</t>
    <phoneticPr fontId="1"/>
  </si>
  <si>
    <t>1310</t>
    <phoneticPr fontId="1"/>
  </si>
  <si>
    <t>1311</t>
    <phoneticPr fontId="1"/>
  </si>
  <si>
    <t>1319</t>
    <phoneticPr fontId="1"/>
  </si>
  <si>
    <t>1320</t>
    <phoneticPr fontId="1"/>
  </si>
  <si>
    <t>1321</t>
    <phoneticPr fontId="1"/>
  </si>
  <si>
    <t>1323</t>
    <phoneticPr fontId="1"/>
  </si>
  <si>
    <t>1326</t>
    <phoneticPr fontId="1"/>
  </si>
  <si>
    <t>1327</t>
    <phoneticPr fontId="1"/>
  </si>
  <si>
    <t>1333</t>
    <phoneticPr fontId="1"/>
  </si>
  <si>
    <t>1336</t>
    <phoneticPr fontId="1"/>
  </si>
  <si>
    <t>1341</t>
    <phoneticPr fontId="1"/>
  </si>
  <si>
    <t>1344</t>
    <phoneticPr fontId="1"/>
  </si>
  <si>
    <t>1345</t>
    <phoneticPr fontId="1"/>
  </si>
  <si>
    <t>1346</t>
    <phoneticPr fontId="1"/>
  </si>
  <si>
    <t>1348</t>
    <phoneticPr fontId="1"/>
  </si>
  <si>
    <t>1349</t>
    <phoneticPr fontId="1"/>
  </si>
  <si>
    <t>1351</t>
    <phoneticPr fontId="1"/>
  </si>
  <si>
    <t>1352</t>
    <phoneticPr fontId="1"/>
  </si>
  <si>
    <t>1356</t>
    <phoneticPr fontId="1"/>
  </si>
  <si>
    <t>1358</t>
    <phoneticPr fontId="1"/>
  </si>
  <si>
    <t>1360</t>
    <phoneticPr fontId="1"/>
  </si>
  <si>
    <t>1370</t>
    <phoneticPr fontId="1"/>
  </si>
  <si>
    <t>1371</t>
    <phoneticPr fontId="1"/>
  </si>
  <si>
    <t>1373</t>
    <phoneticPr fontId="1"/>
  </si>
  <si>
    <t>1374</t>
    <phoneticPr fontId="1"/>
  </si>
  <si>
    <t>1375</t>
    <phoneticPr fontId="1"/>
  </si>
  <si>
    <t>1376</t>
    <phoneticPr fontId="1"/>
  </si>
  <si>
    <t>1377</t>
    <phoneticPr fontId="1"/>
  </si>
  <si>
    <t>1379</t>
    <phoneticPr fontId="1"/>
  </si>
  <si>
    <t>1380</t>
    <phoneticPr fontId="1"/>
  </si>
  <si>
    <t>1385</t>
    <phoneticPr fontId="1"/>
  </si>
  <si>
    <t>1386</t>
    <phoneticPr fontId="1"/>
  </si>
  <si>
    <t>1390</t>
    <phoneticPr fontId="1"/>
  </si>
  <si>
    <t>1391</t>
    <phoneticPr fontId="1"/>
  </si>
  <si>
    <t>1392</t>
    <phoneticPr fontId="1"/>
  </si>
  <si>
    <t>1393</t>
    <phoneticPr fontId="1"/>
  </si>
  <si>
    <t>1394</t>
    <phoneticPr fontId="1"/>
  </si>
  <si>
    <t>1396</t>
    <phoneticPr fontId="1"/>
  </si>
  <si>
    <t>1401</t>
    <phoneticPr fontId="1"/>
  </si>
  <si>
    <t>1402</t>
    <phoneticPr fontId="1"/>
  </si>
  <si>
    <t>1404</t>
    <phoneticPr fontId="1"/>
  </si>
  <si>
    <t>1405</t>
    <phoneticPr fontId="1"/>
  </si>
  <si>
    <t>1406</t>
    <phoneticPr fontId="1"/>
  </si>
  <si>
    <t>1412</t>
    <phoneticPr fontId="1"/>
  </si>
  <si>
    <t>1413</t>
    <phoneticPr fontId="1"/>
  </si>
  <si>
    <t>1440</t>
    <phoneticPr fontId="1"/>
  </si>
  <si>
    <t>1442</t>
    <phoneticPr fontId="1"/>
  </si>
  <si>
    <t>1444</t>
    <phoneticPr fontId="1"/>
  </si>
  <si>
    <t>1445</t>
    <phoneticPr fontId="1"/>
  </si>
  <si>
    <t>1448</t>
    <phoneticPr fontId="1"/>
  </si>
  <si>
    <t>1470</t>
    <phoneticPr fontId="1"/>
  </si>
  <si>
    <t>1471</t>
    <phoneticPr fontId="1"/>
  </si>
  <si>
    <t>1472</t>
    <phoneticPr fontId="1"/>
  </si>
  <si>
    <t>1473</t>
    <phoneticPr fontId="1"/>
  </si>
  <si>
    <t>1475</t>
    <phoneticPr fontId="1"/>
  </si>
  <si>
    <t>1501</t>
    <phoneticPr fontId="1"/>
  </si>
  <si>
    <t>1502</t>
    <phoneticPr fontId="1"/>
  </si>
  <si>
    <t>1503</t>
    <phoneticPr fontId="1"/>
  </si>
  <si>
    <t>1505</t>
    <phoneticPr fontId="1"/>
  </si>
  <si>
    <t>1506</t>
    <phoneticPr fontId="1"/>
  </si>
  <si>
    <t>1507</t>
    <phoneticPr fontId="1"/>
  </si>
  <si>
    <t>1509</t>
    <phoneticPr fontId="1"/>
  </si>
  <si>
    <t>1511</t>
    <phoneticPr fontId="1"/>
  </si>
  <si>
    <t>1512</t>
    <phoneticPr fontId="1"/>
  </si>
  <si>
    <t>1513</t>
    <phoneticPr fontId="1"/>
  </si>
  <si>
    <t>1515</t>
    <phoneticPr fontId="1"/>
  </si>
  <si>
    <t>1517</t>
    <phoneticPr fontId="1"/>
  </si>
  <si>
    <t>1530</t>
    <phoneticPr fontId="1"/>
  </si>
  <si>
    <t>1531</t>
    <phoneticPr fontId="1"/>
  </si>
  <si>
    <t>1532</t>
    <phoneticPr fontId="1"/>
  </si>
  <si>
    <t>1533</t>
    <phoneticPr fontId="1"/>
  </si>
  <si>
    <t>1534</t>
    <phoneticPr fontId="1"/>
  </si>
  <si>
    <t>1538</t>
    <phoneticPr fontId="1"/>
  </si>
  <si>
    <t>1540</t>
    <phoneticPr fontId="1"/>
  </si>
  <si>
    <t>1550</t>
    <phoneticPr fontId="1"/>
  </si>
  <si>
    <t>1551</t>
    <phoneticPr fontId="1"/>
  </si>
  <si>
    <t>1552</t>
    <phoneticPr fontId="1"/>
  </si>
  <si>
    <t>1553</t>
    <phoneticPr fontId="1"/>
  </si>
  <si>
    <t>1554</t>
    <phoneticPr fontId="1"/>
  </si>
  <si>
    <t>1555</t>
    <phoneticPr fontId="1"/>
  </si>
  <si>
    <t>1556</t>
    <phoneticPr fontId="1"/>
  </si>
  <si>
    <t>1557</t>
    <phoneticPr fontId="1"/>
  </si>
  <si>
    <t>1559</t>
    <phoneticPr fontId="1"/>
  </si>
  <si>
    <t>1560</t>
    <phoneticPr fontId="1"/>
  </si>
  <si>
    <t>1561</t>
    <phoneticPr fontId="1"/>
  </si>
  <si>
    <t>1562</t>
    <phoneticPr fontId="1"/>
  </si>
  <si>
    <t>1563</t>
    <phoneticPr fontId="1"/>
  </si>
  <si>
    <t>1565</t>
    <phoneticPr fontId="1"/>
  </si>
  <si>
    <t>1566</t>
    <phoneticPr fontId="1"/>
  </si>
  <si>
    <t>1580</t>
    <phoneticPr fontId="1"/>
  </si>
  <si>
    <t>1581</t>
    <phoneticPr fontId="1"/>
  </si>
  <si>
    <t>1582</t>
    <phoneticPr fontId="1"/>
  </si>
  <si>
    <t>1583</t>
    <phoneticPr fontId="1"/>
  </si>
  <si>
    <t>1585</t>
    <phoneticPr fontId="1"/>
  </si>
  <si>
    <t>1602</t>
    <phoneticPr fontId="1"/>
  </si>
  <si>
    <t>1603</t>
    <phoneticPr fontId="1"/>
  </si>
  <si>
    <t>1604</t>
    <phoneticPr fontId="1"/>
  </si>
  <si>
    <t>1610</t>
    <phoneticPr fontId="1"/>
  </si>
  <si>
    <t>1611</t>
    <phoneticPr fontId="1"/>
  </si>
  <si>
    <t>1620</t>
    <phoneticPr fontId="1"/>
  </si>
  <si>
    <t>1630</t>
    <phoneticPr fontId="1"/>
  </si>
  <si>
    <t>1633</t>
    <phoneticPr fontId="1"/>
  </si>
  <si>
    <t>1635</t>
    <phoneticPr fontId="1"/>
  </si>
  <si>
    <t>1636</t>
    <phoneticPr fontId="1"/>
  </si>
  <si>
    <t>1643</t>
    <phoneticPr fontId="1"/>
  </si>
  <si>
    <t>1645</t>
    <phoneticPr fontId="1"/>
  </si>
  <si>
    <t>1656</t>
    <phoneticPr fontId="1"/>
  </si>
  <si>
    <t>1666</t>
    <phoneticPr fontId="1"/>
  </si>
  <si>
    <t>1667</t>
    <phoneticPr fontId="1"/>
  </si>
  <si>
    <t>1668</t>
    <phoneticPr fontId="1"/>
  </si>
  <si>
    <t>1671</t>
    <phoneticPr fontId="1"/>
  </si>
  <si>
    <t>1674</t>
    <phoneticPr fontId="1"/>
  </si>
  <si>
    <t>1680</t>
    <phoneticPr fontId="1"/>
  </si>
  <si>
    <t>1685</t>
    <phoneticPr fontId="1"/>
  </si>
  <si>
    <t>1686</t>
    <phoneticPr fontId="1"/>
  </si>
  <si>
    <t>1687</t>
    <phoneticPr fontId="1"/>
  </si>
  <si>
    <t>1688</t>
    <phoneticPr fontId="1"/>
  </si>
  <si>
    <t>1689</t>
    <phoneticPr fontId="1"/>
  </si>
  <si>
    <t>1691</t>
    <phoneticPr fontId="1"/>
  </si>
  <si>
    <t>1692</t>
    <phoneticPr fontId="1"/>
  </si>
  <si>
    <t>1694</t>
    <phoneticPr fontId="1"/>
  </si>
  <si>
    <t>1695</t>
    <phoneticPr fontId="1"/>
  </si>
  <si>
    <t>1696</t>
    <phoneticPr fontId="1"/>
  </si>
  <si>
    <t>1701</t>
    <phoneticPr fontId="1"/>
  </si>
  <si>
    <t>1702</t>
    <phoneticPr fontId="1"/>
  </si>
  <si>
    <t>1703</t>
    <phoneticPr fontId="1"/>
  </si>
  <si>
    <t>1710</t>
    <phoneticPr fontId="1"/>
  </si>
  <si>
    <t>1711</t>
    <phoneticPr fontId="1"/>
  </si>
  <si>
    <t>1712</t>
    <phoneticPr fontId="1"/>
  </si>
  <si>
    <t>1732</t>
    <phoneticPr fontId="1"/>
  </si>
  <si>
    <t>1734</t>
    <phoneticPr fontId="1"/>
  </si>
  <si>
    <t>1735</t>
    <phoneticPr fontId="1"/>
  </si>
  <si>
    <t>1738</t>
    <phoneticPr fontId="1"/>
  </si>
  <si>
    <t>1740</t>
    <phoneticPr fontId="1"/>
  </si>
  <si>
    <t>1741</t>
    <phoneticPr fontId="1"/>
  </si>
  <si>
    <t>1742</t>
    <phoneticPr fontId="1"/>
  </si>
  <si>
    <t>1743</t>
    <phoneticPr fontId="1"/>
  </si>
  <si>
    <t>1750</t>
    <phoneticPr fontId="1"/>
  </si>
  <si>
    <t>1752</t>
    <phoneticPr fontId="1"/>
  </si>
  <si>
    <t>1756</t>
    <phoneticPr fontId="1"/>
  </si>
  <si>
    <t>1758</t>
    <phoneticPr fontId="1"/>
  </si>
  <si>
    <t>1780</t>
    <phoneticPr fontId="1"/>
  </si>
  <si>
    <t>1781</t>
    <phoneticPr fontId="1"/>
  </si>
  <si>
    <t>1789</t>
    <phoneticPr fontId="1"/>
  </si>
  <si>
    <t>1801</t>
    <phoneticPr fontId="1"/>
  </si>
  <si>
    <t>1803</t>
    <phoneticPr fontId="1"/>
  </si>
  <si>
    <t>1830</t>
    <phoneticPr fontId="1"/>
  </si>
  <si>
    <t>1833</t>
    <phoneticPr fontId="1"/>
  </si>
  <si>
    <t>1860</t>
    <phoneticPr fontId="1"/>
  </si>
  <si>
    <t>1862</t>
    <phoneticPr fontId="1"/>
  </si>
  <si>
    <t>1864</t>
    <phoneticPr fontId="1"/>
  </si>
  <si>
    <t>1866</t>
    <phoneticPr fontId="1"/>
  </si>
  <si>
    <t>1880</t>
    <phoneticPr fontId="1"/>
  </si>
  <si>
    <t>1881</t>
    <phoneticPr fontId="1"/>
  </si>
  <si>
    <t>1901</t>
    <phoneticPr fontId="1"/>
  </si>
  <si>
    <t>1903</t>
    <phoneticPr fontId="1"/>
  </si>
  <si>
    <t>1908</t>
    <phoneticPr fontId="1"/>
  </si>
  <si>
    <t>1909</t>
    <phoneticPr fontId="1"/>
  </si>
  <si>
    <t>1910</t>
    <phoneticPr fontId="1"/>
  </si>
  <si>
    <t>1913</t>
    <phoneticPr fontId="1"/>
  </si>
  <si>
    <t>1917</t>
    <phoneticPr fontId="1"/>
  </si>
  <si>
    <t>1920</t>
    <phoneticPr fontId="1"/>
  </si>
  <si>
    <t>1930</t>
    <phoneticPr fontId="1"/>
  </si>
  <si>
    <t>1931</t>
    <phoneticPr fontId="1"/>
  </si>
  <si>
    <t>1932</t>
    <phoneticPr fontId="1"/>
  </si>
  <si>
    <t>1933</t>
    <phoneticPr fontId="1"/>
  </si>
  <si>
    <t>1942</t>
    <phoneticPr fontId="1"/>
  </si>
  <si>
    <t>1951</t>
    <phoneticPr fontId="1"/>
  </si>
  <si>
    <t>1952</t>
    <phoneticPr fontId="1"/>
  </si>
  <si>
    <t>1954</t>
    <phoneticPr fontId="1"/>
  </si>
  <si>
    <t>1955</t>
    <phoneticPr fontId="1"/>
  </si>
  <si>
    <t>1960</t>
    <phoneticPr fontId="1"/>
  </si>
  <si>
    <t>1962</t>
    <phoneticPr fontId="1"/>
  </si>
  <si>
    <t>1968</t>
    <phoneticPr fontId="1"/>
  </si>
  <si>
    <t>1980</t>
    <phoneticPr fontId="1"/>
  </si>
  <si>
    <t>1981</t>
    <phoneticPr fontId="1"/>
  </si>
  <si>
    <t>1982</t>
    <phoneticPr fontId="1"/>
  </si>
  <si>
    <t>1985</t>
    <phoneticPr fontId="1"/>
  </si>
  <si>
    <t>1986</t>
    <phoneticPr fontId="1"/>
  </si>
  <si>
    <t>1990</t>
    <phoneticPr fontId="1"/>
  </si>
  <si>
    <t>1991</t>
    <phoneticPr fontId="1"/>
  </si>
  <si>
    <t>1993</t>
    <phoneticPr fontId="1"/>
  </si>
  <si>
    <t>1996</t>
    <phoneticPr fontId="1"/>
  </si>
  <si>
    <t>2004</t>
    <phoneticPr fontId="1"/>
  </si>
  <si>
    <t>2011</t>
    <phoneticPr fontId="1"/>
  </si>
  <si>
    <t>2013</t>
    <phoneticPr fontId="1"/>
  </si>
  <si>
    <t>2014</t>
    <phoneticPr fontId="1"/>
  </si>
  <si>
    <t>2017</t>
    <phoneticPr fontId="1"/>
  </si>
  <si>
    <t>2019</t>
    <phoneticPr fontId="1"/>
  </si>
  <si>
    <t>2024</t>
    <phoneticPr fontId="1"/>
  </si>
  <si>
    <t>2025</t>
    <phoneticPr fontId="1"/>
  </si>
  <si>
    <t>2030</t>
    <phoneticPr fontId="1"/>
  </si>
  <si>
    <t>2045</t>
    <phoneticPr fontId="1"/>
  </si>
  <si>
    <t>2049</t>
    <phoneticPr fontId="1"/>
  </si>
  <si>
    <t>2060</t>
    <phoneticPr fontId="1"/>
  </si>
  <si>
    <t>2061</t>
    <phoneticPr fontId="1"/>
  </si>
  <si>
    <t>2062</t>
    <phoneticPr fontId="1"/>
  </si>
  <si>
    <t>2063</t>
    <phoneticPr fontId="1"/>
  </si>
  <si>
    <t>2075</t>
    <phoneticPr fontId="1"/>
  </si>
  <si>
    <t>2083</t>
    <phoneticPr fontId="1"/>
  </si>
  <si>
    <t>2084</t>
    <phoneticPr fontId="1"/>
  </si>
  <si>
    <t>2085</t>
    <phoneticPr fontId="1"/>
  </si>
  <si>
    <t>2090</t>
    <phoneticPr fontId="1"/>
  </si>
  <si>
    <t>2092</t>
    <phoneticPr fontId="1"/>
  </si>
  <si>
    <t>2095</t>
    <phoneticPr fontId="1"/>
  </si>
  <si>
    <t>2096</t>
    <phoneticPr fontId="1"/>
  </si>
  <si>
    <t>2101</t>
    <phoneticPr fontId="1"/>
  </si>
  <si>
    <t>2122</t>
    <phoneticPr fontId="1"/>
  </si>
  <si>
    <t>2125</t>
    <phoneticPr fontId="1"/>
  </si>
  <si>
    <t>2143</t>
    <phoneticPr fontId="1"/>
  </si>
  <si>
    <t>2146</t>
    <phoneticPr fontId="1"/>
  </si>
  <si>
    <t>2149</t>
    <phoneticPr fontId="1"/>
  </si>
  <si>
    <t>2151</t>
    <phoneticPr fontId="1"/>
  </si>
  <si>
    <t>2162</t>
    <phoneticPr fontId="1"/>
  </si>
  <si>
    <t>2165</t>
    <phoneticPr fontId="1"/>
  </si>
  <si>
    <t>2167</t>
    <phoneticPr fontId="1"/>
  </si>
  <si>
    <t>2180</t>
    <phoneticPr fontId="1"/>
  </si>
  <si>
    <t>2184</t>
    <phoneticPr fontId="1"/>
  </si>
  <si>
    <t>2190</t>
    <phoneticPr fontId="1"/>
  </si>
  <si>
    <t>2202</t>
    <phoneticPr fontId="1"/>
  </si>
  <si>
    <t>2210</t>
    <phoneticPr fontId="1"/>
  </si>
  <si>
    <t>2211</t>
    <phoneticPr fontId="1"/>
  </si>
  <si>
    <t>2215</t>
    <phoneticPr fontId="1"/>
  </si>
  <si>
    <t>2224</t>
    <phoneticPr fontId="1"/>
  </si>
  <si>
    <t>2226</t>
    <phoneticPr fontId="1"/>
  </si>
  <si>
    <t>2229</t>
    <phoneticPr fontId="1"/>
  </si>
  <si>
    <t>2231</t>
    <phoneticPr fontId="1"/>
  </si>
  <si>
    <t>2235</t>
    <phoneticPr fontId="1"/>
  </si>
  <si>
    <t>2241</t>
    <phoneticPr fontId="1"/>
  </si>
  <si>
    <t>2243</t>
    <phoneticPr fontId="1"/>
  </si>
  <si>
    <t>2248</t>
    <phoneticPr fontId="1"/>
  </si>
  <si>
    <t>2254</t>
    <phoneticPr fontId="1"/>
  </si>
  <si>
    <t>2266</t>
    <phoneticPr fontId="1"/>
  </si>
  <si>
    <t>2271</t>
    <phoneticPr fontId="1"/>
  </si>
  <si>
    <t>2272</t>
    <phoneticPr fontId="1"/>
  </si>
  <si>
    <t>2274</t>
    <phoneticPr fontId="1"/>
  </si>
  <si>
    <t>2276</t>
    <phoneticPr fontId="1"/>
  </si>
  <si>
    <t>2277</t>
    <phoneticPr fontId="1"/>
  </si>
  <si>
    <t>2304</t>
    <phoneticPr fontId="1"/>
  </si>
  <si>
    <t>2305</t>
    <phoneticPr fontId="1"/>
  </si>
  <si>
    <t>2306</t>
    <phoneticPr fontId="1"/>
  </si>
  <si>
    <t>2307</t>
    <phoneticPr fontId="1"/>
  </si>
  <si>
    <t>2315</t>
    <phoneticPr fontId="1"/>
  </si>
  <si>
    <t>2318</t>
    <phoneticPr fontId="1"/>
  </si>
  <si>
    <t>2332</t>
    <phoneticPr fontId="1"/>
  </si>
  <si>
    <t>2351</t>
    <phoneticPr fontId="1"/>
  </si>
  <si>
    <t>2354</t>
    <phoneticPr fontId="1"/>
  </si>
  <si>
    <t>2356</t>
    <phoneticPr fontId="1"/>
  </si>
  <si>
    <t>2357</t>
    <phoneticPr fontId="1"/>
  </si>
  <si>
    <t>2358</t>
    <phoneticPr fontId="1"/>
  </si>
  <si>
    <t>2359</t>
    <phoneticPr fontId="1"/>
  </si>
  <si>
    <t>2360</t>
    <phoneticPr fontId="1"/>
  </si>
  <si>
    <t>2361</t>
    <phoneticPr fontId="1"/>
  </si>
  <si>
    <t>2362</t>
    <phoneticPr fontId="1"/>
  </si>
  <si>
    <t>2363</t>
    <phoneticPr fontId="1"/>
  </si>
  <si>
    <t>2365</t>
    <phoneticPr fontId="1"/>
  </si>
  <si>
    <t>2366</t>
    <phoneticPr fontId="1"/>
  </si>
  <si>
    <t>2377</t>
    <phoneticPr fontId="1"/>
  </si>
  <si>
    <t>2378</t>
    <phoneticPr fontId="1"/>
  </si>
  <si>
    <t>2390</t>
    <phoneticPr fontId="1"/>
  </si>
  <si>
    <t>2402</t>
    <phoneticPr fontId="1"/>
  </si>
  <si>
    <t>2404</t>
    <phoneticPr fontId="1"/>
  </si>
  <si>
    <t>2411</t>
    <phoneticPr fontId="1"/>
  </si>
  <si>
    <t>2417</t>
    <phoneticPr fontId="1"/>
  </si>
  <si>
    <t>2430</t>
    <phoneticPr fontId="1"/>
  </si>
  <si>
    <t>2435</t>
    <phoneticPr fontId="1"/>
  </si>
  <si>
    <t>2440</t>
    <phoneticPr fontId="1"/>
  </si>
  <si>
    <t>2442</t>
    <phoneticPr fontId="1"/>
  </si>
  <si>
    <t>2443</t>
    <phoneticPr fontId="1"/>
  </si>
  <si>
    <t>2444</t>
    <phoneticPr fontId="1"/>
  </si>
  <si>
    <t>2446</t>
    <phoneticPr fontId="1"/>
  </si>
  <si>
    <t>2447</t>
    <phoneticPr fontId="1"/>
  </si>
  <si>
    <t>2448</t>
    <phoneticPr fontId="1"/>
  </si>
  <si>
    <t>2451</t>
    <phoneticPr fontId="1"/>
  </si>
  <si>
    <t>2452</t>
    <phoneticPr fontId="1"/>
  </si>
  <si>
    <t>2470</t>
    <phoneticPr fontId="1"/>
  </si>
  <si>
    <t>2471</t>
    <phoneticPr fontId="1"/>
  </si>
  <si>
    <t>2473</t>
    <phoneticPr fontId="1"/>
  </si>
  <si>
    <t>2476</t>
    <phoneticPr fontId="1"/>
  </si>
  <si>
    <t>2481</t>
    <phoneticPr fontId="1"/>
  </si>
  <si>
    <t>2504</t>
    <phoneticPr fontId="1"/>
  </si>
  <si>
    <t>2505</t>
    <phoneticPr fontId="1"/>
  </si>
  <si>
    <t>2526</t>
    <phoneticPr fontId="1"/>
  </si>
  <si>
    <t>2540</t>
    <phoneticPr fontId="1"/>
  </si>
  <si>
    <t>2541</t>
    <phoneticPr fontId="1"/>
  </si>
  <si>
    <t>2543</t>
    <phoneticPr fontId="1"/>
  </si>
  <si>
    <t>2548</t>
    <phoneticPr fontId="1"/>
  </si>
  <si>
    <t>2549</t>
    <phoneticPr fontId="1"/>
  </si>
  <si>
    <t>2556</t>
    <phoneticPr fontId="1"/>
  </si>
  <si>
    <t>2560</t>
    <phoneticPr fontId="1"/>
  </si>
  <si>
    <t>2566</t>
    <phoneticPr fontId="1"/>
  </si>
  <si>
    <t>2567</t>
    <phoneticPr fontId="1"/>
  </si>
  <si>
    <t>2580</t>
    <phoneticPr fontId="1"/>
  </si>
  <si>
    <t>2581</t>
    <phoneticPr fontId="1"/>
  </si>
  <si>
    <t>2582</t>
    <phoneticPr fontId="1"/>
  </si>
  <si>
    <t>2602</t>
    <phoneticPr fontId="1"/>
  </si>
  <si>
    <t>2605</t>
    <phoneticPr fontId="1"/>
  </si>
  <si>
    <t>2606</t>
    <phoneticPr fontId="1"/>
  </si>
  <si>
    <t>2610</t>
    <phoneticPr fontId="1"/>
  </si>
  <si>
    <t>2616</t>
    <phoneticPr fontId="1"/>
  </si>
  <si>
    <t>2620</t>
    <phoneticPr fontId="1"/>
  </si>
  <si>
    <t>2634</t>
    <phoneticPr fontId="1"/>
  </si>
  <si>
    <t>2661</t>
    <phoneticPr fontId="1"/>
  </si>
  <si>
    <t>2672</t>
    <phoneticPr fontId="1"/>
  </si>
  <si>
    <t>2673</t>
    <phoneticPr fontId="1"/>
  </si>
  <si>
    <t>2674</t>
    <phoneticPr fontId="1"/>
  </si>
  <si>
    <t>2680</t>
    <phoneticPr fontId="1"/>
  </si>
  <si>
    <t>2681</t>
    <phoneticPr fontId="1"/>
  </si>
  <si>
    <t>2684</t>
    <phoneticPr fontId="1"/>
  </si>
  <si>
    <t>2690</t>
    <phoneticPr fontId="1"/>
  </si>
  <si>
    <t>2696</t>
    <phoneticPr fontId="1"/>
  </si>
  <si>
    <t>2703</t>
    <phoneticPr fontId="1"/>
  </si>
  <si>
    <t>2721</t>
    <phoneticPr fontId="1"/>
  </si>
  <si>
    <t>2740</t>
    <phoneticPr fontId="1"/>
  </si>
  <si>
    <t>2741</t>
    <phoneticPr fontId="1"/>
  </si>
  <si>
    <t>2751</t>
    <phoneticPr fontId="1"/>
  </si>
  <si>
    <t>2753</t>
    <phoneticPr fontId="1"/>
  </si>
  <si>
    <t>2763</t>
    <phoneticPr fontId="1"/>
  </si>
  <si>
    <t>2773</t>
    <phoneticPr fontId="1"/>
  </si>
  <si>
    <t>2778</t>
    <phoneticPr fontId="1"/>
  </si>
  <si>
    <t>2802</t>
    <phoneticPr fontId="1"/>
  </si>
  <si>
    <t>2803</t>
    <phoneticPr fontId="1"/>
  </si>
  <si>
    <t>2808</t>
    <phoneticPr fontId="1"/>
  </si>
  <si>
    <t>2820</t>
    <phoneticPr fontId="1"/>
  </si>
  <si>
    <t>2821</t>
    <phoneticPr fontId="1"/>
  </si>
  <si>
    <t>2825</t>
    <phoneticPr fontId="1"/>
  </si>
  <si>
    <t>2826</t>
    <phoneticPr fontId="1"/>
  </si>
  <si>
    <t>2833</t>
    <phoneticPr fontId="1"/>
  </si>
  <si>
    <t>2840</t>
    <phoneticPr fontId="1"/>
  </si>
  <si>
    <t>2842</t>
    <phoneticPr fontId="1"/>
  </si>
  <si>
    <t>2845</t>
    <phoneticPr fontId="1"/>
  </si>
  <si>
    <t>2870</t>
    <phoneticPr fontId="1"/>
  </si>
  <si>
    <t>2884</t>
    <phoneticPr fontId="1"/>
  </si>
  <si>
    <t>2890</t>
    <phoneticPr fontId="1"/>
  </si>
  <si>
    <t>2891</t>
    <phoneticPr fontId="1"/>
  </si>
  <si>
    <t>2895</t>
    <phoneticPr fontId="1"/>
  </si>
  <si>
    <t>9900</t>
    <phoneticPr fontId="1"/>
  </si>
  <si>
    <t>青森農業協同組合</t>
    <rPh sb="0" eb="2">
      <t>アオモリ</t>
    </rPh>
    <rPh sb="2" eb="4">
      <t>ノウギョウ</t>
    </rPh>
    <rPh sb="4" eb="6">
      <t>キョウドウ</t>
    </rPh>
    <rPh sb="6" eb="8">
      <t>クミアイ</t>
    </rPh>
    <phoneticPr fontId="1"/>
  </si>
  <si>
    <t>3373</t>
    <phoneticPr fontId="1"/>
  </si>
  <si>
    <t>つがるにしきた農業協同組合</t>
    <rPh sb="7" eb="9">
      <t>ノウギョウ</t>
    </rPh>
    <rPh sb="9" eb="11">
      <t>キョウドウ</t>
    </rPh>
    <rPh sb="11" eb="13">
      <t>クミアイ</t>
    </rPh>
    <phoneticPr fontId="1"/>
  </si>
  <si>
    <t>3421</t>
    <phoneticPr fontId="1"/>
  </si>
  <si>
    <t>八戸農業協同組合</t>
    <rPh sb="0" eb="2">
      <t>ハチノヘ</t>
    </rPh>
    <rPh sb="2" eb="4">
      <t>ノウギョウ</t>
    </rPh>
    <rPh sb="4" eb="6">
      <t>キョウドウ</t>
    </rPh>
    <rPh sb="6" eb="8">
      <t>クミアイ</t>
    </rPh>
    <phoneticPr fontId="1"/>
  </si>
  <si>
    <t>3488</t>
    <phoneticPr fontId="1"/>
  </si>
  <si>
    <t>ゆうき青森農業協同組合</t>
    <rPh sb="3" eb="5">
      <t>アオモリ</t>
    </rPh>
    <rPh sb="5" eb="7">
      <t>ノウギョウ</t>
    </rPh>
    <rPh sb="7" eb="9">
      <t>キョウドウ</t>
    </rPh>
    <rPh sb="9" eb="11">
      <t>クミアイ</t>
    </rPh>
    <phoneticPr fontId="1"/>
  </si>
  <si>
    <t>3469</t>
    <phoneticPr fontId="1"/>
  </si>
  <si>
    <t>専攻科支援金
認定番号</t>
    <rPh sb="0" eb="3">
      <t>センコウカ</t>
    </rPh>
    <rPh sb="3" eb="6">
      <t>シエンキン</t>
    </rPh>
    <rPh sb="7" eb="9">
      <t>ニンテイ</t>
    </rPh>
    <rPh sb="9" eb="11">
      <t>バンゴウ</t>
    </rPh>
    <phoneticPr fontId="1"/>
  </si>
  <si>
    <t>・「県名、群名、大字、字、丁目、番地、号」の表示は省略し、全角アラビア数字と全角ハイフンを用いて入力してください。</t>
    <rPh sb="2" eb="4">
      <t>ケンメイ</t>
    </rPh>
    <rPh sb="5" eb="6">
      <t>グン</t>
    </rPh>
    <rPh sb="6" eb="7">
      <t>メイ</t>
    </rPh>
    <rPh sb="8" eb="10">
      <t>オオアザ</t>
    </rPh>
    <rPh sb="11" eb="12">
      <t>アザ</t>
    </rPh>
    <rPh sb="13" eb="15">
      <t>チョウメ</t>
    </rPh>
    <rPh sb="16" eb="18">
      <t>バンチ</t>
    </rPh>
    <rPh sb="19" eb="20">
      <t>ゴウ</t>
    </rPh>
    <rPh sb="22" eb="24">
      <t>ヒョウジ</t>
    </rPh>
    <rPh sb="25" eb="27">
      <t>ショウリャク</t>
    </rPh>
    <rPh sb="29" eb="31">
      <t>ゼンカク</t>
    </rPh>
    <rPh sb="35" eb="37">
      <t>スウジ</t>
    </rPh>
    <rPh sb="38" eb="40">
      <t>ゼンカク</t>
    </rPh>
    <rPh sb="45" eb="46">
      <t>モチ</t>
    </rPh>
    <rPh sb="48" eb="50">
      <t>ニュウリョク</t>
    </rPh>
    <phoneticPr fontId="16"/>
  </si>
  <si>
    <t>・カタカナ記入とし、姓と名の間に空白（半角）を入れてください。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1">
      <t>ハンカク</t>
    </rPh>
    <rPh sb="23" eb="24">
      <t>イ</t>
    </rPh>
    <phoneticPr fontId="16"/>
  </si>
  <si>
    <t>青森県私立高等学校等専攻科生徒奨学のための給付金　給付申請一覧表（　　　年度分）</t>
    <rPh sb="0" eb="3">
      <t>アオモリケン</t>
    </rPh>
    <rPh sb="3" eb="5">
      <t>シリツ</t>
    </rPh>
    <rPh sb="5" eb="7">
      <t>コウトウ</t>
    </rPh>
    <rPh sb="7" eb="9">
      <t>ガッコウ</t>
    </rPh>
    <rPh sb="9" eb="10">
      <t>ナド</t>
    </rPh>
    <rPh sb="10" eb="13">
      <t>センコウカ</t>
    </rPh>
    <rPh sb="13" eb="15">
      <t>セイト</t>
    </rPh>
    <rPh sb="15" eb="17">
      <t>ショウガク</t>
    </rPh>
    <rPh sb="21" eb="24">
      <t>キュウフキン</t>
    </rPh>
    <rPh sb="25" eb="27">
      <t>キュウフ</t>
    </rPh>
    <rPh sb="27" eb="29">
      <t>シンセイ</t>
    </rPh>
    <rPh sb="29" eb="32">
      <t>イチランヒョウ</t>
    </rPh>
    <rPh sb="36" eb="38">
      <t>ネンド</t>
    </rPh>
    <rPh sb="38" eb="39">
      <t>ブン</t>
    </rPh>
    <phoneticPr fontId="1"/>
  </si>
  <si>
    <r>
      <rPr>
        <b/>
        <sz val="11"/>
        <color rgb="FFFF0000"/>
        <rFont val="ＦＡ 明朝"/>
        <family val="1"/>
        <charset val="128"/>
      </rPr>
      <t>青森</t>
    </r>
    <r>
      <rPr>
        <b/>
        <sz val="11"/>
        <color theme="1"/>
        <rFont val="ＦＡ 明朝"/>
        <family val="1"/>
        <charset val="128"/>
      </rPr>
      <t>中央営業部</t>
    </r>
    <rPh sb="0" eb="2">
      <t>アオモリ</t>
    </rPh>
    <rPh sb="2" eb="4">
      <t>チュウオウ</t>
    </rPh>
    <phoneticPr fontId="1"/>
  </si>
  <si>
    <t>津軽営業部</t>
    <rPh sb="0" eb="2">
      <t>ツガル</t>
    </rPh>
    <rPh sb="2" eb="5">
      <t>エイギョウブ</t>
    </rPh>
    <phoneticPr fontId="1"/>
  </si>
  <si>
    <t>能代支店</t>
    <phoneticPr fontId="1"/>
  </si>
  <si>
    <t>414</t>
    <phoneticPr fontId="1"/>
  </si>
  <si>
    <t>宮の沢支店</t>
    <rPh sb="0" eb="1">
      <t>ミヤ</t>
    </rPh>
    <rPh sb="2" eb="3">
      <t>サワ</t>
    </rPh>
    <rPh sb="3" eb="5">
      <t>シテン</t>
    </rPh>
    <phoneticPr fontId="1"/>
  </si>
  <si>
    <t>453</t>
  </si>
  <si>
    <t>新潟支店</t>
    <phoneticPr fontId="1"/>
  </si>
  <si>
    <t>浪岡出張所</t>
    <rPh sb="2" eb="4">
      <t>シュッチョウ</t>
    </rPh>
    <rPh sb="4" eb="5">
      <t>ショ</t>
    </rPh>
    <phoneticPr fontId="1"/>
  </si>
  <si>
    <t>弘前営業部</t>
    <rPh sb="2" eb="4">
      <t>エイギョウ</t>
    </rPh>
    <rPh sb="4" eb="5">
      <t>ブ</t>
    </rPh>
    <phoneticPr fontId="1"/>
  </si>
  <si>
    <t>美郷支店</t>
    <rPh sb="0" eb="2">
      <t>ミサト</t>
    </rPh>
    <phoneticPr fontId="1"/>
  </si>
  <si>
    <t>仙台泉中央支店</t>
    <rPh sb="2" eb="5">
      <t>イズミチュウオウ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</si>
</sst>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ＦＡ 明朝"/>
      <family val="1"/>
      <charset val="128"/>
    </font>
    <font>
      <sz val="11"/>
      <name val="ＦＡ 明朝"/>
      <family val="1"/>
      <charset val="128"/>
    </font>
    <font>
      <sz val="10"/>
      <name val="ＦＡ 明朝"/>
      <family val="1"/>
      <charset val="128"/>
    </font>
    <font>
      <sz val="9"/>
      <name val="ＦＡ 明朝"/>
      <family val="1"/>
      <charset val="128"/>
    </font>
    <font>
      <sz val="8"/>
      <name val="ＦＡ 明朝"/>
      <family val="1"/>
      <charset val="128"/>
    </font>
    <font>
      <sz val="11"/>
      <color theme="1"/>
      <name val="ＦＡ 明朝"/>
      <family val="1"/>
      <charset val="128"/>
    </font>
    <font>
      <sz val="11"/>
      <color rgb="FF222222"/>
      <name val="ＦＡ 明朝"/>
      <family val="1"/>
      <charset val="128"/>
    </font>
    <font>
      <sz val="13"/>
      <color rgb="FF222222"/>
      <name val="ＦＡ 明朝"/>
      <family val="1"/>
      <charset val="128"/>
    </font>
    <font>
      <sz val="13"/>
      <color theme="1"/>
      <name val="ＦＡ 明朝"/>
      <family val="1"/>
      <charset val="128"/>
    </font>
    <font>
      <b/>
      <sz val="13"/>
      <color rgb="FF222222"/>
      <name val="ＦＡ 明朝"/>
      <family val="1"/>
      <charset val="128"/>
    </font>
    <font>
      <b/>
      <sz val="11"/>
      <color theme="1"/>
      <name val="ＦＡ 明朝"/>
      <family val="1"/>
      <charset val="128"/>
    </font>
    <font>
      <sz val="12"/>
      <color rgb="FF222222"/>
      <name val="ＦＡ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ＦＡ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ＦＡ 明朝"/>
      <family val="1"/>
      <charset val="128"/>
    </font>
    <font>
      <sz val="12"/>
      <name val="ＦＡ 明朝"/>
      <family val="1"/>
      <charset val="128"/>
    </font>
    <font>
      <sz val="22"/>
      <name val="ＦＡ 明朝"/>
      <family val="1"/>
      <charset val="128"/>
    </font>
    <font>
      <b/>
      <sz val="12"/>
      <name val="ＦＡ 明朝"/>
      <family val="1"/>
      <charset val="128"/>
    </font>
    <font>
      <b/>
      <sz val="12"/>
      <name val="ＭＳ Ｐゴシック"/>
      <family val="1"/>
      <charset val="128"/>
    </font>
    <font>
      <sz val="12"/>
      <name val="游ゴシック"/>
      <family val="1"/>
      <charset val="128"/>
    </font>
    <font>
      <b/>
      <sz val="11"/>
      <color rgb="FFFF0000"/>
      <name val="ＦＡ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6" borderId="1" xfId="0" applyFont="1" applyFill="1" applyBorder="1">
      <alignment vertical="center"/>
    </xf>
    <xf numFmtId="49" fontId="9" fillId="7" borderId="1" xfId="0" applyNumberFormat="1" applyFont="1" applyFill="1" applyBorder="1">
      <alignment vertical="center"/>
    </xf>
    <xf numFmtId="0" fontId="9" fillId="7" borderId="1" xfId="0" applyFont="1" applyFill="1" applyBorder="1" applyAlignment="1">
      <alignment vertical="center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4" borderId="1" xfId="0" applyFont="1" applyFill="1" applyBorder="1">
      <alignment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vertical="top" shrinkToFit="1"/>
    </xf>
    <xf numFmtId="49" fontId="9" fillId="8" borderId="1" xfId="0" applyNumberFormat="1" applyFont="1" applyFill="1" applyBorder="1">
      <alignment vertical="center"/>
    </xf>
    <xf numFmtId="49" fontId="9" fillId="9" borderId="1" xfId="0" applyNumberFormat="1" applyFont="1" applyFill="1" applyBorder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49" fontId="4" fillId="0" borderId="0" xfId="0" applyNumberFormat="1" applyFont="1" applyFill="1">
      <alignment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>
      <alignment vertical="center"/>
    </xf>
    <xf numFmtId="49" fontId="4" fillId="0" borderId="6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49" fontId="10" fillId="5" borderId="1" xfId="0" applyNumberFormat="1" applyFont="1" applyFill="1" applyBorder="1" applyAlignment="1">
      <alignment vertical="center" shrinkToFit="1"/>
    </xf>
    <xf numFmtId="0" fontId="9" fillId="0" borderId="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7" fillId="10" borderId="1" xfId="0" applyFont="1" applyFill="1" applyBorder="1">
      <alignment vertical="center"/>
    </xf>
    <xf numFmtId="3" fontId="17" fillId="10" borderId="1" xfId="0" applyNumberFormat="1" applyFont="1" applyFill="1" applyBorder="1">
      <alignment vertical="center"/>
    </xf>
    <xf numFmtId="0" fontId="17" fillId="0" borderId="1" xfId="0" applyFont="1" applyBorder="1">
      <alignment vertical="center"/>
    </xf>
    <xf numFmtId="3" fontId="17" fillId="0" borderId="1" xfId="0" applyNumberFormat="1" applyFont="1" applyBorder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49" fontId="19" fillId="0" borderId="0" xfId="0" applyNumberFormat="1" applyFont="1" applyProtection="1">
      <alignment vertical="center"/>
      <protection locked="0"/>
    </xf>
    <xf numFmtId="49" fontId="20" fillId="0" borderId="0" xfId="0" applyNumberFormat="1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20" fillId="0" borderId="0" xfId="1" applyFont="1" applyProtection="1">
      <alignment vertical="center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19" fillId="0" borderId="0" xfId="0" applyFont="1" applyProtection="1">
      <alignment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0" fontId="20" fillId="0" borderId="2" xfId="0" applyFont="1" applyBorder="1" applyAlignment="1" applyProtection="1">
      <alignment horizontal="distributed" vertical="center"/>
      <protection locked="0"/>
    </xf>
    <xf numFmtId="0" fontId="20" fillId="0" borderId="3" xfId="0" applyFont="1" applyBorder="1" applyAlignment="1" applyProtection="1">
      <alignment horizontal="distributed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5" fillId="0" borderId="8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38" fontId="5" fillId="0" borderId="1" xfId="1" applyFont="1" applyBorder="1" applyAlignment="1" applyProtection="1">
      <alignment horizontal="center" vertical="center" wrapText="1" shrinkToFit="1"/>
      <protection locked="0"/>
    </xf>
    <xf numFmtId="38" fontId="6" fillId="0" borderId="1" xfId="1" applyFont="1" applyBorder="1" applyAlignment="1" applyProtection="1">
      <alignment horizontal="center" vertical="center" wrapText="1" shrinkToFit="1"/>
      <protection locked="0"/>
    </xf>
    <xf numFmtId="0" fontId="5" fillId="0" borderId="41" xfId="0" applyFont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8" xfId="0" applyNumberFormat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38" fontId="19" fillId="2" borderId="1" xfId="1" applyFont="1" applyFill="1" applyBorder="1" applyAlignment="1" applyProtection="1">
      <alignment vertical="center" shrinkToFit="1"/>
      <protection locked="0"/>
    </xf>
    <xf numFmtId="38" fontId="19" fillId="0" borderId="1" xfId="0" applyNumberFormat="1" applyFont="1" applyBorder="1" applyAlignment="1" applyProtection="1">
      <alignment vertical="center" shrinkToFit="1"/>
      <protection locked="0"/>
    </xf>
    <xf numFmtId="38" fontId="19" fillId="0" borderId="1" xfId="1" applyFont="1" applyFill="1" applyBorder="1" applyAlignment="1" applyProtection="1">
      <alignment vertical="center" shrinkToFit="1"/>
      <protection locked="0"/>
    </xf>
    <xf numFmtId="38" fontId="19" fillId="2" borderId="1" xfId="0" applyNumberFormat="1" applyFont="1" applyFill="1" applyBorder="1" applyAlignment="1" applyProtection="1">
      <alignment vertical="center" shrinkToFit="1"/>
      <protection locked="0"/>
    </xf>
    <xf numFmtId="38" fontId="19" fillId="2" borderId="7" xfId="0" applyNumberFormat="1" applyFont="1" applyFill="1" applyBorder="1" applyAlignment="1" applyProtection="1">
      <alignment vertical="center" shrinkToFit="1"/>
      <protection locked="0"/>
    </xf>
    <xf numFmtId="38" fontId="19" fillId="2" borderId="43" xfId="0" applyNumberFormat="1" applyFont="1" applyFill="1" applyBorder="1" applyAlignment="1" applyProtection="1">
      <alignment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19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20" fillId="0" borderId="1" xfId="0" applyNumberFormat="1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Border="1" applyAlignment="1" applyProtection="1">
      <alignment horizontal="right" vertical="center" shrinkToFit="1"/>
      <protection locked="0"/>
    </xf>
    <xf numFmtId="0" fontId="20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3" fontId="20" fillId="10" borderId="38" xfId="0" applyNumberFormat="1" applyFont="1" applyFill="1" applyBorder="1" applyProtection="1">
      <alignment vertical="center"/>
      <protection locked="0"/>
    </xf>
    <xf numFmtId="3" fontId="20" fillId="10" borderId="22" xfId="0" applyNumberFormat="1" applyFont="1" applyFill="1" applyBorder="1" applyProtection="1">
      <alignment vertical="center"/>
      <protection locked="0"/>
    </xf>
    <xf numFmtId="3" fontId="22" fillId="0" borderId="3" xfId="0" applyNumberFormat="1" applyFont="1" applyBorder="1" applyProtection="1">
      <alignment vertical="center"/>
      <protection locked="0"/>
    </xf>
    <xf numFmtId="0" fontId="20" fillId="0" borderId="51" xfId="0" applyFont="1" applyBorder="1" applyProtection="1">
      <alignment vertical="center"/>
      <protection locked="0"/>
    </xf>
    <xf numFmtId="3" fontId="20" fillId="10" borderId="16" xfId="0" applyNumberFormat="1" applyFont="1" applyFill="1" applyBorder="1" applyProtection="1">
      <alignment vertical="center"/>
      <protection locked="0"/>
    </xf>
    <xf numFmtId="3" fontId="20" fillId="10" borderId="24" xfId="0" applyNumberFormat="1" applyFont="1" applyFill="1" applyBorder="1" applyProtection="1">
      <alignment vertical="center"/>
      <protection locked="0"/>
    </xf>
    <xf numFmtId="49" fontId="20" fillId="0" borderId="1" xfId="0" applyNumberFormat="1" applyFont="1" applyBorder="1" applyAlignment="1" applyProtection="1">
      <alignment vertical="center" shrinkToFit="1"/>
      <protection locked="0"/>
    </xf>
    <xf numFmtId="3" fontId="20" fillId="10" borderId="46" xfId="0" applyNumberFormat="1" applyFont="1" applyFill="1" applyBorder="1" applyProtection="1">
      <alignment vertical="center"/>
      <protection locked="0"/>
    </xf>
    <xf numFmtId="3" fontId="20" fillId="10" borderId="28" xfId="0" applyNumberFormat="1" applyFont="1" applyFill="1" applyBorder="1" applyProtection="1">
      <alignment vertical="center"/>
      <protection locked="0"/>
    </xf>
    <xf numFmtId="3" fontId="22" fillId="0" borderId="14" xfId="0" applyNumberFormat="1" applyFont="1" applyBorder="1" applyProtection="1">
      <alignment vertical="center"/>
      <protection locked="0"/>
    </xf>
    <xf numFmtId="3" fontId="20" fillId="0" borderId="31" xfId="0" applyNumberFormat="1" applyFont="1" applyBorder="1" applyProtection="1">
      <alignment vertical="center"/>
      <protection locked="0"/>
    </xf>
    <xf numFmtId="3" fontId="20" fillId="0" borderId="30" xfId="0" applyNumberFormat="1" applyFont="1" applyBorder="1" applyProtection="1">
      <alignment vertical="center"/>
      <protection locked="0"/>
    </xf>
    <xf numFmtId="3" fontId="22" fillId="0" borderId="32" xfId="0" applyNumberFormat="1" applyFont="1" applyBorder="1" applyProtection="1">
      <alignment vertical="center"/>
      <protection locked="0"/>
    </xf>
    <xf numFmtId="38" fontId="20" fillId="0" borderId="0" xfId="0" applyNumberFormat="1" applyFont="1" applyBorder="1" applyProtection="1">
      <alignment vertical="center"/>
      <protection locked="0"/>
    </xf>
    <xf numFmtId="49" fontId="20" fillId="0" borderId="4" xfId="0" applyNumberFormat="1" applyFont="1" applyBorder="1" applyAlignment="1" applyProtection="1">
      <alignment vertical="center" shrinkToFit="1"/>
      <protection locked="0"/>
    </xf>
    <xf numFmtId="0" fontId="20" fillId="0" borderId="4" xfId="0" applyFont="1" applyBorder="1" applyAlignment="1" applyProtection="1">
      <alignment vertical="center" shrinkToFit="1"/>
      <protection locked="0"/>
    </xf>
    <xf numFmtId="49" fontId="20" fillId="0" borderId="9" xfId="0" applyNumberFormat="1" applyFont="1" applyBorder="1" applyAlignment="1" applyProtection="1">
      <alignment vertical="center" shrinkToFit="1"/>
      <protection locked="0"/>
    </xf>
    <xf numFmtId="49" fontId="20" fillId="0" borderId="10" xfId="0" applyNumberFormat="1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38" fontId="19" fillId="2" borderId="44" xfId="0" applyNumberFormat="1" applyFont="1" applyFill="1" applyBorder="1" applyAlignment="1" applyProtection="1">
      <alignment vertical="center" shrinkToFit="1"/>
      <protection locked="0"/>
    </xf>
    <xf numFmtId="0" fontId="19" fillId="0" borderId="42" xfId="0" applyFont="1" applyBorder="1" applyAlignment="1" applyProtection="1">
      <alignment horizontal="center" vertical="center" shrinkToFit="1"/>
      <protection locked="0"/>
    </xf>
    <xf numFmtId="0" fontId="19" fillId="2" borderId="4" xfId="0" applyNumberFormat="1" applyFont="1" applyFill="1" applyBorder="1" applyAlignment="1" applyProtection="1">
      <alignment horizontal="right" vertical="center" shrinkToFit="1"/>
      <protection locked="0"/>
    </xf>
    <xf numFmtId="49" fontId="19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4" xfId="0" applyFont="1" applyFill="1" applyBorder="1" applyAlignment="1" applyProtection="1">
      <alignment vertical="center" shrinkToFit="1"/>
      <protection locked="0"/>
    </xf>
    <xf numFmtId="0" fontId="20" fillId="2" borderId="4" xfId="0" applyFont="1" applyFill="1" applyBorder="1" applyAlignment="1" applyProtection="1">
      <alignment vertical="center" shrinkToFit="1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49" fontId="20" fillId="0" borderId="4" xfId="0" applyNumberFormat="1" applyFont="1" applyBorder="1" applyAlignment="1" applyProtection="1">
      <alignment horizontal="right" vertical="center" shrinkToFit="1"/>
      <protection locked="0"/>
    </xf>
    <xf numFmtId="49" fontId="20" fillId="0" borderId="0" xfId="0" applyNumberFormat="1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38" fontId="19" fillId="0" borderId="0" xfId="1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49" fontId="19" fillId="0" borderId="0" xfId="0" applyNumberFormat="1" applyFont="1" applyAlignment="1" applyProtection="1">
      <alignment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10" borderId="20" xfId="0" applyFont="1" applyFill="1" applyBorder="1" applyProtection="1">
      <alignment vertical="center"/>
    </xf>
    <xf numFmtId="3" fontId="20" fillId="10" borderId="21" xfId="0" applyNumberFormat="1" applyFont="1" applyFill="1" applyBorder="1" applyProtection="1">
      <alignment vertical="center"/>
    </xf>
    <xf numFmtId="3" fontId="20" fillId="10" borderId="38" xfId="0" applyNumberFormat="1" applyFont="1" applyFill="1" applyBorder="1" applyProtection="1">
      <alignment vertical="center"/>
    </xf>
    <xf numFmtId="3" fontId="22" fillId="10" borderId="48" xfId="0" applyNumberFormat="1" applyFont="1" applyFill="1" applyBorder="1" applyProtection="1">
      <alignment vertical="center"/>
    </xf>
    <xf numFmtId="0" fontId="20" fillId="10" borderId="23" xfId="0" applyFont="1" applyFill="1" applyBorder="1" applyProtection="1">
      <alignment vertical="center"/>
    </xf>
    <xf numFmtId="3" fontId="20" fillId="10" borderId="1" xfId="0" applyNumberFormat="1" applyFont="1" applyFill="1" applyBorder="1" applyProtection="1">
      <alignment vertical="center"/>
    </xf>
    <xf numFmtId="3" fontId="20" fillId="10" borderId="16" xfId="0" applyNumberFormat="1" applyFont="1" applyFill="1" applyBorder="1" applyProtection="1">
      <alignment vertical="center"/>
    </xf>
    <xf numFmtId="3" fontId="22" fillId="10" borderId="39" xfId="0" applyNumberFormat="1" applyFont="1" applyFill="1" applyBorder="1" applyProtection="1">
      <alignment vertical="center"/>
    </xf>
    <xf numFmtId="3" fontId="22" fillId="10" borderId="49" xfId="0" applyNumberFormat="1" applyFont="1" applyFill="1" applyBorder="1" applyProtection="1">
      <alignment vertical="center"/>
    </xf>
    <xf numFmtId="3" fontId="22" fillId="10" borderId="24" xfId="0" applyNumberFormat="1" applyFont="1" applyFill="1" applyBorder="1" applyProtection="1">
      <alignment vertical="center"/>
    </xf>
    <xf numFmtId="0" fontId="20" fillId="0" borderId="25" xfId="0" applyFont="1" applyBorder="1" applyAlignment="1" applyProtection="1">
      <alignment horizontal="center" vertical="center"/>
    </xf>
    <xf numFmtId="0" fontId="20" fillId="10" borderId="26" xfId="0" applyFont="1" applyFill="1" applyBorder="1" applyProtection="1">
      <alignment vertical="center"/>
    </xf>
    <xf numFmtId="3" fontId="20" fillId="10" borderId="27" xfId="0" applyNumberFormat="1" applyFont="1" applyFill="1" applyBorder="1" applyProtection="1">
      <alignment vertical="center"/>
    </xf>
    <xf numFmtId="3" fontId="22" fillId="10" borderId="50" xfId="0" applyNumberFormat="1" applyFont="1" applyFill="1" applyBorder="1" applyProtection="1">
      <alignment vertical="center"/>
    </xf>
    <xf numFmtId="0" fontId="20" fillId="0" borderId="29" xfId="0" applyFont="1" applyBorder="1" applyProtection="1">
      <alignment vertical="center"/>
    </xf>
    <xf numFmtId="0" fontId="20" fillId="0" borderId="30" xfId="0" applyFont="1" applyBorder="1" applyProtection="1">
      <alignment vertical="center"/>
    </xf>
    <xf numFmtId="3" fontId="20" fillId="0" borderId="31" xfId="0" applyNumberFormat="1" applyFont="1" applyBorder="1" applyProtection="1">
      <alignment vertical="center"/>
    </xf>
    <xf numFmtId="3" fontId="22" fillId="0" borderId="40" xfId="0" applyNumberFormat="1" applyFont="1" applyBorder="1" applyProtection="1">
      <alignment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>
      <alignment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3" fontId="5" fillId="0" borderId="13" xfId="0" applyNumberFormat="1" applyFont="1" applyBorder="1">
      <alignment vertical="center"/>
    </xf>
    <xf numFmtId="49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8" borderId="1" xfId="0" applyNumberFormat="1" applyFont="1" applyFill="1" applyBorder="1" applyAlignment="1">
      <alignment vertical="center" wrapText="1"/>
    </xf>
    <xf numFmtId="49" fontId="9" fillId="9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49" fontId="12" fillId="9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21" fillId="0" borderId="0" xfId="0" applyNumberFormat="1" applyFont="1" applyAlignment="1" applyProtection="1">
      <alignment vertical="center"/>
      <protection locked="0"/>
    </xf>
    <xf numFmtId="0" fontId="22" fillId="0" borderId="36" xfId="0" applyFont="1" applyBorder="1" applyAlignment="1" applyProtection="1">
      <alignment horizontal="center" vertical="center" wrapText="1" shrinkToFit="1"/>
      <protection locked="0"/>
    </xf>
    <xf numFmtId="0" fontId="22" fillId="0" borderId="37" xfId="0" applyFont="1" applyBorder="1" applyAlignment="1" applyProtection="1">
      <alignment horizontal="center" vertical="center" wrapText="1" shrinkToFi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2" borderId="11" xfId="0" applyFont="1" applyFill="1" applyBorder="1" applyAlignment="1" applyProtection="1">
      <alignment horizontal="left" vertical="center" indent="1"/>
      <protection locked="0"/>
    </xf>
    <xf numFmtId="0" fontId="22" fillId="2" borderId="3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20" fillId="0" borderId="15" xfId="0" applyFont="1" applyBorder="1" applyAlignment="1" applyProtection="1">
      <alignment horizontal="center" vertical="center" shrinkToFit="1"/>
    </xf>
    <xf numFmtId="0" fontId="20" fillId="0" borderId="17" xfId="0" applyFont="1" applyBorder="1" applyAlignment="1" applyProtection="1">
      <alignment horizontal="center" vertical="center" shrinkToFit="1"/>
    </xf>
    <xf numFmtId="0" fontId="20" fillId="0" borderId="33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 wrapText="1"/>
    </xf>
    <xf numFmtId="0" fontId="22" fillId="0" borderId="47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bkichiran.hikak.com/2125/" TargetMode="External"/><Relationship Id="rId18" Type="http://schemas.openxmlformats.org/officeDocument/2006/relationships/hyperlink" Target="http://bkichiran.hikak.com/2190/" TargetMode="External"/><Relationship Id="rId26" Type="http://schemas.openxmlformats.org/officeDocument/2006/relationships/hyperlink" Target="http://bkichiran.hikak.com/2272/" TargetMode="External"/><Relationship Id="rId39" Type="http://schemas.openxmlformats.org/officeDocument/2006/relationships/hyperlink" Target="http://bkichiran.hikak.com/2402/" TargetMode="External"/><Relationship Id="rId21" Type="http://schemas.openxmlformats.org/officeDocument/2006/relationships/hyperlink" Target="http://bkichiran.hikak.com/2226/" TargetMode="External"/><Relationship Id="rId34" Type="http://schemas.openxmlformats.org/officeDocument/2006/relationships/hyperlink" Target="http://bkichiran.hikak.com/2359/" TargetMode="External"/><Relationship Id="rId42" Type="http://schemas.openxmlformats.org/officeDocument/2006/relationships/hyperlink" Target="http://bkichiran.hikak.com/2440/" TargetMode="External"/><Relationship Id="rId47" Type="http://schemas.openxmlformats.org/officeDocument/2006/relationships/hyperlink" Target="http://bkichiran.hikak.com/2471/" TargetMode="External"/><Relationship Id="rId50" Type="http://schemas.openxmlformats.org/officeDocument/2006/relationships/hyperlink" Target="http://bkichiran.hikak.com/2526/" TargetMode="External"/><Relationship Id="rId55" Type="http://schemas.openxmlformats.org/officeDocument/2006/relationships/hyperlink" Target="http://bkichiran.hikak.com/2580/" TargetMode="External"/><Relationship Id="rId63" Type="http://schemas.openxmlformats.org/officeDocument/2006/relationships/hyperlink" Target="http://bkichiran.hikak.com/2684/" TargetMode="External"/><Relationship Id="rId68" Type="http://schemas.openxmlformats.org/officeDocument/2006/relationships/hyperlink" Target="http://bkichiran.hikak.com/2773/" TargetMode="External"/><Relationship Id="rId76" Type="http://schemas.openxmlformats.org/officeDocument/2006/relationships/hyperlink" Target="http://bkichiran.hikak.com/2891/" TargetMode="External"/><Relationship Id="rId7" Type="http://schemas.openxmlformats.org/officeDocument/2006/relationships/hyperlink" Target="http://bkichiran.hikak.com/2062/" TargetMode="External"/><Relationship Id="rId71" Type="http://schemas.openxmlformats.org/officeDocument/2006/relationships/hyperlink" Target="http://bkichiran.hikak.com/2821/" TargetMode="External"/><Relationship Id="rId2" Type="http://schemas.openxmlformats.org/officeDocument/2006/relationships/hyperlink" Target="http://bkichiran.hikak.com/2014/" TargetMode="External"/><Relationship Id="rId16" Type="http://schemas.openxmlformats.org/officeDocument/2006/relationships/hyperlink" Target="http://bkichiran.hikak.com/2165/" TargetMode="External"/><Relationship Id="rId29" Type="http://schemas.openxmlformats.org/officeDocument/2006/relationships/hyperlink" Target="http://bkichiran.hikak.com/2306/" TargetMode="External"/><Relationship Id="rId11" Type="http://schemas.openxmlformats.org/officeDocument/2006/relationships/hyperlink" Target="http://bkichiran.hikak.com/2095/" TargetMode="External"/><Relationship Id="rId24" Type="http://schemas.openxmlformats.org/officeDocument/2006/relationships/hyperlink" Target="http://bkichiran.hikak.com/2248/" TargetMode="External"/><Relationship Id="rId32" Type="http://schemas.openxmlformats.org/officeDocument/2006/relationships/hyperlink" Target="http://bkichiran.hikak.com/2354/" TargetMode="External"/><Relationship Id="rId37" Type="http://schemas.openxmlformats.org/officeDocument/2006/relationships/hyperlink" Target="http://bkichiran.hikak.com/2366/" TargetMode="External"/><Relationship Id="rId40" Type="http://schemas.openxmlformats.org/officeDocument/2006/relationships/hyperlink" Target="http://bkichiran.hikak.com/2411/" TargetMode="External"/><Relationship Id="rId45" Type="http://schemas.openxmlformats.org/officeDocument/2006/relationships/hyperlink" Target="http://bkichiran.hikak.com/2448/" TargetMode="External"/><Relationship Id="rId53" Type="http://schemas.openxmlformats.org/officeDocument/2006/relationships/hyperlink" Target="http://bkichiran.hikak.com/2556/" TargetMode="External"/><Relationship Id="rId58" Type="http://schemas.openxmlformats.org/officeDocument/2006/relationships/hyperlink" Target="http://bkichiran.hikak.com/2610/" TargetMode="External"/><Relationship Id="rId66" Type="http://schemas.openxmlformats.org/officeDocument/2006/relationships/hyperlink" Target="http://bkichiran.hikak.com/2741/" TargetMode="External"/><Relationship Id="rId74" Type="http://schemas.openxmlformats.org/officeDocument/2006/relationships/hyperlink" Target="http://bkichiran.hikak.com/2845/" TargetMode="External"/><Relationship Id="rId5" Type="http://schemas.openxmlformats.org/officeDocument/2006/relationships/hyperlink" Target="http://bkichiran.hikak.com/2045/" TargetMode="External"/><Relationship Id="rId15" Type="http://schemas.openxmlformats.org/officeDocument/2006/relationships/hyperlink" Target="http://bkichiran.hikak.com/2151/" TargetMode="External"/><Relationship Id="rId23" Type="http://schemas.openxmlformats.org/officeDocument/2006/relationships/hyperlink" Target="http://bkichiran.hikak.com/2241/" TargetMode="External"/><Relationship Id="rId28" Type="http://schemas.openxmlformats.org/officeDocument/2006/relationships/hyperlink" Target="http://bkichiran.hikak.com/2304/" TargetMode="External"/><Relationship Id="rId36" Type="http://schemas.openxmlformats.org/officeDocument/2006/relationships/hyperlink" Target="http://bkichiran.hikak.com/2363/" TargetMode="External"/><Relationship Id="rId49" Type="http://schemas.openxmlformats.org/officeDocument/2006/relationships/hyperlink" Target="http://bkichiran.hikak.com/2504/" TargetMode="External"/><Relationship Id="rId57" Type="http://schemas.openxmlformats.org/officeDocument/2006/relationships/hyperlink" Target="http://bkichiran.hikak.com/2605/" TargetMode="External"/><Relationship Id="rId61" Type="http://schemas.openxmlformats.org/officeDocument/2006/relationships/hyperlink" Target="http://bkichiran.hikak.com/2673/" TargetMode="External"/><Relationship Id="rId10" Type="http://schemas.openxmlformats.org/officeDocument/2006/relationships/hyperlink" Target="http://bkichiran.hikak.com/2090/" TargetMode="External"/><Relationship Id="rId19" Type="http://schemas.openxmlformats.org/officeDocument/2006/relationships/hyperlink" Target="http://bkichiran.hikak.com/2210/" TargetMode="External"/><Relationship Id="rId31" Type="http://schemas.openxmlformats.org/officeDocument/2006/relationships/hyperlink" Target="http://bkichiran.hikak.com/2332/" TargetMode="External"/><Relationship Id="rId44" Type="http://schemas.openxmlformats.org/officeDocument/2006/relationships/hyperlink" Target="http://bkichiran.hikak.com/2446/" TargetMode="External"/><Relationship Id="rId52" Type="http://schemas.openxmlformats.org/officeDocument/2006/relationships/hyperlink" Target="http://bkichiran.hikak.com/2548/" TargetMode="External"/><Relationship Id="rId60" Type="http://schemas.openxmlformats.org/officeDocument/2006/relationships/hyperlink" Target="http://bkichiran.hikak.com/2661/" TargetMode="External"/><Relationship Id="rId65" Type="http://schemas.openxmlformats.org/officeDocument/2006/relationships/hyperlink" Target="http://bkichiran.hikak.com/2721/" TargetMode="External"/><Relationship Id="rId73" Type="http://schemas.openxmlformats.org/officeDocument/2006/relationships/hyperlink" Target="http://bkichiran.hikak.com/2840/" TargetMode="External"/><Relationship Id="rId4" Type="http://schemas.openxmlformats.org/officeDocument/2006/relationships/hyperlink" Target="http://bkichiran.hikak.com/2025/" TargetMode="External"/><Relationship Id="rId9" Type="http://schemas.openxmlformats.org/officeDocument/2006/relationships/hyperlink" Target="http://bkichiran.hikak.com/2084/" TargetMode="External"/><Relationship Id="rId14" Type="http://schemas.openxmlformats.org/officeDocument/2006/relationships/hyperlink" Target="http://bkichiran.hikak.com/2146/" TargetMode="External"/><Relationship Id="rId22" Type="http://schemas.openxmlformats.org/officeDocument/2006/relationships/hyperlink" Target="http://bkichiran.hikak.com/2231/" TargetMode="External"/><Relationship Id="rId27" Type="http://schemas.openxmlformats.org/officeDocument/2006/relationships/hyperlink" Target="http://bkichiran.hikak.com/2276/" TargetMode="External"/><Relationship Id="rId30" Type="http://schemas.openxmlformats.org/officeDocument/2006/relationships/hyperlink" Target="http://bkichiran.hikak.com/2315/" TargetMode="External"/><Relationship Id="rId35" Type="http://schemas.openxmlformats.org/officeDocument/2006/relationships/hyperlink" Target="http://bkichiran.hikak.com/2361/" TargetMode="External"/><Relationship Id="rId43" Type="http://schemas.openxmlformats.org/officeDocument/2006/relationships/hyperlink" Target="http://bkichiran.hikak.com/2443/" TargetMode="External"/><Relationship Id="rId48" Type="http://schemas.openxmlformats.org/officeDocument/2006/relationships/hyperlink" Target="http://bkichiran.hikak.com/2476/" TargetMode="External"/><Relationship Id="rId56" Type="http://schemas.openxmlformats.org/officeDocument/2006/relationships/hyperlink" Target="http://bkichiran.hikak.com/2582/" TargetMode="External"/><Relationship Id="rId64" Type="http://schemas.openxmlformats.org/officeDocument/2006/relationships/hyperlink" Target="http://bkichiran.hikak.com/2696/" TargetMode="External"/><Relationship Id="rId69" Type="http://schemas.openxmlformats.org/officeDocument/2006/relationships/hyperlink" Target="http://bkichiran.hikak.com/2802/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bkichiran.hikak.com/2075/" TargetMode="External"/><Relationship Id="rId51" Type="http://schemas.openxmlformats.org/officeDocument/2006/relationships/hyperlink" Target="http://bkichiran.hikak.com/2541/" TargetMode="External"/><Relationship Id="rId72" Type="http://schemas.openxmlformats.org/officeDocument/2006/relationships/hyperlink" Target="http://bkichiran.hikak.com/2826/" TargetMode="External"/><Relationship Id="rId3" Type="http://schemas.openxmlformats.org/officeDocument/2006/relationships/hyperlink" Target="http://bkichiran.hikak.com/2019/" TargetMode="External"/><Relationship Id="rId12" Type="http://schemas.openxmlformats.org/officeDocument/2006/relationships/hyperlink" Target="http://bkichiran.hikak.com/2101/" TargetMode="External"/><Relationship Id="rId17" Type="http://schemas.openxmlformats.org/officeDocument/2006/relationships/hyperlink" Target="http://bkichiran.hikak.com/2180/" TargetMode="External"/><Relationship Id="rId25" Type="http://schemas.openxmlformats.org/officeDocument/2006/relationships/hyperlink" Target="http://bkichiran.hikak.com/2266/" TargetMode="External"/><Relationship Id="rId33" Type="http://schemas.openxmlformats.org/officeDocument/2006/relationships/hyperlink" Target="http://bkichiran.hikak.com/2357/" TargetMode="External"/><Relationship Id="rId38" Type="http://schemas.openxmlformats.org/officeDocument/2006/relationships/hyperlink" Target="http://bkichiran.hikak.com/2378/" TargetMode="External"/><Relationship Id="rId46" Type="http://schemas.openxmlformats.org/officeDocument/2006/relationships/hyperlink" Target="http://bkichiran.hikak.com/2452/" TargetMode="External"/><Relationship Id="rId59" Type="http://schemas.openxmlformats.org/officeDocument/2006/relationships/hyperlink" Target="http://bkichiran.hikak.com/2620/" TargetMode="External"/><Relationship Id="rId67" Type="http://schemas.openxmlformats.org/officeDocument/2006/relationships/hyperlink" Target="http://bkichiran.hikak.com/2753/" TargetMode="External"/><Relationship Id="rId20" Type="http://schemas.openxmlformats.org/officeDocument/2006/relationships/hyperlink" Target="http://bkichiran.hikak.com/2215/" TargetMode="External"/><Relationship Id="rId41" Type="http://schemas.openxmlformats.org/officeDocument/2006/relationships/hyperlink" Target="http://bkichiran.hikak.com/2430/" TargetMode="External"/><Relationship Id="rId54" Type="http://schemas.openxmlformats.org/officeDocument/2006/relationships/hyperlink" Target="http://bkichiran.hikak.com/2566/" TargetMode="External"/><Relationship Id="rId62" Type="http://schemas.openxmlformats.org/officeDocument/2006/relationships/hyperlink" Target="http://bkichiran.hikak.com/2680/" TargetMode="External"/><Relationship Id="rId70" Type="http://schemas.openxmlformats.org/officeDocument/2006/relationships/hyperlink" Target="http://bkichiran.hikak.com/2808/" TargetMode="External"/><Relationship Id="rId75" Type="http://schemas.openxmlformats.org/officeDocument/2006/relationships/hyperlink" Target="http://bkichiran.hikak.com/2884/" TargetMode="External"/><Relationship Id="rId1" Type="http://schemas.openxmlformats.org/officeDocument/2006/relationships/hyperlink" Target="http://bkichiran.hikak.com/2011/" TargetMode="External"/><Relationship Id="rId6" Type="http://schemas.openxmlformats.org/officeDocument/2006/relationships/hyperlink" Target="http://bkichiran.hikak.com/20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95C6-13E9-42BB-9A45-E29C34EA2A83}">
  <sheetPr>
    <tabColor rgb="FFFF0000"/>
  </sheetPr>
  <dimension ref="A1:AM39"/>
  <sheetViews>
    <sheetView tabSelected="1" view="pageBreakPreview" zoomScale="55" zoomScaleNormal="100" zoomScaleSheetLayoutView="55" workbookViewId="0">
      <selection activeCell="B5" sqref="B5"/>
    </sheetView>
  </sheetViews>
  <sheetFormatPr defaultColWidth="9" defaultRowHeight="16.5" x14ac:dyDescent="0.15"/>
  <cols>
    <col min="1" max="1" width="5.5" style="58" bestFit="1" customWidth="1"/>
    <col min="2" max="2" width="12.375" style="128" customWidth="1"/>
    <col min="3" max="3" width="15.625" style="58" customWidth="1"/>
    <col min="4" max="5" width="9.5" style="128" customWidth="1"/>
    <col min="6" max="6" width="24" style="58" customWidth="1"/>
    <col min="7" max="7" width="12.625" style="58" bestFit="1" customWidth="1"/>
    <col min="8" max="8" width="15.625" style="58" customWidth="1"/>
    <col min="9" max="9" width="5.625" style="129" customWidth="1"/>
    <col min="10" max="10" width="14" style="130" customWidth="1"/>
    <col min="11" max="11" width="10.375" style="129" hidden="1" customWidth="1"/>
    <col min="12" max="12" width="12.375" style="130" customWidth="1"/>
    <col min="13" max="13" width="14" style="129" customWidth="1"/>
    <col min="14" max="17" width="13.125" style="129" hidden="1" customWidth="1"/>
    <col min="18" max="18" width="7.875" style="131" hidden="1" customWidth="1"/>
    <col min="19" max="19" width="9.5" style="132" customWidth="1"/>
    <col min="20" max="20" width="9.875" style="128" bestFit="1" customWidth="1"/>
    <col min="21" max="21" width="18.375" style="58" customWidth="1"/>
    <col min="22" max="22" width="18.625" style="58" customWidth="1"/>
    <col min="23" max="23" width="5" style="58" bestFit="1" customWidth="1"/>
    <col min="24" max="24" width="5.5" style="133" bestFit="1" customWidth="1"/>
    <col min="25" max="25" width="9" style="58"/>
    <col min="26" max="26" width="10.5" style="58" customWidth="1"/>
    <col min="27" max="28" width="9" style="55"/>
    <col min="29" max="29" width="0" style="55" hidden="1" customWidth="1"/>
    <col min="30" max="30" width="15.5" style="55" bestFit="1" customWidth="1"/>
    <col min="31" max="31" width="8.125" style="55" customWidth="1"/>
    <col min="32" max="32" width="15.625" style="55" customWidth="1"/>
    <col min="33" max="33" width="8.125" style="55" customWidth="1"/>
    <col min="34" max="35" width="15.625" style="55" customWidth="1"/>
    <col min="36" max="36" width="8.125" style="55" hidden="1" customWidth="1"/>
    <col min="37" max="38" width="15.625" style="55" hidden="1" customWidth="1"/>
    <col min="39" max="16384" width="9" style="55"/>
  </cols>
  <sheetData>
    <row r="1" spans="1:39" x14ac:dyDescent="0.15">
      <c r="A1" s="53" t="s">
        <v>932</v>
      </c>
      <c r="B1" s="54"/>
      <c r="C1" s="55"/>
      <c r="D1" s="55"/>
      <c r="E1" s="55"/>
      <c r="F1" s="55"/>
      <c r="G1" s="55"/>
      <c r="H1" s="55"/>
      <c r="I1" s="56"/>
      <c r="J1" s="57"/>
      <c r="K1" s="56"/>
      <c r="L1" s="57"/>
      <c r="M1" s="56"/>
      <c r="N1" s="56"/>
      <c r="O1" s="56"/>
      <c r="P1" s="56"/>
      <c r="Q1" s="56"/>
      <c r="R1" s="58"/>
      <c r="S1" s="54"/>
      <c r="T1" s="54"/>
      <c r="U1" s="55"/>
      <c r="V1" s="55"/>
      <c r="W1" s="55"/>
      <c r="X1" s="55"/>
      <c r="Y1" s="55"/>
      <c r="Z1" s="55"/>
    </row>
    <row r="2" spans="1:39" x14ac:dyDescent="0.15">
      <c r="A2" s="59"/>
      <c r="B2" s="54"/>
      <c r="C2" s="55"/>
      <c r="D2" s="55"/>
      <c r="E2" s="55"/>
      <c r="F2" s="55"/>
      <c r="G2" s="55"/>
      <c r="H2" s="55"/>
      <c r="I2" s="56"/>
      <c r="J2" s="57"/>
      <c r="K2" s="56"/>
      <c r="L2" s="57"/>
      <c r="M2" s="56"/>
      <c r="N2" s="56"/>
      <c r="O2" s="56"/>
      <c r="P2" s="56"/>
      <c r="Q2" s="56"/>
      <c r="R2" s="58"/>
      <c r="S2" s="54"/>
      <c r="T2" s="54"/>
      <c r="U2" s="55"/>
      <c r="V2" s="55"/>
      <c r="W2" s="55"/>
      <c r="X2" s="55"/>
      <c r="Y2" s="55"/>
      <c r="Z2" s="55"/>
    </row>
    <row r="3" spans="1:39" ht="32.25" customHeight="1" x14ac:dyDescent="0.15">
      <c r="A3" s="60"/>
      <c r="B3" s="172" t="s">
        <v>1988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pans="1:39" ht="20.25" customHeight="1" thickBot="1" x14ac:dyDescent="0.2">
      <c r="A4" s="55"/>
      <c r="B4" s="54"/>
      <c r="C4" s="55"/>
      <c r="D4" s="55"/>
      <c r="E4" s="55"/>
      <c r="F4" s="55"/>
      <c r="G4" s="55"/>
      <c r="H4" s="55"/>
      <c r="I4" s="56"/>
      <c r="J4" s="57"/>
      <c r="K4" s="56"/>
      <c r="L4" s="57"/>
      <c r="M4" s="56"/>
      <c r="N4" s="56"/>
      <c r="O4" s="56"/>
      <c r="P4" s="56"/>
      <c r="Q4" s="56"/>
      <c r="R4" s="58"/>
      <c r="S4" s="54"/>
      <c r="T4" s="54"/>
      <c r="U4" s="55"/>
      <c r="V4" s="61" t="s">
        <v>5</v>
      </c>
      <c r="W4" s="175"/>
      <c r="X4" s="176"/>
      <c r="Y4" s="176"/>
      <c r="Z4" s="176"/>
    </row>
    <row r="5" spans="1:39" ht="20.25" customHeight="1" thickTop="1" thickBot="1" x14ac:dyDescent="0.2">
      <c r="A5" s="55"/>
      <c r="B5" s="54"/>
      <c r="C5" s="55"/>
      <c r="D5" s="55"/>
      <c r="E5" s="55"/>
      <c r="F5" s="55"/>
      <c r="G5" s="55"/>
      <c r="H5" s="55"/>
      <c r="I5" s="56"/>
      <c r="J5" s="57"/>
      <c r="K5" s="56"/>
      <c r="L5" s="57"/>
      <c r="M5" s="56"/>
      <c r="N5" s="56"/>
      <c r="O5" s="56"/>
      <c r="P5" s="56"/>
      <c r="Q5" s="56"/>
      <c r="R5" s="58"/>
      <c r="S5" s="54"/>
      <c r="T5" s="54"/>
      <c r="U5" s="55"/>
      <c r="V5" s="62" t="s">
        <v>140</v>
      </c>
      <c r="W5" s="63">
        <v>1</v>
      </c>
      <c r="X5" s="177" t="str">
        <f>VLOOKUP(W5,データ表!$A$2:$B$2,2,FALSE)</f>
        <v>専攻科</v>
      </c>
      <c r="Y5" s="178"/>
      <c r="Z5" s="178"/>
      <c r="AC5" s="55">
        <v>1</v>
      </c>
    </row>
    <row r="6" spans="1:39" ht="33.75" customHeight="1" thickTop="1" thickBot="1" x14ac:dyDescent="0.2">
      <c r="A6" s="55"/>
      <c r="B6" s="54"/>
      <c r="C6" s="55"/>
      <c r="D6" s="55"/>
      <c r="E6" s="55"/>
      <c r="F6" s="55"/>
      <c r="G6" s="55"/>
      <c r="H6" s="55"/>
      <c r="I6" s="56"/>
      <c r="J6" s="57"/>
      <c r="K6" s="56"/>
      <c r="L6" s="57"/>
      <c r="M6" s="56"/>
      <c r="N6" s="56"/>
      <c r="O6" s="56"/>
      <c r="P6" s="56"/>
      <c r="Q6" s="56"/>
      <c r="R6" s="58"/>
      <c r="S6" s="54"/>
      <c r="T6" s="54"/>
      <c r="U6" s="55"/>
      <c r="V6" s="55"/>
      <c r="W6" s="179"/>
      <c r="X6" s="180"/>
      <c r="Y6" s="180"/>
      <c r="Z6" s="180"/>
      <c r="AC6" s="55">
        <v>2</v>
      </c>
    </row>
    <row r="7" spans="1:39" s="75" customFormat="1" ht="51" customHeight="1" thickTop="1" x14ac:dyDescent="0.15">
      <c r="A7" s="64" t="s">
        <v>6</v>
      </c>
      <c r="B7" s="65" t="s">
        <v>1985</v>
      </c>
      <c r="C7" s="66" t="s">
        <v>896</v>
      </c>
      <c r="D7" s="67" t="s">
        <v>894</v>
      </c>
      <c r="E7" s="68" t="s">
        <v>895</v>
      </c>
      <c r="F7" s="64" t="s">
        <v>946</v>
      </c>
      <c r="G7" s="69" t="s">
        <v>947</v>
      </c>
      <c r="H7" s="66" t="s">
        <v>897</v>
      </c>
      <c r="I7" s="64" t="s">
        <v>4</v>
      </c>
      <c r="J7" s="70" t="s">
        <v>919</v>
      </c>
      <c r="K7" s="71" t="s">
        <v>920</v>
      </c>
      <c r="L7" s="64" t="s">
        <v>933</v>
      </c>
      <c r="M7" s="64" t="s">
        <v>934</v>
      </c>
      <c r="N7" s="64" t="s">
        <v>931</v>
      </c>
      <c r="O7" s="64" t="s">
        <v>928</v>
      </c>
      <c r="P7" s="67" t="s">
        <v>929</v>
      </c>
      <c r="Q7" s="72" t="s">
        <v>930</v>
      </c>
      <c r="R7" s="73" t="s">
        <v>1</v>
      </c>
      <c r="S7" s="65" t="s">
        <v>898</v>
      </c>
      <c r="T7" s="65" t="s">
        <v>899</v>
      </c>
      <c r="U7" s="64" t="s">
        <v>900</v>
      </c>
      <c r="V7" s="64" t="s">
        <v>901</v>
      </c>
      <c r="W7" s="74" t="s">
        <v>902</v>
      </c>
      <c r="X7" s="64" t="s">
        <v>3</v>
      </c>
      <c r="Y7" s="65" t="s">
        <v>903</v>
      </c>
      <c r="Z7" s="64" t="s">
        <v>948</v>
      </c>
      <c r="AD7" s="55"/>
      <c r="AE7" s="55"/>
      <c r="AF7" s="55"/>
      <c r="AG7" s="55"/>
      <c r="AJ7" s="55"/>
    </row>
    <row r="8" spans="1:39" ht="24" customHeight="1" x14ac:dyDescent="0.15">
      <c r="A8" s="76">
        <v>1</v>
      </c>
      <c r="B8" s="77"/>
      <c r="C8" s="78"/>
      <c r="D8" s="79"/>
      <c r="E8" s="80"/>
      <c r="F8" s="78"/>
      <c r="G8" s="78"/>
      <c r="H8" s="78"/>
      <c r="I8" s="81"/>
      <c r="J8" s="82" t="str">
        <f>IF(ISBLANK(I8),"",IF($W$5=1,VLOOKUP('様式1-2'!I8,データ表!$G$2:$H$6,2,FALSE)))</f>
        <v/>
      </c>
      <c r="K8" s="83"/>
      <c r="L8" s="84"/>
      <c r="M8" s="85" t="e">
        <f>J8-L8</f>
        <v>#VALUE!</v>
      </c>
      <c r="N8" s="85" t="e">
        <f>J8+K8</f>
        <v>#VALUE!</v>
      </c>
      <c r="O8" s="82" t="str">
        <f>IF(ISBLANK(I8),"",IF($W$5=1,VLOOKUP('様式1-2'!I8,データ表!#REF!,2,FALSE)))</f>
        <v/>
      </c>
      <c r="P8" s="86" t="e">
        <f>SUM(N8:O8)</f>
        <v>#VALUE!</v>
      </c>
      <c r="Q8" s="87" t="e">
        <f>P8-N8</f>
        <v>#VALUE!</v>
      </c>
      <c r="R8" s="88" t="s">
        <v>2</v>
      </c>
      <c r="S8" s="89" t="str">
        <f>IF(ISBLANK(U8),"",VLOOKUP(U8,金融機関コード!$A$2:$B$562,2,FALSE))</f>
        <v/>
      </c>
      <c r="T8" s="90"/>
      <c r="U8" s="91"/>
      <c r="V8" s="92" t="str">
        <f ca="1">IF(ISERROR(IF(ISBLANK(T8),"",VLOOKUP(T8,INDIRECT(U8),2,FALSE))),"",IF(ISBLANK(T8),"",VLOOKUP(T8,INDIRECT(U8),2,FALSE)))</f>
        <v/>
      </c>
      <c r="W8" s="93" t="str">
        <f>IF(ISBLANK(X8),"",VLOOKUP(X8,データ表!$D$1:$E$4,2,FALSE))</f>
        <v/>
      </c>
      <c r="X8" s="76"/>
      <c r="Y8" s="94"/>
      <c r="Z8" s="78"/>
      <c r="AE8" s="95"/>
      <c r="AF8" s="95"/>
      <c r="AG8" s="95"/>
      <c r="AH8" s="96"/>
      <c r="AI8" s="96"/>
      <c r="AJ8" s="95"/>
      <c r="AK8" s="96"/>
      <c r="AL8" s="96"/>
    </row>
    <row r="9" spans="1:39" ht="24" customHeight="1" thickBot="1" x14ac:dyDescent="0.2">
      <c r="A9" s="76">
        <f>A8+1</f>
        <v>2</v>
      </c>
      <c r="B9" s="77"/>
      <c r="C9" s="78"/>
      <c r="D9" s="79"/>
      <c r="E9" s="80"/>
      <c r="F9" s="78"/>
      <c r="G9" s="78"/>
      <c r="H9" s="78"/>
      <c r="I9" s="81"/>
      <c r="J9" s="82" t="str">
        <f>IF(ISBLANK(I9),"",IF($W$5=1,VLOOKUP('様式1-2'!I9,データ表!$G$2:$H$6,2,FALSE)))</f>
        <v/>
      </c>
      <c r="K9" s="83"/>
      <c r="L9" s="84"/>
      <c r="M9" s="85" t="e">
        <f t="shared" ref="M9:M37" si="0">J9-L9</f>
        <v>#VALUE!</v>
      </c>
      <c r="N9" s="85" t="e">
        <f t="shared" ref="N9:N37" si="1">J9+K9</f>
        <v>#VALUE!</v>
      </c>
      <c r="O9" s="82" t="str">
        <f>IF(ISBLANK(I9),"",IF($W$5=1,VLOOKUP('様式1-2'!I9,データ表!#REF!,2,FALSE)))</f>
        <v/>
      </c>
      <c r="P9" s="86" t="e">
        <f t="shared" ref="P9:P37" si="2">SUM(N9:O9)</f>
        <v>#VALUE!</v>
      </c>
      <c r="Q9" s="87" t="e">
        <f t="shared" ref="Q9:Q37" si="3">P9-N9</f>
        <v>#VALUE!</v>
      </c>
      <c r="R9" s="88" t="s">
        <v>2</v>
      </c>
      <c r="S9" s="89" t="str">
        <f>IF(ISBLANK(U9),"",VLOOKUP(U9,金融機関コード!$A$2:$B$562,2,FALSE))</f>
        <v/>
      </c>
      <c r="T9" s="90"/>
      <c r="U9" s="91"/>
      <c r="V9" s="92" t="str">
        <f t="shared" ref="V9:V37" ca="1" si="4">IF(ISERROR(IF(ISBLANK(T9),"",VLOOKUP(T9,INDIRECT(U9),2,FALSE))),"",IF(ISBLANK(T9),"",VLOOKUP(T9,INDIRECT(U9),2,FALSE)))</f>
        <v/>
      </c>
      <c r="W9" s="93" t="str">
        <f>IF(ISBLANK(X9),"",VLOOKUP(X9,データ表!$D$1:$E$4,2,FALSE))</f>
        <v/>
      </c>
      <c r="X9" s="76"/>
      <c r="Y9" s="94"/>
      <c r="Z9" s="78"/>
      <c r="AE9" s="97"/>
      <c r="AF9" s="97"/>
      <c r="AG9" s="97"/>
      <c r="AH9" s="97"/>
      <c r="AI9" s="97"/>
      <c r="AJ9" s="97"/>
      <c r="AK9" s="97"/>
    </row>
    <row r="10" spans="1:39" ht="24" customHeight="1" x14ac:dyDescent="0.15">
      <c r="A10" s="76">
        <f t="shared" ref="A10:A37" si="5">A9+1</f>
        <v>3</v>
      </c>
      <c r="B10" s="77"/>
      <c r="C10" s="78"/>
      <c r="D10" s="79"/>
      <c r="E10" s="80"/>
      <c r="F10" s="78"/>
      <c r="G10" s="78"/>
      <c r="H10" s="78"/>
      <c r="I10" s="81"/>
      <c r="J10" s="82" t="str">
        <f>IF(ISBLANK(I10),"",IF($W$5=1,VLOOKUP('様式1-2'!I10,データ表!$G$2:$H$6,2,FALSE)))</f>
        <v/>
      </c>
      <c r="K10" s="83"/>
      <c r="L10" s="84"/>
      <c r="M10" s="85" t="e">
        <f t="shared" si="0"/>
        <v>#VALUE!</v>
      </c>
      <c r="N10" s="85" t="e">
        <f t="shared" si="1"/>
        <v>#VALUE!</v>
      </c>
      <c r="O10" s="82" t="str">
        <f>IF(ISBLANK(I10),"",IF($W$5=1,VLOOKUP('様式1-2'!I10,データ表!#REF!,2,FALSE)))</f>
        <v/>
      </c>
      <c r="P10" s="86" t="e">
        <f t="shared" si="2"/>
        <v>#VALUE!</v>
      </c>
      <c r="Q10" s="87" t="e">
        <f t="shared" si="3"/>
        <v>#VALUE!</v>
      </c>
      <c r="R10" s="88" t="s">
        <v>2</v>
      </c>
      <c r="S10" s="89" t="str">
        <f>IF(ISBLANK(U10),"",VLOOKUP(U10,金融機関コード!$A$2:$B$562,2,FALSE))</f>
        <v/>
      </c>
      <c r="T10" s="90"/>
      <c r="U10" s="91"/>
      <c r="V10" s="92" t="str">
        <f t="shared" ca="1" si="4"/>
        <v/>
      </c>
      <c r="W10" s="93" t="str">
        <f>IF(ISBLANK(X10),"",VLOOKUP(X10,データ表!$D$1:$E$4,2,FALSE))</f>
        <v/>
      </c>
      <c r="X10" s="76"/>
      <c r="Y10" s="94"/>
      <c r="Z10" s="78"/>
      <c r="AD10" s="181" t="s">
        <v>909</v>
      </c>
      <c r="AE10" s="183" t="s">
        <v>923</v>
      </c>
      <c r="AF10" s="184"/>
      <c r="AG10" s="185" t="s">
        <v>924</v>
      </c>
      <c r="AH10" s="185"/>
      <c r="AI10" s="186" t="s">
        <v>925</v>
      </c>
      <c r="AJ10" s="188" t="s">
        <v>926</v>
      </c>
      <c r="AK10" s="189"/>
      <c r="AL10" s="173" t="s">
        <v>927</v>
      </c>
    </row>
    <row r="11" spans="1:39" ht="24" customHeight="1" thickBot="1" x14ac:dyDescent="0.2">
      <c r="A11" s="76">
        <f t="shared" si="5"/>
        <v>4</v>
      </c>
      <c r="B11" s="77"/>
      <c r="C11" s="78"/>
      <c r="D11" s="79"/>
      <c r="E11" s="80"/>
      <c r="F11" s="78"/>
      <c r="G11" s="78"/>
      <c r="H11" s="78"/>
      <c r="I11" s="81"/>
      <c r="J11" s="82" t="str">
        <f>IF(ISBLANK(I11),"",IF($W$5=1,VLOOKUP('様式1-2'!I11,データ表!$G$2:$H$6,2,FALSE)))</f>
        <v/>
      </c>
      <c r="K11" s="83"/>
      <c r="L11" s="84"/>
      <c r="M11" s="85" t="e">
        <f t="shared" si="0"/>
        <v>#VALUE!</v>
      </c>
      <c r="N11" s="85" t="e">
        <f t="shared" si="1"/>
        <v>#VALUE!</v>
      </c>
      <c r="O11" s="82" t="str">
        <f>IF(ISBLANK(I11),"",IF($W$5=1,VLOOKUP('様式1-2'!I11,データ表!#REF!,2,FALSE)))</f>
        <v/>
      </c>
      <c r="P11" s="86" t="e">
        <f t="shared" si="2"/>
        <v>#VALUE!</v>
      </c>
      <c r="Q11" s="87" t="e">
        <f t="shared" si="3"/>
        <v>#VALUE!</v>
      </c>
      <c r="R11" s="88" t="s">
        <v>2</v>
      </c>
      <c r="S11" s="89" t="str">
        <f>IF(ISBLANK(U11),"",VLOOKUP(U11,金融機関コード!$A$2:$B$562,2,FALSE))</f>
        <v/>
      </c>
      <c r="T11" s="90"/>
      <c r="U11" s="91"/>
      <c r="V11" s="92" t="str">
        <f t="shared" ca="1" si="4"/>
        <v/>
      </c>
      <c r="W11" s="93" t="str">
        <f>IF(ISBLANK(X11),"",VLOOKUP(X11,データ表!$D$1:$E$4,2,FALSE))</f>
        <v/>
      </c>
      <c r="X11" s="76"/>
      <c r="Y11" s="94"/>
      <c r="Z11" s="78"/>
      <c r="AD11" s="182"/>
      <c r="AE11" s="134" t="s">
        <v>910</v>
      </c>
      <c r="AF11" s="135" t="s">
        <v>911</v>
      </c>
      <c r="AG11" s="135" t="s">
        <v>910</v>
      </c>
      <c r="AH11" s="136" t="s">
        <v>911</v>
      </c>
      <c r="AI11" s="187"/>
      <c r="AJ11" s="98" t="s">
        <v>910</v>
      </c>
      <c r="AK11" s="99" t="s">
        <v>911</v>
      </c>
      <c r="AL11" s="174"/>
    </row>
    <row r="12" spans="1:39" ht="24" customHeight="1" thickTop="1" x14ac:dyDescent="0.15">
      <c r="A12" s="76">
        <f t="shared" si="5"/>
        <v>5</v>
      </c>
      <c r="B12" s="77"/>
      <c r="C12" s="78"/>
      <c r="D12" s="79"/>
      <c r="E12" s="80"/>
      <c r="F12" s="78"/>
      <c r="G12" s="78"/>
      <c r="H12" s="78"/>
      <c r="I12" s="81"/>
      <c r="J12" s="82" t="str">
        <f>IF(ISBLANK(I12),"",IF($W$5=1,VLOOKUP('様式1-2'!I12,データ表!$G$2:$H$6,2,FALSE)))</f>
        <v/>
      </c>
      <c r="K12" s="83"/>
      <c r="L12" s="84"/>
      <c r="M12" s="85" t="e">
        <f t="shared" si="0"/>
        <v>#VALUE!</v>
      </c>
      <c r="N12" s="85" t="e">
        <f t="shared" si="1"/>
        <v>#VALUE!</v>
      </c>
      <c r="O12" s="82" t="str">
        <f>IF(ISBLANK(I12),"",IF($W$5=1,VLOOKUP('様式1-2'!I12,データ表!#REF!,2,FALSE)))</f>
        <v/>
      </c>
      <c r="P12" s="86" t="e">
        <f t="shared" si="2"/>
        <v>#VALUE!</v>
      </c>
      <c r="Q12" s="87" t="e">
        <f t="shared" si="3"/>
        <v>#VALUE!</v>
      </c>
      <c r="R12" s="88" t="s">
        <v>2</v>
      </c>
      <c r="S12" s="89" t="str">
        <f>IF(ISBLANK(U12),"",VLOOKUP(U12,金融機関コード!$A$2:$B$562,2,FALSE))</f>
        <v/>
      </c>
      <c r="T12" s="90"/>
      <c r="U12" s="91"/>
      <c r="V12" s="92" t="str">
        <f t="shared" ca="1" si="4"/>
        <v/>
      </c>
      <c r="W12" s="93" t="str">
        <f>IF(ISBLANK(X12),"",VLOOKUP(X12,データ表!$D$1:$E$4,2,FALSE))</f>
        <v/>
      </c>
      <c r="X12" s="76"/>
      <c r="Y12" s="94"/>
      <c r="Z12" s="78"/>
      <c r="AD12" s="137" t="s">
        <v>912</v>
      </c>
      <c r="AE12" s="138">
        <f>COUNTIF(I8:I37,1)</f>
        <v>0</v>
      </c>
      <c r="AF12" s="139">
        <f>SUMIFS(J8:J37,I8:I37,1)</f>
        <v>0</v>
      </c>
      <c r="AG12" s="140">
        <f>COUNTIFS(I8:I37,1,L8:L37,"&lt;&gt;")</f>
        <v>0</v>
      </c>
      <c r="AH12" s="139">
        <f>SUMIFS(L8:L37,I8:I37,1)</f>
        <v>0</v>
      </c>
      <c r="AI12" s="141">
        <f>AF12-AH12</f>
        <v>0</v>
      </c>
      <c r="AJ12" s="100">
        <f>COUNTIFS(I8:I37,1,K8:K37,"&lt;&gt;")</f>
        <v>0</v>
      </c>
      <c r="AK12" s="101">
        <f>SUMIFS(K8:K37,I8:I37,1)</f>
        <v>0</v>
      </c>
      <c r="AL12" s="102">
        <f t="shared" ref="AL12:AL18" si="6">AF12+AK12-AH12</f>
        <v>0</v>
      </c>
      <c r="AM12" s="103"/>
    </row>
    <row r="13" spans="1:39" ht="24" customHeight="1" x14ac:dyDescent="0.15">
      <c r="A13" s="76">
        <f t="shared" si="5"/>
        <v>6</v>
      </c>
      <c r="B13" s="77"/>
      <c r="C13" s="78"/>
      <c r="D13" s="79"/>
      <c r="E13" s="80"/>
      <c r="F13" s="78"/>
      <c r="G13" s="78"/>
      <c r="H13" s="78"/>
      <c r="I13" s="81"/>
      <c r="J13" s="82" t="str">
        <f>IF(ISBLANK(I13),"",IF($W$5=1,VLOOKUP('様式1-2'!I13,データ表!$G$2:$H$6,2,FALSE)))</f>
        <v/>
      </c>
      <c r="K13" s="83"/>
      <c r="L13" s="84"/>
      <c r="M13" s="85" t="e">
        <f t="shared" si="0"/>
        <v>#VALUE!</v>
      </c>
      <c r="N13" s="85" t="e">
        <f t="shared" si="1"/>
        <v>#VALUE!</v>
      </c>
      <c r="O13" s="82" t="str">
        <f>IF(ISBLANK(I13),"",IF($W$5=1,VLOOKUP('様式1-2'!I13,データ表!#REF!,2,FALSE)))</f>
        <v/>
      </c>
      <c r="P13" s="86" t="e">
        <f t="shared" si="2"/>
        <v>#VALUE!</v>
      </c>
      <c r="Q13" s="87" t="e">
        <f t="shared" si="3"/>
        <v>#VALUE!</v>
      </c>
      <c r="R13" s="88" t="s">
        <v>2</v>
      </c>
      <c r="S13" s="89" t="str">
        <f>IF(ISBLANK(U13),"",VLOOKUP(U13,金融機関コード!$A$2:$B$562,2,FALSE))</f>
        <v/>
      </c>
      <c r="T13" s="90"/>
      <c r="U13" s="91"/>
      <c r="V13" s="92" t="str">
        <f t="shared" ca="1" si="4"/>
        <v/>
      </c>
      <c r="W13" s="93" t="str">
        <f>IF(ISBLANK(X13),"",VLOOKUP(X13,データ表!$D$1:$E$4,2,FALSE))</f>
        <v/>
      </c>
      <c r="X13" s="76"/>
      <c r="Y13" s="94"/>
      <c r="Z13" s="78"/>
      <c r="AD13" s="137" t="s">
        <v>913</v>
      </c>
      <c r="AE13" s="142">
        <f>COUNTIF(I8:I37,2)</f>
        <v>0</v>
      </c>
      <c r="AF13" s="143">
        <f>SUMIFS(J8:J37,I8:I37,2)</f>
        <v>0</v>
      </c>
      <c r="AG13" s="144">
        <f>COUNTIFS(I8:I37,2,L8:L37,"&lt;&gt;")</f>
        <v>0</v>
      </c>
      <c r="AH13" s="143">
        <f>SUMIFS(L8:L37,I8:I37,2)</f>
        <v>0</v>
      </c>
      <c r="AI13" s="145">
        <f t="shared" ref="AI13:AI18" si="7">AF13-AH13</f>
        <v>0</v>
      </c>
      <c r="AJ13" s="104">
        <f>COUNTIFS(I8:I37,2,K8:K37,"&lt;&gt;")</f>
        <v>0</v>
      </c>
      <c r="AK13" s="105">
        <f>SUMIFS(K8:K37,I8:I37,2)</f>
        <v>0</v>
      </c>
      <c r="AL13" s="102">
        <f t="shared" si="6"/>
        <v>0</v>
      </c>
      <c r="AM13" s="103"/>
    </row>
    <row r="14" spans="1:39" ht="24" customHeight="1" x14ac:dyDescent="0.15">
      <c r="A14" s="76">
        <f t="shared" si="5"/>
        <v>7</v>
      </c>
      <c r="B14" s="77"/>
      <c r="C14" s="78"/>
      <c r="D14" s="79"/>
      <c r="E14" s="80"/>
      <c r="F14" s="78"/>
      <c r="G14" s="78"/>
      <c r="H14" s="78"/>
      <c r="I14" s="81"/>
      <c r="J14" s="82" t="str">
        <f>IF(ISBLANK(I14),"",IF($W$5=1,VLOOKUP('様式1-2'!I14,データ表!$G$2:$H$6,2,FALSE)))</f>
        <v/>
      </c>
      <c r="K14" s="83"/>
      <c r="L14" s="84"/>
      <c r="M14" s="85" t="e">
        <f t="shared" si="0"/>
        <v>#VALUE!</v>
      </c>
      <c r="N14" s="85" t="e">
        <f t="shared" si="1"/>
        <v>#VALUE!</v>
      </c>
      <c r="O14" s="82" t="str">
        <f>IF(ISBLANK(I14),"",IF($W$5=1,VLOOKUP('様式1-2'!I14,データ表!#REF!,2,FALSE)))</f>
        <v/>
      </c>
      <c r="P14" s="86" t="e">
        <f t="shared" si="2"/>
        <v>#VALUE!</v>
      </c>
      <c r="Q14" s="87" t="e">
        <f t="shared" si="3"/>
        <v>#VALUE!</v>
      </c>
      <c r="R14" s="88" t="s">
        <v>2</v>
      </c>
      <c r="S14" s="89" t="str">
        <f>IF(ISBLANK(U14),"",VLOOKUP(U14,金融機関コード!$A$2:$B$562,2,FALSE))</f>
        <v/>
      </c>
      <c r="T14" s="90"/>
      <c r="U14" s="91"/>
      <c r="V14" s="92" t="str">
        <f t="shared" ca="1" si="4"/>
        <v/>
      </c>
      <c r="W14" s="93" t="str">
        <f>IF(ISBLANK(X14),"",VLOOKUP(X14,データ表!$D$1:$E$4,2,FALSE))</f>
        <v/>
      </c>
      <c r="X14" s="76"/>
      <c r="Y14" s="94"/>
      <c r="Z14" s="78"/>
      <c r="AD14" s="137" t="s">
        <v>914</v>
      </c>
      <c r="AE14" s="142">
        <f>COUNTIF(I8:I37,3)</f>
        <v>0</v>
      </c>
      <c r="AF14" s="143">
        <f>SUMIFS(J8:J37,I8:I37,3)</f>
        <v>0</v>
      </c>
      <c r="AG14" s="144">
        <f>COUNTIFS(I8:I37,3,L8:L37,"&lt;&gt;")</f>
        <v>0</v>
      </c>
      <c r="AH14" s="143">
        <f>SUMIFS(L8:L37,I8:I37,3)</f>
        <v>0</v>
      </c>
      <c r="AI14" s="145">
        <f t="shared" si="7"/>
        <v>0</v>
      </c>
      <c r="AJ14" s="104">
        <f>COUNTIFS(I8:I37,3,K8:K37,"&lt;&gt;")</f>
        <v>0</v>
      </c>
      <c r="AK14" s="105">
        <f>SUMIFS(K8:K37,I8:I37,3)</f>
        <v>0</v>
      </c>
      <c r="AL14" s="102">
        <f t="shared" si="6"/>
        <v>0</v>
      </c>
      <c r="AM14" s="103"/>
    </row>
    <row r="15" spans="1:39" ht="24" customHeight="1" x14ac:dyDescent="0.15">
      <c r="A15" s="76">
        <f t="shared" si="5"/>
        <v>8</v>
      </c>
      <c r="B15" s="106"/>
      <c r="C15" s="78"/>
      <c r="D15" s="79"/>
      <c r="E15" s="80"/>
      <c r="F15" s="78"/>
      <c r="G15" s="78"/>
      <c r="H15" s="78"/>
      <c r="I15" s="81"/>
      <c r="J15" s="82" t="str">
        <f>IF(ISBLANK(I15),"",IF($W$5=1,VLOOKUP('様式1-2'!I15,データ表!$G$2:$H$6,2,FALSE)))</f>
        <v/>
      </c>
      <c r="K15" s="83"/>
      <c r="L15" s="84"/>
      <c r="M15" s="85" t="e">
        <f t="shared" si="0"/>
        <v>#VALUE!</v>
      </c>
      <c r="N15" s="85" t="e">
        <f t="shared" si="1"/>
        <v>#VALUE!</v>
      </c>
      <c r="O15" s="82" t="str">
        <f>IF(ISBLANK(I15),"",IF($W$5=1,VLOOKUP('様式1-2'!I15,データ表!#REF!,2,FALSE)))</f>
        <v/>
      </c>
      <c r="P15" s="86" t="e">
        <f t="shared" si="2"/>
        <v>#VALUE!</v>
      </c>
      <c r="Q15" s="87" t="e">
        <f t="shared" si="3"/>
        <v>#VALUE!</v>
      </c>
      <c r="R15" s="88" t="s">
        <v>2</v>
      </c>
      <c r="S15" s="89" t="str">
        <f>IF(ISBLANK(U15),"",VLOOKUP(U15,金融機関コード!$A$2:$B$562,2,FALSE))</f>
        <v/>
      </c>
      <c r="T15" s="90"/>
      <c r="U15" s="91"/>
      <c r="V15" s="92" t="str">
        <f t="shared" ca="1" si="4"/>
        <v/>
      </c>
      <c r="W15" s="93" t="str">
        <f>IF(ISBLANK(X15),"",VLOOKUP(X15,データ表!$D$1:$E$4,2,FALSE))</f>
        <v/>
      </c>
      <c r="X15" s="76"/>
      <c r="Y15" s="94"/>
      <c r="Z15" s="78"/>
      <c r="AD15" s="137" t="s">
        <v>915</v>
      </c>
      <c r="AE15" s="142">
        <f>COUNTIF(I8:I37,4)</f>
        <v>0</v>
      </c>
      <c r="AF15" s="143">
        <f>SUMIFS(J8:J37,I8:I37,4)</f>
        <v>0</v>
      </c>
      <c r="AG15" s="144">
        <f>COUNTIFS(I8:I37,4,L8:L37,"&lt;&gt;")</f>
        <v>0</v>
      </c>
      <c r="AH15" s="143">
        <f>SUMIFS(L8:L37,I8:I37,4)</f>
        <v>0</v>
      </c>
      <c r="AI15" s="145">
        <f t="shared" si="7"/>
        <v>0</v>
      </c>
      <c r="AJ15" s="104">
        <f>COUNTIFS(I8:I37,4,K8:K37,"&lt;&gt;")</f>
        <v>0</v>
      </c>
      <c r="AK15" s="105">
        <f>SUMIFS(K8:K37,I8:I37,4)</f>
        <v>0</v>
      </c>
      <c r="AL15" s="102">
        <f t="shared" si="6"/>
        <v>0</v>
      </c>
      <c r="AM15" s="103"/>
    </row>
    <row r="16" spans="1:39" ht="24" customHeight="1" x14ac:dyDescent="0.15">
      <c r="A16" s="76">
        <f t="shared" si="5"/>
        <v>9</v>
      </c>
      <c r="B16" s="106"/>
      <c r="C16" s="78"/>
      <c r="D16" s="79"/>
      <c r="E16" s="80"/>
      <c r="F16" s="78"/>
      <c r="G16" s="78"/>
      <c r="H16" s="78"/>
      <c r="I16" s="81"/>
      <c r="J16" s="82" t="str">
        <f>IF(ISBLANK(I16),"",IF($W$5=1,VLOOKUP('様式1-2'!I16,データ表!$G$2:$H$6,2,FALSE)))</f>
        <v/>
      </c>
      <c r="K16" s="83"/>
      <c r="L16" s="84"/>
      <c r="M16" s="85" t="e">
        <f t="shared" si="0"/>
        <v>#VALUE!</v>
      </c>
      <c r="N16" s="85" t="e">
        <f t="shared" si="1"/>
        <v>#VALUE!</v>
      </c>
      <c r="O16" s="82" t="str">
        <f>IF(ISBLANK(I16),"",IF($W$5=1,VLOOKUP('様式1-2'!I16,データ表!#REF!,2,FALSE)))</f>
        <v/>
      </c>
      <c r="P16" s="86" t="e">
        <f t="shared" si="2"/>
        <v>#VALUE!</v>
      </c>
      <c r="Q16" s="87" t="e">
        <f t="shared" si="3"/>
        <v>#VALUE!</v>
      </c>
      <c r="R16" s="88" t="s">
        <v>2</v>
      </c>
      <c r="S16" s="89" t="str">
        <f>IF(ISBLANK(U16),"",VLOOKUP(U16,金融機関コード!$A$2:$B$562,2,FALSE))</f>
        <v/>
      </c>
      <c r="T16" s="90"/>
      <c r="U16" s="91"/>
      <c r="V16" s="92" t="str">
        <f t="shared" ca="1" si="4"/>
        <v/>
      </c>
      <c r="W16" s="93" t="str">
        <f>IF(ISBLANK(X16),"",VLOOKUP(X16,データ表!$D$1:$E$4,2,FALSE))</f>
        <v/>
      </c>
      <c r="X16" s="76"/>
      <c r="Y16" s="94"/>
      <c r="Z16" s="78"/>
      <c r="AD16" s="137" t="s">
        <v>916</v>
      </c>
      <c r="AE16" s="142">
        <f>COUNTIF(I8:I37,5)</f>
        <v>0</v>
      </c>
      <c r="AF16" s="143">
        <f>SUMIFS(J8:J37,I8:I37,5)</f>
        <v>0</v>
      </c>
      <c r="AG16" s="144">
        <f>COUNTIFS(I8:I37,5,L8:L37,"&lt;&gt;")</f>
        <v>0</v>
      </c>
      <c r="AH16" s="143">
        <f>SUMIFS(L8:L37,I8:I37,5)</f>
        <v>0</v>
      </c>
      <c r="AI16" s="146">
        <f t="shared" si="7"/>
        <v>0</v>
      </c>
      <c r="AJ16" s="104">
        <f>COUNTIFS(I8:I37,5,K8:K37,"&lt;&gt;")</f>
        <v>0</v>
      </c>
      <c r="AK16" s="105">
        <f>SUMIFS(K8:K37,I8:I37,5)</f>
        <v>0</v>
      </c>
      <c r="AL16" s="102">
        <f t="shared" si="6"/>
        <v>0</v>
      </c>
      <c r="AM16" s="103"/>
    </row>
    <row r="17" spans="1:39" ht="24" customHeight="1" x14ac:dyDescent="0.15">
      <c r="A17" s="76">
        <f t="shared" si="5"/>
        <v>10</v>
      </c>
      <c r="B17" s="106"/>
      <c r="C17" s="78"/>
      <c r="D17" s="79"/>
      <c r="E17" s="80"/>
      <c r="F17" s="78"/>
      <c r="G17" s="78"/>
      <c r="H17" s="78"/>
      <c r="I17" s="81"/>
      <c r="J17" s="82" t="str">
        <f>IF(ISBLANK(I17),"",IF($W$5=1,VLOOKUP('様式1-2'!I17,データ表!$G$2:$H$6,2,FALSE)))</f>
        <v/>
      </c>
      <c r="K17" s="83"/>
      <c r="L17" s="84"/>
      <c r="M17" s="85" t="e">
        <f t="shared" si="0"/>
        <v>#VALUE!</v>
      </c>
      <c r="N17" s="85" t="e">
        <f t="shared" si="1"/>
        <v>#VALUE!</v>
      </c>
      <c r="O17" s="82" t="str">
        <f>IF(ISBLANK(I17),"",IF($W$5=1,VLOOKUP('様式1-2'!I17,データ表!#REF!,2,FALSE)))</f>
        <v/>
      </c>
      <c r="P17" s="86" t="e">
        <f t="shared" si="2"/>
        <v>#VALUE!</v>
      </c>
      <c r="Q17" s="87" t="e">
        <f t="shared" si="3"/>
        <v>#VALUE!</v>
      </c>
      <c r="R17" s="88" t="s">
        <v>2</v>
      </c>
      <c r="S17" s="89" t="str">
        <f>IF(ISBLANK(U17),"",VLOOKUP(U17,金融機関コード!$A$2:$B$562,2,FALSE))</f>
        <v/>
      </c>
      <c r="T17" s="90"/>
      <c r="U17" s="91"/>
      <c r="V17" s="92" t="str">
        <f t="shared" ca="1" si="4"/>
        <v/>
      </c>
      <c r="W17" s="93" t="str">
        <f>IF(ISBLANK(X17),"",VLOOKUP(X17,データ表!$D$1:$E$4,2,FALSE))</f>
        <v/>
      </c>
      <c r="X17" s="76"/>
      <c r="Y17" s="94"/>
      <c r="Z17" s="78"/>
      <c r="AD17" s="137" t="s">
        <v>917</v>
      </c>
      <c r="AE17" s="142">
        <f>COUNTIF(I8:I37,"専攻")</f>
        <v>0</v>
      </c>
      <c r="AF17" s="143">
        <f>SUMIFS(J8:J37,I8:I37,"専攻")</f>
        <v>0</v>
      </c>
      <c r="AG17" s="144">
        <f>COUNTIFS(I8:I37,"専攻",L8:L37,"&lt;&gt;")</f>
        <v>0</v>
      </c>
      <c r="AH17" s="143">
        <f>SUMIFS(L8:L37,I8:I37,"専攻")</f>
        <v>0</v>
      </c>
      <c r="AI17" s="147">
        <f t="shared" si="7"/>
        <v>0</v>
      </c>
      <c r="AJ17" s="104">
        <f>COUNTIFS(I8:I37,"専攻",K8:K37,"&lt;&gt;")</f>
        <v>0</v>
      </c>
      <c r="AK17" s="105">
        <f>SUMIFS(K8:K37,I8:I37,"専攻")</f>
        <v>0</v>
      </c>
      <c r="AL17" s="102">
        <f t="shared" si="6"/>
        <v>0</v>
      </c>
      <c r="AM17" s="103"/>
    </row>
    <row r="18" spans="1:39" ht="24" customHeight="1" thickBot="1" x14ac:dyDescent="0.2">
      <c r="A18" s="76">
        <f t="shared" si="5"/>
        <v>11</v>
      </c>
      <c r="B18" s="106"/>
      <c r="C18" s="78"/>
      <c r="D18" s="79"/>
      <c r="E18" s="80"/>
      <c r="F18" s="78"/>
      <c r="G18" s="78"/>
      <c r="H18" s="78"/>
      <c r="I18" s="81"/>
      <c r="J18" s="82" t="str">
        <f>IF(ISBLANK(I18),"",IF($W$5=1,VLOOKUP('様式1-2'!I18,データ表!$G$2:$H$6,2,FALSE)))</f>
        <v/>
      </c>
      <c r="K18" s="83"/>
      <c r="L18" s="84"/>
      <c r="M18" s="85" t="e">
        <f t="shared" si="0"/>
        <v>#VALUE!</v>
      </c>
      <c r="N18" s="85" t="e">
        <f t="shared" si="1"/>
        <v>#VALUE!</v>
      </c>
      <c r="O18" s="82" t="str">
        <f>IF(ISBLANK(I18),"",IF($W$5=1,VLOOKUP('様式1-2'!I18,データ表!#REF!,2,FALSE)))</f>
        <v/>
      </c>
      <c r="P18" s="86" t="e">
        <f t="shared" si="2"/>
        <v>#VALUE!</v>
      </c>
      <c r="Q18" s="87" t="e">
        <f t="shared" si="3"/>
        <v>#VALUE!</v>
      </c>
      <c r="R18" s="88" t="s">
        <v>2</v>
      </c>
      <c r="S18" s="89" t="str">
        <f>IF(ISBLANK(U18),"",VLOOKUP(U18,金融機関コード!$A$2:$B$562,2,FALSE))</f>
        <v/>
      </c>
      <c r="T18" s="90"/>
      <c r="U18" s="91"/>
      <c r="V18" s="92" t="str">
        <f t="shared" ca="1" si="4"/>
        <v/>
      </c>
      <c r="W18" s="93" t="str">
        <f>IF(ISBLANK(X18),"",VLOOKUP(X18,データ表!$D$1:$E$4,2,FALSE))</f>
        <v/>
      </c>
      <c r="X18" s="76"/>
      <c r="Y18" s="94"/>
      <c r="Z18" s="78"/>
      <c r="AD18" s="148" t="s">
        <v>918</v>
      </c>
      <c r="AE18" s="149">
        <f>COUNTIF(I8:I37,"急変")</f>
        <v>0</v>
      </c>
      <c r="AF18" s="150">
        <f>SUMIFS(J8:J37,I8:I37,"急変")</f>
        <v>0</v>
      </c>
      <c r="AG18" s="150">
        <f>COUNTIFS(I8:I37,"急変",L8:L37,"&lt;&gt;")</f>
        <v>0</v>
      </c>
      <c r="AH18" s="150">
        <f>SUMIFS(L8:L37,I8:I37,"急変")</f>
        <v>0</v>
      </c>
      <c r="AI18" s="151">
        <f t="shared" si="7"/>
        <v>0</v>
      </c>
      <c r="AJ18" s="107">
        <f>COUNTIFS(I8:I37,"急変",K8:K37,"&lt;&gt;")</f>
        <v>0</v>
      </c>
      <c r="AK18" s="108">
        <f>SUMIFS(K8:K37,I8:I37,"急変")</f>
        <v>0</v>
      </c>
      <c r="AL18" s="109">
        <f t="shared" si="6"/>
        <v>0</v>
      </c>
      <c r="AM18" s="103"/>
    </row>
    <row r="19" spans="1:39" ht="24" customHeight="1" thickTop="1" thickBot="1" x14ac:dyDescent="0.2">
      <c r="A19" s="76">
        <f t="shared" si="5"/>
        <v>12</v>
      </c>
      <c r="B19" s="106"/>
      <c r="C19" s="78"/>
      <c r="D19" s="79"/>
      <c r="E19" s="80"/>
      <c r="F19" s="78"/>
      <c r="G19" s="78"/>
      <c r="H19" s="78"/>
      <c r="I19" s="81"/>
      <c r="J19" s="82" t="str">
        <f>IF(ISBLANK(I19),"",IF($W$5=1,VLOOKUP('様式1-2'!I19,データ表!$G$2:$H$6,2,FALSE)))</f>
        <v/>
      </c>
      <c r="K19" s="83"/>
      <c r="L19" s="84"/>
      <c r="M19" s="85" t="e">
        <f t="shared" si="0"/>
        <v>#VALUE!</v>
      </c>
      <c r="N19" s="85" t="e">
        <f t="shared" si="1"/>
        <v>#VALUE!</v>
      </c>
      <c r="O19" s="82" t="str">
        <f>IF(ISBLANK(I19),"",IF($W$5=1,VLOOKUP('様式1-2'!I19,データ表!#REF!,2,FALSE)))</f>
        <v/>
      </c>
      <c r="P19" s="86" t="e">
        <f t="shared" si="2"/>
        <v>#VALUE!</v>
      </c>
      <c r="Q19" s="87" t="e">
        <f t="shared" si="3"/>
        <v>#VALUE!</v>
      </c>
      <c r="R19" s="88" t="s">
        <v>2</v>
      </c>
      <c r="S19" s="89" t="str">
        <f>IF(ISBLANK(U19),"",VLOOKUP(U19,金融機関コード!$A$2:$B$562,2,FALSE))</f>
        <v/>
      </c>
      <c r="T19" s="90"/>
      <c r="U19" s="91"/>
      <c r="V19" s="92" t="str">
        <f t="shared" ca="1" si="4"/>
        <v/>
      </c>
      <c r="W19" s="93" t="str">
        <f>IF(ISBLANK(X19),"",VLOOKUP(X19,データ表!$D$1:$E$4,2,FALSE))</f>
        <v/>
      </c>
      <c r="X19" s="76"/>
      <c r="Y19" s="94"/>
      <c r="Z19" s="78"/>
      <c r="AD19" s="152"/>
      <c r="AE19" s="153">
        <f>SUM(AE12:AE18)</f>
        <v>0</v>
      </c>
      <c r="AF19" s="154">
        <f>SUM(AF12:AF18)</f>
        <v>0</v>
      </c>
      <c r="AG19" s="154">
        <f>SUM(AG12:AG18)</f>
        <v>0</v>
      </c>
      <c r="AH19" s="154">
        <f t="shared" ref="AH19:AI19" si="8">SUM(AH12:AH18)</f>
        <v>0</v>
      </c>
      <c r="AI19" s="155">
        <f t="shared" si="8"/>
        <v>0</v>
      </c>
      <c r="AJ19" s="111">
        <f>SUM(AJ12:AJ18)</f>
        <v>0</v>
      </c>
      <c r="AK19" s="110">
        <f t="shared" ref="AK19:AL19" si="9">SUM(AK12:AK18)</f>
        <v>0</v>
      </c>
      <c r="AL19" s="112">
        <f t="shared" si="9"/>
        <v>0</v>
      </c>
    </row>
    <row r="20" spans="1:39" ht="24" customHeight="1" x14ac:dyDescent="0.15">
      <c r="A20" s="76">
        <f t="shared" si="5"/>
        <v>13</v>
      </c>
      <c r="B20" s="106"/>
      <c r="C20" s="78"/>
      <c r="D20" s="79"/>
      <c r="E20" s="80"/>
      <c r="F20" s="78"/>
      <c r="G20" s="78"/>
      <c r="H20" s="78"/>
      <c r="I20" s="81"/>
      <c r="J20" s="82" t="str">
        <f>IF(ISBLANK(I20),"",IF($W$5=1,VLOOKUP('様式1-2'!I20,データ表!$G$2:$H$6,2,FALSE)))</f>
        <v/>
      </c>
      <c r="K20" s="83"/>
      <c r="L20" s="84"/>
      <c r="M20" s="85" t="e">
        <f t="shared" si="0"/>
        <v>#VALUE!</v>
      </c>
      <c r="N20" s="85" t="e">
        <f t="shared" si="1"/>
        <v>#VALUE!</v>
      </c>
      <c r="O20" s="82" t="str">
        <f>IF(ISBLANK(I20),"",IF($W$5=1,VLOOKUP('様式1-2'!I20,データ表!#REF!,2,FALSE)))</f>
        <v/>
      </c>
      <c r="P20" s="86" t="e">
        <f t="shared" si="2"/>
        <v>#VALUE!</v>
      </c>
      <c r="Q20" s="87" t="e">
        <f t="shared" si="3"/>
        <v>#VALUE!</v>
      </c>
      <c r="R20" s="88" t="s">
        <v>2</v>
      </c>
      <c r="S20" s="89" t="str">
        <f>IF(ISBLANK(U20),"",VLOOKUP(U20,金融機関コード!$A$2:$B$562,2,FALSE))</f>
        <v/>
      </c>
      <c r="T20" s="90"/>
      <c r="U20" s="91"/>
      <c r="V20" s="92" t="str">
        <f t="shared" ca="1" si="4"/>
        <v/>
      </c>
      <c r="W20" s="93" t="str">
        <f>IF(ISBLANK(X20),"",VLOOKUP(X20,データ表!$D$1:$E$4,2,FALSE))</f>
        <v/>
      </c>
      <c r="X20" s="76"/>
      <c r="Y20" s="94"/>
      <c r="Z20" s="78"/>
      <c r="AD20" s="95"/>
      <c r="AE20" s="95"/>
      <c r="AF20" s="113"/>
      <c r="AG20" s="113"/>
      <c r="AH20" s="95"/>
      <c r="AI20" s="95"/>
      <c r="AJ20" s="113"/>
      <c r="AK20" s="95"/>
    </row>
    <row r="21" spans="1:39" ht="24" customHeight="1" x14ac:dyDescent="0.15">
      <c r="A21" s="76">
        <f t="shared" si="5"/>
        <v>14</v>
      </c>
      <c r="B21" s="106"/>
      <c r="C21" s="78"/>
      <c r="D21" s="79"/>
      <c r="E21" s="80"/>
      <c r="F21" s="78"/>
      <c r="G21" s="78"/>
      <c r="H21" s="78"/>
      <c r="I21" s="81"/>
      <c r="J21" s="82" t="str">
        <f>IF(ISBLANK(I21),"",IF($W$5=1,VLOOKUP('様式1-2'!I21,データ表!$G$2:$H$6,2,FALSE)))</f>
        <v/>
      </c>
      <c r="K21" s="83"/>
      <c r="L21" s="84"/>
      <c r="M21" s="85" t="e">
        <f t="shared" si="0"/>
        <v>#VALUE!</v>
      </c>
      <c r="N21" s="85" t="e">
        <f t="shared" si="1"/>
        <v>#VALUE!</v>
      </c>
      <c r="O21" s="82" t="str">
        <f>IF(ISBLANK(I21),"",IF($W$5=1,VLOOKUP('様式1-2'!I21,データ表!#REF!,2,FALSE)))</f>
        <v/>
      </c>
      <c r="P21" s="86" t="e">
        <f t="shared" si="2"/>
        <v>#VALUE!</v>
      </c>
      <c r="Q21" s="87" t="e">
        <f t="shared" si="3"/>
        <v>#VALUE!</v>
      </c>
      <c r="R21" s="88" t="s">
        <v>2</v>
      </c>
      <c r="S21" s="89" t="str">
        <f>IF(ISBLANK(U21),"",VLOOKUP(U21,金融機関コード!$A$2:$B$562,2,FALSE))</f>
        <v/>
      </c>
      <c r="T21" s="90"/>
      <c r="U21" s="91"/>
      <c r="V21" s="92" t="str">
        <f t="shared" ca="1" si="4"/>
        <v/>
      </c>
      <c r="W21" s="93" t="str">
        <f>IF(ISBLANK(X21),"",VLOOKUP(X21,データ表!$D$1:$E$4,2,FALSE))</f>
        <v/>
      </c>
      <c r="X21" s="76"/>
      <c r="Y21" s="94"/>
      <c r="Z21" s="78"/>
    </row>
    <row r="22" spans="1:39" ht="24" customHeight="1" x14ac:dyDescent="0.15">
      <c r="A22" s="76">
        <f t="shared" si="5"/>
        <v>15</v>
      </c>
      <c r="B22" s="106"/>
      <c r="C22" s="78"/>
      <c r="D22" s="79"/>
      <c r="E22" s="80"/>
      <c r="F22" s="78"/>
      <c r="G22" s="78"/>
      <c r="H22" s="78"/>
      <c r="I22" s="81"/>
      <c r="J22" s="82" t="str">
        <f>IF(ISBLANK(I22),"",IF($W$5=1,VLOOKUP('様式1-2'!I22,データ表!$G$2:$H$6,2,FALSE)))</f>
        <v/>
      </c>
      <c r="K22" s="83"/>
      <c r="L22" s="84"/>
      <c r="M22" s="85" t="e">
        <f t="shared" si="0"/>
        <v>#VALUE!</v>
      </c>
      <c r="N22" s="85" t="e">
        <f t="shared" si="1"/>
        <v>#VALUE!</v>
      </c>
      <c r="O22" s="82" t="str">
        <f>IF(ISBLANK(I22),"",IF($W$5=1,VLOOKUP('様式1-2'!I22,データ表!#REF!,2,FALSE)))</f>
        <v/>
      </c>
      <c r="P22" s="86" t="e">
        <f t="shared" si="2"/>
        <v>#VALUE!</v>
      </c>
      <c r="Q22" s="87" t="e">
        <f t="shared" si="3"/>
        <v>#VALUE!</v>
      </c>
      <c r="R22" s="88" t="s">
        <v>2</v>
      </c>
      <c r="S22" s="89" t="str">
        <f>IF(ISBLANK(U22),"",VLOOKUP(U22,金融機関コード!$A$2:$B$562,2,FALSE))</f>
        <v/>
      </c>
      <c r="T22" s="90"/>
      <c r="U22" s="91"/>
      <c r="V22" s="92" t="str">
        <f t="shared" ca="1" si="4"/>
        <v/>
      </c>
      <c r="W22" s="93" t="str">
        <f>IF(ISBLANK(X22),"",VLOOKUP(X22,データ表!$D$1:$E$4,2,FALSE))</f>
        <v/>
      </c>
      <c r="X22" s="76"/>
      <c r="Y22" s="94"/>
      <c r="Z22" s="78"/>
    </row>
    <row r="23" spans="1:39" ht="24" customHeight="1" x14ac:dyDescent="0.15">
      <c r="A23" s="76">
        <f>A22+1</f>
        <v>16</v>
      </c>
      <c r="B23" s="106"/>
      <c r="C23" s="78"/>
      <c r="D23" s="79"/>
      <c r="E23" s="80"/>
      <c r="F23" s="78"/>
      <c r="G23" s="78"/>
      <c r="H23" s="78"/>
      <c r="I23" s="81"/>
      <c r="J23" s="82" t="str">
        <f>IF(ISBLANK(I23),"",IF($W$5=1,VLOOKUP('様式1-2'!I23,データ表!$G$2:$H$6,2,FALSE)))</f>
        <v/>
      </c>
      <c r="K23" s="83"/>
      <c r="L23" s="84"/>
      <c r="M23" s="85" t="e">
        <f t="shared" si="0"/>
        <v>#VALUE!</v>
      </c>
      <c r="N23" s="85" t="e">
        <f t="shared" si="1"/>
        <v>#VALUE!</v>
      </c>
      <c r="O23" s="82" t="str">
        <f>IF(ISBLANK(I23),"",IF($W$5=1,VLOOKUP('様式1-2'!I23,データ表!#REF!,2,FALSE)))</f>
        <v/>
      </c>
      <c r="P23" s="86" t="e">
        <f t="shared" si="2"/>
        <v>#VALUE!</v>
      </c>
      <c r="Q23" s="87" t="e">
        <f t="shared" si="3"/>
        <v>#VALUE!</v>
      </c>
      <c r="R23" s="88" t="s">
        <v>2</v>
      </c>
      <c r="S23" s="89" t="str">
        <f>IF(ISBLANK(U23),"",VLOOKUP(U23,金融機関コード!$A$2:$B$562,2,FALSE))</f>
        <v/>
      </c>
      <c r="T23" s="90"/>
      <c r="U23" s="91"/>
      <c r="V23" s="92" t="str">
        <f t="shared" ca="1" si="4"/>
        <v/>
      </c>
      <c r="W23" s="93" t="str">
        <f>IF(ISBLANK(X23),"",VLOOKUP(X23,データ表!$D$1:$E$4,2,FALSE))</f>
        <v/>
      </c>
      <c r="X23" s="76"/>
      <c r="Y23" s="94"/>
      <c r="Z23" s="78"/>
    </row>
    <row r="24" spans="1:39" ht="24" customHeight="1" x14ac:dyDescent="0.15">
      <c r="A24" s="76">
        <f t="shared" si="5"/>
        <v>17</v>
      </c>
      <c r="B24" s="106"/>
      <c r="C24" s="78"/>
      <c r="D24" s="79"/>
      <c r="E24" s="80"/>
      <c r="F24" s="78"/>
      <c r="G24" s="78"/>
      <c r="H24" s="78"/>
      <c r="I24" s="81"/>
      <c r="J24" s="82" t="str">
        <f>IF(ISBLANK(I24),"",IF($W$5=1,VLOOKUP('様式1-2'!I24,データ表!$G$2:$H$6,2,FALSE)))</f>
        <v/>
      </c>
      <c r="K24" s="83"/>
      <c r="L24" s="84"/>
      <c r="M24" s="85" t="e">
        <f t="shared" si="0"/>
        <v>#VALUE!</v>
      </c>
      <c r="N24" s="85" t="e">
        <f t="shared" si="1"/>
        <v>#VALUE!</v>
      </c>
      <c r="O24" s="82" t="str">
        <f>IF(ISBLANK(I24),"",IF($W$5=1,VLOOKUP('様式1-2'!I24,データ表!#REF!,2,FALSE)))</f>
        <v/>
      </c>
      <c r="P24" s="86" t="e">
        <f t="shared" si="2"/>
        <v>#VALUE!</v>
      </c>
      <c r="Q24" s="87" t="e">
        <f t="shared" si="3"/>
        <v>#VALUE!</v>
      </c>
      <c r="R24" s="88" t="s">
        <v>2</v>
      </c>
      <c r="S24" s="89" t="str">
        <f>IF(ISBLANK(U24),"",VLOOKUP(U24,金融機関コード!$A$2:$B$562,2,FALSE))</f>
        <v/>
      </c>
      <c r="T24" s="90"/>
      <c r="U24" s="91"/>
      <c r="V24" s="92" t="str">
        <f t="shared" ca="1" si="4"/>
        <v/>
      </c>
      <c r="W24" s="93" t="str">
        <f>IF(ISBLANK(X24),"",VLOOKUP(X24,データ表!$D$1:$E$4,2,FALSE))</f>
        <v/>
      </c>
      <c r="X24" s="76"/>
      <c r="Y24" s="94"/>
      <c r="Z24" s="78"/>
      <c r="AD24" s="95"/>
      <c r="AG24" s="95"/>
    </row>
    <row r="25" spans="1:39" ht="24" customHeight="1" x14ac:dyDescent="0.15">
      <c r="A25" s="76">
        <f t="shared" si="5"/>
        <v>18</v>
      </c>
      <c r="B25" s="106"/>
      <c r="C25" s="78"/>
      <c r="D25" s="79"/>
      <c r="E25" s="80"/>
      <c r="F25" s="78"/>
      <c r="G25" s="78"/>
      <c r="H25" s="78"/>
      <c r="I25" s="81"/>
      <c r="J25" s="82" t="str">
        <f>IF(ISBLANK(I25),"",IF($W$5=1,VLOOKUP('様式1-2'!I25,データ表!$G$2:$H$6,2,FALSE)))</f>
        <v/>
      </c>
      <c r="K25" s="83"/>
      <c r="L25" s="84"/>
      <c r="M25" s="85" t="e">
        <f t="shared" si="0"/>
        <v>#VALUE!</v>
      </c>
      <c r="N25" s="85" t="e">
        <f t="shared" si="1"/>
        <v>#VALUE!</v>
      </c>
      <c r="O25" s="82" t="str">
        <f>IF(ISBLANK(I25),"",IF($W$5=1,VLOOKUP('様式1-2'!I25,データ表!#REF!,2,FALSE)))</f>
        <v/>
      </c>
      <c r="P25" s="86" t="e">
        <f t="shared" si="2"/>
        <v>#VALUE!</v>
      </c>
      <c r="Q25" s="87" t="e">
        <f t="shared" si="3"/>
        <v>#VALUE!</v>
      </c>
      <c r="R25" s="88" t="s">
        <v>2</v>
      </c>
      <c r="S25" s="89" t="str">
        <f>IF(ISBLANK(U25),"",VLOOKUP(U25,金融機関コード!$A$2:$B$562,2,FALSE))</f>
        <v/>
      </c>
      <c r="T25" s="90"/>
      <c r="U25" s="91"/>
      <c r="V25" s="92" t="str">
        <f t="shared" ca="1" si="4"/>
        <v/>
      </c>
      <c r="W25" s="93" t="str">
        <f>IF(ISBLANK(X25),"",VLOOKUP(X25,データ表!$D$1:$E$4,2,FALSE))</f>
        <v/>
      </c>
      <c r="X25" s="76"/>
      <c r="Y25" s="94"/>
      <c r="Z25" s="78"/>
    </row>
    <row r="26" spans="1:39" ht="24" customHeight="1" x14ac:dyDescent="0.15">
      <c r="A26" s="76">
        <f t="shared" si="5"/>
        <v>19</v>
      </c>
      <c r="B26" s="106"/>
      <c r="C26" s="78"/>
      <c r="D26" s="79"/>
      <c r="E26" s="80"/>
      <c r="F26" s="78"/>
      <c r="G26" s="78"/>
      <c r="H26" s="78"/>
      <c r="I26" s="81"/>
      <c r="J26" s="82" t="str">
        <f>IF(ISBLANK(I26),"",IF($W$5=1,VLOOKUP('様式1-2'!I26,データ表!$G$2:$H$6,2,FALSE)))</f>
        <v/>
      </c>
      <c r="K26" s="83"/>
      <c r="L26" s="84"/>
      <c r="M26" s="85" t="e">
        <f t="shared" si="0"/>
        <v>#VALUE!</v>
      </c>
      <c r="N26" s="85" t="e">
        <f t="shared" si="1"/>
        <v>#VALUE!</v>
      </c>
      <c r="O26" s="82" t="str">
        <f>IF(ISBLANK(I26),"",IF($W$5=1,VLOOKUP('様式1-2'!I26,データ表!#REF!,2,FALSE)))</f>
        <v/>
      </c>
      <c r="P26" s="86" t="e">
        <f t="shared" si="2"/>
        <v>#VALUE!</v>
      </c>
      <c r="Q26" s="87" t="e">
        <f t="shared" si="3"/>
        <v>#VALUE!</v>
      </c>
      <c r="R26" s="88" t="s">
        <v>2</v>
      </c>
      <c r="S26" s="89" t="str">
        <f>IF(ISBLANK(U26),"",VLOOKUP(U26,金融機関コード!$A$2:$B$562,2,FALSE))</f>
        <v/>
      </c>
      <c r="T26" s="90"/>
      <c r="U26" s="91"/>
      <c r="V26" s="92" t="str">
        <f t="shared" ca="1" si="4"/>
        <v/>
      </c>
      <c r="W26" s="93" t="str">
        <f>IF(ISBLANK(X26),"",VLOOKUP(X26,データ表!$D$1:$E$4,2,FALSE))</f>
        <v/>
      </c>
      <c r="X26" s="76"/>
      <c r="Y26" s="94"/>
      <c r="Z26" s="78"/>
    </row>
    <row r="27" spans="1:39" ht="24" customHeight="1" x14ac:dyDescent="0.15">
      <c r="A27" s="76">
        <f t="shared" si="5"/>
        <v>20</v>
      </c>
      <c r="B27" s="106"/>
      <c r="C27" s="78"/>
      <c r="D27" s="79"/>
      <c r="E27" s="80"/>
      <c r="F27" s="78"/>
      <c r="G27" s="78"/>
      <c r="H27" s="78"/>
      <c r="I27" s="81"/>
      <c r="J27" s="82" t="str">
        <f>IF(ISBLANK(I27),"",IF($W$5=1,VLOOKUP('様式1-2'!I27,データ表!$G$2:$H$6,2,FALSE)))</f>
        <v/>
      </c>
      <c r="K27" s="83"/>
      <c r="L27" s="84"/>
      <c r="M27" s="85" t="e">
        <f t="shared" si="0"/>
        <v>#VALUE!</v>
      </c>
      <c r="N27" s="85" t="e">
        <f t="shared" si="1"/>
        <v>#VALUE!</v>
      </c>
      <c r="O27" s="82" t="str">
        <f>IF(ISBLANK(I27),"",IF($W$5=1,VLOOKUP('様式1-2'!I27,データ表!#REF!,2,FALSE)))</f>
        <v/>
      </c>
      <c r="P27" s="86" t="e">
        <f t="shared" si="2"/>
        <v>#VALUE!</v>
      </c>
      <c r="Q27" s="87" t="e">
        <f t="shared" si="3"/>
        <v>#VALUE!</v>
      </c>
      <c r="R27" s="88" t="s">
        <v>2</v>
      </c>
      <c r="S27" s="89" t="str">
        <f>IF(ISBLANK(U27),"",VLOOKUP(U27,金融機関コード!$A$2:$B$562,2,FALSE))</f>
        <v/>
      </c>
      <c r="T27" s="90"/>
      <c r="U27" s="91"/>
      <c r="V27" s="92" t="str">
        <f t="shared" ca="1" si="4"/>
        <v/>
      </c>
      <c r="W27" s="93" t="str">
        <f>IF(ISBLANK(X27),"",VLOOKUP(X27,データ表!$D$1:$E$4,2,FALSE))</f>
        <v/>
      </c>
      <c r="X27" s="76"/>
      <c r="Y27" s="94"/>
      <c r="Z27" s="78"/>
    </row>
    <row r="28" spans="1:39" ht="24" customHeight="1" x14ac:dyDescent="0.15">
      <c r="A28" s="76">
        <f t="shared" si="5"/>
        <v>21</v>
      </c>
      <c r="B28" s="106"/>
      <c r="C28" s="78"/>
      <c r="D28" s="79"/>
      <c r="E28" s="80"/>
      <c r="F28" s="78"/>
      <c r="G28" s="78"/>
      <c r="H28" s="78"/>
      <c r="I28" s="81"/>
      <c r="J28" s="82" t="str">
        <f>IF(ISBLANK(I28),"",IF($W$5=1,VLOOKUP('様式1-2'!I28,データ表!$G$2:$H$6,2,FALSE)))</f>
        <v/>
      </c>
      <c r="K28" s="83"/>
      <c r="L28" s="84"/>
      <c r="M28" s="85" t="e">
        <f t="shared" si="0"/>
        <v>#VALUE!</v>
      </c>
      <c r="N28" s="85" t="e">
        <f t="shared" si="1"/>
        <v>#VALUE!</v>
      </c>
      <c r="O28" s="82" t="str">
        <f>IF(ISBLANK(I28),"",IF($W$5=1,VLOOKUP('様式1-2'!I28,データ表!#REF!,2,FALSE)))</f>
        <v/>
      </c>
      <c r="P28" s="86" t="e">
        <f t="shared" si="2"/>
        <v>#VALUE!</v>
      </c>
      <c r="Q28" s="87" t="e">
        <f t="shared" si="3"/>
        <v>#VALUE!</v>
      </c>
      <c r="R28" s="88" t="s">
        <v>2</v>
      </c>
      <c r="S28" s="89" t="str">
        <f>IF(ISBLANK(U28),"",VLOOKUP(U28,金融機関コード!$A$2:$B$562,2,FALSE))</f>
        <v/>
      </c>
      <c r="T28" s="90"/>
      <c r="U28" s="91"/>
      <c r="V28" s="92" t="str">
        <f t="shared" ca="1" si="4"/>
        <v/>
      </c>
      <c r="W28" s="93" t="str">
        <f>IF(ISBLANK(X28),"",VLOOKUP(X28,データ表!$D$1:$E$4,2,FALSE))</f>
        <v/>
      </c>
      <c r="X28" s="76"/>
      <c r="Y28" s="94"/>
      <c r="Z28" s="78"/>
    </row>
    <row r="29" spans="1:39" ht="24" customHeight="1" x14ac:dyDescent="0.15">
      <c r="A29" s="76">
        <f t="shared" si="5"/>
        <v>22</v>
      </c>
      <c r="B29" s="106"/>
      <c r="C29" s="78"/>
      <c r="D29" s="79"/>
      <c r="E29" s="80"/>
      <c r="F29" s="78"/>
      <c r="G29" s="78"/>
      <c r="H29" s="78"/>
      <c r="I29" s="81"/>
      <c r="J29" s="82" t="str">
        <f>IF(ISBLANK(I29),"",IF($W$5=1,VLOOKUP('様式1-2'!I29,データ表!$G$2:$H$6,2,FALSE)))</f>
        <v/>
      </c>
      <c r="K29" s="83"/>
      <c r="L29" s="84"/>
      <c r="M29" s="85" t="e">
        <f t="shared" si="0"/>
        <v>#VALUE!</v>
      </c>
      <c r="N29" s="85" t="e">
        <f t="shared" si="1"/>
        <v>#VALUE!</v>
      </c>
      <c r="O29" s="82" t="str">
        <f>IF(ISBLANK(I29),"",IF($W$5=1,VLOOKUP('様式1-2'!I29,データ表!#REF!,2,FALSE)))</f>
        <v/>
      </c>
      <c r="P29" s="86" t="e">
        <f t="shared" si="2"/>
        <v>#VALUE!</v>
      </c>
      <c r="Q29" s="87" t="e">
        <f t="shared" si="3"/>
        <v>#VALUE!</v>
      </c>
      <c r="R29" s="88" t="s">
        <v>2</v>
      </c>
      <c r="S29" s="89" t="str">
        <f>IF(ISBLANK(U29),"",VLOOKUP(U29,金融機関コード!$A$2:$B$562,2,FALSE))</f>
        <v/>
      </c>
      <c r="T29" s="90"/>
      <c r="U29" s="91"/>
      <c r="V29" s="92" t="str">
        <f t="shared" ca="1" si="4"/>
        <v/>
      </c>
      <c r="W29" s="93" t="str">
        <f>IF(ISBLANK(X29),"",VLOOKUP(X29,データ表!$D$1:$E$4,2,FALSE))</f>
        <v/>
      </c>
      <c r="X29" s="76"/>
      <c r="Y29" s="94"/>
      <c r="Z29" s="78"/>
    </row>
    <row r="30" spans="1:39" ht="24" customHeight="1" x14ac:dyDescent="0.15">
      <c r="A30" s="76">
        <f t="shared" si="5"/>
        <v>23</v>
      </c>
      <c r="B30" s="106"/>
      <c r="C30" s="78"/>
      <c r="D30" s="79"/>
      <c r="E30" s="80"/>
      <c r="F30" s="78"/>
      <c r="G30" s="78"/>
      <c r="H30" s="78"/>
      <c r="I30" s="81"/>
      <c r="J30" s="82" t="str">
        <f>IF(ISBLANK(I30),"",IF($W$5=1,VLOOKUP('様式1-2'!I30,データ表!$G$2:$H$6,2,FALSE)))</f>
        <v/>
      </c>
      <c r="K30" s="83"/>
      <c r="L30" s="84"/>
      <c r="M30" s="85" t="e">
        <f t="shared" si="0"/>
        <v>#VALUE!</v>
      </c>
      <c r="N30" s="85" t="e">
        <f t="shared" si="1"/>
        <v>#VALUE!</v>
      </c>
      <c r="O30" s="82" t="str">
        <f>IF(ISBLANK(I30),"",IF($W$5=1,VLOOKUP('様式1-2'!I30,データ表!#REF!,2,FALSE)))</f>
        <v/>
      </c>
      <c r="P30" s="86" t="e">
        <f t="shared" si="2"/>
        <v>#VALUE!</v>
      </c>
      <c r="Q30" s="87" t="e">
        <f t="shared" si="3"/>
        <v>#VALUE!</v>
      </c>
      <c r="R30" s="88" t="s">
        <v>2</v>
      </c>
      <c r="S30" s="89" t="str">
        <f>IF(ISBLANK(U30),"",VLOOKUP(U30,金融機関コード!$A$2:$B$562,2,FALSE))</f>
        <v/>
      </c>
      <c r="T30" s="90"/>
      <c r="U30" s="91"/>
      <c r="V30" s="92" t="str">
        <f t="shared" ca="1" si="4"/>
        <v/>
      </c>
      <c r="W30" s="93" t="str">
        <f>IF(ISBLANK(X30),"",VLOOKUP(X30,データ表!$D$1:$E$4,2,FALSE))</f>
        <v/>
      </c>
      <c r="X30" s="76"/>
      <c r="Y30" s="94"/>
      <c r="Z30" s="78"/>
    </row>
    <row r="31" spans="1:39" ht="24" customHeight="1" x14ac:dyDescent="0.15">
      <c r="A31" s="76">
        <f t="shared" si="5"/>
        <v>24</v>
      </c>
      <c r="B31" s="106"/>
      <c r="C31" s="78"/>
      <c r="D31" s="79"/>
      <c r="E31" s="80"/>
      <c r="F31" s="78"/>
      <c r="G31" s="78"/>
      <c r="H31" s="78"/>
      <c r="I31" s="81"/>
      <c r="J31" s="82" t="str">
        <f>IF(ISBLANK(I31),"",IF($W$5=1,VLOOKUP('様式1-2'!I31,データ表!$G$2:$H$6,2,FALSE)))</f>
        <v/>
      </c>
      <c r="K31" s="83"/>
      <c r="L31" s="84"/>
      <c r="M31" s="85" t="e">
        <f t="shared" si="0"/>
        <v>#VALUE!</v>
      </c>
      <c r="N31" s="85" t="e">
        <f t="shared" si="1"/>
        <v>#VALUE!</v>
      </c>
      <c r="O31" s="82" t="str">
        <f>IF(ISBLANK(I31),"",IF($W$5=1,VLOOKUP('様式1-2'!I31,データ表!#REF!,2,FALSE)))</f>
        <v/>
      </c>
      <c r="P31" s="86" t="e">
        <f t="shared" si="2"/>
        <v>#VALUE!</v>
      </c>
      <c r="Q31" s="87" t="e">
        <f t="shared" si="3"/>
        <v>#VALUE!</v>
      </c>
      <c r="R31" s="88" t="s">
        <v>2</v>
      </c>
      <c r="S31" s="89" t="str">
        <f>IF(ISBLANK(U31),"",VLOOKUP(U31,金融機関コード!$A$2:$B$562,2,FALSE))</f>
        <v/>
      </c>
      <c r="T31" s="90"/>
      <c r="U31" s="91"/>
      <c r="V31" s="92" t="str">
        <f t="shared" ca="1" si="4"/>
        <v/>
      </c>
      <c r="W31" s="93" t="str">
        <f>IF(ISBLANK(X31),"",VLOOKUP(X31,データ表!$D$1:$E$4,2,FALSE))</f>
        <v/>
      </c>
      <c r="X31" s="76"/>
      <c r="Y31" s="94"/>
      <c r="Z31" s="78"/>
    </row>
    <row r="32" spans="1:39" ht="24" customHeight="1" x14ac:dyDescent="0.15">
      <c r="A32" s="76">
        <f t="shared" si="5"/>
        <v>25</v>
      </c>
      <c r="B32" s="106"/>
      <c r="C32" s="78"/>
      <c r="D32" s="79"/>
      <c r="E32" s="80"/>
      <c r="F32" s="78"/>
      <c r="G32" s="78"/>
      <c r="H32" s="78"/>
      <c r="I32" s="81"/>
      <c r="J32" s="82" t="str">
        <f>IF(ISBLANK(I32),"",IF($W$5=1,VLOOKUP('様式1-2'!I32,データ表!$G$2:$H$6,2,FALSE)))</f>
        <v/>
      </c>
      <c r="K32" s="83"/>
      <c r="L32" s="84"/>
      <c r="M32" s="85" t="e">
        <f t="shared" si="0"/>
        <v>#VALUE!</v>
      </c>
      <c r="N32" s="85" t="e">
        <f t="shared" si="1"/>
        <v>#VALUE!</v>
      </c>
      <c r="O32" s="82" t="str">
        <f>IF(ISBLANK(I32),"",IF($W$5=1,VLOOKUP('様式1-2'!I32,データ表!#REF!,2,FALSE)))</f>
        <v/>
      </c>
      <c r="P32" s="86" t="e">
        <f t="shared" si="2"/>
        <v>#VALUE!</v>
      </c>
      <c r="Q32" s="87" t="e">
        <f t="shared" si="3"/>
        <v>#VALUE!</v>
      </c>
      <c r="R32" s="88" t="s">
        <v>2</v>
      </c>
      <c r="S32" s="89" t="str">
        <f>IF(ISBLANK(U32),"",VLOOKUP(U32,金融機関コード!$A$2:$B$562,2,FALSE))</f>
        <v/>
      </c>
      <c r="T32" s="90"/>
      <c r="U32" s="91"/>
      <c r="V32" s="92" t="str">
        <f t="shared" ca="1" si="4"/>
        <v/>
      </c>
      <c r="W32" s="93" t="str">
        <f>IF(ISBLANK(X32),"",VLOOKUP(X32,データ表!$D$1:$E$4,2,FALSE))</f>
        <v/>
      </c>
      <c r="X32" s="76"/>
      <c r="Y32" s="94"/>
      <c r="Z32" s="78"/>
    </row>
    <row r="33" spans="1:26" ht="24" customHeight="1" x14ac:dyDescent="0.15">
      <c r="A33" s="76">
        <f t="shared" si="5"/>
        <v>26</v>
      </c>
      <c r="B33" s="106"/>
      <c r="C33" s="78"/>
      <c r="D33" s="79"/>
      <c r="E33" s="80"/>
      <c r="F33" s="78"/>
      <c r="G33" s="78"/>
      <c r="H33" s="78"/>
      <c r="I33" s="81"/>
      <c r="J33" s="82" t="str">
        <f>IF(ISBLANK(I33),"",IF($W$5=1,VLOOKUP('様式1-2'!I33,データ表!$G$2:$H$6,2,FALSE)))</f>
        <v/>
      </c>
      <c r="K33" s="83"/>
      <c r="L33" s="84"/>
      <c r="M33" s="85" t="e">
        <f t="shared" si="0"/>
        <v>#VALUE!</v>
      </c>
      <c r="N33" s="85" t="e">
        <f t="shared" si="1"/>
        <v>#VALUE!</v>
      </c>
      <c r="O33" s="82" t="str">
        <f>IF(ISBLANK(I33),"",IF($W$5=1,VLOOKUP('様式1-2'!I33,データ表!#REF!,2,FALSE)))</f>
        <v/>
      </c>
      <c r="P33" s="86" t="e">
        <f t="shared" si="2"/>
        <v>#VALUE!</v>
      </c>
      <c r="Q33" s="87" t="e">
        <f t="shared" si="3"/>
        <v>#VALUE!</v>
      </c>
      <c r="R33" s="88" t="s">
        <v>2</v>
      </c>
      <c r="S33" s="89" t="str">
        <f>IF(ISBLANK(U33),"",VLOOKUP(U33,金融機関コード!$A$2:$B$562,2,FALSE))</f>
        <v/>
      </c>
      <c r="T33" s="90"/>
      <c r="U33" s="91"/>
      <c r="V33" s="92" t="str">
        <f t="shared" ca="1" si="4"/>
        <v/>
      </c>
      <c r="W33" s="93" t="str">
        <f>IF(ISBLANK(X33),"",VLOOKUP(X33,データ表!$D$1:$E$4,2,FALSE))</f>
        <v/>
      </c>
      <c r="X33" s="76"/>
      <c r="Y33" s="94"/>
      <c r="Z33" s="78"/>
    </row>
    <row r="34" spans="1:26" ht="24" customHeight="1" x14ac:dyDescent="0.15">
      <c r="A34" s="76">
        <f t="shared" si="5"/>
        <v>27</v>
      </c>
      <c r="B34" s="106"/>
      <c r="C34" s="78"/>
      <c r="D34" s="79"/>
      <c r="E34" s="80"/>
      <c r="F34" s="78"/>
      <c r="G34" s="78"/>
      <c r="H34" s="78"/>
      <c r="I34" s="81"/>
      <c r="J34" s="82" t="str">
        <f>IF(ISBLANK(I34),"",IF($W$5=1,VLOOKUP('様式1-2'!I34,データ表!$G$2:$H$6,2,FALSE)))</f>
        <v/>
      </c>
      <c r="K34" s="83"/>
      <c r="L34" s="84"/>
      <c r="M34" s="85" t="e">
        <f t="shared" si="0"/>
        <v>#VALUE!</v>
      </c>
      <c r="N34" s="85" t="e">
        <f t="shared" si="1"/>
        <v>#VALUE!</v>
      </c>
      <c r="O34" s="82" t="str">
        <f>IF(ISBLANK(I34),"",IF($W$5=1,VLOOKUP('様式1-2'!I34,データ表!#REF!,2,FALSE)))</f>
        <v/>
      </c>
      <c r="P34" s="86" t="e">
        <f t="shared" si="2"/>
        <v>#VALUE!</v>
      </c>
      <c r="Q34" s="87" t="e">
        <f t="shared" si="3"/>
        <v>#VALUE!</v>
      </c>
      <c r="R34" s="88" t="s">
        <v>2</v>
      </c>
      <c r="S34" s="89" t="str">
        <f>IF(ISBLANK(U34),"",VLOOKUP(U34,金融機関コード!$A$2:$B$562,2,FALSE))</f>
        <v/>
      </c>
      <c r="T34" s="90"/>
      <c r="U34" s="91"/>
      <c r="V34" s="92" t="str">
        <f t="shared" ca="1" si="4"/>
        <v/>
      </c>
      <c r="W34" s="93" t="str">
        <f>IF(ISBLANK(X34),"",VLOOKUP(X34,データ表!$D$1:$E$4,2,FALSE))</f>
        <v/>
      </c>
      <c r="X34" s="76"/>
      <c r="Y34" s="94"/>
      <c r="Z34" s="78"/>
    </row>
    <row r="35" spans="1:26" ht="24" customHeight="1" x14ac:dyDescent="0.15">
      <c r="A35" s="76">
        <f t="shared" si="5"/>
        <v>28</v>
      </c>
      <c r="B35" s="106"/>
      <c r="C35" s="78"/>
      <c r="D35" s="79"/>
      <c r="E35" s="80"/>
      <c r="F35" s="78"/>
      <c r="G35" s="78"/>
      <c r="H35" s="78"/>
      <c r="I35" s="81"/>
      <c r="J35" s="82" t="str">
        <f>IF(ISBLANK(I35),"",IF($W$5=1,VLOOKUP('様式1-2'!I35,データ表!$G$2:$H$6,2,FALSE)))</f>
        <v/>
      </c>
      <c r="K35" s="83"/>
      <c r="L35" s="84"/>
      <c r="M35" s="85" t="e">
        <f t="shared" si="0"/>
        <v>#VALUE!</v>
      </c>
      <c r="N35" s="85" t="e">
        <f t="shared" si="1"/>
        <v>#VALUE!</v>
      </c>
      <c r="O35" s="82" t="str">
        <f>IF(ISBLANK(I35),"",IF($W$5=1,VLOOKUP('様式1-2'!I35,データ表!#REF!,2,FALSE)))</f>
        <v/>
      </c>
      <c r="P35" s="86" t="e">
        <f t="shared" si="2"/>
        <v>#VALUE!</v>
      </c>
      <c r="Q35" s="87" t="e">
        <f t="shared" si="3"/>
        <v>#VALUE!</v>
      </c>
      <c r="R35" s="88" t="s">
        <v>2</v>
      </c>
      <c r="S35" s="89" t="str">
        <f>IF(ISBLANK(U35),"",VLOOKUP(U35,金融機関コード!$A$2:$B$562,2,FALSE))</f>
        <v/>
      </c>
      <c r="T35" s="90"/>
      <c r="U35" s="91"/>
      <c r="V35" s="92" t="str">
        <f t="shared" ca="1" si="4"/>
        <v/>
      </c>
      <c r="W35" s="93" t="str">
        <f>IF(ISBLANK(X35),"",VLOOKUP(X35,データ表!$D$1:$E$4,2,FALSE))</f>
        <v/>
      </c>
      <c r="X35" s="76"/>
      <c r="Y35" s="94"/>
      <c r="Z35" s="78"/>
    </row>
    <row r="36" spans="1:26" ht="24" customHeight="1" x14ac:dyDescent="0.15">
      <c r="A36" s="76">
        <f t="shared" si="5"/>
        <v>29</v>
      </c>
      <c r="B36" s="106"/>
      <c r="C36" s="78"/>
      <c r="D36" s="79"/>
      <c r="E36" s="80"/>
      <c r="F36" s="78"/>
      <c r="G36" s="78"/>
      <c r="H36" s="78"/>
      <c r="I36" s="81"/>
      <c r="J36" s="82" t="str">
        <f>IF(ISBLANK(I36),"",IF($W$5=1,VLOOKUP('様式1-2'!I36,データ表!$G$2:$H$6,2,FALSE)))</f>
        <v/>
      </c>
      <c r="K36" s="83"/>
      <c r="L36" s="84"/>
      <c r="M36" s="85" t="e">
        <f t="shared" si="0"/>
        <v>#VALUE!</v>
      </c>
      <c r="N36" s="85" t="e">
        <f t="shared" si="1"/>
        <v>#VALUE!</v>
      </c>
      <c r="O36" s="82" t="str">
        <f>IF(ISBLANK(I36),"",IF($W$5=1,VLOOKUP('様式1-2'!I36,データ表!#REF!,2,FALSE)))</f>
        <v/>
      </c>
      <c r="P36" s="86" t="e">
        <f t="shared" si="2"/>
        <v>#VALUE!</v>
      </c>
      <c r="Q36" s="87" t="e">
        <f t="shared" si="3"/>
        <v>#VALUE!</v>
      </c>
      <c r="R36" s="88" t="s">
        <v>2</v>
      </c>
      <c r="S36" s="89" t="str">
        <f>IF(ISBLANK(U36),"",VLOOKUP(U36,金融機関コード!$A$2:$B$562,2,FALSE))</f>
        <v/>
      </c>
      <c r="T36" s="90"/>
      <c r="U36" s="91"/>
      <c r="V36" s="92" t="str">
        <f t="shared" ca="1" si="4"/>
        <v/>
      </c>
      <c r="W36" s="93" t="str">
        <f>IF(ISBLANK(X36),"",VLOOKUP(X36,データ表!$D$1:$E$4,2,FALSE))</f>
        <v/>
      </c>
      <c r="X36" s="76"/>
      <c r="Y36" s="94"/>
      <c r="Z36" s="78"/>
    </row>
    <row r="37" spans="1:26" ht="24" customHeight="1" x14ac:dyDescent="0.15">
      <c r="A37" s="76">
        <f t="shared" si="5"/>
        <v>30</v>
      </c>
      <c r="B37" s="106"/>
      <c r="C37" s="78"/>
      <c r="D37" s="79"/>
      <c r="E37" s="80"/>
      <c r="F37" s="78"/>
      <c r="G37" s="78"/>
      <c r="H37" s="78"/>
      <c r="I37" s="81"/>
      <c r="J37" s="82" t="str">
        <f>IF(ISBLANK(I37),"",IF($W$5=1,VLOOKUP('様式1-2'!I37,データ表!$G$2:$H$6,2,FALSE)))</f>
        <v/>
      </c>
      <c r="K37" s="83"/>
      <c r="L37" s="84"/>
      <c r="M37" s="85" t="e">
        <f t="shared" si="0"/>
        <v>#VALUE!</v>
      </c>
      <c r="N37" s="85" t="e">
        <f t="shared" si="1"/>
        <v>#VALUE!</v>
      </c>
      <c r="O37" s="82" t="str">
        <f>IF(ISBLANK(I37),"",IF($W$5=1,VLOOKUP('様式1-2'!I37,データ表!#REF!,2,FALSE)))</f>
        <v/>
      </c>
      <c r="P37" s="86" t="e">
        <f t="shared" si="2"/>
        <v>#VALUE!</v>
      </c>
      <c r="Q37" s="87" t="e">
        <f t="shared" si="3"/>
        <v>#VALUE!</v>
      </c>
      <c r="R37" s="88" t="s">
        <v>2</v>
      </c>
      <c r="S37" s="89" t="str">
        <f>IF(ISBLANK(U37),"",VLOOKUP(U37,金融機関コード!$A$2:$B$562,2,FALSE))</f>
        <v/>
      </c>
      <c r="T37" s="90"/>
      <c r="U37" s="91"/>
      <c r="V37" s="92" t="str">
        <f t="shared" ca="1" si="4"/>
        <v/>
      </c>
      <c r="W37" s="93" t="str">
        <f>IF(ISBLANK(X37),"",VLOOKUP(X37,データ表!$D$1:$E$4,2,FALSE))</f>
        <v/>
      </c>
      <c r="X37" s="76"/>
      <c r="Y37" s="94"/>
      <c r="Z37" s="78"/>
    </row>
    <row r="38" spans="1:26" ht="24" customHeight="1" thickBot="1" x14ac:dyDescent="0.2">
      <c r="A38" s="76" t="s">
        <v>569</v>
      </c>
      <c r="B38" s="114"/>
      <c r="C38" s="115"/>
      <c r="D38" s="116"/>
      <c r="E38" s="117"/>
      <c r="F38" s="115"/>
      <c r="G38" s="115"/>
      <c r="H38" s="115"/>
      <c r="I38" s="118"/>
      <c r="J38" s="82">
        <f>SUM(J8:J37)</f>
        <v>0</v>
      </c>
      <c r="K38" s="83">
        <f>SUM(K8:K37)</f>
        <v>0</v>
      </c>
      <c r="L38" s="84">
        <f>SUM(L8:L37)</f>
        <v>0</v>
      </c>
      <c r="M38" s="85" t="e">
        <f>SUM(M8:M37)</f>
        <v>#VALUE!</v>
      </c>
      <c r="N38" s="85" t="e">
        <f t="shared" ref="N38:Q38" si="10">SUM(N8:N37)</f>
        <v>#VALUE!</v>
      </c>
      <c r="O38" s="85">
        <f t="shared" si="10"/>
        <v>0</v>
      </c>
      <c r="P38" s="86" t="e">
        <f t="shared" si="10"/>
        <v>#VALUE!</v>
      </c>
      <c r="Q38" s="119" t="e">
        <f t="shared" si="10"/>
        <v>#VALUE!</v>
      </c>
      <c r="R38" s="120" t="s">
        <v>2</v>
      </c>
      <c r="S38" s="121" t="str">
        <f>IF(ISBLANK(U38),"",VLOOKUP(U38,金融機関コード!$A$2:$B$558,2,FALSE))</f>
        <v/>
      </c>
      <c r="T38" s="122"/>
      <c r="U38" s="123"/>
      <c r="V38" s="124" t="str">
        <f ca="1">IF(ISERROR(IF(ISBLANK(T38),"",VLOOKUP(T38,INDIRECT(U38),2,FALSE))),"",IF(ISBLANK(T38),"",VLOOKUP(T38,INDIRECT(U38),2,FALSE)))</f>
        <v/>
      </c>
      <c r="W38" s="125" t="str">
        <f>IF(ISBLANK(X38),"",VLOOKUP(X38,データ表!$D$1:$E$4,2,FALSE))</f>
        <v/>
      </c>
      <c r="X38" s="126"/>
      <c r="Y38" s="127"/>
      <c r="Z38" s="115"/>
    </row>
    <row r="39" spans="1:26" ht="17.25" thickTop="1" x14ac:dyDescent="0.15"/>
  </sheetData>
  <sheetProtection selectLockedCells="1"/>
  <autoFilter ref="A7:AL7" xr:uid="{2BFE29F7-CAE2-4C2A-95AA-AD0567869CE1}"/>
  <mergeCells count="10">
    <mergeCell ref="B3:Z3"/>
    <mergeCell ref="AL10:AL11"/>
    <mergeCell ref="W4:Z4"/>
    <mergeCell ref="X5:Z5"/>
    <mergeCell ref="W6:Z6"/>
    <mergeCell ref="AD10:AD11"/>
    <mergeCell ref="AE10:AF10"/>
    <mergeCell ref="AG10:AH10"/>
    <mergeCell ref="AI10:AI11"/>
    <mergeCell ref="AJ10:AK10"/>
  </mergeCells>
  <phoneticPr fontId="16"/>
  <dataValidations count="5">
    <dataValidation type="list" imeMode="on" allowBlank="1" showInputMessage="1" sqref="U8:U37" xr:uid="{9E1F5806-0B81-4EB8-BD32-93E964D8B85E}">
      <formula1>"青森銀行,みちのく銀行,青い森信用金庫,東奥信用金庫,ゆうちょ銀行,青森県信用組合,岩手銀行,秋田銀行,つがるにしきた農業協同組合,　,"</formula1>
    </dataValidation>
    <dataValidation imeMode="on" allowBlank="1" showInputMessage="1" showErrorMessage="1" sqref="W4:Z4 U38:U65541 U4:U7 C1:C2 F1:H2 U1:U2 X8:X65541 C4:C1048576 F4:F1048576 H4:H1048576 G4:G7 G38:G1048576" xr:uid="{76274E53-D1A9-42CD-9D80-BA2EDB93DAFC}"/>
    <dataValidation imeMode="off" allowBlank="1" showInputMessage="1" showErrorMessage="1" sqref="K38:Q65541 I38:I65541 K4:Q6 B1:B1048576 I4:I7 D1:E2 T1:T2 K1:Q2 I1:I2 L7:Q7 D4:E1048576 T4:T7 T38:T1048576" xr:uid="{2A5D5D50-D677-4EFA-8294-8BFA9BDF8B5C}"/>
    <dataValidation imeMode="halfKatakana" allowBlank="1" showInputMessage="1" showErrorMessage="1" sqref="G8:G37 Z8:Z37" xr:uid="{A9DC63C2-F09D-40BC-9B78-0CDD9104EB4B}"/>
    <dataValidation imeMode="halfAlpha" allowBlank="1" showInputMessage="1" showErrorMessage="1" sqref="Y8:Y37 T8:T37" xr:uid="{FDCB6FDC-E87E-4373-9A3C-7B518E83010A}"/>
  </dataValidations>
  <pageMargins left="0.23622047244094491" right="0.15748031496062992" top="0.6692913385826772" bottom="0.15748031496062992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errorTitle="入力エラー" error="世帯区分1～5の数値を入力してください。" xr:uid="{60FBBCD4-200A-49E4-BACD-41D3D0F2FD39}">
          <x14:formula1>
            <xm:f>データ表!$G$2:$G$4</xm:f>
          </x14:formula1>
          <xm:sqref>I8:I37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8D7C-1102-4A2F-A80F-A68D67B3F1B9}">
  <sheetPr>
    <tabColor rgb="FF00B0F0"/>
  </sheetPr>
  <dimension ref="B2:D10"/>
  <sheetViews>
    <sheetView workbookViewId="0">
      <selection activeCell="E13" sqref="E13"/>
    </sheetView>
  </sheetViews>
  <sheetFormatPr defaultRowHeight="13.5" x14ac:dyDescent="0.15"/>
  <cols>
    <col min="2" max="2" width="16.125" bestFit="1" customWidth="1"/>
    <col min="3" max="4" width="12.625" customWidth="1"/>
  </cols>
  <sheetData>
    <row r="2" spans="2:4" ht="14.25" x14ac:dyDescent="0.15">
      <c r="B2" s="1" t="s">
        <v>909</v>
      </c>
      <c r="C2" s="45" t="s">
        <v>921</v>
      </c>
      <c r="D2" s="45" t="s">
        <v>922</v>
      </c>
    </row>
    <row r="3" spans="2:4" ht="14.25" x14ac:dyDescent="0.15">
      <c r="B3" s="46" t="s">
        <v>912</v>
      </c>
      <c r="C3" s="47">
        <f>'様式1-2'!AE12</f>
        <v>0</v>
      </c>
      <c r="D3" s="48">
        <f>'様式1-2'!AI12</f>
        <v>0</v>
      </c>
    </row>
    <row r="4" spans="2:4" ht="14.25" x14ac:dyDescent="0.15">
      <c r="B4" s="46" t="s">
        <v>913</v>
      </c>
      <c r="C4" s="47">
        <f>'様式1-2'!AE13</f>
        <v>0</v>
      </c>
      <c r="D4" s="48">
        <f>'様式1-2'!AI13</f>
        <v>0</v>
      </c>
    </row>
    <row r="5" spans="2:4" ht="14.25" x14ac:dyDescent="0.15">
      <c r="B5" s="46" t="s">
        <v>914</v>
      </c>
      <c r="C5" s="47">
        <f>'様式1-2'!AE14</f>
        <v>0</v>
      </c>
      <c r="D5" s="48">
        <f>'様式1-2'!AI14</f>
        <v>0</v>
      </c>
    </row>
    <row r="6" spans="2:4" ht="14.25" x14ac:dyDescent="0.15">
      <c r="B6" s="46" t="s">
        <v>915</v>
      </c>
      <c r="C6" s="47">
        <f>'様式1-2'!AE15</f>
        <v>0</v>
      </c>
      <c r="D6" s="48">
        <f>'様式1-2'!AI15</f>
        <v>0</v>
      </c>
    </row>
    <row r="7" spans="2:4" ht="14.25" x14ac:dyDescent="0.15">
      <c r="B7" s="46" t="s">
        <v>916</v>
      </c>
      <c r="C7" s="47">
        <f>'様式1-2'!AE16</f>
        <v>0</v>
      </c>
      <c r="D7" s="48">
        <f>'様式1-2'!AI16</f>
        <v>0</v>
      </c>
    </row>
    <row r="8" spans="2:4" ht="14.25" x14ac:dyDescent="0.15">
      <c r="B8" s="46" t="s">
        <v>917</v>
      </c>
      <c r="C8" s="47">
        <f>'様式1-2'!AE17</f>
        <v>0</v>
      </c>
      <c r="D8" s="48">
        <f>'様式1-2'!AI17</f>
        <v>0</v>
      </c>
    </row>
    <row r="9" spans="2:4" ht="14.25" x14ac:dyDescent="0.15">
      <c r="B9" s="46" t="s">
        <v>918</v>
      </c>
      <c r="C9" s="47">
        <f>'様式1-2'!AE18</f>
        <v>0</v>
      </c>
      <c r="D9" s="48">
        <f>'様式1-2'!AI18</f>
        <v>0</v>
      </c>
    </row>
    <row r="10" spans="2:4" ht="14.25" x14ac:dyDescent="0.15">
      <c r="B10" s="46"/>
      <c r="C10" s="49">
        <f>SUM(C3:C9)</f>
        <v>0</v>
      </c>
      <c r="D10" s="50">
        <f>SUM(D3:D9)</f>
        <v>0</v>
      </c>
    </row>
  </sheetData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H6"/>
  <sheetViews>
    <sheetView workbookViewId="0">
      <selection activeCell="L20" sqref="L20"/>
    </sheetView>
  </sheetViews>
  <sheetFormatPr defaultColWidth="9" defaultRowHeight="13.5" x14ac:dyDescent="0.15"/>
  <cols>
    <col min="1" max="1" width="9" style="5"/>
    <col min="2" max="2" width="12.75" style="5" bestFit="1" customWidth="1"/>
    <col min="3" max="3" width="2.875" style="5" customWidth="1"/>
    <col min="4" max="5" width="9" style="5"/>
    <col min="6" max="6" width="3.625" style="5" customWidth="1"/>
    <col min="7" max="8" width="10.625" style="5" customWidth="1"/>
    <col min="9" max="10" width="3.625" style="5" customWidth="1"/>
    <col min="11" max="16384" width="9" style="5"/>
  </cols>
  <sheetData>
    <row r="1" spans="1:8" x14ac:dyDescent="0.15">
      <c r="A1" s="3" t="s">
        <v>141</v>
      </c>
      <c r="B1" s="4" t="s">
        <v>142</v>
      </c>
      <c r="D1" s="3" t="s">
        <v>143</v>
      </c>
      <c r="E1" s="3" t="s">
        <v>146</v>
      </c>
      <c r="G1" s="6" t="s">
        <v>568</v>
      </c>
      <c r="H1" s="6" t="s">
        <v>906</v>
      </c>
    </row>
    <row r="2" spans="1:8" x14ac:dyDescent="0.15">
      <c r="A2" s="3">
        <v>1</v>
      </c>
      <c r="B2" s="4" t="s">
        <v>906</v>
      </c>
      <c r="D2" s="3" t="s">
        <v>0</v>
      </c>
      <c r="E2" s="3">
        <v>1</v>
      </c>
      <c r="G2" s="39" t="s">
        <v>907</v>
      </c>
      <c r="H2" s="158">
        <v>52100</v>
      </c>
    </row>
    <row r="3" spans="1:8" x14ac:dyDescent="0.15">
      <c r="D3" s="3" t="s">
        <v>144</v>
      </c>
      <c r="E3" s="3">
        <v>2</v>
      </c>
      <c r="G3" s="39" t="s">
        <v>904</v>
      </c>
      <c r="H3" s="159" t="s">
        <v>905</v>
      </c>
    </row>
    <row r="4" spans="1:8" x14ac:dyDescent="0.15">
      <c r="D4" s="3" t="s">
        <v>145</v>
      </c>
      <c r="E4" s="3">
        <v>9</v>
      </c>
      <c r="G4" s="40" t="s">
        <v>908</v>
      </c>
      <c r="H4" s="160">
        <f>H2/4</f>
        <v>13025</v>
      </c>
    </row>
    <row r="5" spans="1:8" x14ac:dyDescent="0.15">
      <c r="G5" s="43"/>
      <c r="H5" s="44"/>
    </row>
    <row r="6" spans="1:8" x14ac:dyDescent="0.15">
      <c r="G6" s="41"/>
      <c r="H6" s="4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562"/>
  <sheetViews>
    <sheetView topLeftCell="I1" zoomScale="70" zoomScaleNormal="70" workbookViewId="0">
      <selection activeCell="M6" sqref="M6"/>
    </sheetView>
  </sheetViews>
  <sheetFormatPr defaultColWidth="9" defaultRowHeight="19.5" customHeight="1" x14ac:dyDescent="0.15"/>
  <cols>
    <col min="1" max="1" width="20.875" style="9" customWidth="1"/>
    <col min="2" max="2" width="9.625" style="36" customWidth="1"/>
    <col min="3" max="3" width="5.625" style="9" customWidth="1"/>
    <col min="4" max="4" width="9.625" style="9" customWidth="1"/>
    <col min="5" max="5" width="21.625" style="9" bestFit="1" customWidth="1"/>
    <col min="6" max="6" width="5.625" style="9" customWidth="1"/>
    <col min="7" max="7" width="11.875" style="9" bestFit="1" customWidth="1"/>
    <col min="8" max="8" width="26.625" style="9" bestFit="1" customWidth="1"/>
    <col min="9" max="9" width="5.625" style="9" customWidth="1"/>
    <col min="10" max="10" width="15" style="9" bestFit="1" customWidth="1"/>
    <col min="11" max="11" width="15.125" style="9" bestFit="1" customWidth="1"/>
    <col min="12" max="12" width="9.625" style="9" customWidth="1"/>
    <col min="13" max="14" width="13" style="9" bestFit="1" customWidth="1"/>
    <col min="15" max="15" width="9" style="9"/>
    <col min="16" max="16" width="12.875" style="9" bestFit="1" customWidth="1"/>
    <col min="17" max="18" width="9" style="9"/>
    <col min="19" max="19" width="15.875" style="9" bestFit="1" customWidth="1"/>
    <col min="20" max="20" width="13" style="9" bestFit="1" customWidth="1"/>
    <col min="21" max="22" width="9" style="9"/>
    <col min="23" max="23" width="17.25" style="9" bestFit="1" customWidth="1"/>
    <col min="24" max="24" width="9" style="9"/>
    <col min="25" max="25" width="9" style="31"/>
    <col min="26" max="26" width="21.625" style="9" bestFit="1" customWidth="1"/>
    <col min="27" max="16384" width="9" style="9"/>
  </cols>
  <sheetData>
    <row r="1" spans="1:26" ht="19.5" customHeight="1" x14ac:dyDescent="0.15">
      <c r="A1" s="7" t="s">
        <v>7</v>
      </c>
      <c r="B1" s="8" t="s">
        <v>8</v>
      </c>
      <c r="D1" s="10" t="s">
        <v>951</v>
      </c>
      <c r="E1" s="11" t="s">
        <v>653</v>
      </c>
      <c r="F1" s="12"/>
      <c r="G1" s="38" t="s">
        <v>952</v>
      </c>
      <c r="H1" s="13" t="s">
        <v>653</v>
      </c>
      <c r="J1" s="161" t="s">
        <v>953</v>
      </c>
      <c r="K1" s="162" t="s">
        <v>653</v>
      </c>
      <c r="M1" s="163" t="s">
        <v>954</v>
      </c>
      <c r="N1" s="164" t="s">
        <v>653</v>
      </c>
      <c r="P1" s="14" t="s">
        <v>955</v>
      </c>
      <c r="Q1" s="14" t="s">
        <v>956</v>
      </c>
      <c r="S1" s="15" t="s">
        <v>957</v>
      </c>
      <c r="T1" s="16" t="s">
        <v>956</v>
      </c>
      <c r="V1" s="165" t="s">
        <v>958</v>
      </c>
      <c r="W1" s="165" t="s">
        <v>653</v>
      </c>
      <c r="Y1" s="166" t="s">
        <v>959</v>
      </c>
      <c r="Z1" s="166" t="s">
        <v>653</v>
      </c>
    </row>
    <row r="2" spans="1:26" ht="19.5" customHeight="1" x14ac:dyDescent="0.15">
      <c r="A2" s="7" t="s">
        <v>960</v>
      </c>
      <c r="B2" s="8" t="s">
        <v>961</v>
      </c>
      <c r="D2" s="17" t="s">
        <v>962</v>
      </c>
      <c r="E2" s="18" t="s">
        <v>652</v>
      </c>
      <c r="F2" s="5"/>
      <c r="G2" s="19" t="s">
        <v>963</v>
      </c>
      <c r="H2" s="20" t="s">
        <v>693</v>
      </c>
      <c r="J2" s="167" t="s">
        <v>964</v>
      </c>
      <c r="K2" s="21" t="s">
        <v>612</v>
      </c>
      <c r="M2" s="168" t="s">
        <v>965</v>
      </c>
      <c r="N2" s="22" t="s">
        <v>716</v>
      </c>
      <c r="P2" s="23" t="s">
        <v>966</v>
      </c>
      <c r="Q2" s="24" t="s">
        <v>967</v>
      </c>
      <c r="S2" s="25" t="s">
        <v>965</v>
      </c>
      <c r="T2" s="26" t="s">
        <v>612</v>
      </c>
      <c r="V2" s="169" t="s">
        <v>965</v>
      </c>
      <c r="W2" s="27" t="s">
        <v>612</v>
      </c>
      <c r="Y2" s="170" t="s">
        <v>968</v>
      </c>
      <c r="Z2" s="28" t="s">
        <v>612</v>
      </c>
    </row>
    <row r="3" spans="1:26" ht="19.5" customHeight="1" x14ac:dyDescent="0.15">
      <c r="A3" s="7" t="s">
        <v>969</v>
      </c>
      <c r="B3" s="8" t="s">
        <v>970</v>
      </c>
      <c r="D3" s="17" t="s">
        <v>971</v>
      </c>
      <c r="E3" s="18" t="s">
        <v>612</v>
      </c>
      <c r="F3" s="5"/>
      <c r="G3" s="156" t="s">
        <v>972</v>
      </c>
      <c r="H3" s="20" t="s">
        <v>674</v>
      </c>
      <c r="J3" s="167" t="s">
        <v>973</v>
      </c>
      <c r="K3" s="21" t="s">
        <v>637</v>
      </c>
      <c r="M3" s="168" t="s">
        <v>964</v>
      </c>
      <c r="N3" s="22" t="s">
        <v>714</v>
      </c>
      <c r="P3" s="23" t="s">
        <v>974</v>
      </c>
      <c r="Q3" s="24" t="s">
        <v>975</v>
      </c>
      <c r="S3" s="25" t="s">
        <v>964</v>
      </c>
      <c r="T3" s="26" t="s">
        <v>718</v>
      </c>
      <c r="V3" s="169" t="s">
        <v>964</v>
      </c>
      <c r="W3" s="27" t="s">
        <v>744</v>
      </c>
      <c r="Y3" s="170" t="s">
        <v>976</v>
      </c>
      <c r="Z3" s="28" t="s">
        <v>816</v>
      </c>
    </row>
    <row r="4" spans="1:26" ht="19.5" customHeight="1" x14ac:dyDescent="0.15">
      <c r="A4" s="7" t="s">
        <v>9</v>
      </c>
      <c r="B4" s="8" t="s">
        <v>977</v>
      </c>
      <c r="D4" s="17" t="s">
        <v>978</v>
      </c>
      <c r="E4" s="18" t="s">
        <v>651</v>
      </c>
      <c r="F4" s="5"/>
      <c r="G4" s="156" t="s">
        <v>979</v>
      </c>
      <c r="H4" s="20" t="s">
        <v>692</v>
      </c>
      <c r="J4" s="167" t="s">
        <v>980</v>
      </c>
      <c r="K4" s="21" t="s">
        <v>710</v>
      </c>
      <c r="M4" s="168" t="s">
        <v>973</v>
      </c>
      <c r="N4" s="22" t="s">
        <v>715</v>
      </c>
      <c r="P4" s="23" t="s">
        <v>981</v>
      </c>
      <c r="Q4" s="24" t="s">
        <v>982</v>
      </c>
      <c r="S4" s="25" t="s">
        <v>973</v>
      </c>
      <c r="T4" s="26" t="s">
        <v>717</v>
      </c>
      <c r="V4" s="169" t="s">
        <v>980</v>
      </c>
      <c r="W4" s="27" t="s">
        <v>722</v>
      </c>
      <c r="Y4" s="170" t="s">
        <v>983</v>
      </c>
      <c r="Z4" s="28" t="s">
        <v>715</v>
      </c>
    </row>
    <row r="5" spans="1:26" ht="19.5" customHeight="1" x14ac:dyDescent="0.15">
      <c r="A5" s="7" t="s">
        <v>10</v>
      </c>
      <c r="B5" s="8" t="s">
        <v>984</v>
      </c>
      <c r="D5" s="17" t="s">
        <v>985</v>
      </c>
      <c r="E5" s="18" t="s">
        <v>611</v>
      </c>
      <c r="F5" s="5"/>
      <c r="G5" s="156" t="s">
        <v>986</v>
      </c>
      <c r="H5" s="20" t="s">
        <v>639</v>
      </c>
      <c r="J5" s="167" t="s">
        <v>987</v>
      </c>
      <c r="K5" s="21" t="s">
        <v>594</v>
      </c>
      <c r="M5" s="168" t="s">
        <v>980</v>
      </c>
      <c r="N5" s="22" t="s">
        <v>713</v>
      </c>
      <c r="P5" s="23" t="s">
        <v>988</v>
      </c>
      <c r="Q5" s="24" t="s">
        <v>989</v>
      </c>
      <c r="S5" s="25" t="s">
        <v>996</v>
      </c>
      <c r="T5" s="26" t="s">
        <v>607</v>
      </c>
      <c r="V5" s="169" t="s">
        <v>987</v>
      </c>
      <c r="W5" s="27" t="s">
        <v>745</v>
      </c>
      <c r="Y5" s="170" t="s">
        <v>990</v>
      </c>
      <c r="Z5" s="28" t="s">
        <v>817</v>
      </c>
    </row>
    <row r="6" spans="1:26" ht="19.5" customHeight="1" x14ac:dyDescent="0.15">
      <c r="A6" s="7" t="s">
        <v>991</v>
      </c>
      <c r="B6" s="8" t="s">
        <v>992</v>
      </c>
      <c r="D6" s="17" t="s">
        <v>993</v>
      </c>
      <c r="E6" s="30" t="s">
        <v>994</v>
      </c>
      <c r="F6" s="5"/>
      <c r="G6" s="19" t="s">
        <v>995</v>
      </c>
      <c r="H6" s="157" t="s">
        <v>1989</v>
      </c>
      <c r="J6" s="167" t="s">
        <v>996</v>
      </c>
      <c r="K6" s="21" t="s">
        <v>596</v>
      </c>
      <c r="M6" s="168" t="s">
        <v>987</v>
      </c>
      <c r="N6" s="22" t="s">
        <v>632</v>
      </c>
      <c r="P6" s="23" t="s">
        <v>997</v>
      </c>
      <c r="Q6" s="24" t="s">
        <v>998</v>
      </c>
      <c r="S6" s="25" t="s">
        <v>1003</v>
      </c>
      <c r="T6" s="26" t="s">
        <v>609</v>
      </c>
      <c r="V6" s="169" t="s">
        <v>996</v>
      </c>
      <c r="W6" s="27" t="s">
        <v>723</v>
      </c>
      <c r="Y6" s="170" t="s">
        <v>999</v>
      </c>
      <c r="Z6" s="28" t="s">
        <v>610</v>
      </c>
    </row>
    <row r="7" spans="1:26" ht="19.5" customHeight="1" x14ac:dyDescent="0.15">
      <c r="A7" s="7" t="s">
        <v>11</v>
      </c>
      <c r="B7" s="8" t="s">
        <v>1000</v>
      </c>
      <c r="D7" s="17" t="s">
        <v>1001</v>
      </c>
      <c r="E7" s="18" t="s">
        <v>610</v>
      </c>
      <c r="F7" s="5"/>
      <c r="G7" s="156" t="s">
        <v>1002</v>
      </c>
      <c r="H7" s="20" t="s">
        <v>673</v>
      </c>
      <c r="J7" s="167" t="s">
        <v>1003</v>
      </c>
      <c r="K7" s="21" t="s">
        <v>701</v>
      </c>
      <c r="M7" s="168" t="s">
        <v>996</v>
      </c>
      <c r="N7" s="22" t="s">
        <v>669</v>
      </c>
      <c r="P7" s="23" t="s">
        <v>1004</v>
      </c>
      <c r="Q7" s="24" t="s">
        <v>1005</v>
      </c>
      <c r="S7" s="25" t="s">
        <v>966</v>
      </c>
      <c r="T7" s="26" t="s">
        <v>642</v>
      </c>
      <c r="V7" s="169" t="s">
        <v>1003</v>
      </c>
      <c r="W7" s="27" t="s">
        <v>746</v>
      </c>
      <c r="Y7" s="170" t="s">
        <v>1006</v>
      </c>
      <c r="Z7" s="28" t="s">
        <v>818</v>
      </c>
    </row>
    <row r="8" spans="1:26" ht="19.5" customHeight="1" x14ac:dyDescent="0.15">
      <c r="A8" s="7" t="s">
        <v>1007</v>
      </c>
      <c r="B8" s="8" t="s">
        <v>1008</v>
      </c>
      <c r="D8" s="17" t="s">
        <v>1009</v>
      </c>
      <c r="E8" s="18" t="s">
        <v>649</v>
      </c>
      <c r="F8" s="5"/>
      <c r="G8" s="156" t="s">
        <v>1010</v>
      </c>
      <c r="H8" s="20" t="s">
        <v>1011</v>
      </c>
      <c r="J8" s="167" t="s">
        <v>963</v>
      </c>
      <c r="K8" s="21" t="s">
        <v>709</v>
      </c>
      <c r="M8" s="168" t="s">
        <v>1003</v>
      </c>
      <c r="N8" s="22" t="s">
        <v>599</v>
      </c>
      <c r="P8" s="23" t="s">
        <v>1012</v>
      </c>
      <c r="Q8" s="24" t="s">
        <v>1013</v>
      </c>
      <c r="S8" s="25" t="s">
        <v>963</v>
      </c>
      <c r="T8" s="26" t="s">
        <v>597</v>
      </c>
      <c r="V8" s="169" t="s">
        <v>966</v>
      </c>
      <c r="W8" s="27" t="s">
        <v>724</v>
      </c>
      <c r="Y8" s="170" t="s">
        <v>1014</v>
      </c>
      <c r="Z8" s="28" t="s">
        <v>819</v>
      </c>
    </row>
    <row r="9" spans="1:26" ht="19.5" customHeight="1" x14ac:dyDescent="0.15">
      <c r="A9" s="7" t="s">
        <v>12</v>
      </c>
      <c r="B9" s="8" t="s">
        <v>1015</v>
      </c>
      <c r="D9" s="17" t="s">
        <v>1016</v>
      </c>
      <c r="E9" s="30" t="s">
        <v>1017</v>
      </c>
      <c r="F9" s="5"/>
      <c r="G9" s="156" t="s">
        <v>1018</v>
      </c>
      <c r="H9" s="20" t="s">
        <v>650</v>
      </c>
      <c r="J9" s="167" t="s">
        <v>1019</v>
      </c>
      <c r="K9" s="21" t="s">
        <v>633</v>
      </c>
      <c r="M9" s="168" t="s">
        <v>1022</v>
      </c>
      <c r="N9" s="22" t="s">
        <v>589</v>
      </c>
      <c r="P9" s="23" t="s">
        <v>1020</v>
      </c>
      <c r="Q9" s="24" t="s">
        <v>1021</v>
      </c>
      <c r="S9" s="25" t="s">
        <v>1029</v>
      </c>
      <c r="T9" s="26" t="s">
        <v>626</v>
      </c>
      <c r="V9" s="169" t="s">
        <v>1022</v>
      </c>
      <c r="W9" s="27" t="s">
        <v>610</v>
      </c>
      <c r="Y9" s="170" t="s">
        <v>1023</v>
      </c>
      <c r="Z9" s="28" t="s">
        <v>811</v>
      </c>
    </row>
    <row r="10" spans="1:26" ht="19.5" customHeight="1" x14ac:dyDescent="0.15">
      <c r="A10" s="7" t="s">
        <v>13</v>
      </c>
      <c r="B10" s="8" t="s">
        <v>1024</v>
      </c>
      <c r="D10" s="17" t="s">
        <v>968</v>
      </c>
      <c r="E10" s="18" t="s">
        <v>648</v>
      </c>
      <c r="F10" s="5"/>
      <c r="G10" s="156" t="s">
        <v>1025</v>
      </c>
      <c r="H10" s="20" t="s">
        <v>691</v>
      </c>
      <c r="J10" s="167" t="s">
        <v>1026</v>
      </c>
      <c r="K10" s="21" t="s">
        <v>708</v>
      </c>
      <c r="M10" s="168" t="s">
        <v>1029</v>
      </c>
      <c r="N10" s="22" t="s">
        <v>587</v>
      </c>
      <c r="P10" s="23" t="s">
        <v>1027</v>
      </c>
      <c r="Q10" s="24" t="s">
        <v>1028</v>
      </c>
      <c r="S10" s="25" t="s">
        <v>1019</v>
      </c>
      <c r="T10" s="26" t="s">
        <v>586</v>
      </c>
      <c r="V10" s="169" t="s">
        <v>963</v>
      </c>
      <c r="W10" s="27" t="s">
        <v>725</v>
      </c>
      <c r="Y10" s="170" t="s">
        <v>1030</v>
      </c>
      <c r="Z10" s="28" t="s">
        <v>820</v>
      </c>
    </row>
    <row r="11" spans="1:26" ht="19.5" customHeight="1" x14ac:dyDescent="0.15">
      <c r="A11" s="7" t="s">
        <v>14</v>
      </c>
      <c r="B11" s="8" t="s">
        <v>1031</v>
      </c>
      <c r="D11" s="17" t="s">
        <v>976</v>
      </c>
      <c r="E11" s="30" t="s">
        <v>1032</v>
      </c>
      <c r="F11" s="5"/>
      <c r="G11" s="156" t="s">
        <v>1033</v>
      </c>
      <c r="H11" s="157" t="s">
        <v>1034</v>
      </c>
      <c r="J11" s="167" t="s">
        <v>995</v>
      </c>
      <c r="K11" s="21" t="s">
        <v>592</v>
      </c>
      <c r="M11" s="168" t="s">
        <v>1019</v>
      </c>
      <c r="N11" s="22" t="s">
        <v>588</v>
      </c>
      <c r="P11" s="23" t="s">
        <v>1035</v>
      </c>
      <c r="Q11" s="24" t="s">
        <v>1036</v>
      </c>
      <c r="S11" s="25" t="s">
        <v>1026</v>
      </c>
      <c r="T11" s="26" t="s">
        <v>581</v>
      </c>
      <c r="V11" s="169" t="s">
        <v>1029</v>
      </c>
      <c r="W11" s="27" t="s">
        <v>710</v>
      </c>
      <c r="Y11" s="170" t="s">
        <v>1037</v>
      </c>
      <c r="Z11" s="28" t="s">
        <v>821</v>
      </c>
    </row>
    <row r="12" spans="1:26" ht="19.5" customHeight="1" x14ac:dyDescent="0.15">
      <c r="A12" s="7" t="s">
        <v>15</v>
      </c>
      <c r="B12" s="8" t="s">
        <v>1038</v>
      </c>
      <c r="D12" s="17" t="s">
        <v>1039</v>
      </c>
      <c r="E12" s="18" t="s">
        <v>647</v>
      </c>
      <c r="F12" s="5"/>
      <c r="G12" s="156" t="s">
        <v>1040</v>
      </c>
      <c r="H12" s="20" t="s">
        <v>630</v>
      </c>
      <c r="J12" s="167" t="s">
        <v>1041</v>
      </c>
      <c r="K12" s="21" t="s">
        <v>707</v>
      </c>
      <c r="M12" s="168" t="s">
        <v>1026</v>
      </c>
      <c r="N12" s="22" t="s">
        <v>630</v>
      </c>
      <c r="P12" s="23" t="s">
        <v>1016</v>
      </c>
      <c r="Q12" s="24" t="s">
        <v>1042</v>
      </c>
      <c r="S12" s="25" t="s">
        <v>995</v>
      </c>
      <c r="T12" s="26" t="s">
        <v>575</v>
      </c>
      <c r="V12" s="169" t="s">
        <v>1019</v>
      </c>
      <c r="W12" s="27" t="s">
        <v>726</v>
      </c>
      <c r="Y12" s="170" t="s">
        <v>1043</v>
      </c>
      <c r="Z12" s="28" t="s">
        <v>822</v>
      </c>
    </row>
    <row r="13" spans="1:26" ht="19.5" customHeight="1" x14ac:dyDescent="0.15">
      <c r="A13" s="7" t="s">
        <v>16</v>
      </c>
      <c r="B13" s="8" t="s">
        <v>1044</v>
      </c>
      <c r="D13" s="17" t="s">
        <v>990</v>
      </c>
      <c r="E13" s="30" t="s">
        <v>1045</v>
      </c>
      <c r="F13" s="5"/>
      <c r="G13" s="156" t="s">
        <v>1046</v>
      </c>
      <c r="H13" s="157" t="s">
        <v>1047</v>
      </c>
      <c r="J13" s="167" t="s">
        <v>1048</v>
      </c>
      <c r="K13" s="21" t="s">
        <v>684</v>
      </c>
      <c r="M13" s="168" t="s">
        <v>995</v>
      </c>
      <c r="N13" s="22" t="s">
        <v>712</v>
      </c>
      <c r="P13" s="23" t="s">
        <v>1014</v>
      </c>
      <c r="Q13" s="24" t="s">
        <v>1049</v>
      </c>
      <c r="S13" s="25" t="s">
        <v>1041</v>
      </c>
      <c r="T13" s="26" t="s">
        <v>616</v>
      </c>
      <c r="V13" s="169" t="s">
        <v>1026</v>
      </c>
      <c r="W13" s="27" t="s">
        <v>747</v>
      </c>
      <c r="Y13" s="170" t="s">
        <v>1050</v>
      </c>
      <c r="Z13" s="28" t="s">
        <v>823</v>
      </c>
    </row>
    <row r="14" spans="1:26" ht="19.5" customHeight="1" x14ac:dyDescent="0.15">
      <c r="A14" s="7" t="s">
        <v>17</v>
      </c>
      <c r="B14" s="8" t="s">
        <v>1051</v>
      </c>
      <c r="D14" s="17" t="s">
        <v>999</v>
      </c>
      <c r="E14" s="30" t="s">
        <v>1052</v>
      </c>
      <c r="F14" s="5"/>
      <c r="G14" s="156" t="s">
        <v>1053</v>
      </c>
      <c r="H14" s="20" t="s">
        <v>672</v>
      </c>
      <c r="J14" s="167" t="s">
        <v>974</v>
      </c>
      <c r="K14" s="21" t="s">
        <v>706</v>
      </c>
      <c r="M14" s="168" t="s">
        <v>1041</v>
      </c>
      <c r="N14" s="22" t="s">
        <v>586</v>
      </c>
      <c r="P14" s="23" t="s">
        <v>1050</v>
      </c>
      <c r="Q14" s="24" t="s">
        <v>1054</v>
      </c>
      <c r="S14" s="25" t="s">
        <v>1062</v>
      </c>
      <c r="T14" s="26" t="s">
        <v>719</v>
      </c>
      <c r="V14" s="169" t="s">
        <v>1041</v>
      </c>
      <c r="W14" s="27" t="s">
        <v>727</v>
      </c>
      <c r="Y14" s="170" t="s">
        <v>1055</v>
      </c>
      <c r="Z14" s="28" t="s">
        <v>824</v>
      </c>
    </row>
    <row r="15" spans="1:26" ht="19.5" customHeight="1" x14ac:dyDescent="0.15">
      <c r="A15" s="7" t="s">
        <v>18</v>
      </c>
      <c r="B15" s="8" t="s">
        <v>1056</v>
      </c>
      <c r="D15" s="17" t="s">
        <v>1057</v>
      </c>
      <c r="E15" s="18" t="s">
        <v>645</v>
      </c>
      <c r="F15" s="5"/>
      <c r="G15" s="156" t="s">
        <v>1058</v>
      </c>
      <c r="H15" s="20" t="s">
        <v>690</v>
      </c>
      <c r="J15" s="167" t="s">
        <v>1059</v>
      </c>
      <c r="K15" s="21" t="s">
        <v>700</v>
      </c>
      <c r="M15" s="168" t="s">
        <v>1048</v>
      </c>
      <c r="N15" s="22" t="s">
        <v>711</v>
      </c>
      <c r="P15" s="23" t="s">
        <v>1060</v>
      </c>
      <c r="Q15" s="24" t="s">
        <v>1061</v>
      </c>
      <c r="S15" s="25" t="s">
        <v>1070</v>
      </c>
      <c r="T15" s="26" t="s">
        <v>625</v>
      </c>
      <c r="V15" s="169" t="s">
        <v>1048</v>
      </c>
      <c r="W15" s="27" t="s">
        <v>748</v>
      </c>
      <c r="Y15" s="170" t="s">
        <v>1063</v>
      </c>
      <c r="Z15" s="28" t="s">
        <v>825</v>
      </c>
    </row>
    <row r="16" spans="1:26" ht="19.5" customHeight="1" x14ac:dyDescent="0.15">
      <c r="A16" s="7" t="s">
        <v>19</v>
      </c>
      <c r="B16" s="8" t="s">
        <v>1064</v>
      </c>
      <c r="D16" s="17" t="s">
        <v>1065</v>
      </c>
      <c r="E16" s="30" t="s">
        <v>1066</v>
      </c>
      <c r="F16" s="5"/>
      <c r="G16" s="19" t="s">
        <v>981</v>
      </c>
      <c r="H16" s="20" t="s">
        <v>671</v>
      </c>
      <c r="J16" s="167" t="s">
        <v>1077</v>
      </c>
      <c r="K16" s="21" t="s">
        <v>705</v>
      </c>
      <c r="M16" s="168" t="s">
        <v>1062</v>
      </c>
      <c r="N16" s="22" t="s">
        <v>639</v>
      </c>
      <c r="P16" s="23" t="s">
        <v>1068</v>
      </c>
      <c r="Q16" s="24" t="s">
        <v>1069</v>
      </c>
      <c r="S16" s="25" t="s">
        <v>1059</v>
      </c>
      <c r="T16" s="26" t="s">
        <v>623</v>
      </c>
      <c r="V16" s="169" t="s">
        <v>974</v>
      </c>
      <c r="W16" s="27" t="s">
        <v>728</v>
      </c>
      <c r="Y16" s="170" t="s">
        <v>1071</v>
      </c>
      <c r="Z16" s="28" t="s">
        <v>826</v>
      </c>
    </row>
    <row r="17" spans="1:26" ht="19.5" customHeight="1" x14ac:dyDescent="0.15">
      <c r="A17" s="7" t="s">
        <v>20</v>
      </c>
      <c r="B17" s="8" t="s">
        <v>1072</v>
      </c>
      <c r="D17" s="17" t="s">
        <v>1073</v>
      </c>
      <c r="E17" s="18" t="s">
        <v>1074</v>
      </c>
      <c r="F17" s="5"/>
      <c r="G17" s="19" t="s">
        <v>1075</v>
      </c>
      <c r="H17" s="157" t="s">
        <v>1076</v>
      </c>
      <c r="J17" s="167" t="s">
        <v>981</v>
      </c>
      <c r="K17" s="21" t="s">
        <v>704</v>
      </c>
      <c r="P17" s="23" t="s">
        <v>1078</v>
      </c>
      <c r="Q17" s="24" t="s">
        <v>1079</v>
      </c>
      <c r="S17" s="25" t="s">
        <v>1077</v>
      </c>
      <c r="T17" s="26" t="s">
        <v>589</v>
      </c>
      <c r="V17" s="169" t="s">
        <v>1070</v>
      </c>
      <c r="W17" s="27" t="s">
        <v>749</v>
      </c>
      <c r="Y17" s="170" t="s">
        <v>1080</v>
      </c>
      <c r="Z17" s="28" t="s">
        <v>827</v>
      </c>
    </row>
    <row r="18" spans="1:26" ht="19.5" customHeight="1" x14ac:dyDescent="0.15">
      <c r="A18" s="7" t="s">
        <v>21</v>
      </c>
      <c r="B18" s="8" t="s">
        <v>1081</v>
      </c>
      <c r="D18" s="17" t="s">
        <v>1050</v>
      </c>
      <c r="E18" s="18" t="s">
        <v>605</v>
      </c>
      <c r="F18" s="5"/>
      <c r="G18" s="156" t="s">
        <v>1082</v>
      </c>
      <c r="H18" s="157" t="s">
        <v>1083</v>
      </c>
      <c r="J18" s="167" t="s">
        <v>1075</v>
      </c>
      <c r="K18" s="21" t="s">
        <v>581</v>
      </c>
      <c r="P18" s="23" t="s">
        <v>1084</v>
      </c>
      <c r="Q18" s="24" t="s">
        <v>1085</v>
      </c>
      <c r="S18" s="25" t="s">
        <v>1101</v>
      </c>
      <c r="T18" s="26" t="s">
        <v>720</v>
      </c>
      <c r="V18" s="169" t="s">
        <v>1086</v>
      </c>
      <c r="W18" s="27" t="s">
        <v>729</v>
      </c>
      <c r="Y18" s="170" t="s">
        <v>1087</v>
      </c>
      <c r="Z18" s="28" t="s">
        <v>828</v>
      </c>
    </row>
    <row r="19" spans="1:26" ht="19.5" customHeight="1" x14ac:dyDescent="0.15">
      <c r="A19" s="7" t="s">
        <v>22</v>
      </c>
      <c r="B19" s="8" t="s">
        <v>1088</v>
      </c>
      <c r="D19" s="17" t="s">
        <v>1089</v>
      </c>
      <c r="E19" s="30" t="s">
        <v>1090</v>
      </c>
      <c r="F19" s="5"/>
      <c r="G19" s="156" t="s">
        <v>1091</v>
      </c>
      <c r="H19" s="157" t="s">
        <v>1092</v>
      </c>
      <c r="J19" s="167" t="s">
        <v>1101</v>
      </c>
      <c r="K19" s="21" t="s">
        <v>698</v>
      </c>
      <c r="P19" s="23" t="s">
        <v>1093</v>
      </c>
      <c r="Q19" s="24" t="s">
        <v>1094</v>
      </c>
      <c r="S19" s="25" t="s">
        <v>1115</v>
      </c>
      <c r="T19" s="26" t="s">
        <v>688</v>
      </c>
      <c r="V19" s="169" t="s">
        <v>962</v>
      </c>
      <c r="W19" s="27" t="s">
        <v>750</v>
      </c>
      <c r="Y19" s="170" t="s">
        <v>1096</v>
      </c>
      <c r="Z19" s="28" t="s">
        <v>829</v>
      </c>
    </row>
    <row r="20" spans="1:26" ht="19.5" customHeight="1" x14ac:dyDescent="0.15">
      <c r="A20" s="7" t="s">
        <v>23</v>
      </c>
      <c r="B20" s="8" t="s">
        <v>1097</v>
      </c>
      <c r="D20" s="17" t="s">
        <v>1055</v>
      </c>
      <c r="E20" s="30" t="s">
        <v>1098</v>
      </c>
      <c r="F20" s="5"/>
      <c r="G20" s="156" t="s">
        <v>1099</v>
      </c>
      <c r="H20" s="157" t="s">
        <v>1100</v>
      </c>
      <c r="J20" s="167" t="s">
        <v>1108</v>
      </c>
      <c r="K20" s="21" t="s">
        <v>683</v>
      </c>
      <c r="P20" s="23" t="s">
        <v>1102</v>
      </c>
      <c r="Q20" s="24" t="s">
        <v>1103</v>
      </c>
      <c r="S20" s="25" t="s">
        <v>1132</v>
      </c>
      <c r="T20" s="26" t="s">
        <v>721</v>
      </c>
      <c r="V20" s="169" t="s">
        <v>1104</v>
      </c>
      <c r="W20" s="27" t="s">
        <v>730</v>
      </c>
      <c r="Y20" s="170" t="s">
        <v>1105</v>
      </c>
      <c r="Z20" s="28" t="s">
        <v>830</v>
      </c>
    </row>
    <row r="21" spans="1:26" ht="19.5" customHeight="1" x14ac:dyDescent="0.15">
      <c r="A21" s="7" t="s">
        <v>24</v>
      </c>
      <c r="B21" s="8" t="s">
        <v>1106</v>
      </c>
      <c r="D21" s="17" t="s">
        <v>1063</v>
      </c>
      <c r="E21" s="18" t="s">
        <v>643</v>
      </c>
      <c r="F21" s="5"/>
      <c r="G21" s="19" t="s">
        <v>1107</v>
      </c>
      <c r="H21" s="20" t="s">
        <v>628</v>
      </c>
      <c r="J21" s="167" t="s">
        <v>1115</v>
      </c>
      <c r="K21" s="21" t="s">
        <v>703</v>
      </c>
      <c r="P21" s="23" t="s">
        <v>1109</v>
      </c>
      <c r="Q21" s="24" t="s">
        <v>1110</v>
      </c>
      <c r="V21" s="169" t="s">
        <v>1095</v>
      </c>
      <c r="W21" s="27" t="s">
        <v>751</v>
      </c>
      <c r="Y21" s="170" t="s">
        <v>1111</v>
      </c>
      <c r="Z21" s="28" t="s">
        <v>831</v>
      </c>
    </row>
    <row r="22" spans="1:26" ht="19.5" customHeight="1" x14ac:dyDescent="0.15">
      <c r="A22" s="7" t="s">
        <v>25</v>
      </c>
      <c r="B22" s="8" t="s">
        <v>1112</v>
      </c>
      <c r="D22" s="17" t="s">
        <v>1113</v>
      </c>
      <c r="E22" s="18" t="s">
        <v>603</v>
      </c>
      <c r="F22" s="5"/>
      <c r="G22" s="19" t="s">
        <v>1114</v>
      </c>
      <c r="H22" s="20" t="s">
        <v>670</v>
      </c>
      <c r="J22" s="167" t="s">
        <v>988</v>
      </c>
      <c r="K22" s="21" t="s">
        <v>697</v>
      </c>
      <c r="P22" s="23" t="s">
        <v>1116</v>
      </c>
      <c r="Q22" s="24" t="s">
        <v>1117</v>
      </c>
      <c r="V22" s="169" t="s">
        <v>1067</v>
      </c>
      <c r="W22" s="27" t="s">
        <v>731</v>
      </c>
      <c r="Y22" s="170" t="s">
        <v>1125</v>
      </c>
      <c r="Z22" s="28" t="s">
        <v>832</v>
      </c>
    </row>
    <row r="23" spans="1:26" ht="19.5" customHeight="1" x14ac:dyDescent="0.15">
      <c r="A23" s="7" t="s">
        <v>26</v>
      </c>
      <c r="B23" s="8" t="s">
        <v>1118</v>
      </c>
      <c r="D23" s="17" t="s">
        <v>1119</v>
      </c>
      <c r="E23" s="30" t="s">
        <v>1120</v>
      </c>
      <c r="F23" s="5"/>
      <c r="G23" s="156" t="s">
        <v>1121</v>
      </c>
      <c r="H23" s="20" t="s">
        <v>689</v>
      </c>
      <c r="J23" s="167" t="s">
        <v>1129</v>
      </c>
      <c r="K23" s="21" t="s">
        <v>696</v>
      </c>
      <c r="P23" s="23" t="s">
        <v>1122</v>
      </c>
      <c r="Q23" s="24" t="s">
        <v>1123</v>
      </c>
      <c r="V23" s="169" t="s">
        <v>1124</v>
      </c>
      <c r="W23" s="27" t="s">
        <v>752</v>
      </c>
      <c r="Y23" s="170" t="s">
        <v>1133</v>
      </c>
      <c r="Z23" s="28" t="s">
        <v>833</v>
      </c>
    </row>
    <row r="24" spans="1:26" ht="19.5" customHeight="1" x14ac:dyDescent="0.15">
      <c r="A24" s="7" t="s">
        <v>27</v>
      </c>
      <c r="B24" s="8" t="s">
        <v>1126</v>
      </c>
      <c r="D24" s="17" t="s">
        <v>1127</v>
      </c>
      <c r="E24" s="18" t="s">
        <v>602</v>
      </c>
      <c r="F24" s="5"/>
      <c r="G24" s="156" t="s">
        <v>1128</v>
      </c>
      <c r="H24" s="20" t="s">
        <v>669</v>
      </c>
      <c r="J24" s="167" t="s">
        <v>1136</v>
      </c>
      <c r="K24" s="21" t="s">
        <v>611</v>
      </c>
      <c r="P24" s="23" t="s">
        <v>1130</v>
      </c>
      <c r="Q24" s="24" t="s">
        <v>1131</v>
      </c>
      <c r="V24" s="169" t="s">
        <v>981</v>
      </c>
      <c r="W24" s="27" t="s">
        <v>732</v>
      </c>
      <c r="Y24" s="170" t="s">
        <v>1139</v>
      </c>
      <c r="Z24" s="28" t="s">
        <v>834</v>
      </c>
    </row>
    <row r="25" spans="1:26" ht="19.5" customHeight="1" x14ac:dyDescent="0.15">
      <c r="A25" s="7" t="s">
        <v>28</v>
      </c>
      <c r="B25" s="8" t="s">
        <v>1134</v>
      </c>
      <c r="D25" s="17" t="s">
        <v>1135</v>
      </c>
      <c r="E25" s="18" t="s">
        <v>641</v>
      </c>
      <c r="F25" s="5"/>
      <c r="G25" s="19" t="s">
        <v>1115</v>
      </c>
      <c r="H25" s="20" t="s">
        <v>584</v>
      </c>
      <c r="J25" s="167" t="s">
        <v>1145</v>
      </c>
      <c r="K25" s="21" t="s">
        <v>1996</v>
      </c>
      <c r="P25" s="23" t="s">
        <v>1137</v>
      </c>
      <c r="Q25" s="24" t="s">
        <v>1138</v>
      </c>
      <c r="V25" s="169" t="s">
        <v>1075</v>
      </c>
      <c r="W25" s="27" t="s">
        <v>753</v>
      </c>
      <c r="Y25" s="170" t="s">
        <v>1149</v>
      </c>
      <c r="Z25" s="28" t="s">
        <v>835</v>
      </c>
    </row>
    <row r="26" spans="1:26" ht="19.5" customHeight="1" x14ac:dyDescent="0.15">
      <c r="A26" s="7" t="s">
        <v>29</v>
      </c>
      <c r="B26" s="8" t="s">
        <v>1140</v>
      </c>
      <c r="D26" s="17" t="s">
        <v>1141</v>
      </c>
      <c r="E26" s="30" t="s">
        <v>1142</v>
      </c>
      <c r="F26" s="5"/>
      <c r="G26" s="156" t="s">
        <v>1143</v>
      </c>
      <c r="H26" s="157" t="s">
        <v>1144</v>
      </c>
      <c r="J26" s="167" t="s">
        <v>1153</v>
      </c>
      <c r="K26" s="21" t="s">
        <v>589</v>
      </c>
      <c r="P26" s="23" t="s">
        <v>1146</v>
      </c>
      <c r="Q26" s="24" t="s">
        <v>1147</v>
      </c>
      <c r="V26" s="169" t="s">
        <v>1148</v>
      </c>
      <c r="W26" s="27" t="s">
        <v>733</v>
      </c>
      <c r="Y26" s="170" t="s">
        <v>1018</v>
      </c>
      <c r="Z26" s="28" t="s">
        <v>836</v>
      </c>
    </row>
    <row r="27" spans="1:26" ht="19.5" customHeight="1" x14ac:dyDescent="0.15">
      <c r="A27" s="7" t="s">
        <v>30</v>
      </c>
      <c r="B27" s="8" t="s">
        <v>1150</v>
      </c>
      <c r="D27" s="17" t="s">
        <v>1151</v>
      </c>
      <c r="E27" s="18" t="s">
        <v>640</v>
      </c>
      <c r="F27" s="5"/>
      <c r="G27" s="19" t="s">
        <v>1132</v>
      </c>
      <c r="H27" s="157" t="s">
        <v>1152</v>
      </c>
      <c r="J27" s="167" t="s">
        <v>1158</v>
      </c>
      <c r="K27" s="21" t="s">
        <v>1997</v>
      </c>
      <c r="P27" s="23" t="s">
        <v>1154</v>
      </c>
      <c r="Q27" s="24" t="s">
        <v>1155</v>
      </c>
      <c r="V27" s="169" t="s">
        <v>1107</v>
      </c>
      <c r="W27" s="27" t="s">
        <v>754</v>
      </c>
      <c r="Y27" s="170" t="s">
        <v>1025</v>
      </c>
      <c r="Z27" s="28" t="s">
        <v>837</v>
      </c>
    </row>
    <row r="28" spans="1:26" ht="19.5" customHeight="1" x14ac:dyDescent="0.15">
      <c r="A28" s="7" t="s">
        <v>31</v>
      </c>
      <c r="B28" s="8" t="s">
        <v>1156</v>
      </c>
      <c r="D28" s="17" t="s">
        <v>1157</v>
      </c>
      <c r="E28" s="18" t="s">
        <v>600</v>
      </c>
      <c r="F28" s="5"/>
      <c r="G28" s="19" t="s">
        <v>1129</v>
      </c>
      <c r="H28" s="20" t="s">
        <v>668</v>
      </c>
      <c r="J28" s="167" t="s">
        <v>1165</v>
      </c>
      <c r="K28" s="21" t="s">
        <v>640</v>
      </c>
      <c r="P28" s="23" t="s">
        <v>1159</v>
      </c>
      <c r="Q28" s="24" t="s">
        <v>1160</v>
      </c>
      <c r="V28" s="169" t="s">
        <v>1114</v>
      </c>
      <c r="W28" s="27" t="s">
        <v>734</v>
      </c>
      <c r="Y28" s="170" t="s">
        <v>1169</v>
      </c>
      <c r="Z28" s="28" t="s">
        <v>838</v>
      </c>
    </row>
    <row r="29" spans="1:26" ht="19.5" customHeight="1" x14ac:dyDescent="0.15">
      <c r="A29" s="7" t="s">
        <v>32</v>
      </c>
      <c r="B29" s="8" t="s">
        <v>1161</v>
      </c>
      <c r="D29" s="17" t="s">
        <v>1060</v>
      </c>
      <c r="E29" s="30" t="s">
        <v>1162</v>
      </c>
      <c r="F29" s="5"/>
      <c r="G29" s="19" t="s">
        <v>1163</v>
      </c>
      <c r="H29" s="157" t="s">
        <v>1164</v>
      </c>
      <c r="J29" s="167" t="s">
        <v>1173</v>
      </c>
      <c r="K29" s="21" t="s">
        <v>644</v>
      </c>
      <c r="P29" s="23" t="s">
        <v>1166</v>
      </c>
      <c r="Q29" s="24" t="s">
        <v>1167</v>
      </c>
      <c r="V29" s="169" t="s">
        <v>1168</v>
      </c>
      <c r="W29" s="27" t="s">
        <v>755</v>
      </c>
      <c r="Y29" s="170" t="s">
        <v>1176</v>
      </c>
      <c r="Z29" s="28" t="s">
        <v>839</v>
      </c>
    </row>
    <row r="30" spans="1:26" ht="19.5" customHeight="1" x14ac:dyDescent="0.15">
      <c r="A30" s="7" t="s">
        <v>33</v>
      </c>
      <c r="B30" s="8" t="s">
        <v>1170</v>
      </c>
      <c r="D30" s="17" t="s">
        <v>1171</v>
      </c>
      <c r="E30" s="18" t="s">
        <v>599</v>
      </c>
      <c r="F30" s="5"/>
      <c r="G30" s="19" t="s">
        <v>1172</v>
      </c>
      <c r="H30" s="20" t="s">
        <v>607</v>
      </c>
      <c r="J30" s="167" t="s">
        <v>1181</v>
      </c>
      <c r="K30" s="21" t="s">
        <v>639</v>
      </c>
      <c r="P30" s="23" t="s">
        <v>1174</v>
      </c>
      <c r="Q30" s="24" t="s">
        <v>1175</v>
      </c>
      <c r="V30" s="169" t="s">
        <v>1108</v>
      </c>
      <c r="W30" s="27" t="s">
        <v>735</v>
      </c>
      <c r="Y30" s="170" t="s">
        <v>1184</v>
      </c>
      <c r="Z30" s="28" t="s">
        <v>840</v>
      </c>
    </row>
    <row r="31" spans="1:26" ht="19.5" customHeight="1" x14ac:dyDescent="0.15">
      <c r="A31" s="7" t="s">
        <v>34</v>
      </c>
      <c r="B31" s="8" t="s">
        <v>1177</v>
      </c>
      <c r="D31" s="17" t="s">
        <v>1178</v>
      </c>
      <c r="E31" s="30" t="s">
        <v>1179</v>
      </c>
      <c r="F31" s="5"/>
      <c r="G31" s="156" t="s">
        <v>1169</v>
      </c>
      <c r="H31" s="157" t="s">
        <v>1180</v>
      </c>
      <c r="J31" s="167" t="s">
        <v>1004</v>
      </c>
      <c r="K31" s="21" t="s">
        <v>678</v>
      </c>
      <c r="P31" s="23" t="s">
        <v>1182</v>
      </c>
      <c r="Q31" s="24" t="s">
        <v>1183</v>
      </c>
      <c r="V31" s="169" t="s">
        <v>1115</v>
      </c>
      <c r="W31" s="27" t="s">
        <v>756</v>
      </c>
      <c r="Y31" s="170" t="s">
        <v>1192</v>
      </c>
      <c r="Z31" s="28" t="s">
        <v>841</v>
      </c>
    </row>
    <row r="32" spans="1:26" ht="19.5" customHeight="1" x14ac:dyDescent="0.15">
      <c r="A32" s="7" t="s">
        <v>35</v>
      </c>
      <c r="B32" s="8" t="s">
        <v>1185</v>
      </c>
      <c r="D32" s="17" t="s">
        <v>1186</v>
      </c>
      <c r="E32" s="30" t="s">
        <v>1187</v>
      </c>
      <c r="F32" s="5"/>
      <c r="G32" s="19" t="s">
        <v>1188</v>
      </c>
      <c r="H32" s="20" t="s">
        <v>646</v>
      </c>
      <c r="J32" s="167" t="s">
        <v>1202</v>
      </c>
      <c r="K32" s="21" t="s">
        <v>695</v>
      </c>
      <c r="P32" s="23" t="s">
        <v>1190</v>
      </c>
      <c r="Q32" s="24" t="s">
        <v>1191</v>
      </c>
      <c r="V32" s="169" t="s">
        <v>988</v>
      </c>
      <c r="W32" s="27" t="s">
        <v>736</v>
      </c>
      <c r="Y32" s="170" t="s">
        <v>1198</v>
      </c>
      <c r="Z32" s="28" t="s">
        <v>842</v>
      </c>
    </row>
    <row r="33" spans="1:26" ht="19.5" customHeight="1" x14ac:dyDescent="0.15">
      <c r="A33" s="7" t="s">
        <v>36</v>
      </c>
      <c r="B33" s="8" t="s">
        <v>1193</v>
      </c>
      <c r="D33" s="17" t="s">
        <v>1194</v>
      </c>
      <c r="E33" s="18" t="s">
        <v>597</v>
      </c>
      <c r="F33" s="5"/>
      <c r="G33" s="156" t="s">
        <v>1195</v>
      </c>
      <c r="H33" s="20" t="s">
        <v>638</v>
      </c>
      <c r="J33" s="167" t="s">
        <v>1208</v>
      </c>
      <c r="K33" s="21" t="s">
        <v>606</v>
      </c>
      <c r="P33" s="23" t="s">
        <v>1196</v>
      </c>
      <c r="Q33" s="24" t="s">
        <v>1197</v>
      </c>
      <c r="V33" s="169" t="s">
        <v>1132</v>
      </c>
      <c r="W33" s="27" t="s">
        <v>757</v>
      </c>
      <c r="Y33" s="170" t="s">
        <v>1205</v>
      </c>
      <c r="Z33" s="28" t="s">
        <v>843</v>
      </c>
    </row>
    <row r="34" spans="1:26" ht="19.5" customHeight="1" x14ac:dyDescent="0.15">
      <c r="A34" s="7" t="s">
        <v>37</v>
      </c>
      <c r="B34" s="8" t="s">
        <v>1199</v>
      </c>
      <c r="D34" s="17" t="s">
        <v>1200</v>
      </c>
      <c r="E34" s="18" t="s">
        <v>637</v>
      </c>
      <c r="F34" s="5"/>
      <c r="G34" s="156" t="s">
        <v>1201</v>
      </c>
      <c r="H34" s="20" t="s">
        <v>667</v>
      </c>
      <c r="J34" s="167" t="s">
        <v>1215</v>
      </c>
      <c r="K34" s="21" t="s">
        <v>694</v>
      </c>
      <c r="P34" s="23" t="s">
        <v>1203</v>
      </c>
      <c r="Q34" s="24" t="s">
        <v>1204</v>
      </c>
      <c r="V34" s="169" t="s">
        <v>1129</v>
      </c>
      <c r="W34" s="27" t="s">
        <v>737</v>
      </c>
      <c r="Y34" s="170" t="s">
        <v>1211</v>
      </c>
      <c r="Z34" s="28" t="s">
        <v>844</v>
      </c>
    </row>
    <row r="35" spans="1:26" ht="19.5" customHeight="1" x14ac:dyDescent="0.15">
      <c r="A35" s="7" t="s">
        <v>38</v>
      </c>
      <c r="B35" s="8" t="s">
        <v>1206</v>
      </c>
      <c r="D35" s="17" t="s">
        <v>1207</v>
      </c>
      <c r="E35" s="18" t="s">
        <v>596</v>
      </c>
      <c r="F35" s="5"/>
      <c r="G35" s="19" t="s">
        <v>1165</v>
      </c>
      <c r="H35" s="20" t="s">
        <v>644</v>
      </c>
      <c r="J35" s="167" t="s">
        <v>1224</v>
      </c>
      <c r="K35" s="21" t="s">
        <v>585</v>
      </c>
      <c r="P35" s="23" t="s">
        <v>1209</v>
      </c>
      <c r="Q35" s="24" t="s">
        <v>1210</v>
      </c>
      <c r="V35" s="169" t="s">
        <v>1136</v>
      </c>
      <c r="W35" s="27" t="s">
        <v>758</v>
      </c>
      <c r="Y35" s="170" t="s">
        <v>1218</v>
      </c>
      <c r="Z35" s="28" t="s">
        <v>699</v>
      </c>
    </row>
    <row r="36" spans="1:26" ht="19.5" customHeight="1" x14ac:dyDescent="0.15">
      <c r="A36" s="7" t="s">
        <v>39</v>
      </c>
      <c r="B36" s="8" t="s">
        <v>1212</v>
      </c>
      <c r="D36" s="17" t="s">
        <v>1213</v>
      </c>
      <c r="E36" s="18" t="s">
        <v>595</v>
      </c>
      <c r="F36" s="5"/>
      <c r="G36" s="19" t="s">
        <v>1214</v>
      </c>
      <c r="H36" s="20" t="s">
        <v>593</v>
      </c>
      <c r="J36" s="167" t="s">
        <v>1238</v>
      </c>
      <c r="K36" s="21" t="s">
        <v>1990</v>
      </c>
      <c r="P36" s="23" t="s">
        <v>1216</v>
      </c>
      <c r="Q36" s="24" t="s">
        <v>1217</v>
      </c>
      <c r="V36" s="169" t="s">
        <v>1172</v>
      </c>
      <c r="W36" s="27" t="s">
        <v>738</v>
      </c>
      <c r="Y36" s="170" t="s">
        <v>1227</v>
      </c>
      <c r="Z36" s="28" t="s">
        <v>845</v>
      </c>
    </row>
    <row r="37" spans="1:26" ht="19.5" customHeight="1" x14ac:dyDescent="0.15">
      <c r="A37" s="7" t="s">
        <v>40</v>
      </c>
      <c r="B37" s="8" t="s">
        <v>1219</v>
      </c>
      <c r="D37" s="17" t="s">
        <v>1220</v>
      </c>
      <c r="E37" s="30" t="s">
        <v>1221</v>
      </c>
      <c r="F37" s="5"/>
      <c r="G37" s="19" t="s">
        <v>1222</v>
      </c>
      <c r="H37" s="157" t="s">
        <v>1223</v>
      </c>
      <c r="J37" s="167" t="s">
        <v>1245</v>
      </c>
      <c r="K37" s="21" t="s">
        <v>628</v>
      </c>
      <c r="P37" s="23" t="s">
        <v>1225</v>
      </c>
      <c r="Q37" s="24" t="s">
        <v>1226</v>
      </c>
      <c r="V37" s="169" t="s">
        <v>1145</v>
      </c>
      <c r="W37" s="27" t="s">
        <v>759</v>
      </c>
      <c r="Y37" s="170" t="s">
        <v>1235</v>
      </c>
      <c r="Z37" s="28" t="s">
        <v>846</v>
      </c>
    </row>
    <row r="38" spans="1:26" ht="19.5" customHeight="1" x14ac:dyDescent="0.15">
      <c r="A38" s="7" t="s">
        <v>41</v>
      </c>
      <c r="B38" s="8" t="s">
        <v>1228</v>
      </c>
      <c r="D38" s="17" t="s">
        <v>1229</v>
      </c>
      <c r="E38" s="30" t="s">
        <v>1230</v>
      </c>
      <c r="F38" s="5"/>
      <c r="G38" s="19" t="s">
        <v>1231</v>
      </c>
      <c r="H38" s="20" t="s">
        <v>622</v>
      </c>
      <c r="J38" s="167" t="s">
        <v>1253</v>
      </c>
      <c r="K38" s="21" t="s">
        <v>702</v>
      </c>
      <c r="P38" s="23" t="s">
        <v>1233</v>
      </c>
      <c r="Q38" s="24" t="s">
        <v>1234</v>
      </c>
      <c r="V38" s="169" t="s">
        <v>1188</v>
      </c>
      <c r="W38" s="27" t="s">
        <v>739</v>
      </c>
      <c r="Y38" s="170" t="s">
        <v>1178</v>
      </c>
      <c r="Z38" s="28" t="s">
        <v>1991</v>
      </c>
    </row>
    <row r="39" spans="1:26" ht="19.5" customHeight="1" x14ac:dyDescent="0.15">
      <c r="A39" s="7" t="s">
        <v>42</v>
      </c>
      <c r="B39" s="8" t="s">
        <v>1236</v>
      </c>
      <c r="D39" s="17" t="s">
        <v>1237</v>
      </c>
      <c r="E39" s="18" t="s">
        <v>635</v>
      </c>
      <c r="F39" s="5"/>
      <c r="G39" s="19" t="s">
        <v>1173</v>
      </c>
      <c r="H39" s="20" t="s">
        <v>688</v>
      </c>
      <c r="J39" s="167" t="s">
        <v>1265</v>
      </c>
      <c r="K39" s="21" t="s">
        <v>618</v>
      </c>
      <c r="P39" s="23" t="s">
        <v>1239</v>
      </c>
      <c r="Q39" s="24" t="s">
        <v>1240</v>
      </c>
      <c r="V39" s="169" t="s">
        <v>1153</v>
      </c>
      <c r="W39" s="27" t="s">
        <v>760</v>
      </c>
      <c r="Y39" s="170" t="s">
        <v>1248</v>
      </c>
      <c r="Z39" s="28" t="s">
        <v>847</v>
      </c>
    </row>
    <row r="40" spans="1:26" ht="19.5" customHeight="1" x14ac:dyDescent="0.15">
      <c r="A40" s="7" t="s">
        <v>43</v>
      </c>
      <c r="B40" s="8" t="s">
        <v>1241</v>
      </c>
      <c r="D40" s="17" t="s">
        <v>1242</v>
      </c>
      <c r="E40" s="30" t="s">
        <v>1243</v>
      </c>
      <c r="F40" s="5"/>
      <c r="G40" s="19" t="s">
        <v>1181</v>
      </c>
      <c r="H40" s="157" t="s">
        <v>1244</v>
      </c>
      <c r="P40" s="23" t="s">
        <v>1246</v>
      </c>
      <c r="Q40" s="24" t="s">
        <v>1247</v>
      </c>
      <c r="V40" s="169" t="s">
        <v>1158</v>
      </c>
      <c r="W40" s="27" t="s">
        <v>740</v>
      </c>
      <c r="Y40" s="170" t="s">
        <v>1186</v>
      </c>
      <c r="Z40" s="28" t="s">
        <v>848</v>
      </c>
    </row>
    <row r="41" spans="1:26" ht="19.5" customHeight="1" x14ac:dyDescent="0.15">
      <c r="A41" s="7" t="s">
        <v>44</v>
      </c>
      <c r="B41" s="8" t="s">
        <v>1249</v>
      </c>
      <c r="D41" s="17" t="s">
        <v>1250</v>
      </c>
      <c r="E41" s="18" t="s">
        <v>634</v>
      </c>
      <c r="F41" s="5"/>
      <c r="G41" s="156" t="s">
        <v>1251</v>
      </c>
      <c r="H41" s="157" t="s">
        <v>1252</v>
      </c>
      <c r="P41" s="23" t="s">
        <v>1254</v>
      </c>
      <c r="Q41" s="24" t="s">
        <v>1255</v>
      </c>
      <c r="V41" s="169" t="s">
        <v>997</v>
      </c>
      <c r="W41" s="27" t="s">
        <v>664</v>
      </c>
      <c r="Y41" s="170" t="s">
        <v>979</v>
      </c>
      <c r="Z41" s="28" t="s">
        <v>849</v>
      </c>
    </row>
    <row r="42" spans="1:26" ht="19.5" customHeight="1" x14ac:dyDescent="0.15">
      <c r="A42" s="7" t="s">
        <v>45</v>
      </c>
      <c r="B42" s="8" t="s">
        <v>1256</v>
      </c>
      <c r="D42" s="17" t="s">
        <v>1257</v>
      </c>
      <c r="E42" s="18" t="s">
        <v>592</v>
      </c>
      <c r="F42" s="5"/>
      <c r="G42" s="19" t="s">
        <v>1258</v>
      </c>
      <c r="H42" s="157" t="s">
        <v>1259</v>
      </c>
      <c r="P42" s="23" t="s">
        <v>1261</v>
      </c>
      <c r="Q42" s="24" t="s">
        <v>1262</v>
      </c>
      <c r="V42" s="169" t="s">
        <v>1165</v>
      </c>
      <c r="W42" s="27" t="s">
        <v>741</v>
      </c>
      <c r="Y42" s="170" t="s">
        <v>986</v>
      </c>
      <c r="Z42" s="28" t="s">
        <v>850</v>
      </c>
    </row>
    <row r="43" spans="1:26" ht="19.5" customHeight="1" x14ac:dyDescent="0.15">
      <c r="A43" s="7" t="s">
        <v>46</v>
      </c>
      <c r="B43" s="8" t="s">
        <v>1263</v>
      </c>
      <c r="D43" s="17" t="s">
        <v>1264</v>
      </c>
      <c r="E43" s="18" t="s">
        <v>591</v>
      </c>
      <c r="F43" s="5"/>
      <c r="G43" s="19" t="s">
        <v>1189</v>
      </c>
      <c r="H43" s="20" t="s">
        <v>625</v>
      </c>
      <c r="P43" s="23" t="s">
        <v>1266</v>
      </c>
      <c r="Q43" s="24" t="s">
        <v>1267</v>
      </c>
      <c r="V43" s="169" t="s">
        <v>1214</v>
      </c>
      <c r="W43" s="27" t="s">
        <v>761</v>
      </c>
      <c r="Y43" s="170" t="s">
        <v>1010</v>
      </c>
      <c r="Z43" s="28" t="s">
        <v>851</v>
      </c>
    </row>
    <row r="44" spans="1:26" ht="19.5" customHeight="1" x14ac:dyDescent="0.15">
      <c r="A44" s="7" t="s">
        <v>47</v>
      </c>
      <c r="B44" s="8" t="s">
        <v>1268</v>
      </c>
      <c r="D44" s="17" t="s">
        <v>1269</v>
      </c>
      <c r="E44" s="30" t="s">
        <v>1270</v>
      </c>
      <c r="F44" s="5"/>
      <c r="G44" s="19" t="s">
        <v>1004</v>
      </c>
      <c r="H44" s="157" t="s">
        <v>1271</v>
      </c>
      <c r="P44" s="23" t="s">
        <v>1272</v>
      </c>
      <c r="Q44" s="24" t="s">
        <v>1273</v>
      </c>
      <c r="V44" s="169" t="s">
        <v>1222</v>
      </c>
      <c r="W44" s="27" t="s">
        <v>685</v>
      </c>
      <c r="Y44" s="170" t="s">
        <v>1280</v>
      </c>
      <c r="Z44" s="28" t="s">
        <v>615</v>
      </c>
    </row>
    <row r="45" spans="1:26" ht="19.5" customHeight="1" x14ac:dyDescent="0.15">
      <c r="A45" s="7" t="s">
        <v>48</v>
      </c>
      <c r="B45" s="8" t="s">
        <v>1274</v>
      </c>
      <c r="D45" s="17" t="s">
        <v>1275</v>
      </c>
      <c r="E45" s="30" t="s">
        <v>1276</v>
      </c>
      <c r="F45" s="5"/>
      <c r="G45" s="19" t="s">
        <v>1202</v>
      </c>
      <c r="H45" s="157" t="s">
        <v>1277</v>
      </c>
      <c r="P45" s="23" t="s">
        <v>1278</v>
      </c>
      <c r="Q45" s="24" t="s">
        <v>1279</v>
      </c>
      <c r="V45" s="169" t="s">
        <v>1173</v>
      </c>
      <c r="W45" s="27" t="s">
        <v>762</v>
      </c>
      <c r="Y45" s="170" t="s">
        <v>1286</v>
      </c>
      <c r="Z45" s="28" t="s">
        <v>852</v>
      </c>
    </row>
    <row r="46" spans="1:26" ht="19.5" customHeight="1" x14ac:dyDescent="0.15">
      <c r="A46" s="7" t="s">
        <v>49</v>
      </c>
      <c r="B46" s="8" t="s">
        <v>1281</v>
      </c>
      <c r="D46" s="17" t="s">
        <v>1282</v>
      </c>
      <c r="E46" s="18" t="s">
        <v>589</v>
      </c>
      <c r="F46" s="5"/>
      <c r="G46" s="19" t="s">
        <v>1208</v>
      </c>
      <c r="H46" s="157" t="s">
        <v>1283</v>
      </c>
      <c r="P46" s="23" t="s">
        <v>1284</v>
      </c>
      <c r="Q46" s="24" t="s">
        <v>1285</v>
      </c>
      <c r="V46" s="169" t="s">
        <v>1181</v>
      </c>
      <c r="W46" s="27" t="s">
        <v>742</v>
      </c>
      <c r="Y46" s="170" t="s">
        <v>1293</v>
      </c>
      <c r="Z46" s="28" t="s">
        <v>853</v>
      </c>
    </row>
    <row r="47" spans="1:26" ht="19.5" customHeight="1" x14ac:dyDescent="0.15">
      <c r="A47" s="7" t="s">
        <v>50</v>
      </c>
      <c r="B47" s="8" t="s">
        <v>1287</v>
      </c>
      <c r="D47" s="17" t="s">
        <v>1288</v>
      </c>
      <c r="E47" s="18" t="s">
        <v>632</v>
      </c>
      <c r="F47" s="5"/>
      <c r="G47" s="156" t="s">
        <v>1289</v>
      </c>
      <c r="H47" s="20" t="s">
        <v>687</v>
      </c>
      <c r="P47" s="23" t="s">
        <v>1290</v>
      </c>
      <c r="Q47" s="24" t="s">
        <v>1291</v>
      </c>
      <c r="V47" s="169" t="s">
        <v>1292</v>
      </c>
      <c r="W47" s="27" t="s">
        <v>763</v>
      </c>
      <c r="Y47" s="170" t="s">
        <v>1299</v>
      </c>
      <c r="Z47" s="28" t="s">
        <v>854</v>
      </c>
    </row>
    <row r="48" spans="1:26" ht="19.5" customHeight="1" x14ac:dyDescent="0.15">
      <c r="A48" s="7" t="s">
        <v>51</v>
      </c>
      <c r="B48" s="8" t="s">
        <v>1294</v>
      </c>
      <c r="D48" s="17" t="s">
        <v>1295</v>
      </c>
      <c r="E48" s="18" t="s">
        <v>588</v>
      </c>
      <c r="F48" s="5"/>
      <c r="G48" s="19" t="s">
        <v>1296</v>
      </c>
      <c r="H48" s="20" t="s">
        <v>665</v>
      </c>
      <c r="P48" s="23" t="s">
        <v>1297</v>
      </c>
      <c r="Q48" s="24" t="s">
        <v>1298</v>
      </c>
      <c r="V48" s="169" t="s">
        <v>1258</v>
      </c>
      <c r="W48" s="27" t="s">
        <v>743</v>
      </c>
      <c r="Y48" s="170" t="s">
        <v>1305</v>
      </c>
      <c r="Z48" s="28" t="s">
        <v>855</v>
      </c>
    </row>
    <row r="49" spans="1:26" ht="19.5" customHeight="1" x14ac:dyDescent="0.15">
      <c r="A49" s="7" t="s">
        <v>52</v>
      </c>
      <c r="B49" s="8" t="s">
        <v>1300</v>
      </c>
      <c r="D49" s="17" t="s">
        <v>1301</v>
      </c>
      <c r="E49" s="30" t="s">
        <v>1302</v>
      </c>
      <c r="F49" s="5"/>
      <c r="G49" s="19" t="s">
        <v>1224</v>
      </c>
      <c r="H49" s="20" t="s">
        <v>636</v>
      </c>
      <c r="P49" s="23" t="s">
        <v>1303</v>
      </c>
      <c r="Q49" s="24" t="s">
        <v>1304</v>
      </c>
      <c r="V49" s="169" t="s">
        <v>1189</v>
      </c>
      <c r="W49" s="27" t="s">
        <v>764</v>
      </c>
      <c r="Y49" s="170" t="s">
        <v>1312</v>
      </c>
      <c r="Z49" s="28" t="s">
        <v>856</v>
      </c>
    </row>
    <row r="50" spans="1:26" ht="19.5" customHeight="1" x14ac:dyDescent="0.15">
      <c r="A50" s="7" t="s">
        <v>53</v>
      </c>
      <c r="B50" s="8" t="s">
        <v>1306</v>
      </c>
      <c r="D50" s="17" t="s">
        <v>1307</v>
      </c>
      <c r="E50" s="18" t="s">
        <v>1308</v>
      </c>
      <c r="F50" s="5"/>
      <c r="G50" s="156" t="s">
        <v>1309</v>
      </c>
      <c r="H50" s="20" t="s">
        <v>594</v>
      </c>
      <c r="P50" s="23" t="s">
        <v>1310</v>
      </c>
      <c r="Q50" s="24" t="s">
        <v>1311</v>
      </c>
      <c r="V50" s="169" t="s">
        <v>1004</v>
      </c>
      <c r="W50" s="27" t="s">
        <v>765</v>
      </c>
      <c r="Y50" s="170" t="s">
        <v>1318</v>
      </c>
      <c r="Z50" s="28" t="s">
        <v>682</v>
      </c>
    </row>
    <row r="51" spans="1:26" ht="19.5" customHeight="1" x14ac:dyDescent="0.15">
      <c r="A51" s="7" t="s">
        <v>54</v>
      </c>
      <c r="B51" s="8" t="s">
        <v>1313</v>
      </c>
      <c r="D51" s="17" t="s">
        <v>1314</v>
      </c>
      <c r="E51" s="18" t="s">
        <v>586</v>
      </c>
      <c r="F51" s="5"/>
      <c r="G51" s="156" t="s">
        <v>1315</v>
      </c>
      <c r="H51" s="20" t="s">
        <v>633</v>
      </c>
      <c r="P51" s="23" t="s">
        <v>1316</v>
      </c>
      <c r="Q51" s="24" t="s">
        <v>1317</v>
      </c>
      <c r="V51" s="169" t="s">
        <v>1202</v>
      </c>
      <c r="W51" s="27" t="s">
        <v>666</v>
      </c>
      <c r="Y51" s="170" t="s">
        <v>1323</v>
      </c>
      <c r="Z51" s="28" t="s">
        <v>857</v>
      </c>
    </row>
    <row r="52" spans="1:26" ht="19.5" customHeight="1" thickBot="1" x14ac:dyDescent="0.2">
      <c r="A52" s="7" t="s">
        <v>55</v>
      </c>
      <c r="B52" s="8" t="s">
        <v>1319</v>
      </c>
      <c r="D52" s="17" t="s">
        <v>1320</v>
      </c>
      <c r="E52" s="18" t="s">
        <v>629</v>
      </c>
      <c r="F52" s="5"/>
      <c r="G52" s="19" t="s">
        <v>1012</v>
      </c>
      <c r="H52" s="20" t="s">
        <v>590</v>
      </c>
      <c r="P52" s="23" t="s">
        <v>1321</v>
      </c>
      <c r="Q52" s="24" t="s">
        <v>1322</v>
      </c>
      <c r="V52" s="169" t="s">
        <v>1208</v>
      </c>
      <c r="W52" s="27" t="s">
        <v>637</v>
      </c>
      <c r="Y52" s="170" t="s">
        <v>1329</v>
      </c>
      <c r="Z52" s="28" t="s">
        <v>858</v>
      </c>
    </row>
    <row r="53" spans="1:26" ht="19.5" customHeight="1" thickBot="1" x14ac:dyDescent="0.2">
      <c r="A53" s="7" t="s">
        <v>56</v>
      </c>
      <c r="B53" s="8" t="s">
        <v>1324</v>
      </c>
      <c r="D53" s="17" t="s">
        <v>1325</v>
      </c>
      <c r="E53" s="18" t="s">
        <v>585</v>
      </c>
      <c r="F53" s="5"/>
      <c r="G53" s="19" t="s">
        <v>1326</v>
      </c>
      <c r="H53" s="20" t="s">
        <v>570</v>
      </c>
      <c r="J53" s="171"/>
      <c r="P53" s="23" t="s">
        <v>1327</v>
      </c>
      <c r="Q53" s="24" t="s">
        <v>1328</v>
      </c>
      <c r="V53" s="169" t="s">
        <v>1215</v>
      </c>
      <c r="W53" s="27" t="s">
        <v>766</v>
      </c>
      <c r="Y53" s="170" t="s">
        <v>1333</v>
      </c>
      <c r="Z53" s="28" t="s">
        <v>859</v>
      </c>
    </row>
    <row r="54" spans="1:26" ht="19.5" customHeight="1" x14ac:dyDescent="0.15">
      <c r="A54" s="7" t="s">
        <v>57</v>
      </c>
      <c r="B54" s="8" t="s">
        <v>1330</v>
      </c>
      <c r="D54" s="17" t="s">
        <v>1331</v>
      </c>
      <c r="E54" s="30" t="s">
        <v>1332</v>
      </c>
      <c r="F54" s="5"/>
      <c r="G54" s="19" t="s">
        <v>1253</v>
      </c>
      <c r="H54" s="20" t="s">
        <v>686</v>
      </c>
      <c r="V54" s="169" t="s">
        <v>1296</v>
      </c>
      <c r="W54" s="27" t="s">
        <v>767</v>
      </c>
      <c r="Y54" s="170" t="s">
        <v>1339</v>
      </c>
      <c r="Z54" s="28" t="s">
        <v>860</v>
      </c>
    </row>
    <row r="55" spans="1:26" ht="19.5" customHeight="1" x14ac:dyDescent="0.15">
      <c r="A55" s="7" t="s">
        <v>58</v>
      </c>
      <c r="B55" s="8" t="s">
        <v>1334</v>
      </c>
      <c r="D55" s="17" t="s">
        <v>1335</v>
      </c>
      <c r="E55" s="30" t="s">
        <v>1336</v>
      </c>
      <c r="F55" s="5"/>
      <c r="G55" s="19" t="s">
        <v>1337</v>
      </c>
      <c r="H55" s="20" t="s">
        <v>664</v>
      </c>
      <c r="V55" s="169" t="s">
        <v>1338</v>
      </c>
      <c r="W55" s="27" t="s">
        <v>768</v>
      </c>
      <c r="Y55" s="170" t="s">
        <v>1342</v>
      </c>
      <c r="Z55" s="28" t="s">
        <v>861</v>
      </c>
    </row>
    <row r="56" spans="1:26" ht="19.5" customHeight="1" x14ac:dyDescent="0.15">
      <c r="A56" s="7" t="s">
        <v>59</v>
      </c>
      <c r="B56" s="8" t="s">
        <v>1340</v>
      </c>
      <c r="D56" s="17" t="s">
        <v>1341</v>
      </c>
      <c r="E56" s="18" t="s">
        <v>627</v>
      </c>
      <c r="F56" s="5"/>
      <c r="G56" s="19" t="s">
        <v>1260</v>
      </c>
      <c r="H56" s="20" t="s">
        <v>685</v>
      </c>
      <c r="V56" s="169" t="s">
        <v>1232</v>
      </c>
      <c r="W56" s="27" t="s">
        <v>769</v>
      </c>
      <c r="Y56" s="170" t="s">
        <v>1345</v>
      </c>
      <c r="Z56" s="28" t="s">
        <v>862</v>
      </c>
    </row>
    <row r="57" spans="1:26" ht="19.5" customHeight="1" x14ac:dyDescent="0.15">
      <c r="A57" s="7" t="s">
        <v>60</v>
      </c>
      <c r="B57" s="8" t="s">
        <v>1343</v>
      </c>
      <c r="D57" s="17" t="s">
        <v>1344</v>
      </c>
      <c r="E57" s="18" t="s">
        <v>583</v>
      </c>
      <c r="F57" s="5"/>
      <c r="G57" s="19" t="s">
        <v>1265</v>
      </c>
      <c r="H57" s="20" t="s">
        <v>663</v>
      </c>
      <c r="V57" s="169" t="s">
        <v>1245</v>
      </c>
      <c r="W57" s="27" t="s">
        <v>770</v>
      </c>
      <c r="Y57" s="170" t="s">
        <v>1237</v>
      </c>
      <c r="Z57" s="28" t="s">
        <v>863</v>
      </c>
    </row>
    <row r="58" spans="1:26" ht="19.5" customHeight="1" x14ac:dyDescent="0.15">
      <c r="A58" s="7" t="s">
        <v>61</v>
      </c>
      <c r="B58" s="8" t="s">
        <v>1346</v>
      </c>
      <c r="D58" s="17" t="s">
        <v>1347</v>
      </c>
      <c r="E58" s="18" t="s">
        <v>582</v>
      </c>
      <c r="F58" s="5"/>
      <c r="G58" s="19" t="s">
        <v>1348</v>
      </c>
      <c r="H58" s="20" t="s">
        <v>684</v>
      </c>
      <c r="V58" s="169" t="s">
        <v>1349</v>
      </c>
      <c r="W58" s="27" t="s">
        <v>771</v>
      </c>
      <c r="Y58" s="170" t="s">
        <v>1242</v>
      </c>
      <c r="Z58" s="28" t="s">
        <v>864</v>
      </c>
    </row>
    <row r="59" spans="1:26" ht="19.5" customHeight="1" x14ac:dyDescent="0.15">
      <c r="A59" s="7" t="s">
        <v>62</v>
      </c>
      <c r="B59" s="8" t="s">
        <v>1350</v>
      </c>
      <c r="D59" s="17" t="s">
        <v>1351</v>
      </c>
      <c r="E59" s="18" t="s">
        <v>626</v>
      </c>
      <c r="F59" s="5"/>
      <c r="G59" s="19" t="s">
        <v>1352</v>
      </c>
      <c r="H59" s="157" t="s">
        <v>1353</v>
      </c>
      <c r="V59" s="169" t="s">
        <v>1326</v>
      </c>
      <c r="W59" s="27" t="s">
        <v>772</v>
      </c>
      <c r="Y59" s="170" t="s">
        <v>1250</v>
      </c>
      <c r="Z59" s="28" t="s">
        <v>865</v>
      </c>
    </row>
    <row r="60" spans="1:26" ht="19.5" customHeight="1" x14ac:dyDescent="0.15">
      <c r="A60" s="7" t="s">
        <v>63</v>
      </c>
      <c r="B60" s="8" t="s">
        <v>1354</v>
      </c>
      <c r="D60" s="17" t="s">
        <v>1355</v>
      </c>
      <c r="E60" s="18" t="s">
        <v>581</v>
      </c>
      <c r="F60" s="5"/>
      <c r="G60" s="19" t="s">
        <v>1020</v>
      </c>
      <c r="H60" s="20" t="s">
        <v>683</v>
      </c>
      <c r="V60" s="169" t="s">
        <v>1356</v>
      </c>
      <c r="W60" s="27" t="s">
        <v>773</v>
      </c>
      <c r="Y60" s="170" t="s">
        <v>1361</v>
      </c>
      <c r="Z60" s="28" t="s">
        <v>866</v>
      </c>
    </row>
    <row r="61" spans="1:26" ht="19.5" customHeight="1" x14ac:dyDescent="0.15">
      <c r="A61" s="7" t="s">
        <v>64</v>
      </c>
      <c r="B61" s="8" t="s">
        <v>1357</v>
      </c>
      <c r="D61" s="17" t="s">
        <v>1358</v>
      </c>
      <c r="E61" s="30" t="s">
        <v>1359</v>
      </c>
      <c r="F61" s="5"/>
      <c r="G61" s="156" t="s">
        <v>1360</v>
      </c>
      <c r="H61" s="20" t="s">
        <v>615</v>
      </c>
      <c r="V61" s="169" t="s">
        <v>1253</v>
      </c>
      <c r="W61" s="27" t="s">
        <v>592</v>
      </c>
      <c r="Y61" s="170" t="s">
        <v>1275</v>
      </c>
      <c r="Z61" s="28" t="s">
        <v>867</v>
      </c>
    </row>
    <row r="62" spans="1:26" ht="19.5" customHeight="1" x14ac:dyDescent="0.15">
      <c r="A62" s="7" t="s">
        <v>65</v>
      </c>
      <c r="B62" s="8" t="s">
        <v>1362</v>
      </c>
      <c r="D62" s="17" t="s">
        <v>1363</v>
      </c>
      <c r="E62" s="18" t="s">
        <v>580</v>
      </c>
      <c r="F62" s="5"/>
      <c r="G62" s="156" t="s">
        <v>1364</v>
      </c>
      <c r="H62" s="20" t="s">
        <v>682</v>
      </c>
      <c r="V62" s="169" t="s">
        <v>1337</v>
      </c>
      <c r="W62" s="27" t="s">
        <v>774</v>
      </c>
      <c r="Y62" s="170" t="s">
        <v>1368</v>
      </c>
      <c r="Z62" s="28" t="s">
        <v>868</v>
      </c>
    </row>
    <row r="63" spans="1:26" ht="19.5" customHeight="1" x14ac:dyDescent="0.15">
      <c r="A63" s="7" t="s">
        <v>66</v>
      </c>
      <c r="B63" s="8" t="s">
        <v>1365</v>
      </c>
      <c r="D63" s="17" t="s">
        <v>1366</v>
      </c>
      <c r="E63" s="18" t="s">
        <v>624</v>
      </c>
      <c r="F63" s="5"/>
      <c r="G63" s="156" t="s">
        <v>1367</v>
      </c>
      <c r="H63" s="20" t="s">
        <v>662</v>
      </c>
      <c r="V63" s="169" t="s">
        <v>1260</v>
      </c>
      <c r="W63" s="27" t="s">
        <v>775</v>
      </c>
      <c r="Y63" s="170" t="s">
        <v>1372</v>
      </c>
      <c r="Z63" s="28" t="s">
        <v>869</v>
      </c>
    </row>
    <row r="64" spans="1:26" ht="19.5" customHeight="1" x14ac:dyDescent="0.15">
      <c r="A64" s="7" t="s">
        <v>67</v>
      </c>
      <c r="B64" s="8" t="s">
        <v>1369</v>
      </c>
      <c r="D64" s="17" t="s">
        <v>1370</v>
      </c>
      <c r="E64" s="18" t="s">
        <v>579</v>
      </c>
      <c r="F64" s="5"/>
      <c r="G64" s="19" t="s">
        <v>1371</v>
      </c>
      <c r="H64" s="20" t="s">
        <v>573</v>
      </c>
      <c r="V64" s="169" t="s">
        <v>1265</v>
      </c>
      <c r="W64" s="27" t="s">
        <v>776</v>
      </c>
      <c r="Y64" s="170" t="s">
        <v>1376</v>
      </c>
      <c r="Z64" s="28" t="s">
        <v>870</v>
      </c>
    </row>
    <row r="65" spans="1:26" ht="19.5" customHeight="1" x14ac:dyDescent="0.15">
      <c r="A65" s="7" t="s">
        <v>68</v>
      </c>
      <c r="B65" s="8" t="s">
        <v>1373</v>
      </c>
      <c r="D65" s="17" t="s">
        <v>1374</v>
      </c>
      <c r="E65" s="18" t="s">
        <v>623</v>
      </c>
      <c r="F65" s="5"/>
      <c r="G65" s="19" t="s">
        <v>1375</v>
      </c>
      <c r="H65" s="20" t="s">
        <v>631</v>
      </c>
      <c r="V65" s="169" t="s">
        <v>1348</v>
      </c>
      <c r="W65" s="27" t="s">
        <v>777</v>
      </c>
      <c r="Y65" s="170" t="s">
        <v>1380</v>
      </c>
      <c r="Z65" s="28" t="s">
        <v>871</v>
      </c>
    </row>
    <row r="66" spans="1:26" ht="19.5" customHeight="1" x14ac:dyDescent="0.15">
      <c r="A66" s="7" t="s">
        <v>69</v>
      </c>
      <c r="B66" s="8" t="s">
        <v>1377</v>
      </c>
      <c r="D66" s="17" t="s">
        <v>1378</v>
      </c>
      <c r="E66" s="18" t="s">
        <v>578</v>
      </c>
      <c r="F66" s="5"/>
      <c r="G66" s="19" t="s">
        <v>1379</v>
      </c>
      <c r="H66" s="20" t="s">
        <v>681</v>
      </c>
      <c r="V66" s="169" t="s">
        <v>1352</v>
      </c>
      <c r="W66" s="27" t="s">
        <v>778</v>
      </c>
      <c r="Y66" s="170" t="s">
        <v>1385</v>
      </c>
      <c r="Z66" s="28" t="s">
        <v>1998</v>
      </c>
    </row>
    <row r="67" spans="1:26" ht="19.5" customHeight="1" x14ac:dyDescent="0.15">
      <c r="A67" s="7" t="s">
        <v>70</v>
      </c>
      <c r="B67" s="8" t="s">
        <v>1381</v>
      </c>
      <c r="D67" s="17" t="s">
        <v>1382</v>
      </c>
      <c r="E67" s="30" t="s">
        <v>1383</v>
      </c>
      <c r="F67" s="5"/>
      <c r="G67" s="19" t="s">
        <v>1384</v>
      </c>
      <c r="H67" s="20" t="s">
        <v>661</v>
      </c>
      <c r="V67" s="169" t="s">
        <v>1020</v>
      </c>
      <c r="W67" s="27" t="s">
        <v>668</v>
      </c>
      <c r="Y67" s="170" t="s">
        <v>1390</v>
      </c>
      <c r="Z67" s="28" t="s">
        <v>872</v>
      </c>
    </row>
    <row r="68" spans="1:26" ht="19.5" customHeight="1" x14ac:dyDescent="0.15">
      <c r="A68" s="7" t="s">
        <v>71</v>
      </c>
      <c r="B68" s="8" t="s">
        <v>1386</v>
      </c>
      <c r="D68" s="17" t="s">
        <v>1387</v>
      </c>
      <c r="E68" s="18" t="s">
        <v>621</v>
      </c>
      <c r="F68" s="5"/>
      <c r="G68" s="19" t="s">
        <v>1388</v>
      </c>
      <c r="H68" s="20" t="s">
        <v>680</v>
      </c>
      <c r="V68" s="169" t="s">
        <v>1389</v>
      </c>
      <c r="W68" s="27" t="s">
        <v>779</v>
      </c>
      <c r="Y68" s="170" t="s">
        <v>1395</v>
      </c>
      <c r="Z68" s="28" t="s">
        <v>873</v>
      </c>
    </row>
    <row r="69" spans="1:26" ht="19.5" customHeight="1" x14ac:dyDescent="0.15">
      <c r="A69" s="7" t="s">
        <v>72</v>
      </c>
      <c r="B69" s="8" t="s">
        <v>1391</v>
      </c>
      <c r="D69" s="17" t="s">
        <v>1392</v>
      </c>
      <c r="E69" s="18" t="s">
        <v>577</v>
      </c>
      <c r="F69" s="5"/>
      <c r="G69" s="19" t="s">
        <v>1393</v>
      </c>
      <c r="H69" s="20" t="s">
        <v>572</v>
      </c>
      <c r="V69" s="169" t="s">
        <v>1394</v>
      </c>
      <c r="W69" s="27" t="s">
        <v>780</v>
      </c>
      <c r="Y69" s="170" t="s">
        <v>1400</v>
      </c>
      <c r="Z69" s="28" t="s">
        <v>874</v>
      </c>
    </row>
    <row r="70" spans="1:26" ht="19.5" customHeight="1" x14ac:dyDescent="0.15">
      <c r="A70" s="7" t="s">
        <v>73</v>
      </c>
      <c r="B70" s="8" t="s">
        <v>1396</v>
      </c>
      <c r="D70" s="17" t="s">
        <v>1397</v>
      </c>
      <c r="E70" s="18" t="s">
        <v>620</v>
      </c>
      <c r="F70" s="5"/>
      <c r="G70" s="156" t="s">
        <v>1398</v>
      </c>
      <c r="H70" s="20" t="s">
        <v>679</v>
      </c>
      <c r="V70" s="169" t="s">
        <v>1399</v>
      </c>
      <c r="W70" s="27" t="s">
        <v>781</v>
      </c>
      <c r="Y70" s="170" t="s">
        <v>1405</v>
      </c>
      <c r="Z70" s="28" t="s">
        <v>875</v>
      </c>
    </row>
    <row r="71" spans="1:26" ht="19.5" customHeight="1" x14ac:dyDescent="0.15">
      <c r="A71" s="7" t="s">
        <v>74</v>
      </c>
      <c r="B71" s="8" t="s">
        <v>1401</v>
      </c>
      <c r="D71" s="17" t="s">
        <v>1402</v>
      </c>
      <c r="E71" s="18" t="s">
        <v>576</v>
      </c>
      <c r="F71" s="5"/>
      <c r="G71" s="156" t="s">
        <v>1403</v>
      </c>
      <c r="H71" s="20" t="s">
        <v>660</v>
      </c>
      <c r="V71" s="169" t="s">
        <v>1404</v>
      </c>
      <c r="W71" s="27" t="s">
        <v>782</v>
      </c>
      <c r="Y71" s="170" t="s">
        <v>1410</v>
      </c>
      <c r="Z71" s="28" t="s">
        <v>876</v>
      </c>
    </row>
    <row r="72" spans="1:26" ht="19.5" customHeight="1" x14ac:dyDescent="0.15">
      <c r="A72" s="7" t="s">
        <v>75</v>
      </c>
      <c r="B72" s="8" t="s">
        <v>1406</v>
      </c>
      <c r="D72" s="17" t="s">
        <v>1407</v>
      </c>
      <c r="E72" s="18" t="s">
        <v>619</v>
      </c>
      <c r="F72" s="5"/>
      <c r="G72" s="19" t="s">
        <v>1408</v>
      </c>
      <c r="H72" s="157" t="s">
        <v>1409</v>
      </c>
      <c r="V72" s="169" t="s">
        <v>1371</v>
      </c>
      <c r="W72" s="27" t="s">
        <v>783</v>
      </c>
      <c r="Y72" s="170" t="s">
        <v>1415</v>
      </c>
      <c r="Z72" s="28" t="s">
        <v>877</v>
      </c>
    </row>
    <row r="73" spans="1:26" ht="19.5" customHeight="1" x14ac:dyDescent="0.15">
      <c r="A73" s="7" t="s">
        <v>76</v>
      </c>
      <c r="B73" s="8" t="s">
        <v>1411</v>
      </c>
      <c r="D73" s="17" t="s">
        <v>1412</v>
      </c>
      <c r="E73" s="30" t="s">
        <v>1413</v>
      </c>
      <c r="F73" s="5"/>
      <c r="G73" s="19" t="s">
        <v>1414</v>
      </c>
      <c r="H73" s="20" t="s">
        <v>659</v>
      </c>
      <c r="V73" s="169" t="s">
        <v>1375</v>
      </c>
      <c r="W73" s="27" t="s">
        <v>784</v>
      </c>
      <c r="Y73" s="170" t="s">
        <v>1419</v>
      </c>
      <c r="Z73" s="28" t="s">
        <v>878</v>
      </c>
    </row>
    <row r="74" spans="1:26" ht="19.5" customHeight="1" x14ac:dyDescent="0.15">
      <c r="A74" s="7" t="s">
        <v>77</v>
      </c>
      <c r="B74" s="8" t="s">
        <v>1416</v>
      </c>
      <c r="D74" s="17" t="s">
        <v>1417</v>
      </c>
      <c r="E74" s="18" t="s">
        <v>618</v>
      </c>
      <c r="F74" s="5"/>
      <c r="G74" s="19" t="s">
        <v>1418</v>
      </c>
      <c r="H74" s="20" t="s">
        <v>608</v>
      </c>
      <c r="V74" s="169" t="s">
        <v>1379</v>
      </c>
      <c r="W74" s="27" t="s">
        <v>785</v>
      </c>
      <c r="Y74" s="170" t="s">
        <v>1423</v>
      </c>
      <c r="Z74" s="28" t="s">
        <v>879</v>
      </c>
    </row>
    <row r="75" spans="1:26" ht="19.5" customHeight="1" x14ac:dyDescent="0.15">
      <c r="A75" s="7" t="s">
        <v>78</v>
      </c>
      <c r="B75" s="8" t="s">
        <v>1420</v>
      </c>
      <c r="D75" s="17" t="s">
        <v>1421</v>
      </c>
      <c r="E75" s="18" t="s">
        <v>575</v>
      </c>
      <c r="F75" s="5"/>
      <c r="G75" s="19" t="s">
        <v>1035</v>
      </c>
      <c r="H75" s="157" t="s">
        <v>1422</v>
      </c>
      <c r="V75" s="169" t="s">
        <v>1384</v>
      </c>
      <c r="W75" s="27" t="s">
        <v>786</v>
      </c>
      <c r="Y75" s="170" t="s">
        <v>1427</v>
      </c>
      <c r="Z75" s="28" t="s">
        <v>880</v>
      </c>
    </row>
    <row r="76" spans="1:26" ht="19.5" customHeight="1" x14ac:dyDescent="0.15">
      <c r="A76" s="7" t="s">
        <v>79</v>
      </c>
      <c r="B76" s="8" t="s">
        <v>1424</v>
      </c>
      <c r="D76" s="17" t="s">
        <v>1425</v>
      </c>
      <c r="E76" s="18" t="s">
        <v>617</v>
      </c>
      <c r="F76" s="5"/>
      <c r="G76" s="156" t="s">
        <v>1426</v>
      </c>
      <c r="H76" s="20" t="s">
        <v>678</v>
      </c>
      <c r="V76" s="169" t="s">
        <v>1027</v>
      </c>
      <c r="W76" s="27" t="s">
        <v>787</v>
      </c>
      <c r="Y76" s="170" t="s">
        <v>1433</v>
      </c>
      <c r="Z76" s="28" t="s">
        <v>881</v>
      </c>
    </row>
    <row r="77" spans="1:26" ht="19.5" customHeight="1" x14ac:dyDescent="0.15">
      <c r="A77" s="7" t="s">
        <v>80</v>
      </c>
      <c r="B77" s="8" t="s">
        <v>1428</v>
      </c>
      <c r="D77" s="29" t="s">
        <v>1429</v>
      </c>
      <c r="E77" s="30" t="s">
        <v>1430</v>
      </c>
      <c r="F77" s="5"/>
      <c r="G77" s="156" t="s">
        <v>1431</v>
      </c>
      <c r="H77" s="20" t="s">
        <v>658</v>
      </c>
      <c r="V77" s="169" t="s">
        <v>1432</v>
      </c>
      <c r="W77" s="27" t="s">
        <v>788</v>
      </c>
      <c r="Y77" s="170" t="s">
        <v>1437</v>
      </c>
      <c r="Z77" s="28" t="s">
        <v>882</v>
      </c>
    </row>
    <row r="78" spans="1:26" ht="19.5" customHeight="1" x14ac:dyDescent="0.15">
      <c r="A78" s="7" t="s">
        <v>81</v>
      </c>
      <c r="B78" s="8" t="s">
        <v>1434</v>
      </c>
      <c r="D78" s="17" t="s">
        <v>1435</v>
      </c>
      <c r="E78" s="18" t="s">
        <v>616</v>
      </c>
      <c r="F78" s="5"/>
      <c r="G78" s="156" t="s">
        <v>1176</v>
      </c>
      <c r="H78" s="157" t="s">
        <v>1436</v>
      </c>
      <c r="V78" s="169" t="s">
        <v>1408</v>
      </c>
      <c r="W78" s="27" t="s">
        <v>789</v>
      </c>
      <c r="Y78" s="170" t="s">
        <v>1441</v>
      </c>
      <c r="Z78" s="28" t="s">
        <v>883</v>
      </c>
    </row>
    <row r="79" spans="1:26" ht="19.5" customHeight="1" x14ac:dyDescent="0.15">
      <c r="A79" s="7" t="s">
        <v>82</v>
      </c>
      <c r="B79" s="8" t="s">
        <v>1438</v>
      </c>
      <c r="D79" s="17" t="s">
        <v>1439</v>
      </c>
      <c r="E79" s="18" t="s">
        <v>574</v>
      </c>
      <c r="F79" s="5"/>
      <c r="G79" s="156" t="s">
        <v>1440</v>
      </c>
      <c r="H79" s="20" t="s">
        <v>598</v>
      </c>
      <c r="V79" s="169" t="s">
        <v>1414</v>
      </c>
      <c r="W79" s="27" t="s">
        <v>790</v>
      </c>
      <c r="Y79" s="170" t="s">
        <v>1446</v>
      </c>
      <c r="Z79" s="28" t="s">
        <v>884</v>
      </c>
    </row>
    <row r="80" spans="1:26" ht="19.5" customHeight="1" x14ac:dyDescent="0.15">
      <c r="A80" s="7" t="s">
        <v>83</v>
      </c>
      <c r="B80" s="8" t="s">
        <v>1442</v>
      </c>
      <c r="D80" s="17" t="s">
        <v>1443</v>
      </c>
      <c r="E80" s="30" t="s">
        <v>1444</v>
      </c>
      <c r="F80" s="5"/>
      <c r="G80" s="156" t="s">
        <v>1078</v>
      </c>
      <c r="H80" s="20" t="s">
        <v>601</v>
      </c>
      <c r="V80" s="169" t="s">
        <v>1445</v>
      </c>
      <c r="W80" s="27" t="s">
        <v>791</v>
      </c>
      <c r="Y80" s="170" t="s">
        <v>1452</v>
      </c>
      <c r="Z80" s="28" t="s">
        <v>885</v>
      </c>
    </row>
    <row r="81" spans="1:26" ht="19.5" customHeight="1" x14ac:dyDescent="0.15">
      <c r="A81" s="7" t="s">
        <v>84</v>
      </c>
      <c r="B81" s="8" t="s">
        <v>1447</v>
      </c>
      <c r="D81" s="17" t="s">
        <v>1448</v>
      </c>
      <c r="E81" s="30" t="s">
        <v>1449</v>
      </c>
      <c r="F81" s="5"/>
      <c r="G81" s="156" t="s">
        <v>1450</v>
      </c>
      <c r="H81" s="20" t="s">
        <v>657</v>
      </c>
      <c r="V81" s="169" t="s">
        <v>1451</v>
      </c>
      <c r="W81" s="27" t="s">
        <v>792</v>
      </c>
      <c r="Y81" s="170" t="s">
        <v>1457</v>
      </c>
      <c r="Z81" s="28" t="s">
        <v>886</v>
      </c>
    </row>
    <row r="82" spans="1:26" ht="19.5" customHeight="1" x14ac:dyDescent="0.15">
      <c r="A82" s="7" t="s">
        <v>85</v>
      </c>
      <c r="B82" s="8" t="s">
        <v>1453</v>
      </c>
      <c r="D82" s="17" t="s">
        <v>1454</v>
      </c>
      <c r="E82" s="30" t="s">
        <v>1455</v>
      </c>
      <c r="F82" s="5"/>
      <c r="G82" s="156" t="s">
        <v>1456</v>
      </c>
      <c r="H82" s="20" t="s">
        <v>604</v>
      </c>
      <c r="V82" s="169" t="s">
        <v>985</v>
      </c>
      <c r="W82" s="27" t="s">
        <v>793</v>
      </c>
      <c r="Y82" s="170" t="s">
        <v>1040</v>
      </c>
      <c r="Z82" s="28" t="s">
        <v>572</v>
      </c>
    </row>
    <row r="83" spans="1:26" ht="19.5" customHeight="1" x14ac:dyDescent="0.15">
      <c r="A83" s="7" t="s">
        <v>86</v>
      </c>
      <c r="B83" s="8" t="s">
        <v>1458</v>
      </c>
      <c r="D83" s="17" t="s">
        <v>1459</v>
      </c>
      <c r="E83" s="30" t="s">
        <v>1460</v>
      </c>
      <c r="F83" s="5"/>
      <c r="G83" s="156" t="s">
        <v>1461</v>
      </c>
      <c r="H83" s="20" t="s">
        <v>677</v>
      </c>
      <c r="V83" s="169" t="s">
        <v>993</v>
      </c>
      <c r="W83" s="27" t="s">
        <v>794</v>
      </c>
      <c r="Y83" s="170" t="s">
        <v>1046</v>
      </c>
      <c r="Z83" s="28" t="s">
        <v>887</v>
      </c>
    </row>
    <row r="84" spans="1:26" ht="19.5" customHeight="1" x14ac:dyDescent="0.15">
      <c r="A84" s="7" t="s">
        <v>87</v>
      </c>
      <c r="B84" s="8" t="s">
        <v>1462</v>
      </c>
      <c r="D84" s="17" t="s">
        <v>1463</v>
      </c>
      <c r="E84" s="18" t="s">
        <v>571</v>
      </c>
      <c r="F84" s="5"/>
      <c r="G84" s="156" t="s">
        <v>1464</v>
      </c>
      <c r="H84" s="157" t="s">
        <v>1465</v>
      </c>
      <c r="V84" s="169" t="s">
        <v>1009</v>
      </c>
      <c r="W84" s="27" t="s">
        <v>795</v>
      </c>
      <c r="Y84" s="170" t="s">
        <v>1992</v>
      </c>
      <c r="Z84" s="28" t="s">
        <v>1993</v>
      </c>
    </row>
    <row r="85" spans="1:26" ht="19.5" customHeight="1" x14ac:dyDescent="0.15">
      <c r="A85" s="7" t="s">
        <v>88</v>
      </c>
      <c r="B85" s="8" t="s">
        <v>1466</v>
      </c>
      <c r="D85" s="17" t="s">
        <v>1467</v>
      </c>
      <c r="E85" s="18" t="s">
        <v>614</v>
      </c>
      <c r="F85" s="5"/>
      <c r="G85" s="156" t="s">
        <v>1468</v>
      </c>
      <c r="H85" s="20" t="s">
        <v>606</v>
      </c>
      <c r="V85" s="169" t="s">
        <v>1016</v>
      </c>
      <c r="W85" s="27" t="s">
        <v>796</v>
      </c>
      <c r="Y85" s="170" t="s">
        <v>1469</v>
      </c>
      <c r="Z85" s="28" t="s">
        <v>597</v>
      </c>
    </row>
    <row r="86" spans="1:26" ht="19.5" customHeight="1" x14ac:dyDescent="0.15">
      <c r="A86" s="7" t="s">
        <v>89</v>
      </c>
      <c r="B86" s="8" t="s">
        <v>1470</v>
      </c>
      <c r="D86" s="17" t="s">
        <v>1471</v>
      </c>
      <c r="E86" s="30" t="s">
        <v>1472</v>
      </c>
      <c r="F86" s="5"/>
      <c r="G86" s="156" t="s">
        <v>1473</v>
      </c>
      <c r="H86" s="157" t="s">
        <v>1474</v>
      </c>
      <c r="V86" s="169" t="s">
        <v>1475</v>
      </c>
      <c r="W86" s="27" t="s">
        <v>797</v>
      </c>
      <c r="Y86" s="170" t="s">
        <v>1476</v>
      </c>
      <c r="Z86" s="28" t="s">
        <v>668</v>
      </c>
    </row>
    <row r="87" spans="1:26" ht="19.5" customHeight="1" x14ac:dyDescent="0.15">
      <c r="A87" s="7" t="s">
        <v>90</v>
      </c>
      <c r="B87" s="8" t="s">
        <v>1477</v>
      </c>
      <c r="D87" s="17" t="s">
        <v>1478</v>
      </c>
      <c r="E87" s="30" t="s">
        <v>1479</v>
      </c>
      <c r="F87" s="5"/>
      <c r="G87" s="156" t="s">
        <v>1480</v>
      </c>
      <c r="H87" s="157" t="s">
        <v>1481</v>
      </c>
      <c r="V87" s="169" t="s">
        <v>1482</v>
      </c>
      <c r="W87" s="27" t="s">
        <v>798</v>
      </c>
      <c r="Y87" s="170" t="s">
        <v>1483</v>
      </c>
      <c r="Z87" s="28" t="s">
        <v>1484</v>
      </c>
    </row>
    <row r="88" spans="1:26" ht="19.5" customHeight="1" x14ac:dyDescent="0.15">
      <c r="A88" s="7" t="s">
        <v>91</v>
      </c>
      <c r="B88" s="8" t="s">
        <v>1485</v>
      </c>
      <c r="D88" s="17" t="s">
        <v>1486</v>
      </c>
      <c r="E88" s="18" t="s">
        <v>613</v>
      </c>
      <c r="F88" s="5"/>
      <c r="G88" s="156" t="s">
        <v>1487</v>
      </c>
      <c r="H88" s="20" t="s">
        <v>656</v>
      </c>
      <c r="V88" s="169" t="s">
        <v>976</v>
      </c>
      <c r="W88" s="27" t="s">
        <v>799</v>
      </c>
      <c r="Y88" s="170" t="s">
        <v>1488</v>
      </c>
      <c r="Z88" s="28" t="s">
        <v>570</v>
      </c>
    </row>
    <row r="89" spans="1:26" ht="19.5" customHeight="1" x14ac:dyDescent="0.15">
      <c r="A89" s="7" t="s">
        <v>92</v>
      </c>
      <c r="B89" s="8" t="s">
        <v>1489</v>
      </c>
      <c r="F89" s="5"/>
      <c r="G89" s="156" t="s">
        <v>1184</v>
      </c>
      <c r="H89" s="157" t="s">
        <v>1490</v>
      </c>
      <c r="V89" s="169" t="s">
        <v>983</v>
      </c>
      <c r="W89" s="27" t="s">
        <v>800</v>
      </c>
      <c r="Y89" s="170" t="s">
        <v>1491</v>
      </c>
      <c r="Z89" s="28" t="s">
        <v>614</v>
      </c>
    </row>
    <row r="90" spans="1:26" ht="19.5" customHeight="1" x14ac:dyDescent="0.15">
      <c r="A90" s="7" t="s">
        <v>93</v>
      </c>
      <c r="B90" s="8" t="s">
        <v>1492</v>
      </c>
      <c r="F90" s="5"/>
      <c r="G90" s="19" t="s">
        <v>1493</v>
      </c>
      <c r="H90" s="20" t="s">
        <v>676</v>
      </c>
      <c r="V90" s="169" t="s">
        <v>990</v>
      </c>
      <c r="W90" s="27" t="s">
        <v>801</v>
      </c>
      <c r="Y90" s="170" t="s">
        <v>1494</v>
      </c>
      <c r="Z90" s="28" t="s">
        <v>888</v>
      </c>
    </row>
    <row r="91" spans="1:26" ht="19.5" customHeight="1" x14ac:dyDescent="0.15">
      <c r="A91" s="7" t="s">
        <v>94</v>
      </c>
      <c r="B91" s="8" t="s">
        <v>1495</v>
      </c>
      <c r="F91" s="5"/>
      <c r="G91" s="156" t="s">
        <v>1496</v>
      </c>
      <c r="H91" s="20" t="s">
        <v>655</v>
      </c>
      <c r="V91" s="169" t="s">
        <v>999</v>
      </c>
      <c r="W91" s="27" t="s">
        <v>802</v>
      </c>
      <c r="Y91" s="170" t="s">
        <v>1994</v>
      </c>
      <c r="Z91" s="28" t="s">
        <v>1999</v>
      </c>
    </row>
    <row r="92" spans="1:26" ht="19.5" customHeight="1" x14ac:dyDescent="0.15">
      <c r="A92" s="7" t="s">
        <v>95</v>
      </c>
      <c r="B92" s="8" t="s">
        <v>1498</v>
      </c>
      <c r="F92" s="5"/>
      <c r="G92" s="19" t="s">
        <v>1080</v>
      </c>
      <c r="H92" s="157" t="s">
        <v>1499</v>
      </c>
      <c r="V92" s="169" t="s">
        <v>1006</v>
      </c>
      <c r="W92" s="27" t="s">
        <v>803</v>
      </c>
      <c r="Y92" s="170" t="s">
        <v>1497</v>
      </c>
      <c r="Z92" s="28" t="s">
        <v>889</v>
      </c>
    </row>
    <row r="93" spans="1:26" ht="19.5" customHeight="1" x14ac:dyDescent="0.15">
      <c r="A93" s="7" t="s">
        <v>96</v>
      </c>
      <c r="B93" s="8" t="s">
        <v>1501</v>
      </c>
      <c r="F93" s="5"/>
      <c r="G93" s="19" t="s">
        <v>1087</v>
      </c>
      <c r="H93" s="20" t="s">
        <v>654</v>
      </c>
      <c r="V93" s="169" t="s">
        <v>1014</v>
      </c>
      <c r="W93" s="27" t="s">
        <v>804</v>
      </c>
      <c r="Y93" s="170" t="s">
        <v>1500</v>
      </c>
      <c r="Z93" s="28" t="s">
        <v>890</v>
      </c>
    </row>
    <row r="94" spans="1:26" ht="19.5" customHeight="1" x14ac:dyDescent="0.15">
      <c r="A94" s="7" t="s">
        <v>97</v>
      </c>
      <c r="B94" s="8" t="s">
        <v>1503</v>
      </c>
      <c r="F94" s="5"/>
      <c r="G94" s="19" t="s">
        <v>1504</v>
      </c>
      <c r="H94" s="20" t="s">
        <v>675</v>
      </c>
      <c r="V94" s="169" t="s">
        <v>1057</v>
      </c>
      <c r="W94" s="27" t="s">
        <v>805</v>
      </c>
      <c r="Y94" s="170" t="s">
        <v>1502</v>
      </c>
      <c r="Z94" s="28" t="s">
        <v>891</v>
      </c>
    </row>
    <row r="95" spans="1:26" ht="19.5" customHeight="1" x14ac:dyDescent="0.15">
      <c r="A95" s="7" t="s">
        <v>98</v>
      </c>
      <c r="B95" s="8" t="s">
        <v>1506</v>
      </c>
      <c r="F95" s="5"/>
      <c r="G95" s="32" t="s">
        <v>1507</v>
      </c>
      <c r="H95" s="20" t="s">
        <v>1508</v>
      </c>
      <c r="V95" s="169" t="s">
        <v>1065</v>
      </c>
      <c r="W95" s="27" t="s">
        <v>806</v>
      </c>
      <c r="Y95" s="170" t="s">
        <v>1505</v>
      </c>
      <c r="Z95" s="28" t="s">
        <v>892</v>
      </c>
    </row>
    <row r="96" spans="1:26" ht="19.5" customHeight="1" x14ac:dyDescent="0.15">
      <c r="A96" s="7" t="s">
        <v>99</v>
      </c>
      <c r="B96" s="8" t="s">
        <v>1510</v>
      </c>
      <c r="F96" s="5"/>
      <c r="V96" s="169" t="s">
        <v>1023</v>
      </c>
      <c r="W96" s="27" t="s">
        <v>807</v>
      </c>
      <c r="Y96" s="170" t="s">
        <v>1509</v>
      </c>
      <c r="Z96" s="28" t="s">
        <v>893</v>
      </c>
    </row>
    <row r="97" spans="1:26" ht="19.5" customHeight="1" x14ac:dyDescent="0.15">
      <c r="A97" s="7" t="s">
        <v>100</v>
      </c>
      <c r="B97" s="8" t="s">
        <v>1512</v>
      </c>
      <c r="F97" s="5"/>
      <c r="V97" s="169" t="s">
        <v>1030</v>
      </c>
      <c r="W97" s="27" t="s">
        <v>686</v>
      </c>
      <c r="Y97" s="170" t="s">
        <v>1511</v>
      </c>
      <c r="Z97" s="28" t="s">
        <v>1995</v>
      </c>
    </row>
    <row r="98" spans="1:26" ht="19.5" customHeight="1" x14ac:dyDescent="0.15">
      <c r="A98" s="7" t="s">
        <v>101</v>
      </c>
      <c r="B98" s="8" t="s">
        <v>1514</v>
      </c>
      <c r="F98" s="5"/>
      <c r="V98" s="169" t="s">
        <v>1493</v>
      </c>
      <c r="W98" s="27" t="s">
        <v>808</v>
      </c>
      <c r="Y98" s="170" t="s">
        <v>1513</v>
      </c>
      <c r="Z98" s="28" t="s">
        <v>571</v>
      </c>
    </row>
    <row r="99" spans="1:26" ht="19.5" customHeight="1" x14ac:dyDescent="0.15">
      <c r="A99" s="7" t="s">
        <v>102</v>
      </c>
      <c r="B99" s="8" t="s">
        <v>1515</v>
      </c>
      <c r="F99" s="5"/>
      <c r="V99" s="169" t="s">
        <v>1055</v>
      </c>
      <c r="W99" s="27" t="s">
        <v>809</v>
      </c>
    </row>
    <row r="100" spans="1:26" ht="19.5" customHeight="1" x14ac:dyDescent="0.15">
      <c r="A100" s="7" t="s">
        <v>103</v>
      </c>
      <c r="B100" s="8" t="s">
        <v>1516</v>
      </c>
      <c r="F100" s="5"/>
      <c r="V100" s="169" t="s">
        <v>1063</v>
      </c>
      <c r="W100" s="27" t="s">
        <v>590</v>
      </c>
    </row>
    <row r="101" spans="1:26" ht="19.5" customHeight="1" x14ac:dyDescent="0.15">
      <c r="A101" s="7" t="s">
        <v>104</v>
      </c>
      <c r="B101" s="8" t="s">
        <v>1517</v>
      </c>
      <c r="F101" s="5"/>
      <c r="V101" s="169" t="s">
        <v>1504</v>
      </c>
      <c r="W101" s="27" t="s">
        <v>810</v>
      </c>
    </row>
    <row r="102" spans="1:26" ht="19.5" customHeight="1" x14ac:dyDescent="0.15">
      <c r="A102" s="7" t="s">
        <v>105</v>
      </c>
      <c r="B102" s="8" t="s">
        <v>1518</v>
      </c>
      <c r="F102" s="5"/>
      <c r="V102" s="169" t="s">
        <v>1096</v>
      </c>
      <c r="W102" s="27" t="s">
        <v>811</v>
      </c>
    </row>
    <row r="103" spans="1:26" ht="19.5" customHeight="1" x14ac:dyDescent="0.15">
      <c r="A103" s="7" t="s">
        <v>106</v>
      </c>
      <c r="B103" s="8" t="s">
        <v>1519</v>
      </c>
      <c r="F103" s="5"/>
      <c r="V103" s="169" t="s">
        <v>1507</v>
      </c>
      <c r="W103" s="27" t="s">
        <v>812</v>
      </c>
    </row>
    <row r="104" spans="1:26" ht="19.5" customHeight="1" x14ac:dyDescent="0.15">
      <c r="A104" s="7" t="s">
        <v>107</v>
      </c>
      <c r="B104" s="8" t="s">
        <v>1520</v>
      </c>
      <c r="F104" s="5"/>
      <c r="V104" s="169" t="s">
        <v>1521</v>
      </c>
      <c r="W104" s="27" t="s">
        <v>813</v>
      </c>
    </row>
    <row r="105" spans="1:26" ht="19.5" customHeight="1" x14ac:dyDescent="0.15">
      <c r="A105" s="7" t="s">
        <v>108</v>
      </c>
      <c r="B105" s="8" t="s">
        <v>1522</v>
      </c>
      <c r="F105" s="5"/>
      <c r="V105" s="169" t="s">
        <v>1113</v>
      </c>
      <c r="W105" s="27" t="s">
        <v>814</v>
      </c>
    </row>
    <row r="106" spans="1:26" ht="19.5" customHeight="1" x14ac:dyDescent="0.15">
      <c r="A106" s="7" t="s">
        <v>109</v>
      </c>
      <c r="B106" s="8" t="s">
        <v>1523</v>
      </c>
      <c r="F106" s="5"/>
      <c r="V106" s="169" t="s">
        <v>1524</v>
      </c>
      <c r="W106" s="27" t="s">
        <v>815</v>
      </c>
    </row>
    <row r="107" spans="1:26" ht="19.5" customHeight="1" x14ac:dyDescent="0.15">
      <c r="A107" s="7" t="s">
        <v>110</v>
      </c>
      <c r="B107" s="8" t="s">
        <v>1525</v>
      </c>
    </row>
    <row r="108" spans="1:26" ht="19.5" customHeight="1" x14ac:dyDescent="0.15">
      <c r="A108" s="7" t="s">
        <v>111</v>
      </c>
      <c r="B108" s="8" t="s">
        <v>1526</v>
      </c>
    </row>
    <row r="109" spans="1:26" ht="19.5" customHeight="1" x14ac:dyDescent="0.15">
      <c r="A109" s="7" t="s">
        <v>112</v>
      </c>
      <c r="B109" s="8" t="s">
        <v>1527</v>
      </c>
    </row>
    <row r="110" spans="1:26" ht="19.5" customHeight="1" x14ac:dyDescent="0.15">
      <c r="A110" s="7" t="s">
        <v>113</v>
      </c>
      <c r="B110" s="8" t="s">
        <v>1528</v>
      </c>
    </row>
    <row r="111" spans="1:26" ht="19.5" customHeight="1" x14ac:dyDescent="0.15">
      <c r="A111" s="7" t="s">
        <v>114</v>
      </c>
      <c r="B111" s="8" t="s">
        <v>1529</v>
      </c>
    </row>
    <row r="112" spans="1:26" ht="19.5" customHeight="1" x14ac:dyDescent="0.15">
      <c r="A112" s="7" t="s">
        <v>115</v>
      </c>
      <c r="B112" s="8" t="s">
        <v>1530</v>
      </c>
    </row>
    <row r="113" spans="1:2" ht="19.5" customHeight="1" x14ac:dyDescent="0.15">
      <c r="A113" s="7" t="s">
        <v>116</v>
      </c>
      <c r="B113" s="8" t="s">
        <v>1531</v>
      </c>
    </row>
    <row r="114" spans="1:2" ht="19.5" customHeight="1" x14ac:dyDescent="0.15">
      <c r="A114" s="7" t="s">
        <v>117</v>
      </c>
      <c r="B114" s="8" t="s">
        <v>1532</v>
      </c>
    </row>
    <row r="115" spans="1:2" ht="19.5" customHeight="1" x14ac:dyDescent="0.15">
      <c r="A115" s="7" t="s">
        <v>118</v>
      </c>
      <c r="B115" s="8" t="s">
        <v>1533</v>
      </c>
    </row>
    <row r="116" spans="1:2" ht="19.5" customHeight="1" x14ac:dyDescent="0.15">
      <c r="A116" s="7" t="s">
        <v>119</v>
      </c>
      <c r="B116" s="8" t="s">
        <v>1534</v>
      </c>
    </row>
    <row r="117" spans="1:2" ht="19.5" customHeight="1" x14ac:dyDescent="0.15">
      <c r="A117" s="7" t="s">
        <v>120</v>
      </c>
      <c r="B117" s="8" t="s">
        <v>1535</v>
      </c>
    </row>
    <row r="118" spans="1:2" ht="19.5" customHeight="1" x14ac:dyDescent="0.15">
      <c r="A118" s="7" t="s">
        <v>121</v>
      </c>
      <c r="B118" s="8" t="s">
        <v>1536</v>
      </c>
    </row>
    <row r="119" spans="1:2" ht="19.5" customHeight="1" x14ac:dyDescent="0.15">
      <c r="A119" s="7" t="s">
        <v>122</v>
      </c>
      <c r="B119" s="8" t="s">
        <v>1537</v>
      </c>
    </row>
    <row r="120" spans="1:2" ht="19.5" customHeight="1" x14ac:dyDescent="0.15">
      <c r="A120" s="7" t="s">
        <v>123</v>
      </c>
      <c r="B120" s="8" t="s">
        <v>1538</v>
      </c>
    </row>
    <row r="121" spans="1:2" ht="19.5" customHeight="1" x14ac:dyDescent="0.15">
      <c r="A121" s="7" t="s">
        <v>124</v>
      </c>
      <c r="B121" s="8" t="s">
        <v>1539</v>
      </c>
    </row>
    <row r="122" spans="1:2" ht="19.5" customHeight="1" x14ac:dyDescent="0.15">
      <c r="A122" s="7" t="s">
        <v>125</v>
      </c>
      <c r="B122" s="8" t="s">
        <v>1540</v>
      </c>
    </row>
    <row r="123" spans="1:2" ht="19.5" customHeight="1" x14ac:dyDescent="0.15">
      <c r="A123" s="7" t="s">
        <v>126</v>
      </c>
      <c r="B123" s="8" t="s">
        <v>1541</v>
      </c>
    </row>
    <row r="124" spans="1:2" ht="19.5" customHeight="1" x14ac:dyDescent="0.15">
      <c r="A124" s="7" t="s">
        <v>127</v>
      </c>
      <c r="B124" s="8" t="s">
        <v>1542</v>
      </c>
    </row>
    <row r="125" spans="1:2" ht="19.5" customHeight="1" x14ac:dyDescent="0.15">
      <c r="A125" s="7" t="s">
        <v>128</v>
      </c>
      <c r="B125" s="8" t="s">
        <v>1543</v>
      </c>
    </row>
    <row r="126" spans="1:2" ht="19.5" customHeight="1" x14ac:dyDescent="0.15">
      <c r="A126" s="7" t="s">
        <v>129</v>
      </c>
      <c r="B126" s="8" t="s">
        <v>1544</v>
      </c>
    </row>
    <row r="127" spans="1:2" ht="19.5" customHeight="1" x14ac:dyDescent="0.15">
      <c r="A127" s="7" t="s">
        <v>130</v>
      </c>
      <c r="B127" s="8" t="s">
        <v>1545</v>
      </c>
    </row>
    <row r="128" spans="1:2" ht="19.5" customHeight="1" x14ac:dyDescent="0.15">
      <c r="A128" s="7" t="s">
        <v>131</v>
      </c>
      <c r="B128" s="8" t="s">
        <v>1546</v>
      </c>
    </row>
    <row r="129" spans="1:2" ht="19.5" customHeight="1" x14ac:dyDescent="0.15">
      <c r="A129" s="7" t="s">
        <v>132</v>
      </c>
      <c r="B129" s="8" t="s">
        <v>1547</v>
      </c>
    </row>
    <row r="130" spans="1:2" ht="19.5" customHeight="1" x14ac:dyDescent="0.15">
      <c r="A130" s="7" t="s">
        <v>133</v>
      </c>
      <c r="B130" s="8" t="s">
        <v>1548</v>
      </c>
    </row>
    <row r="131" spans="1:2" ht="19.5" customHeight="1" x14ac:dyDescent="0.15">
      <c r="A131" s="7" t="s">
        <v>134</v>
      </c>
      <c r="B131" s="8" t="s">
        <v>1549</v>
      </c>
    </row>
    <row r="132" spans="1:2" ht="19.5" customHeight="1" x14ac:dyDescent="0.15">
      <c r="A132" s="7" t="s">
        <v>135</v>
      </c>
      <c r="B132" s="8" t="s">
        <v>1550</v>
      </c>
    </row>
    <row r="133" spans="1:2" ht="19.5" customHeight="1" x14ac:dyDescent="0.15">
      <c r="A133" s="7" t="s">
        <v>136</v>
      </c>
      <c r="B133" s="8" t="s">
        <v>1551</v>
      </c>
    </row>
    <row r="134" spans="1:2" ht="19.5" customHeight="1" x14ac:dyDescent="0.15">
      <c r="A134" s="7" t="s">
        <v>137</v>
      </c>
      <c r="B134" s="8" t="s">
        <v>1552</v>
      </c>
    </row>
    <row r="135" spans="1:2" ht="19.5" customHeight="1" x14ac:dyDescent="0.15">
      <c r="A135" s="7" t="s">
        <v>138</v>
      </c>
      <c r="B135" s="8" t="s">
        <v>1553</v>
      </c>
    </row>
    <row r="136" spans="1:2" ht="19.5" customHeight="1" x14ac:dyDescent="0.15">
      <c r="A136" s="7" t="s">
        <v>139</v>
      </c>
      <c r="B136" s="8" t="s">
        <v>1554</v>
      </c>
    </row>
    <row r="137" spans="1:2" ht="19.5" customHeight="1" x14ac:dyDescent="0.15">
      <c r="A137" s="33" t="s">
        <v>147</v>
      </c>
      <c r="B137" s="34" t="s">
        <v>1555</v>
      </c>
    </row>
    <row r="138" spans="1:2" ht="19.5" customHeight="1" x14ac:dyDescent="0.15">
      <c r="A138" s="7" t="s">
        <v>148</v>
      </c>
      <c r="B138" s="8" t="s">
        <v>1556</v>
      </c>
    </row>
    <row r="139" spans="1:2" ht="19.5" customHeight="1" x14ac:dyDescent="0.15">
      <c r="A139" s="7" t="s">
        <v>149</v>
      </c>
      <c r="B139" s="8" t="s">
        <v>1557</v>
      </c>
    </row>
    <row r="140" spans="1:2" ht="19.5" customHeight="1" x14ac:dyDescent="0.15">
      <c r="A140" s="7" t="s">
        <v>150</v>
      </c>
      <c r="B140" s="8" t="s">
        <v>1558</v>
      </c>
    </row>
    <row r="141" spans="1:2" ht="19.5" customHeight="1" x14ac:dyDescent="0.15">
      <c r="A141" s="7" t="s">
        <v>151</v>
      </c>
      <c r="B141" s="8" t="s">
        <v>1559</v>
      </c>
    </row>
    <row r="142" spans="1:2" ht="19.5" customHeight="1" x14ac:dyDescent="0.15">
      <c r="A142" s="7" t="s">
        <v>152</v>
      </c>
      <c r="B142" s="8" t="s">
        <v>1560</v>
      </c>
    </row>
    <row r="143" spans="1:2" ht="19.5" customHeight="1" x14ac:dyDescent="0.15">
      <c r="A143" s="7" t="s">
        <v>153</v>
      </c>
      <c r="B143" s="8" t="s">
        <v>1561</v>
      </c>
    </row>
    <row r="144" spans="1:2" ht="19.5" customHeight="1" x14ac:dyDescent="0.15">
      <c r="A144" s="7" t="s">
        <v>154</v>
      </c>
      <c r="B144" s="8" t="s">
        <v>1562</v>
      </c>
    </row>
    <row r="145" spans="1:2" ht="19.5" customHeight="1" x14ac:dyDescent="0.15">
      <c r="A145" s="7" t="s">
        <v>155</v>
      </c>
      <c r="B145" s="8" t="s">
        <v>1563</v>
      </c>
    </row>
    <row r="146" spans="1:2" ht="19.5" customHeight="1" x14ac:dyDescent="0.15">
      <c r="A146" s="7" t="s">
        <v>156</v>
      </c>
      <c r="B146" s="8" t="s">
        <v>1564</v>
      </c>
    </row>
    <row r="147" spans="1:2" ht="19.5" customHeight="1" x14ac:dyDescent="0.15">
      <c r="A147" s="7" t="s">
        <v>157</v>
      </c>
      <c r="B147" s="8" t="s">
        <v>1565</v>
      </c>
    </row>
    <row r="148" spans="1:2" ht="19.5" customHeight="1" x14ac:dyDescent="0.15">
      <c r="A148" s="7" t="s">
        <v>158</v>
      </c>
      <c r="B148" s="8" t="s">
        <v>1566</v>
      </c>
    </row>
    <row r="149" spans="1:2" ht="19.5" customHeight="1" x14ac:dyDescent="0.15">
      <c r="A149" s="7" t="s">
        <v>159</v>
      </c>
      <c r="B149" s="8" t="s">
        <v>1567</v>
      </c>
    </row>
    <row r="150" spans="1:2" ht="19.5" customHeight="1" x14ac:dyDescent="0.15">
      <c r="A150" s="7" t="s">
        <v>160</v>
      </c>
      <c r="B150" s="8" t="s">
        <v>1568</v>
      </c>
    </row>
    <row r="151" spans="1:2" ht="19.5" customHeight="1" x14ac:dyDescent="0.15">
      <c r="A151" s="7" t="s">
        <v>161</v>
      </c>
      <c r="B151" s="8" t="s">
        <v>1569</v>
      </c>
    </row>
    <row r="152" spans="1:2" ht="19.5" customHeight="1" x14ac:dyDescent="0.15">
      <c r="A152" s="7" t="s">
        <v>162</v>
      </c>
      <c r="B152" s="8" t="s">
        <v>1570</v>
      </c>
    </row>
    <row r="153" spans="1:2" ht="19.5" customHeight="1" x14ac:dyDescent="0.15">
      <c r="A153" s="7" t="s">
        <v>163</v>
      </c>
      <c r="B153" s="8" t="s">
        <v>1571</v>
      </c>
    </row>
    <row r="154" spans="1:2" ht="19.5" customHeight="1" x14ac:dyDescent="0.15">
      <c r="A154" s="7" t="s">
        <v>164</v>
      </c>
      <c r="B154" s="8" t="s">
        <v>1572</v>
      </c>
    </row>
    <row r="155" spans="1:2" ht="19.5" customHeight="1" x14ac:dyDescent="0.15">
      <c r="A155" s="7" t="s">
        <v>165</v>
      </c>
      <c r="B155" s="8" t="s">
        <v>1573</v>
      </c>
    </row>
    <row r="156" spans="1:2" ht="19.5" customHeight="1" x14ac:dyDescent="0.15">
      <c r="A156" s="7" t="s">
        <v>166</v>
      </c>
      <c r="B156" s="8" t="s">
        <v>1574</v>
      </c>
    </row>
    <row r="157" spans="1:2" ht="19.5" customHeight="1" x14ac:dyDescent="0.15">
      <c r="A157" s="7" t="s">
        <v>167</v>
      </c>
      <c r="B157" s="8" t="s">
        <v>1575</v>
      </c>
    </row>
    <row r="158" spans="1:2" ht="19.5" customHeight="1" x14ac:dyDescent="0.15">
      <c r="A158" s="7" t="s">
        <v>168</v>
      </c>
      <c r="B158" s="8" t="s">
        <v>1576</v>
      </c>
    </row>
    <row r="159" spans="1:2" ht="19.5" customHeight="1" x14ac:dyDescent="0.15">
      <c r="A159" s="7" t="s">
        <v>169</v>
      </c>
      <c r="B159" s="8" t="s">
        <v>1577</v>
      </c>
    </row>
    <row r="160" spans="1:2" ht="19.5" customHeight="1" x14ac:dyDescent="0.15">
      <c r="A160" s="7" t="s">
        <v>170</v>
      </c>
      <c r="B160" s="8" t="s">
        <v>1578</v>
      </c>
    </row>
    <row r="161" spans="1:2" ht="19.5" customHeight="1" x14ac:dyDescent="0.15">
      <c r="A161" s="7" t="s">
        <v>171</v>
      </c>
      <c r="B161" s="8" t="s">
        <v>1579</v>
      </c>
    </row>
    <row r="162" spans="1:2" ht="19.5" customHeight="1" x14ac:dyDescent="0.15">
      <c r="A162" s="7" t="s">
        <v>172</v>
      </c>
      <c r="B162" s="8" t="s">
        <v>1580</v>
      </c>
    </row>
    <row r="163" spans="1:2" ht="19.5" customHeight="1" x14ac:dyDescent="0.15">
      <c r="A163" s="7" t="s">
        <v>173</v>
      </c>
      <c r="B163" s="8" t="s">
        <v>1581</v>
      </c>
    </row>
    <row r="164" spans="1:2" ht="19.5" customHeight="1" x14ac:dyDescent="0.15">
      <c r="A164" s="7" t="s">
        <v>174</v>
      </c>
      <c r="B164" s="8" t="s">
        <v>1582</v>
      </c>
    </row>
    <row r="165" spans="1:2" ht="19.5" customHeight="1" x14ac:dyDescent="0.15">
      <c r="A165" s="7" t="s">
        <v>175</v>
      </c>
      <c r="B165" s="8" t="s">
        <v>1583</v>
      </c>
    </row>
    <row r="166" spans="1:2" ht="19.5" customHeight="1" x14ac:dyDescent="0.15">
      <c r="A166" s="7" t="s">
        <v>176</v>
      </c>
      <c r="B166" s="8" t="s">
        <v>1584</v>
      </c>
    </row>
    <row r="167" spans="1:2" ht="19.5" customHeight="1" x14ac:dyDescent="0.15">
      <c r="A167" s="7" t="s">
        <v>177</v>
      </c>
      <c r="B167" s="8" t="s">
        <v>1585</v>
      </c>
    </row>
    <row r="168" spans="1:2" ht="19.5" customHeight="1" x14ac:dyDescent="0.15">
      <c r="A168" s="7" t="s">
        <v>178</v>
      </c>
      <c r="B168" s="8" t="s">
        <v>1586</v>
      </c>
    </row>
    <row r="169" spans="1:2" ht="19.5" customHeight="1" x14ac:dyDescent="0.15">
      <c r="A169" s="7" t="s">
        <v>179</v>
      </c>
      <c r="B169" s="8" t="s">
        <v>1587</v>
      </c>
    </row>
    <row r="170" spans="1:2" ht="19.5" customHeight="1" x14ac:dyDescent="0.15">
      <c r="A170" s="7" t="s">
        <v>180</v>
      </c>
      <c r="B170" s="8" t="s">
        <v>1588</v>
      </c>
    </row>
    <row r="171" spans="1:2" ht="19.5" customHeight="1" x14ac:dyDescent="0.15">
      <c r="A171" s="7" t="s">
        <v>181</v>
      </c>
      <c r="B171" s="8" t="s">
        <v>1589</v>
      </c>
    </row>
    <row r="172" spans="1:2" ht="19.5" customHeight="1" x14ac:dyDescent="0.15">
      <c r="A172" s="7" t="s">
        <v>182</v>
      </c>
      <c r="B172" s="8" t="s">
        <v>1590</v>
      </c>
    </row>
    <row r="173" spans="1:2" ht="19.5" customHeight="1" x14ac:dyDescent="0.15">
      <c r="A173" s="7" t="s">
        <v>183</v>
      </c>
      <c r="B173" s="8" t="s">
        <v>1591</v>
      </c>
    </row>
    <row r="174" spans="1:2" ht="19.5" customHeight="1" x14ac:dyDescent="0.15">
      <c r="A174" s="7" t="s">
        <v>184</v>
      </c>
      <c r="B174" s="8" t="s">
        <v>1592</v>
      </c>
    </row>
    <row r="175" spans="1:2" ht="19.5" customHeight="1" x14ac:dyDescent="0.15">
      <c r="A175" s="7" t="s">
        <v>185</v>
      </c>
      <c r="B175" s="8" t="s">
        <v>1593</v>
      </c>
    </row>
    <row r="176" spans="1:2" ht="19.5" customHeight="1" x14ac:dyDescent="0.15">
      <c r="A176" s="7" t="s">
        <v>186</v>
      </c>
      <c r="B176" s="8" t="s">
        <v>1594</v>
      </c>
    </row>
    <row r="177" spans="1:2" ht="19.5" customHeight="1" x14ac:dyDescent="0.15">
      <c r="A177" s="7" t="s">
        <v>187</v>
      </c>
      <c r="B177" s="8" t="s">
        <v>1595</v>
      </c>
    </row>
    <row r="178" spans="1:2" ht="19.5" customHeight="1" x14ac:dyDescent="0.15">
      <c r="A178" s="7" t="s">
        <v>188</v>
      </c>
      <c r="B178" s="8" t="s">
        <v>1596</v>
      </c>
    </row>
    <row r="179" spans="1:2" ht="19.5" customHeight="1" x14ac:dyDescent="0.15">
      <c r="A179" s="7" t="s">
        <v>189</v>
      </c>
      <c r="B179" s="8" t="s">
        <v>1597</v>
      </c>
    </row>
    <row r="180" spans="1:2" ht="19.5" customHeight="1" x14ac:dyDescent="0.15">
      <c r="A180" s="7" t="s">
        <v>190</v>
      </c>
      <c r="B180" s="8" t="s">
        <v>1598</v>
      </c>
    </row>
    <row r="181" spans="1:2" ht="19.5" customHeight="1" x14ac:dyDescent="0.15">
      <c r="A181" s="7" t="s">
        <v>191</v>
      </c>
      <c r="B181" s="8" t="s">
        <v>1599</v>
      </c>
    </row>
    <row r="182" spans="1:2" ht="19.5" customHeight="1" x14ac:dyDescent="0.15">
      <c r="A182" s="7" t="s">
        <v>192</v>
      </c>
      <c r="B182" s="8" t="s">
        <v>1600</v>
      </c>
    </row>
    <row r="183" spans="1:2" ht="19.5" customHeight="1" x14ac:dyDescent="0.15">
      <c r="A183" s="7" t="s">
        <v>193</v>
      </c>
      <c r="B183" s="8" t="s">
        <v>1601</v>
      </c>
    </row>
    <row r="184" spans="1:2" ht="19.5" customHeight="1" x14ac:dyDescent="0.15">
      <c r="A184" s="7" t="s">
        <v>194</v>
      </c>
      <c r="B184" s="8" t="s">
        <v>1602</v>
      </c>
    </row>
    <row r="185" spans="1:2" ht="19.5" customHeight="1" x14ac:dyDescent="0.15">
      <c r="A185" s="7" t="s">
        <v>195</v>
      </c>
      <c r="B185" s="8" t="s">
        <v>1603</v>
      </c>
    </row>
    <row r="186" spans="1:2" ht="19.5" customHeight="1" x14ac:dyDescent="0.15">
      <c r="A186" s="7" t="s">
        <v>196</v>
      </c>
      <c r="B186" s="8" t="s">
        <v>1604</v>
      </c>
    </row>
    <row r="187" spans="1:2" ht="19.5" customHeight="1" x14ac:dyDescent="0.15">
      <c r="A187" s="7" t="s">
        <v>197</v>
      </c>
      <c r="B187" s="8" t="s">
        <v>1605</v>
      </c>
    </row>
    <row r="188" spans="1:2" ht="19.5" customHeight="1" x14ac:dyDescent="0.15">
      <c r="A188" s="7" t="s">
        <v>198</v>
      </c>
      <c r="B188" s="8" t="s">
        <v>1606</v>
      </c>
    </row>
    <row r="189" spans="1:2" ht="19.5" customHeight="1" x14ac:dyDescent="0.15">
      <c r="A189" s="7" t="s">
        <v>199</v>
      </c>
      <c r="B189" s="8" t="s">
        <v>1607</v>
      </c>
    </row>
    <row r="190" spans="1:2" ht="19.5" customHeight="1" x14ac:dyDescent="0.15">
      <c r="A190" s="7" t="s">
        <v>200</v>
      </c>
      <c r="B190" s="8" t="s">
        <v>1608</v>
      </c>
    </row>
    <row r="191" spans="1:2" ht="19.5" customHeight="1" x14ac:dyDescent="0.15">
      <c r="A191" s="7" t="s">
        <v>201</v>
      </c>
      <c r="B191" s="8" t="s">
        <v>1609</v>
      </c>
    </row>
    <row r="192" spans="1:2" ht="19.5" customHeight="1" x14ac:dyDescent="0.15">
      <c r="A192" s="7" t="s">
        <v>202</v>
      </c>
      <c r="B192" s="8" t="s">
        <v>1610</v>
      </c>
    </row>
    <row r="193" spans="1:2" ht="19.5" customHeight="1" x14ac:dyDescent="0.15">
      <c r="A193" s="7" t="s">
        <v>203</v>
      </c>
      <c r="B193" s="8" t="s">
        <v>1611</v>
      </c>
    </row>
    <row r="194" spans="1:2" ht="19.5" customHeight="1" x14ac:dyDescent="0.15">
      <c r="A194" s="7" t="s">
        <v>204</v>
      </c>
      <c r="B194" s="8" t="s">
        <v>1612</v>
      </c>
    </row>
    <row r="195" spans="1:2" ht="19.5" customHeight="1" x14ac:dyDescent="0.15">
      <c r="A195" s="7" t="s">
        <v>205</v>
      </c>
      <c r="B195" s="8" t="s">
        <v>1613</v>
      </c>
    </row>
    <row r="196" spans="1:2" ht="19.5" customHeight="1" x14ac:dyDescent="0.15">
      <c r="A196" s="7" t="s">
        <v>206</v>
      </c>
      <c r="B196" s="8" t="s">
        <v>1614</v>
      </c>
    </row>
    <row r="197" spans="1:2" ht="19.5" customHeight="1" x14ac:dyDescent="0.15">
      <c r="A197" s="7" t="s">
        <v>207</v>
      </c>
      <c r="B197" s="8" t="s">
        <v>1615</v>
      </c>
    </row>
    <row r="198" spans="1:2" ht="19.5" customHeight="1" x14ac:dyDescent="0.15">
      <c r="A198" s="7" t="s">
        <v>208</v>
      </c>
      <c r="B198" s="8" t="s">
        <v>1616</v>
      </c>
    </row>
    <row r="199" spans="1:2" ht="19.5" customHeight="1" x14ac:dyDescent="0.15">
      <c r="A199" s="7" t="s">
        <v>209</v>
      </c>
      <c r="B199" s="8" t="s">
        <v>1617</v>
      </c>
    </row>
    <row r="200" spans="1:2" ht="19.5" customHeight="1" x14ac:dyDescent="0.15">
      <c r="A200" s="7" t="s">
        <v>210</v>
      </c>
      <c r="B200" s="8" t="s">
        <v>1618</v>
      </c>
    </row>
    <row r="201" spans="1:2" ht="19.5" customHeight="1" x14ac:dyDescent="0.15">
      <c r="A201" s="7" t="s">
        <v>211</v>
      </c>
      <c r="B201" s="8" t="s">
        <v>1619</v>
      </c>
    </row>
    <row r="202" spans="1:2" ht="19.5" customHeight="1" x14ac:dyDescent="0.15">
      <c r="A202" s="7" t="s">
        <v>212</v>
      </c>
      <c r="B202" s="8" t="s">
        <v>1620</v>
      </c>
    </row>
    <row r="203" spans="1:2" ht="19.5" customHeight="1" x14ac:dyDescent="0.15">
      <c r="A203" s="7" t="s">
        <v>213</v>
      </c>
      <c r="B203" s="8" t="s">
        <v>1621</v>
      </c>
    </row>
    <row r="204" spans="1:2" ht="19.5" customHeight="1" x14ac:dyDescent="0.15">
      <c r="A204" s="7" t="s">
        <v>214</v>
      </c>
      <c r="B204" s="8" t="s">
        <v>1622</v>
      </c>
    </row>
    <row r="205" spans="1:2" ht="19.5" customHeight="1" x14ac:dyDescent="0.15">
      <c r="A205" s="7" t="s">
        <v>215</v>
      </c>
      <c r="B205" s="8" t="s">
        <v>1623</v>
      </c>
    </row>
    <row r="206" spans="1:2" ht="19.5" customHeight="1" x14ac:dyDescent="0.15">
      <c r="A206" s="7" t="s">
        <v>216</v>
      </c>
      <c r="B206" s="8" t="s">
        <v>1624</v>
      </c>
    </row>
    <row r="207" spans="1:2" ht="19.5" customHeight="1" x14ac:dyDescent="0.15">
      <c r="A207" s="7" t="s">
        <v>217</v>
      </c>
      <c r="B207" s="8" t="s">
        <v>1625</v>
      </c>
    </row>
    <row r="208" spans="1:2" ht="19.5" customHeight="1" x14ac:dyDescent="0.15">
      <c r="A208" s="7" t="s">
        <v>218</v>
      </c>
      <c r="B208" s="8" t="s">
        <v>1626</v>
      </c>
    </row>
    <row r="209" spans="1:2" ht="19.5" customHeight="1" x14ac:dyDescent="0.15">
      <c r="A209" s="7" t="s">
        <v>219</v>
      </c>
      <c r="B209" s="8" t="s">
        <v>1627</v>
      </c>
    </row>
    <row r="210" spans="1:2" ht="19.5" customHeight="1" x14ac:dyDescent="0.15">
      <c r="A210" s="7" t="s">
        <v>220</v>
      </c>
      <c r="B210" s="8" t="s">
        <v>1628</v>
      </c>
    </row>
    <row r="211" spans="1:2" ht="19.5" customHeight="1" x14ac:dyDescent="0.15">
      <c r="A211" s="7" t="s">
        <v>221</v>
      </c>
      <c r="B211" s="8" t="s">
        <v>1629</v>
      </c>
    </row>
    <row r="212" spans="1:2" ht="19.5" customHeight="1" x14ac:dyDescent="0.15">
      <c r="A212" s="7" t="s">
        <v>222</v>
      </c>
      <c r="B212" s="8" t="s">
        <v>1630</v>
      </c>
    </row>
    <row r="213" spans="1:2" ht="19.5" customHeight="1" x14ac:dyDescent="0.15">
      <c r="A213" s="7" t="s">
        <v>223</v>
      </c>
      <c r="B213" s="8" t="s">
        <v>1631</v>
      </c>
    </row>
    <row r="214" spans="1:2" ht="19.5" customHeight="1" x14ac:dyDescent="0.15">
      <c r="A214" s="7" t="s">
        <v>224</v>
      </c>
      <c r="B214" s="8" t="s">
        <v>1632</v>
      </c>
    </row>
    <row r="215" spans="1:2" ht="19.5" customHeight="1" x14ac:dyDescent="0.15">
      <c r="A215" s="7" t="s">
        <v>225</v>
      </c>
      <c r="B215" s="8" t="s">
        <v>1633</v>
      </c>
    </row>
    <row r="216" spans="1:2" ht="19.5" customHeight="1" x14ac:dyDescent="0.15">
      <c r="A216" s="7" t="s">
        <v>226</v>
      </c>
      <c r="B216" s="8" t="s">
        <v>1634</v>
      </c>
    </row>
    <row r="217" spans="1:2" ht="19.5" customHeight="1" x14ac:dyDescent="0.15">
      <c r="A217" s="7" t="s">
        <v>227</v>
      </c>
      <c r="B217" s="8" t="s">
        <v>1635</v>
      </c>
    </row>
    <row r="218" spans="1:2" ht="19.5" customHeight="1" x14ac:dyDescent="0.15">
      <c r="A218" s="7" t="s">
        <v>228</v>
      </c>
      <c r="B218" s="8" t="s">
        <v>1636</v>
      </c>
    </row>
    <row r="219" spans="1:2" ht="19.5" customHeight="1" x14ac:dyDescent="0.15">
      <c r="A219" s="7" t="s">
        <v>229</v>
      </c>
      <c r="B219" s="8" t="s">
        <v>1637</v>
      </c>
    </row>
    <row r="220" spans="1:2" ht="19.5" customHeight="1" x14ac:dyDescent="0.15">
      <c r="A220" s="7" t="s">
        <v>230</v>
      </c>
      <c r="B220" s="8" t="s">
        <v>1638</v>
      </c>
    </row>
    <row r="221" spans="1:2" ht="19.5" customHeight="1" x14ac:dyDescent="0.15">
      <c r="A221" s="7" t="s">
        <v>231</v>
      </c>
      <c r="B221" s="8" t="s">
        <v>1639</v>
      </c>
    </row>
    <row r="222" spans="1:2" ht="19.5" customHeight="1" x14ac:dyDescent="0.15">
      <c r="A222" s="7" t="s">
        <v>232</v>
      </c>
      <c r="B222" s="8" t="s">
        <v>1640</v>
      </c>
    </row>
    <row r="223" spans="1:2" ht="19.5" customHeight="1" x14ac:dyDescent="0.15">
      <c r="A223" s="7" t="s">
        <v>233</v>
      </c>
      <c r="B223" s="8" t="s">
        <v>1641</v>
      </c>
    </row>
    <row r="224" spans="1:2" ht="19.5" customHeight="1" x14ac:dyDescent="0.15">
      <c r="A224" s="7" t="s">
        <v>234</v>
      </c>
      <c r="B224" s="8" t="s">
        <v>1642</v>
      </c>
    </row>
    <row r="225" spans="1:2" ht="19.5" customHeight="1" x14ac:dyDescent="0.15">
      <c r="A225" s="7" t="s">
        <v>235</v>
      </c>
      <c r="B225" s="8" t="s">
        <v>1643</v>
      </c>
    </row>
    <row r="226" spans="1:2" ht="19.5" customHeight="1" x14ac:dyDescent="0.15">
      <c r="A226" s="7" t="s">
        <v>236</v>
      </c>
      <c r="B226" s="8" t="s">
        <v>1644</v>
      </c>
    </row>
    <row r="227" spans="1:2" ht="19.5" customHeight="1" x14ac:dyDescent="0.15">
      <c r="A227" s="7" t="s">
        <v>237</v>
      </c>
      <c r="B227" s="8" t="s">
        <v>1645</v>
      </c>
    </row>
    <row r="228" spans="1:2" ht="19.5" customHeight="1" x14ac:dyDescent="0.15">
      <c r="A228" s="7" t="s">
        <v>238</v>
      </c>
      <c r="B228" s="8" t="s">
        <v>1646</v>
      </c>
    </row>
    <row r="229" spans="1:2" ht="19.5" customHeight="1" x14ac:dyDescent="0.15">
      <c r="A229" s="7" t="s">
        <v>239</v>
      </c>
      <c r="B229" s="8" t="s">
        <v>1647</v>
      </c>
    </row>
    <row r="230" spans="1:2" ht="19.5" customHeight="1" x14ac:dyDescent="0.15">
      <c r="A230" s="7" t="s">
        <v>240</v>
      </c>
      <c r="B230" s="8" t="s">
        <v>1648</v>
      </c>
    </row>
    <row r="231" spans="1:2" ht="19.5" customHeight="1" x14ac:dyDescent="0.15">
      <c r="A231" s="7" t="s">
        <v>241</v>
      </c>
      <c r="B231" s="8" t="s">
        <v>1649</v>
      </c>
    </row>
    <row r="232" spans="1:2" ht="19.5" customHeight="1" x14ac:dyDescent="0.15">
      <c r="A232" s="7" t="s">
        <v>242</v>
      </c>
      <c r="B232" s="8" t="s">
        <v>1650</v>
      </c>
    </row>
    <row r="233" spans="1:2" ht="19.5" customHeight="1" x14ac:dyDescent="0.15">
      <c r="A233" s="7" t="s">
        <v>243</v>
      </c>
      <c r="B233" s="8" t="s">
        <v>1651</v>
      </c>
    </row>
    <row r="234" spans="1:2" ht="19.5" customHeight="1" x14ac:dyDescent="0.15">
      <c r="A234" s="7" t="s">
        <v>244</v>
      </c>
      <c r="B234" s="8" t="s">
        <v>1652</v>
      </c>
    </row>
    <row r="235" spans="1:2" ht="19.5" customHeight="1" x14ac:dyDescent="0.15">
      <c r="A235" s="7" t="s">
        <v>245</v>
      </c>
      <c r="B235" s="8" t="s">
        <v>1653</v>
      </c>
    </row>
    <row r="236" spans="1:2" ht="19.5" customHeight="1" x14ac:dyDescent="0.15">
      <c r="A236" s="7" t="s">
        <v>246</v>
      </c>
      <c r="B236" s="8" t="s">
        <v>1654</v>
      </c>
    </row>
    <row r="237" spans="1:2" ht="19.5" customHeight="1" x14ac:dyDescent="0.15">
      <c r="A237" s="7" t="s">
        <v>247</v>
      </c>
      <c r="B237" s="8" t="s">
        <v>1655</v>
      </c>
    </row>
    <row r="238" spans="1:2" ht="19.5" customHeight="1" x14ac:dyDescent="0.15">
      <c r="A238" s="7" t="s">
        <v>248</v>
      </c>
      <c r="B238" s="8" t="s">
        <v>1656</v>
      </c>
    </row>
    <row r="239" spans="1:2" ht="19.5" customHeight="1" x14ac:dyDescent="0.15">
      <c r="A239" s="7" t="s">
        <v>249</v>
      </c>
      <c r="B239" s="8" t="s">
        <v>1657</v>
      </c>
    </row>
    <row r="240" spans="1:2" ht="19.5" customHeight="1" x14ac:dyDescent="0.15">
      <c r="A240" s="7" t="s">
        <v>250</v>
      </c>
      <c r="B240" s="8" t="s">
        <v>1658</v>
      </c>
    </row>
    <row r="241" spans="1:2" ht="19.5" customHeight="1" x14ac:dyDescent="0.15">
      <c r="A241" s="7" t="s">
        <v>251</v>
      </c>
      <c r="B241" s="8" t="s">
        <v>1659</v>
      </c>
    </row>
    <row r="242" spans="1:2" ht="19.5" customHeight="1" x14ac:dyDescent="0.15">
      <c r="A242" s="7" t="s">
        <v>252</v>
      </c>
      <c r="B242" s="8" t="s">
        <v>1660</v>
      </c>
    </row>
    <row r="243" spans="1:2" ht="19.5" customHeight="1" x14ac:dyDescent="0.15">
      <c r="A243" s="7" t="s">
        <v>253</v>
      </c>
      <c r="B243" s="8" t="s">
        <v>1661</v>
      </c>
    </row>
    <row r="244" spans="1:2" ht="19.5" customHeight="1" x14ac:dyDescent="0.15">
      <c r="A244" s="7" t="s">
        <v>254</v>
      </c>
      <c r="B244" s="8" t="s">
        <v>1662</v>
      </c>
    </row>
    <row r="245" spans="1:2" ht="19.5" customHeight="1" x14ac:dyDescent="0.15">
      <c r="A245" s="7" t="s">
        <v>255</v>
      </c>
      <c r="B245" s="8" t="s">
        <v>1663</v>
      </c>
    </row>
    <row r="246" spans="1:2" ht="19.5" customHeight="1" x14ac:dyDescent="0.15">
      <c r="A246" s="7" t="s">
        <v>256</v>
      </c>
      <c r="B246" s="8" t="s">
        <v>1664</v>
      </c>
    </row>
    <row r="247" spans="1:2" ht="19.5" customHeight="1" x14ac:dyDescent="0.15">
      <c r="A247" s="7" t="s">
        <v>257</v>
      </c>
      <c r="B247" s="8" t="s">
        <v>1665</v>
      </c>
    </row>
    <row r="248" spans="1:2" ht="19.5" customHeight="1" x14ac:dyDescent="0.15">
      <c r="A248" s="7" t="s">
        <v>258</v>
      </c>
      <c r="B248" s="8" t="s">
        <v>1666</v>
      </c>
    </row>
    <row r="249" spans="1:2" ht="19.5" customHeight="1" x14ac:dyDescent="0.15">
      <c r="A249" s="7" t="s">
        <v>259</v>
      </c>
      <c r="B249" s="8" t="s">
        <v>1667</v>
      </c>
    </row>
    <row r="250" spans="1:2" ht="19.5" customHeight="1" x14ac:dyDescent="0.15">
      <c r="A250" s="7" t="s">
        <v>260</v>
      </c>
      <c r="B250" s="8" t="s">
        <v>1668</v>
      </c>
    </row>
    <row r="251" spans="1:2" ht="19.5" customHeight="1" x14ac:dyDescent="0.15">
      <c r="A251" s="7" t="s">
        <v>261</v>
      </c>
      <c r="B251" s="8" t="s">
        <v>1669</v>
      </c>
    </row>
    <row r="252" spans="1:2" ht="19.5" customHeight="1" x14ac:dyDescent="0.15">
      <c r="A252" s="7" t="s">
        <v>262</v>
      </c>
      <c r="B252" s="8" t="s">
        <v>1670</v>
      </c>
    </row>
    <row r="253" spans="1:2" ht="19.5" customHeight="1" x14ac:dyDescent="0.15">
      <c r="A253" s="7" t="s">
        <v>263</v>
      </c>
      <c r="B253" s="8" t="s">
        <v>1671</v>
      </c>
    </row>
    <row r="254" spans="1:2" ht="19.5" customHeight="1" x14ac:dyDescent="0.15">
      <c r="A254" s="7" t="s">
        <v>264</v>
      </c>
      <c r="B254" s="8" t="s">
        <v>1672</v>
      </c>
    </row>
    <row r="255" spans="1:2" ht="19.5" customHeight="1" x14ac:dyDescent="0.15">
      <c r="A255" s="7" t="s">
        <v>265</v>
      </c>
      <c r="B255" s="8" t="s">
        <v>1673</v>
      </c>
    </row>
    <row r="256" spans="1:2" ht="19.5" customHeight="1" x14ac:dyDescent="0.15">
      <c r="A256" s="7" t="s">
        <v>266</v>
      </c>
      <c r="B256" s="8" t="s">
        <v>1674</v>
      </c>
    </row>
    <row r="257" spans="1:2" ht="19.5" customHeight="1" x14ac:dyDescent="0.15">
      <c r="A257" s="7" t="s">
        <v>267</v>
      </c>
      <c r="B257" s="8" t="s">
        <v>1675</v>
      </c>
    </row>
    <row r="258" spans="1:2" ht="19.5" customHeight="1" x14ac:dyDescent="0.15">
      <c r="A258" s="7" t="s">
        <v>268</v>
      </c>
      <c r="B258" s="8" t="s">
        <v>1676</v>
      </c>
    </row>
    <row r="259" spans="1:2" ht="19.5" customHeight="1" x14ac:dyDescent="0.15">
      <c r="A259" s="7" t="s">
        <v>269</v>
      </c>
      <c r="B259" s="8" t="s">
        <v>1677</v>
      </c>
    </row>
    <row r="260" spans="1:2" ht="19.5" customHeight="1" x14ac:dyDescent="0.15">
      <c r="A260" s="7" t="s">
        <v>270</v>
      </c>
      <c r="B260" s="8" t="s">
        <v>1678</v>
      </c>
    </row>
    <row r="261" spans="1:2" ht="19.5" customHeight="1" x14ac:dyDescent="0.15">
      <c r="A261" s="7" t="s">
        <v>271</v>
      </c>
      <c r="B261" s="8" t="s">
        <v>1679</v>
      </c>
    </row>
    <row r="262" spans="1:2" ht="19.5" customHeight="1" x14ac:dyDescent="0.15">
      <c r="A262" s="7" t="s">
        <v>272</v>
      </c>
      <c r="B262" s="8" t="s">
        <v>1680</v>
      </c>
    </row>
    <row r="263" spans="1:2" ht="19.5" customHeight="1" x14ac:dyDescent="0.15">
      <c r="A263" s="7" t="s">
        <v>273</v>
      </c>
      <c r="B263" s="8" t="s">
        <v>1681</v>
      </c>
    </row>
    <row r="264" spans="1:2" ht="19.5" customHeight="1" x14ac:dyDescent="0.15">
      <c r="A264" s="7" t="s">
        <v>274</v>
      </c>
      <c r="B264" s="8" t="s">
        <v>1682</v>
      </c>
    </row>
    <row r="265" spans="1:2" ht="19.5" customHeight="1" x14ac:dyDescent="0.15">
      <c r="A265" s="7" t="s">
        <v>275</v>
      </c>
      <c r="B265" s="8" t="s">
        <v>1683</v>
      </c>
    </row>
    <row r="266" spans="1:2" ht="19.5" customHeight="1" x14ac:dyDescent="0.15">
      <c r="A266" s="7" t="s">
        <v>276</v>
      </c>
      <c r="B266" s="8" t="s">
        <v>1684</v>
      </c>
    </row>
    <row r="267" spans="1:2" ht="19.5" customHeight="1" x14ac:dyDescent="0.15">
      <c r="A267" s="7" t="s">
        <v>277</v>
      </c>
      <c r="B267" s="8" t="s">
        <v>1685</v>
      </c>
    </row>
    <row r="268" spans="1:2" ht="19.5" customHeight="1" x14ac:dyDescent="0.15">
      <c r="A268" s="7" t="s">
        <v>278</v>
      </c>
      <c r="B268" s="8" t="s">
        <v>1686</v>
      </c>
    </row>
    <row r="269" spans="1:2" ht="19.5" customHeight="1" x14ac:dyDescent="0.15">
      <c r="A269" s="7" t="s">
        <v>279</v>
      </c>
      <c r="B269" s="8" t="s">
        <v>1687</v>
      </c>
    </row>
    <row r="270" spans="1:2" ht="19.5" customHeight="1" x14ac:dyDescent="0.15">
      <c r="A270" s="7" t="s">
        <v>280</v>
      </c>
      <c r="B270" s="8" t="s">
        <v>1688</v>
      </c>
    </row>
    <row r="271" spans="1:2" ht="19.5" customHeight="1" x14ac:dyDescent="0.15">
      <c r="A271" s="7" t="s">
        <v>281</v>
      </c>
      <c r="B271" s="8" t="s">
        <v>1689</v>
      </c>
    </row>
    <row r="272" spans="1:2" ht="19.5" customHeight="1" x14ac:dyDescent="0.15">
      <c r="A272" s="7" t="s">
        <v>282</v>
      </c>
      <c r="B272" s="8" t="s">
        <v>1690</v>
      </c>
    </row>
    <row r="273" spans="1:2" ht="19.5" customHeight="1" x14ac:dyDescent="0.15">
      <c r="A273" s="7" t="s">
        <v>283</v>
      </c>
      <c r="B273" s="8" t="s">
        <v>1691</v>
      </c>
    </row>
    <row r="274" spans="1:2" ht="19.5" customHeight="1" x14ac:dyDescent="0.15">
      <c r="A274" s="7" t="s">
        <v>284</v>
      </c>
      <c r="B274" s="8" t="s">
        <v>1692</v>
      </c>
    </row>
    <row r="275" spans="1:2" ht="19.5" customHeight="1" x14ac:dyDescent="0.15">
      <c r="A275" s="7" t="s">
        <v>285</v>
      </c>
      <c r="B275" s="8" t="s">
        <v>1693</v>
      </c>
    </row>
    <row r="276" spans="1:2" ht="19.5" customHeight="1" x14ac:dyDescent="0.15">
      <c r="A276" s="7" t="s">
        <v>286</v>
      </c>
      <c r="B276" s="8" t="s">
        <v>1694</v>
      </c>
    </row>
    <row r="277" spans="1:2" ht="19.5" customHeight="1" x14ac:dyDescent="0.15">
      <c r="A277" s="7" t="s">
        <v>287</v>
      </c>
      <c r="B277" s="8" t="s">
        <v>1695</v>
      </c>
    </row>
    <row r="278" spans="1:2" ht="19.5" customHeight="1" x14ac:dyDescent="0.15">
      <c r="A278" s="7" t="s">
        <v>288</v>
      </c>
      <c r="B278" s="8" t="s">
        <v>1696</v>
      </c>
    </row>
    <row r="279" spans="1:2" ht="19.5" customHeight="1" x14ac:dyDescent="0.15">
      <c r="A279" s="7" t="s">
        <v>289</v>
      </c>
      <c r="B279" s="8" t="s">
        <v>1697</v>
      </c>
    </row>
    <row r="280" spans="1:2" ht="19.5" customHeight="1" x14ac:dyDescent="0.15">
      <c r="A280" s="7" t="s">
        <v>290</v>
      </c>
      <c r="B280" s="8" t="s">
        <v>1698</v>
      </c>
    </row>
    <row r="281" spans="1:2" ht="19.5" customHeight="1" x14ac:dyDescent="0.15">
      <c r="A281" s="7" t="s">
        <v>291</v>
      </c>
      <c r="B281" s="8" t="s">
        <v>1699</v>
      </c>
    </row>
    <row r="282" spans="1:2" ht="19.5" customHeight="1" x14ac:dyDescent="0.15">
      <c r="A282" s="7" t="s">
        <v>292</v>
      </c>
      <c r="B282" s="8" t="s">
        <v>1700</v>
      </c>
    </row>
    <row r="283" spans="1:2" ht="19.5" customHeight="1" x14ac:dyDescent="0.15">
      <c r="A283" s="7" t="s">
        <v>293</v>
      </c>
      <c r="B283" s="8" t="s">
        <v>1701</v>
      </c>
    </row>
    <row r="284" spans="1:2" ht="19.5" customHeight="1" x14ac:dyDescent="0.15">
      <c r="A284" s="7" t="s">
        <v>294</v>
      </c>
      <c r="B284" s="8" t="s">
        <v>1702</v>
      </c>
    </row>
    <row r="285" spans="1:2" ht="19.5" customHeight="1" x14ac:dyDescent="0.15">
      <c r="A285" s="7" t="s">
        <v>295</v>
      </c>
      <c r="B285" s="8" t="s">
        <v>1703</v>
      </c>
    </row>
    <row r="286" spans="1:2" ht="19.5" customHeight="1" x14ac:dyDescent="0.15">
      <c r="A286" s="7" t="s">
        <v>296</v>
      </c>
      <c r="B286" s="8" t="s">
        <v>1704</v>
      </c>
    </row>
    <row r="287" spans="1:2" ht="19.5" customHeight="1" x14ac:dyDescent="0.15">
      <c r="A287" s="7" t="s">
        <v>297</v>
      </c>
      <c r="B287" s="8" t="s">
        <v>1705</v>
      </c>
    </row>
    <row r="288" spans="1:2" ht="19.5" customHeight="1" x14ac:dyDescent="0.15">
      <c r="A288" s="7" t="s">
        <v>298</v>
      </c>
      <c r="B288" s="8" t="s">
        <v>1706</v>
      </c>
    </row>
    <row r="289" spans="1:2" ht="19.5" customHeight="1" x14ac:dyDescent="0.15">
      <c r="A289" s="7" t="s">
        <v>299</v>
      </c>
      <c r="B289" s="8" t="s">
        <v>1707</v>
      </c>
    </row>
    <row r="290" spans="1:2" ht="19.5" customHeight="1" x14ac:dyDescent="0.15">
      <c r="A290" s="7" t="s">
        <v>300</v>
      </c>
      <c r="B290" s="8" t="s">
        <v>1708</v>
      </c>
    </row>
    <row r="291" spans="1:2" ht="19.5" customHeight="1" x14ac:dyDescent="0.15">
      <c r="A291" s="7" t="s">
        <v>301</v>
      </c>
      <c r="B291" s="8" t="s">
        <v>1709</v>
      </c>
    </row>
    <row r="292" spans="1:2" ht="19.5" customHeight="1" x14ac:dyDescent="0.15">
      <c r="A292" s="7" t="s">
        <v>302</v>
      </c>
      <c r="B292" s="8" t="s">
        <v>1710</v>
      </c>
    </row>
    <row r="293" spans="1:2" ht="19.5" customHeight="1" x14ac:dyDescent="0.15">
      <c r="A293" s="7" t="s">
        <v>303</v>
      </c>
      <c r="B293" s="8" t="s">
        <v>1711</v>
      </c>
    </row>
    <row r="294" spans="1:2" ht="19.5" customHeight="1" x14ac:dyDescent="0.15">
      <c r="A294" s="7" t="s">
        <v>304</v>
      </c>
      <c r="B294" s="8" t="s">
        <v>1712</v>
      </c>
    </row>
    <row r="295" spans="1:2" ht="19.5" customHeight="1" x14ac:dyDescent="0.15">
      <c r="A295" s="7" t="s">
        <v>305</v>
      </c>
      <c r="B295" s="8" t="s">
        <v>1713</v>
      </c>
    </row>
    <row r="296" spans="1:2" ht="19.5" customHeight="1" x14ac:dyDescent="0.15">
      <c r="A296" s="7" t="s">
        <v>306</v>
      </c>
      <c r="B296" s="8" t="s">
        <v>1714</v>
      </c>
    </row>
    <row r="297" spans="1:2" ht="19.5" customHeight="1" x14ac:dyDescent="0.15">
      <c r="A297" s="7" t="s">
        <v>307</v>
      </c>
      <c r="B297" s="8" t="s">
        <v>1715</v>
      </c>
    </row>
    <row r="298" spans="1:2" ht="19.5" customHeight="1" x14ac:dyDescent="0.15">
      <c r="A298" s="7" t="s">
        <v>308</v>
      </c>
      <c r="B298" s="8" t="s">
        <v>1716</v>
      </c>
    </row>
    <row r="299" spans="1:2" ht="19.5" customHeight="1" x14ac:dyDescent="0.15">
      <c r="A299" s="7" t="s">
        <v>309</v>
      </c>
      <c r="B299" s="8" t="s">
        <v>1717</v>
      </c>
    </row>
    <row r="300" spans="1:2" ht="19.5" customHeight="1" x14ac:dyDescent="0.15">
      <c r="A300" s="7" t="s">
        <v>310</v>
      </c>
      <c r="B300" s="8" t="s">
        <v>1718</v>
      </c>
    </row>
    <row r="301" spans="1:2" ht="19.5" customHeight="1" x14ac:dyDescent="0.15">
      <c r="A301" s="7" t="s">
        <v>311</v>
      </c>
      <c r="B301" s="8" t="s">
        <v>1719</v>
      </c>
    </row>
    <row r="302" spans="1:2" ht="19.5" customHeight="1" x14ac:dyDescent="0.15">
      <c r="A302" s="7" t="s">
        <v>312</v>
      </c>
      <c r="B302" s="8" t="s">
        <v>1720</v>
      </c>
    </row>
    <row r="303" spans="1:2" ht="19.5" customHeight="1" x14ac:dyDescent="0.15">
      <c r="A303" s="7" t="s">
        <v>313</v>
      </c>
      <c r="B303" s="8" t="s">
        <v>1721</v>
      </c>
    </row>
    <row r="304" spans="1:2" ht="19.5" customHeight="1" x14ac:dyDescent="0.15">
      <c r="A304" s="7" t="s">
        <v>314</v>
      </c>
      <c r="B304" s="8" t="s">
        <v>1722</v>
      </c>
    </row>
    <row r="305" spans="1:2" ht="19.5" customHeight="1" x14ac:dyDescent="0.15">
      <c r="A305" s="7" t="s">
        <v>315</v>
      </c>
      <c r="B305" s="8" t="s">
        <v>1723</v>
      </c>
    </row>
    <row r="306" spans="1:2" ht="19.5" customHeight="1" x14ac:dyDescent="0.15">
      <c r="A306" s="7" t="s">
        <v>316</v>
      </c>
      <c r="B306" s="8" t="s">
        <v>1724</v>
      </c>
    </row>
    <row r="307" spans="1:2" ht="19.5" customHeight="1" x14ac:dyDescent="0.15">
      <c r="A307" s="7" t="s">
        <v>317</v>
      </c>
      <c r="B307" s="8" t="s">
        <v>1725</v>
      </c>
    </row>
    <row r="308" spans="1:2" ht="19.5" customHeight="1" x14ac:dyDescent="0.15">
      <c r="A308" s="7" t="s">
        <v>318</v>
      </c>
      <c r="B308" s="8" t="s">
        <v>1726</v>
      </c>
    </row>
    <row r="309" spans="1:2" ht="19.5" customHeight="1" x14ac:dyDescent="0.15">
      <c r="A309" s="7" t="s">
        <v>319</v>
      </c>
      <c r="B309" s="8" t="s">
        <v>1727</v>
      </c>
    </row>
    <row r="310" spans="1:2" ht="19.5" customHeight="1" x14ac:dyDescent="0.15">
      <c r="A310" s="7" t="s">
        <v>320</v>
      </c>
      <c r="B310" s="8" t="s">
        <v>1728</v>
      </c>
    </row>
    <row r="311" spans="1:2" ht="19.5" customHeight="1" x14ac:dyDescent="0.15">
      <c r="A311" s="7" t="s">
        <v>321</v>
      </c>
      <c r="B311" s="8" t="s">
        <v>1729</v>
      </c>
    </row>
    <row r="312" spans="1:2" ht="19.5" customHeight="1" x14ac:dyDescent="0.15">
      <c r="A312" s="7" t="s">
        <v>322</v>
      </c>
      <c r="B312" s="8" t="s">
        <v>1730</v>
      </c>
    </row>
    <row r="313" spans="1:2" ht="19.5" customHeight="1" x14ac:dyDescent="0.15">
      <c r="A313" s="7" t="s">
        <v>323</v>
      </c>
      <c r="B313" s="8" t="s">
        <v>1731</v>
      </c>
    </row>
    <row r="314" spans="1:2" ht="19.5" customHeight="1" x14ac:dyDescent="0.15">
      <c r="A314" s="7" t="s">
        <v>324</v>
      </c>
      <c r="B314" s="8" t="s">
        <v>1732</v>
      </c>
    </row>
    <row r="315" spans="1:2" ht="19.5" customHeight="1" x14ac:dyDescent="0.15">
      <c r="A315" s="7" t="s">
        <v>325</v>
      </c>
      <c r="B315" s="8" t="s">
        <v>1733</v>
      </c>
    </row>
    <row r="316" spans="1:2" ht="19.5" customHeight="1" x14ac:dyDescent="0.15">
      <c r="A316" s="7" t="s">
        <v>326</v>
      </c>
      <c r="B316" s="8" t="s">
        <v>1734</v>
      </c>
    </row>
    <row r="317" spans="1:2" ht="19.5" customHeight="1" x14ac:dyDescent="0.15">
      <c r="A317" s="7" t="s">
        <v>327</v>
      </c>
      <c r="B317" s="8" t="s">
        <v>1735</v>
      </c>
    </row>
    <row r="318" spans="1:2" ht="19.5" customHeight="1" x14ac:dyDescent="0.15">
      <c r="A318" s="7" t="s">
        <v>328</v>
      </c>
      <c r="B318" s="8" t="s">
        <v>1736</v>
      </c>
    </row>
    <row r="319" spans="1:2" ht="19.5" customHeight="1" x14ac:dyDescent="0.15">
      <c r="A319" s="7" t="s">
        <v>329</v>
      </c>
      <c r="B319" s="8" t="s">
        <v>1737</v>
      </c>
    </row>
    <row r="320" spans="1:2" ht="19.5" customHeight="1" x14ac:dyDescent="0.15">
      <c r="A320" s="7" t="s">
        <v>330</v>
      </c>
      <c r="B320" s="8" t="s">
        <v>1738</v>
      </c>
    </row>
    <row r="321" spans="1:2" ht="19.5" customHeight="1" x14ac:dyDescent="0.15">
      <c r="A321" s="7" t="s">
        <v>331</v>
      </c>
      <c r="B321" s="8" t="s">
        <v>1739</v>
      </c>
    </row>
    <row r="322" spans="1:2" ht="19.5" customHeight="1" x14ac:dyDescent="0.15">
      <c r="A322" s="7" t="s">
        <v>332</v>
      </c>
      <c r="B322" s="8" t="s">
        <v>1740</v>
      </c>
    </row>
    <row r="323" spans="1:2" ht="19.5" customHeight="1" x14ac:dyDescent="0.15">
      <c r="A323" s="7" t="s">
        <v>333</v>
      </c>
      <c r="B323" s="8" t="s">
        <v>1741</v>
      </c>
    </row>
    <row r="324" spans="1:2" ht="19.5" customHeight="1" x14ac:dyDescent="0.15">
      <c r="A324" s="7" t="s">
        <v>334</v>
      </c>
      <c r="B324" s="8" t="s">
        <v>1742</v>
      </c>
    </row>
    <row r="325" spans="1:2" ht="19.5" customHeight="1" x14ac:dyDescent="0.15">
      <c r="A325" s="7" t="s">
        <v>335</v>
      </c>
      <c r="B325" s="8" t="s">
        <v>1743</v>
      </c>
    </row>
    <row r="326" spans="1:2" ht="19.5" customHeight="1" x14ac:dyDescent="0.15">
      <c r="A326" s="7" t="s">
        <v>336</v>
      </c>
      <c r="B326" s="8" t="s">
        <v>1744</v>
      </c>
    </row>
    <row r="327" spans="1:2" ht="19.5" customHeight="1" x14ac:dyDescent="0.15">
      <c r="A327" s="7" t="s">
        <v>337</v>
      </c>
      <c r="B327" s="8" t="s">
        <v>1745</v>
      </c>
    </row>
    <row r="328" spans="1:2" ht="19.5" customHeight="1" x14ac:dyDescent="0.15">
      <c r="A328" s="7" t="s">
        <v>338</v>
      </c>
      <c r="B328" s="8" t="s">
        <v>1746</v>
      </c>
    </row>
    <row r="329" spans="1:2" ht="19.5" customHeight="1" x14ac:dyDescent="0.15">
      <c r="A329" s="7" t="s">
        <v>339</v>
      </c>
      <c r="B329" s="8" t="s">
        <v>1747</v>
      </c>
    </row>
    <row r="330" spans="1:2" ht="19.5" customHeight="1" x14ac:dyDescent="0.15">
      <c r="A330" s="7" t="s">
        <v>340</v>
      </c>
      <c r="B330" s="8" t="s">
        <v>1748</v>
      </c>
    </row>
    <row r="331" spans="1:2" ht="19.5" customHeight="1" x14ac:dyDescent="0.15">
      <c r="A331" s="7" t="s">
        <v>341</v>
      </c>
      <c r="B331" s="8" t="s">
        <v>1749</v>
      </c>
    </row>
    <row r="332" spans="1:2" ht="19.5" customHeight="1" x14ac:dyDescent="0.15">
      <c r="A332" s="7" t="s">
        <v>342</v>
      </c>
      <c r="B332" s="8" t="s">
        <v>1750</v>
      </c>
    </row>
    <row r="333" spans="1:2" ht="19.5" customHeight="1" x14ac:dyDescent="0.15">
      <c r="A333" s="7" t="s">
        <v>343</v>
      </c>
      <c r="B333" s="8" t="s">
        <v>1751</v>
      </c>
    </row>
    <row r="334" spans="1:2" ht="19.5" customHeight="1" x14ac:dyDescent="0.15">
      <c r="A334" s="7" t="s">
        <v>344</v>
      </c>
      <c r="B334" s="8" t="s">
        <v>1752</v>
      </c>
    </row>
    <row r="335" spans="1:2" ht="19.5" customHeight="1" x14ac:dyDescent="0.15">
      <c r="A335" s="7" t="s">
        <v>345</v>
      </c>
      <c r="B335" s="8" t="s">
        <v>1753</v>
      </c>
    </row>
    <row r="336" spans="1:2" ht="19.5" customHeight="1" x14ac:dyDescent="0.15">
      <c r="A336" s="7" t="s">
        <v>346</v>
      </c>
      <c r="B336" s="8" t="s">
        <v>1754</v>
      </c>
    </row>
    <row r="337" spans="1:2" ht="19.5" customHeight="1" x14ac:dyDescent="0.15">
      <c r="A337" s="7" t="s">
        <v>347</v>
      </c>
      <c r="B337" s="8" t="s">
        <v>1755</v>
      </c>
    </row>
    <row r="338" spans="1:2" ht="19.5" customHeight="1" x14ac:dyDescent="0.15">
      <c r="A338" s="7" t="s">
        <v>348</v>
      </c>
      <c r="B338" s="8" t="s">
        <v>1756</v>
      </c>
    </row>
    <row r="339" spans="1:2" ht="19.5" customHeight="1" x14ac:dyDescent="0.15">
      <c r="A339" s="7" t="s">
        <v>349</v>
      </c>
      <c r="B339" s="8" t="s">
        <v>1757</v>
      </c>
    </row>
    <row r="340" spans="1:2" ht="19.5" customHeight="1" x14ac:dyDescent="0.15">
      <c r="A340" s="7" t="s">
        <v>350</v>
      </c>
      <c r="B340" s="8" t="s">
        <v>1758</v>
      </c>
    </row>
    <row r="341" spans="1:2" ht="19.5" customHeight="1" x14ac:dyDescent="0.15">
      <c r="A341" s="7" t="s">
        <v>351</v>
      </c>
      <c r="B341" s="8" t="s">
        <v>1759</v>
      </c>
    </row>
    <row r="342" spans="1:2" ht="19.5" customHeight="1" x14ac:dyDescent="0.15">
      <c r="A342" s="7" t="s">
        <v>352</v>
      </c>
      <c r="B342" s="8" t="s">
        <v>1760</v>
      </c>
    </row>
    <row r="343" spans="1:2" ht="19.5" customHeight="1" x14ac:dyDescent="0.15">
      <c r="A343" s="7" t="s">
        <v>353</v>
      </c>
      <c r="B343" s="8" t="s">
        <v>1761</v>
      </c>
    </row>
    <row r="344" spans="1:2" ht="19.5" customHeight="1" x14ac:dyDescent="0.15">
      <c r="A344" s="7" t="s">
        <v>354</v>
      </c>
      <c r="B344" s="8" t="s">
        <v>1762</v>
      </c>
    </row>
    <row r="345" spans="1:2" ht="19.5" customHeight="1" x14ac:dyDescent="0.15">
      <c r="A345" s="7" t="s">
        <v>355</v>
      </c>
      <c r="B345" s="8" t="s">
        <v>1763</v>
      </c>
    </row>
    <row r="346" spans="1:2" ht="19.5" customHeight="1" x14ac:dyDescent="0.15">
      <c r="A346" s="7" t="s">
        <v>356</v>
      </c>
      <c r="B346" s="8" t="s">
        <v>1764</v>
      </c>
    </row>
    <row r="347" spans="1:2" ht="19.5" customHeight="1" x14ac:dyDescent="0.15">
      <c r="A347" s="7" t="s">
        <v>357</v>
      </c>
      <c r="B347" s="8" t="s">
        <v>1765</v>
      </c>
    </row>
    <row r="348" spans="1:2" ht="19.5" customHeight="1" x14ac:dyDescent="0.15">
      <c r="A348" s="7" t="s">
        <v>358</v>
      </c>
      <c r="B348" s="8" t="s">
        <v>1766</v>
      </c>
    </row>
    <row r="349" spans="1:2" ht="19.5" customHeight="1" x14ac:dyDescent="0.15">
      <c r="A349" s="7" t="s">
        <v>359</v>
      </c>
      <c r="B349" s="8" t="s">
        <v>1767</v>
      </c>
    </row>
    <row r="350" spans="1:2" ht="19.5" customHeight="1" x14ac:dyDescent="0.15">
      <c r="A350" s="7" t="s">
        <v>360</v>
      </c>
      <c r="B350" s="8" t="s">
        <v>1768</v>
      </c>
    </row>
    <row r="351" spans="1:2" ht="19.5" customHeight="1" x14ac:dyDescent="0.15">
      <c r="A351" s="7" t="s">
        <v>361</v>
      </c>
      <c r="B351" s="8" t="s">
        <v>1769</v>
      </c>
    </row>
    <row r="352" spans="1:2" ht="19.5" customHeight="1" x14ac:dyDescent="0.15">
      <c r="A352" s="7" t="s">
        <v>362</v>
      </c>
      <c r="B352" s="8" t="s">
        <v>1770</v>
      </c>
    </row>
    <row r="353" spans="1:2" ht="19.5" customHeight="1" x14ac:dyDescent="0.15">
      <c r="A353" s="7" t="s">
        <v>363</v>
      </c>
      <c r="B353" s="8" t="s">
        <v>1771</v>
      </c>
    </row>
    <row r="354" spans="1:2" ht="19.5" customHeight="1" x14ac:dyDescent="0.15">
      <c r="A354" s="7" t="s">
        <v>364</v>
      </c>
      <c r="B354" s="8" t="s">
        <v>1772</v>
      </c>
    </row>
    <row r="355" spans="1:2" ht="19.5" customHeight="1" x14ac:dyDescent="0.15">
      <c r="A355" s="7" t="s">
        <v>365</v>
      </c>
      <c r="B355" s="8" t="s">
        <v>1773</v>
      </c>
    </row>
    <row r="356" spans="1:2" ht="19.5" customHeight="1" x14ac:dyDescent="0.15">
      <c r="A356" s="7" t="s">
        <v>366</v>
      </c>
      <c r="B356" s="8" t="s">
        <v>1774</v>
      </c>
    </row>
    <row r="357" spans="1:2" ht="19.5" customHeight="1" x14ac:dyDescent="0.15">
      <c r="A357" s="7" t="s">
        <v>367</v>
      </c>
      <c r="B357" s="8" t="s">
        <v>1775</v>
      </c>
    </row>
    <row r="358" spans="1:2" ht="19.5" customHeight="1" x14ac:dyDescent="0.15">
      <c r="A358" s="7" t="s">
        <v>368</v>
      </c>
      <c r="B358" s="8" t="s">
        <v>1776</v>
      </c>
    </row>
    <row r="359" spans="1:2" ht="19.5" customHeight="1" x14ac:dyDescent="0.15">
      <c r="A359" s="7" t="s">
        <v>369</v>
      </c>
      <c r="B359" s="8" t="s">
        <v>1777</v>
      </c>
    </row>
    <row r="360" spans="1:2" ht="19.5" customHeight="1" x14ac:dyDescent="0.15">
      <c r="A360" s="7" t="s">
        <v>370</v>
      </c>
      <c r="B360" s="8" t="s">
        <v>1778</v>
      </c>
    </row>
    <row r="361" spans="1:2" ht="19.5" customHeight="1" x14ac:dyDescent="0.15">
      <c r="A361" s="7" t="s">
        <v>371</v>
      </c>
      <c r="B361" s="8" t="s">
        <v>1779</v>
      </c>
    </row>
    <row r="362" spans="1:2" ht="19.5" customHeight="1" x14ac:dyDescent="0.15">
      <c r="A362" s="7" t="s">
        <v>372</v>
      </c>
      <c r="B362" s="8" t="s">
        <v>1780</v>
      </c>
    </row>
    <row r="363" spans="1:2" ht="19.5" customHeight="1" x14ac:dyDescent="0.15">
      <c r="A363" s="7" t="s">
        <v>373</v>
      </c>
      <c r="B363" s="8" t="s">
        <v>1781</v>
      </c>
    </row>
    <row r="364" spans="1:2" ht="19.5" customHeight="1" x14ac:dyDescent="0.15">
      <c r="A364" s="7" t="s">
        <v>374</v>
      </c>
      <c r="B364" s="8" t="s">
        <v>1782</v>
      </c>
    </row>
    <row r="365" spans="1:2" ht="19.5" customHeight="1" x14ac:dyDescent="0.15">
      <c r="A365" s="7" t="s">
        <v>375</v>
      </c>
      <c r="B365" s="8" t="s">
        <v>1783</v>
      </c>
    </row>
    <row r="366" spans="1:2" ht="19.5" customHeight="1" x14ac:dyDescent="0.15">
      <c r="A366" s="7" t="s">
        <v>376</v>
      </c>
      <c r="B366" s="8" t="s">
        <v>1784</v>
      </c>
    </row>
    <row r="367" spans="1:2" ht="19.5" customHeight="1" x14ac:dyDescent="0.15">
      <c r="A367" s="7" t="s">
        <v>377</v>
      </c>
      <c r="B367" s="8" t="s">
        <v>1785</v>
      </c>
    </row>
    <row r="368" spans="1:2" ht="19.5" customHeight="1" x14ac:dyDescent="0.15">
      <c r="A368" s="7" t="s">
        <v>378</v>
      </c>
      <c r="B368" s="8" t="s">
        <v>1786</v>
      </c>
    </row>
    <row r="369" spans="1:2" ht="19.5" customHeight="1" x14ac:dyDescent="0.15">
      <c r="A369" s="7" t="s">
        <v>379</v>
      </c>
      <c r="B369" s="8" t="s">
        <v>1787</v>
      </c>
    </row>
    <row r="370" spans="1:2" ht="19.5" customHeight="1" x14ac:dyDescent="0.15">
      <c r="A370" s="7" t="s">
        <v>380</v>
      </c>
      <c r="B370" s="8" t="s">
        <v>1788</v>
      </c>
    </row>
    <row r="371" spans="1:2" ht="19.5" customHeight="1" x14ac:dyDescent="0.15">
      <c r="A371" s="7" t="s">
        <v>381</v>
      </c>
      <c r="B371" s="8" t="s">
        <v>1789</v>
      </c>
    </row>
    <row r="372" spans="1:2" ht="19.5" customHeight="1" x14ac:dyDescent="0.15">
      <c r="A372" s="7" t="s">
        <v>382</v>
      </c>
      <c r="B372" s="8" t="s">
        <v>1790</v>
      </c>
    </row>
    <row r="373" spans="1:2" ht="19.5" customHeight="1" x14ac:dyDescent="0.15">
      <c r="A373" s="7" t="s">
        <v>383</v>
      </c>
      <c r="B373" s="8" t="s">
        <v>1791</v>
      </c>
    </row>
    <row r="374" spans="1:2" ht="19.5" customHeight="1" x14ac:dyDescent="0.15">
      <c r="A374" s="7" t="s">
        <v>384</v>
      </c>
      <c r="B374" s="8" t="s">
        <v>1792</v>
      </c>
    </row>
    <row r="375" spans="1:2" ht="19.5" customHeight="1" x14ac:dyDescent="0.15">
      <c r="A375" s="7" t="s">
        <v>385</v>
      </c>
      <c r="B375" s="8" t="s">
        <v>1793</v>
      </c>
    </row>
    <row r="376" spans="1:2" ht="19.5" customHeight="1" x14ac:dyDescent="0.15">
      <c r="A376" s="7" t="s">
        <v>386</v>
      </c>
      <c r="B376" s="8" t="s">
        <v>1794</v>
      </c>
    </row>
    <row r="377" spans="1:2" ht="19.5" customHeight="1" x14ac:dyDescent="0.15">
      <c r="A377" s="7" t="s">
        <v>387</v>
      </c>
      <c r="B377" s="8" t="s">
        <v>1795</v>
      </c>
    </row>
    <row r="378" spans="1:2" ht="19.5" customHeight="1" x14ac:dyDescent="0.15">
      <c r="A378" s="7" t="s">
        <v>388</v>
      </c>
      <c r="B378" s="8" t="s">
        <v>1796</v>
      </c>
    </row>
    <row r="379" spans="1:2" ht="19.5" customHeight="1" x14ac:dyDescent="0.15">
      <c r="A379" s="7" t="s">
        <v>389</v>
      </c>
      <c r="B379" s="8" t="s">
        <v>1797</v>
      </c>
    </row>
    <row r="380" spans="1:2" ht="19.5" customHeight="1" x14ac:dyDescent="0.15">
      <c r="A380" s="7" t="s">
        <v>390</v>
      </c>
      <c r="B380" s="8" t="s">
        <v>1798</v>
      </c>
    </row>
    <row r="381" spans="1:2" ht="19.5" customHeight="1" x14ac:dyDescent="0.15">
      <c r="A381" s="7" t="s">
        <v>391</v>
      </c>
      <c r="B381" s="8" t="s">
        <v>1799</v>
      </c>
    </row>
    <row r="382" spans="1:2" ht="19.5" customHeight="1" x14ac:dyDescent="0.15">
      <c r="A382" s="7" t="s">
        <v>392</v>
      </c>
      <c r="B382" s="8" t="s">
        <v>1800</v>
      </c>
    </row>
    <row r="383" spans="1:2" ht="19.5" customHeight="1" x14ac:dyDescent="0.15">
      <c r="A383" s="7" t="s">
        <v>393</v>
      </c>
      <c r="B383" s="8" t="s">
        <v>1801</v>
      </c>
    </row>
    <row r="384" spans="1:2" ht="19.5" customHeight="1" x14ac:dyDescent="0.15">
      <c r="A384" s="7" t="s">
        <v>394</v>
      </c>
      <c r="B384" s="8" t="s">
        <v>1802</v>
      </c>
    </row>
    <row r="385" spans="1:2" ht="19.5" customHeight="1" x14ac:dyDescent="0.15">
      <c r="A385" s="7" t="s">
        <v>395</v>
      </c>
      <c r="B385" s="8" t="s">
        <v>1803</v>
      </c>
    </row>
    <row r="386" spans="1:2" ht="19.5" customHeight="1" x14ac:dyDescent="0.15">
      <c r="A386" s="7" t="s">
        <v>396</v>
      </c>
      <c r="B386" s="8" t="s">
        <v>1804</v>
      </c>
    </row>
    <row r="387" spans="1:2" ht="19.5" customHeight="1" x14ac:dyDescent="0.15">
      <c r="A387" s="7" t="s">
        <v>397</v>
      </c>
      <c r="B387" s="8" t="s">
        <v>1805</v>
      </c>
    </row>
    <row r="388" spans="1:2" ht="19.5" customHeight="1" x14ac:dyDescent="0.15">
      <c r="A388" s="7" t="s">
        <v>398</v>
      </c>
      <c r="B388" s="8" t="s">
        <v>1806</v>
      </c>
    </row>
    <row r="389" spans="1:2" ht="19.5" customHeight="1" x14ac:dyDescent="0.15">
      <c r="A389" s="7" t="s">
        <v>399</v>
      </c>
      <c r="B389" s="8" t="s">
        <v>1807</v>
      </c>
    </row>
    <row r="390" spans="1:2" ht="19.5" customHeight="1" x14ac:dyDescent="0.15">
      <c r="A390" s="7" t="s">
        <v>400</v>
      </c>
      <c r="B390" s="8" t="s">
        <v>1808</v>
      </c>
    </row>
    <row r="391" spans="1:2" ht="19.5" customHeight="1" x14ac:dyDescent="0.15">
      <c r="A391" s="7" t="s">
        <v>401</v>
      </c>
      <c r="B391" s="8" t="s">
        <v>1809</v>
      </c>
    </row>
    <row r="392" spans="1:2" ht="19.5" customHeight="1" x14ac:dyDescent="0.15">
      <c r="A392" s="7" t="s">
        <v>402</v>
      </c>
      <c r="B392" s="8" t="s">
        <v>1810</v>
      </c>
    </row>
    <row r="393" spans="1:2" ht="19.5" customHeight="1" x14ac:dyDescent="0.15">
      <c r="A393" s="7" t="s">
        <v>403</v>
      </c>
      <c r="B393" s="8" t="s">
        <v>1811</v>
      </c>
    </row>
    <row r="394" spans="1:2" ht="19.5" customHeight="1" x14ac:dyDescent="0.15">
      <c r="A394" s="7" t="s">
        <v>404</v>
      </c>
      <c r="B394" s="8" t="s">
        <v>1812</v>
      </c>
    </row>
    <row r="395" spans="1:2" ht="19.5" customHeight="1" x14ac:dyDescent="0.15">
      <c r="A395" s="7" t="s">
        <v>405</v>
      </c>
      <c r="B395" s="8" t="s">
        <v>1813</v>
      </c>
    </row>
    <row r="396" spans="1:2" ht="19.5" customHeight="1" x14ac:dyDescent="0.15">
      <c r="A396" s="7" t="s">
        <v>406</v>
      </c>
      <c r="B396" s="8" t="s">
        <v>1814</v>
      </c>
    </row>
    <row r="397" spans="1:2" ht="19.5" customHeight="1" x14ac:dyDescent="0.15">
      <c r="A397" s="7" t="s">
        <v>407</v>
      </c>
      <c r="B397" s="8" t="s">
        <v>1815</v>
      </c>
    </row>
    <row r="398" spans="1:2" ht="19.5" customHeight="1" x14ac:dyDescent="0.15">
      <c r="A398" s="7" t="s">
        <v>408</v>
      </c>
      <c r="B398" s="8" t="s">
        <v>1816</v>
      </c>
    </row>
    <row r="399" spans="1:2" ht="19.5" customHeight="1" x14ac:dyDescent="0.15">
      <c r="A399" s="7" t="s">
        <v>409</v>
      </c>
      <c r="B399" s="8" t="s">
        <v>1817</v>
      </c>
    </row>
    <row r="400" spans="1:2" ht="19.5" customHeight="1" x14ac:dyDescent="0.15">
      <c r="A400" s="7" t="s">
        <v>410</v>
      </c>
      <c r="B400" s="8" t="s">
        <v>1818</v>
      </c>
    </row>
    <row r="401" spans="1:2" ht="19.5" customHeight="1" x14ac:dyDescent="0.15">
      <c r="A401" s="7" t="s">
        <v>411</v>
      </c>
      <c r="B401" s="8" t="s">
        <v>1819</v>
      </c>
    </row>
    <row r="402" spans="1:2" ht="19.5" customHeight="1" x14ac:dyDescent="0.15">
      <c r="A402" s="7" t="s">
        <v>412</v>
      </c>
      <c r="B402" s="8" t="s">
        <v>1820</v>
      </c>
    </row>
    <row r="403" spans="1:2" ht="19.5" customHeight="1" x14ac:dyDescent="0.15">
      <c r="A403" s="7" t="s">
        <v>413</v>
      </c>
      <c r="B403" s="8" t="s">
        <v>1821</v>
      </c>
    </row>
    <row r="404" spans="1:2" ht="19.5" customHeight="1" x14ac:dyDescent="0.15">
      <c r="A404" s="7" t="s">
        <v>414</v>
      </c>
      <c r="B404" s="8" t="s">
        <v>1822</v>
      </c>
    </row>
    <row r="405" spans="1:2" ht="19.5" customHeight="1" x14ac:dyDescent="0.15">
      <c r="A405" s="7" t="s">
        <v>415</v>
      </c>
      <c r="B405" s="35" t="s">
        <v>1823</v>
      </c>
    </row>
    <row r="406" spans="1:2" ht="19.5" customHeight="1" x14ac:dyDescent="0.15">
      <c r="A406" s="7" t="s">
        <v>416</v>
      </c>
      <c r="B406" s="35" t="s">
        <v>1824</v>
      </c>
    </row>
    <row r="407" spans="1:2" ht="19.5" customHeight="1" x14ac:dyDescent="0.15">
      <c r="A407" s="7" t="s">
        <v>417</v>
      </c>
      <c r="B407" s="35" t="s">
        <v>1825</v>
      </c>
    </row>
    <row r="408" spans="1:2" ht="19.5" customHeight="1" x14ac:dyDescent="0.15">
      <c r="A408" s="7" t="s">
        <v>418</v>
      </c>
      <c r="B408" s="35" t="s">
        <v>1826</v>
      </c>
    </row>
    <row r="409" spans="1:2" ht="19.5" customHeight="1" x14ac:dyDescent="0.15">
      <c r="A409" s="7" t="s">
        <v>419</v>
      </c>
      <c r="B409" s="35" t="s">
        <v>1827</v>
      </c>
    </row>
    <row r="410" spans="1:2" ht="19.5" customHeight="1" x14ac:dyDescent="0.15">
      <c r="A410" s="7" t="s">
        <v>420</v>
      </c>
      <c r="B410" s="35" t="s">
        <v>1828</v>
      </c>
    </row>
    <row r="411" spans="1:2" ht="19.5" customHeight="1" x14ac:dyDescent="0.15">
      <c r="A411" s="7" t="s">
        <v>421</v>
      </c>
      <c r="B411" s="35" t="s">
        <v>1829</v>
      </c>
    </row>
    <row r="412" spans="1:2" ht="19.5" customHeight="1" x14ac:dyDescent="0.15">
      <c r="A412" s="7" t="s">
        <v>422</v>
      </c>
      <c r="B412" s="35" t="s">
        <v>1830</v>
      </c>
    </row>
    <row r="413" spans="1:2" ht="19.5" customHeight="1" x14ac:dyDescent="0.15">
      <c r="A413" s="7" t="s">
        <v>423</v>
      </c>
      <c r="B413" s="35" t="s">
        <v>1831</v>
      </c>
    </row>
    <row r="414" spans="1:2" ht="19.5" customHeight="1" x14ac:dyDescent="0.15">
      <c r="A414" s="7" t="s">
        <v>424</v>
      </c>
      <c r="B414" s="35" t="s">
        <v>1832</v>
      </c>
    </row>
    <row r="415" spans="1:2" ht="19.5" customHeight="1" x14ac:dyDescent="0.15">
      <c r="A415" s="7" t="s">
        <v>425</v>
      </c>
      <c r="B415" s="35" t="s">
        <v>1833</v>
      </c>
    </row>
    <row r="416" spans="1:2" ht="19.5" customHeight="1" x14ac:dyDescent="0.15">
      <c r="A416" s="7" t="s">
        <v>426</v>
      </c>
      <c r="B416" s="35" t="s">
        <v>1834</v>
      </c>
    </row>
    <row r="417" spans="1:2" ht="19.5" customHeight="1" x14ac:dyDescent="0.15">
      <c r="A417" s="7" t="s">
        <v>427</v>
      </c>
      <c r="B417" s="35" t="s">
        <v>1835</v>
      </c>
    </row>
    <row r="418" spans="1:2" ht="19.5" customHeight="1" x14ac:dyDescent="0.15">
      <c r="A418" s="7" t="s">
        <v>428</v>
      </c>
      <c r="B418" s="35" t="s">
        <v>1836</v>
      </c>
    </row>
    <row r="419" spans="1:2" ht="19.5" customHeight="1" x14ac:dyDescent="0.15">
      <c r="A419" s="7" t="s">
        <v>429</v>
      </c>
      <c r="B419" s="35" t="s">
        <v>1837</v>
      </c>
    </row>
    <row r="420" spans="1:2" ht="19.5" customHeight="1" x14ac:dyDescent="0.15">
      <c r="A420" s="7" t="s">
        <v>430</v>
      </c>
      <c r="B420" s="35" t="s">
        <v>1838</v>
      </c>
    </row>
    <row r="421" spans="1:2" ht="19.5" customHeight="1" x14ac:dyDescent="0.15">
      <c r="A421" s="7" t="s">
        <v>431</v>
      </c>
      <c r="B421" s="35" t="s">
        <v>1839</v>
      </c>
    </row>
    <row r="422" spans="1:2" ht="19.5" customHeight="1" x14ac:dyDescent="0.15">
      <c r="A422" s="7" t="s">
        <v>432</v>
      </c>
      <c r="B422" s="35" t="s">
        <v>1840</v>
      </c>
    </row>
    <row r="423" spans="1:2" ht="19.5" customHeight="1" x14ac:dyDescent="0.15">
      <c r="A423" s="7" t="s">
        <v>433</v>
      </c>
      <c r="B423" s="35" t="s">
        <v>1841</v>
      </c>
    </row>
    <row r="424" spans="1:2" ht="19.5" customHeight="1" x14ac:dyDescent="0.15">
      <c r="A424" s="7" t="s">
        <v>434</v>
      </c>
      <c r="B424" s="35" t="s">
        <v>1842</v>
      </c>
    </row>
    <row r="425" spans="1:2" ht="19.5" customHeight="1" x14ac:dyDescent="0.15">
      <c r="A425" s="7" t="s">
        <v>435</v>
      </c>
      <c r="B425" s="35" t="s">
        <v>1843</v>
      </c>
    </row>
    <row r="426" spans="1:2" ht="19.5" customHeight="1" x14ac:dyDescent="0.15">
      <c r="A426" s="7" t="s">
        <v>436</v>
      </c>
      <c r="B426" s="35" t="s">
        <v>1844</v>
      </c>
    </row>
    <row r="427" spans="1:2" ht="19.5" customHeight="1" x14ac:dyDescent="0.15">
      <c r="A427" s="7" t="s">
        <v>437</v>
      </c>
      <c r="B427" s="35" t="s">
        <v>1845</v>
      </c>
    </row>
    <row r="428" spans="1:2" ht="19.5" customHeight="1" x14ac:dyDescent="0.15">
      <c r="A428" s="7" t="s">
        <v>438</v>
      </c>
      <c r="B428" s="35" t="s">
        <v>1846</v>
      </c>
    </row>
    <row r="429" spans="1:2" ht="19.5" customHeight="1" x14ac:dyDescent="0.15">
      <c r="A429" s="7" t="s">
        <v>439</v>
      </c>
      <c r="B429" s="35" t="s">
        <v>1847</v>
      </c>
    </row>
    <row r="430" spans="1:2" ht="19.5" customHeight="1" x14ac:dyDescent="0.15">
      <c r="A430" s="7" t="s">
        <v>440</v>
      </c>
      <c r="B430" s="35" t="s">
        <v>1848</v>
      </c>
    </row>
    <row r="431" spans="1:2" ht="19.5" customHeight="1" x14ac:dyDescent="0.15">
      <c r="A431" s="7" t="s">
        <v>441</v>
      </c>
      <c r="B431" s="35" t="s">
        <v>1849</v>
      </c>
    </row>
    <row r="432" spans="1:2" ht="19.5" customHeight="1" x14ac:dyDescent="0.15">
      <c r="A432" s="7" t="s">
        <v>442</v>
      </c>
      <c r="B432" s="35" t="s">
        <v>1850</v>
      </c>
    </row>
    <row r="433" spans="1:2" ht="19.5" customHeight="1" x14ac:dyDescent="0.15">
      <c r="A433" s="7" t="s">
        <v>443</v>
      </c>
      <c r="B433" s="35" t="s">
        <v>1851</v>
      </c>
    </row>
    <row r="434" spans="1:2" ht="19.5" customHeight="1" x14ac:dyDescent="0.15">
      <c r="A434" s="7" t="s">
        <v>444</v>
      </c>
      <c r="B434" s="35" t="s">
        <v>1852</v>
      </c>
    </row>
    <row r="435" spans="1:2" ht="19.5" customHeight="1" x14ac:dyDescent="0.15">
      <c r="A435" s="7" t="s">
        <v>445</v>
      </c>
      <c r="B435" s="35" t="s">
        <v>1853</v>
      </c>
    </row>
    <row r="436" spans="1:2" ht="19.5" customHeight="1" x14ac:dyDescent="0.15">
      <c r="A436" s="7" t="s">
        <v>446</v>
      </c>
      <c r="B436" s="35" t="s">
        <v>1854</v>
      </c>
    </row>
    <row r="437" spans="1:2" ht="19.5" customHeight="1" x14ac:dyDescent="0.15">
      <c r="A437" s="7" t="s">
        <v>447</v>
      </c>
      <c r="B437" s="35" t="s">
        <v>1855</v>
      </c>
    </row>
    <row r="438" spans="1:2" ht="19.5" customHeight="1" x14ac:dyDescent="0.15">
      <c r="A438" s="7" t="s">
        <v>448</v>
      </c>
      <c r="B438" s="35" t="s">
        <v>1856</v>
      </c>
    </row>
    <row r="439" spans="1:2" ht="19.5" customHeight="1" x14ac:dyDescent="0.15">
      <c r="A439" s="7" t="s">
        <v>449</v>
      </c>
      <c r="B439" s="35" t="s">
        <v>1857</v>
      </c>
    </row>
    <row r="440" spans="1:2" ht="19.5" customHeight="1" x14ac:dyDescent="0.15">
      <c r="A440" s="7" t="s">
        <v>450</v>
      </c>
      <c r="B440" s="35" t="s">
        <v>1858</v>
      </c>
    </row>
    <row r="441" spans="1:2" ht="19.5" customHeight="1" x14ac:dyDescent="0.15">
      <c r="A441" s="7" t="s">
        <v>451</v>
      </c>
      <c r="B441" s="35" t="s">
        <v>1859</v>
      </c>
    </row>
    <row r="442" spans="1:2" ht="19.5" customHeight="1" x14ac:dyDescent="0.15">
      <c r="A442" s="7" t="s">
        <v>452</v>
      </c>
      <c r="B442" s="35" t="s">
        <v>1860</v>
      </c>
    </row>
    <row r="443" spans="1:2" ht="19.5" customHeight="1" x14ac:dyDescent="0.15">
      <c r="A443" s="7" t="s">
        <v>453</v>
      </c>
      <c r="B443" s="35" t="s">
        <v>1861</v>
      </c>
    </row>
    <row r="444" spans="1:2" ht="19.5" customHeight="1" x14ac:dyDescent="0.15">
      <c r="A444" s="7" t="s">
        <v>454</v>
      </c>
      <c r="B444" s="35" t="s">
        <v>1862</v>
      </c>
    </row>
    <row r="445" spans="1:2" ht="19.5" customHeight="1" x14ac:dyDescent="0.15">
      <c r="A445" s="7" t="s">
        <v>455</v>
      </c>
      <c r="B445" s="35" t="s">
        <v>1863</v>
      </c>
    </row>
    <row r="446" spans="1:2" ht="19.5" customHeight="1" x14ac:dyDescent="0.15">
      <c r="A446" s="7" t="s">
        <v>456</v>
      </c>
      <c r="B446" s="35" t="s">
        <v>1864</v>
      </c>
    </row>
    <row r="447" spans="1:2" ht="19.5" customHeight="1" x14ac:dyDescent="0.15">
      <c r="A447" s="7" t="s">
        <v>457</v>
      </c>
      <c r="B447" s="35" t="s">
        <v>1865</v>
      </c>
    </row>
    <row r="448" spans="1:2" ht="19.5" customHeight="1" x14ac:dyDescent="0.15">
      <c r="A448" s="7" t="s">
        <v>458</v>
      </c>
      <c r="B448" s="35" t="s">
        <v>1866</v>
      </c>
    </row>
    <row r="449" spans="1:2" ht="19.5" customHeight="1" x14ac:dyDescent="0.15">
      <c r="A449" s="7" t="s">
        <v>459</v>
      </c>
      <c r="B449" s="35" t="s">
        <v>1867</v>
      </c>
    </row>
    <row r="450" spans="1:2" ht="19.5" customHeight="1" x14ac:dyDescent="0.15">
      <c r="A450" s="7" t="s">
        <v>460</v>
      </c>
      <c r="B450" s="35" t="s">
        <v>1868</v>
      </c>
    </row>
    <row r="451" spans="1:2" ht="19.5" customHeight="1" x14ac:dyDescent="0.15">
      <c r="A451" s="7" t="s">
        <v>461</v>
      </c>
      <c r="B451" s="35" t="s">
        <v>1869</v>
      </c>
    </row>
    <row r="452" spans="1:2" ht="19.5" customHeight="1" x14ac:dyDescent="0.15">
      <c r="A452" s="7" t="s">
        <v>462</v>
      </c>
      <c r="B452" s="35" t="s">
        <v>1870</v>
      </c>
    </row>
    <row r="453" spans="1:2" ht="19.5" customHeight="1" x14ac:dyDescent="0.15">
      <c r="A453" s="7" t="s">
        <v>463</v>
      </c>
      <c r="B453" s="35" t="s">
        <v>1871</v>
      </c>
    </row>
    <row r="454" spans="1:2" ht="19.5" customHeight="1" x14ac:dyDescent="0.15">
      <c r="A454" s="7" t="s">
        <v>464</v>
      </c>
      <c r="B454" s="35" t="s">
        <v>1872</v>
      </c>
    </row>
    <row r="455" spans="1:2" ht="19.5" customHeight="1" x14ac:dyDescent="0.15">
      <c r="A455" s="7" t="s">
        <v>465</v>
      </c>
      <c r="B455" s="35" t="s">
        <v>1873</v>
      </c>
    </row>
    <row r="456" spans="1:2" ht="19.5" customHeight="1" x14ac:dyDescent="0.15">
      <c r="A456" s="7" t="s">
        <v>466</v>
      </c>
      <c r="B456" s="35" t="s">
        <v>1874</v>
      </c>
    </row>
    <row r="457" spans="1:2" ht="19.5" customHeight="1" x14ac:dyDescent="0.15">
      <c r="A457" s="7" t="s">
        <v>467</v>
      </c>
      <c r="B457" s="35" t="s">
        <v>1875</v>
      </c>
    </row>
    <row r="458" spans="1:2" ht="19.5" customHeight="1" x14ac:dyDescent="0.15">
      <c r="A458" s="7" t="s">
        <v>468</v>
      </c>
      <c r="B458" s="35" t="s">
        <v>1876</v>
      </c>
    </row>
    <row r="459" spans="1:2" ht="19.5" customHeight="1" x14ac:dyDescent="0.15">
      <c r="A459" s="7" t="s">
        <v>469</v>
      </c>
      <c r="B459" s="35" t="s">
        <v>1877</v>
      </c>
    </row>
    <row r="460" spans="1:2" ht="19.5" customHeight="1" x14ac:dyDescent="0.15">
      <c r="A460" s="7" t="s">
        <v>470</v>
      </c>
      <c r="B460" s="35" t="s">
        <v>1878</v>
      </c>
    </row>
    <row r="461" spans="1:2" ht="19.5" customHeight="1" x14ac:dyDescent="0.15">
      <c r="A461" s="7" t="s">
        <v>471</v>
      </c>
      <c r="B461" s="35" t="s">
        <v>1879</v>
      </c>
    </row>
    <row r="462" spans="1:2" ht="19.5" customHeight="1" x14ac:dyDescent="0.15">
      <c r="A462" s="7" t="s">
        <v>472</v>
      </c>
      <c r="B462" s="35" t="s">
        <v>1880</v>
      </c>
    </row>
    <row r="463" spans="1:2" ht="19.5" customHeight="1" x14ac:dyDescent="0.15">
      <c r="A463" s="7" t="s">
        <v>473</v>
      </c>
      <c r="B463" s="35" t="s">
        <v>1881</v>
      </c>
    </row>
    <row r="464" spans="1:2" ht="19.5" customHeight="1" x14ac:dyDescent="0.15">
      <c r="A464" s="7" t="s">
        <v>474</v>
      </c>
      <c r="B464" s="35" t="s">
        <v>1882</v>
      </c>
    </row>
    <row r="465" spans="1:2" ht="19.5" customHeight="1" x14ac:dyDescent="0.15">
      <c r="A465" s="7" t="s">
        <v>475</v>
      </c>
      <c r="B465" s="35" t="s">
        <v>1883</v>
      </c>
    </row>
    <row r="466" spans="1:2" ht="19.5" customHeight="1" x14ac:dyDescent="0.15">
      <c r="A466" s="7" t="s">
        <v>476</v>
      </c>
      <c r="B466" s="35" t="s">
        <v>1884</v>
      </c>
    </row>
    <row r="467" spans="1:2" ht="19.5" customHeight="1" x14ac:dyDescent="0.15">
      <c r="A467" s="7" t="s">
        <v>477</v>
      </c>
      <c r="B467" s="35" t="s">
        <v>1885</v>
      </c>
    </row>
    <row r="468" spans="1:2" ht="19.5" customHeight="1" x14ac:dyDescent="0.15">
      <c r="A468" s="7" t="s">
        <v>478</v>
      </c>
      <c r="B468" s="35" t="s">
        <v>1886</v>
      </c>
    </row>
    <row r="469" spans="1:2" ht="19.5" customHeight="1" x14ac:dyDescent="0.15">
      <c r="A469" s="7" t="s">
        <v>479</v>
      </c>
      <c r="B469" s="35" t="s">
        <v>1887</v>
      </c>
    </row>
    <row r="470" spans="1:2" ht="19.5" customHeight="1" x14ac:dyDescent="0.15">
      <c r="A470" s="7" t="s">
        <v>480</v>
      </c>
      <c r="B470" s="35" t="s">
        <v>1888</v>
      </c>
    </row>
    <row r="471" spans="1:2" ht="19.5" customHeight="1" x14ac:dyDescent="0.15">
      <c r="A471" s="7" t="s">
        <v>481</v>
      </c>
      <c r="B471" s="35" t="s">
        <v>1889</v>
      </c>
    </row>
    <row r="472" spans="1:2" ht="19.5" customHeight="1" x14ac:dyDescent="0.15">
      <c r="A472" s="7" t="s">
        <v>482</v>
      </c>
      <c r="B472" s="35" t="s">
        <v>1890</v>
      </c>
    </row>
    <row r="473" spans="1:2" ht="19.5" customHeight="1" x14ac:dyDescent="0.15">
      <c r="A473" s="7" t="s">
        <v>483</v>
      </c>
      <c r="B473" s="35" t="s">
        <v>1891</v>
      </c>
    </row>
    <row r="474" spans="1:2" ht="19.5" customHeight="1" x14ac:dyDescent="0.15">
      <c r="A474" s="7" t="s">
        <v>484</v>
      </c>
      <c r="B474" s="35" t="s">
        <v>1892</v>
      </c>
    </row>
    <row r="475" spans="1:2" ht="19.5" customHeight="1" x14ac:dyDescent="0.15">
      <c r="A475" s="7" t="s">
        <v>485</v>
      </c>
      <c r="B475" s="35" t="s">
        <v>1893</v>
      </c>
    </row>
    <row r="476" spans="1:2" ht="19.5" customHeight="1" x14ac:dyDescent="0.15">
      <c r="A476" s="7" t="s">
        <v>486</v>
      </c>
      <c r="B476" s="35" t="s">
        <v>1894</v>
      </c>
    </row>
    <row r="477" spans="1:2" ht="19.5" customHeight="1" x14ac:dyDescent="0.15">
      <c r="A477" s="7" t="s">
        <v>487</v>
      </c>
      <c r="B477" s="35" t="s">
        <v>1895</v>
      </c>
    </row>
    <row r="478" spans="1:2" ht="19.5" customHeight="1" x14ac:dyDescent="0.15">
      <c r="A478" s="7" t="s">
        <v>488</v>
      </c>
      <c r="B478" s="35" t="s">
        <v>1896</v>
      </c>
    </row>
    <row r="479" spans="1:2" ht="19.5" customHeight="1" x14ac:dyDescent="0.15">
      <c r="A479" s="7" t="s">
        <v>489</v>
      </c>
      <c r="B479" s="35" t="s">
        <v>1897</v>
      </c>
    </row>
    <row r="480" spans="1:2" ht="19.5" customHeight="1" x14ac:dyDescent="0.15">
      <c r="A480" s="7" t="s">
        <v>490</v>
      </c>
      <c r="B480" s="35" t="s">
        <v>1898</v>
      </c>
    </row>
    <row r="481" spans="1:2" ht="19.5" customHeight="1" x14ac:dyDescent="0.15">
      <c r="A481" s="7" t="s">
        <v>491</v>
      </c>
      <c r="B481" s="35" t="s">
        <v>1899</v>
      </c>
    </row>
    <row r="482" spans="1:2" ht="19.5" customHeight="1" x14ac:dyDescent="0.15">
      <c r="A482" s="7" t="s">
        <v>492</v>
      </c>
      <c r="B482" s="35" t="s">
        <v>1900</v>
      </c>
    </row>
    <row r="483" spans="1:2" ht="19.5" customHeight="1" x14ac:dyDescent="0.15">
      <c r="A483" s="7" t="s">
        <v>493</v>
      </c>
      <c r="B483" s="35" t="s">
        <v>1901</v>
      </c>
    </row>
    <row r="484" spans="1:2" ht="19.5" customHeight="1" x14ac:dyDescent="0.15">
      <c r="A484" s="7" t="s">
        <v>494</v>
      </c>
      <c r="B484" s="35" t="s">
        <v>1902</v>
      </c>
    </row>
    <row r="485" spans="1:2" ht="19.5" customHeight="1" x14ac:dyDescent="0.15">
      <c r="A485" s="7" t="s">
        <v>495</v>
      </c>
      <c r="B485" s="35" t="s">
        <v>1903</v>
      </c>
    </row>
    <row r="486" spans="1:2" ht="19.5" customHeight="1" x14ac:dyDescent="0.15">
      <c r="A486" s="7" t="s">
        <v>496</v>
      </c>
      <c r="B486" s="35" t="s">
        <v>1904</v>
      </c>
    </row>
    <row r="487" spans="1:2" ht="19.5" customHeight="1" x14ac:dyDescent="0.15">
      <c r="A487" s="7" t="s">
        <v>497</v>
      </c>
      <c r="B487" s="35" t="s">
        <v>1905</v>
      </c>
    </row>
    <row r="488" spans="1:2" ht="19.5" customHeight="1" x14ac:dyDescent="0.15">
      <c r="A488" s="7" t="s">
        <v>498</v>
      </c>
      <c r="B488" s="35" t="s">
        <v>1906</v>
      </c>
    </row>
    <row r="489" spans="1:2" ht="19.5" customHeight="1" x14ac:dyDescent="0.15">
      <c r="A489" s="7" t="s">
        <v>499</v>
      </c>
      <c r="B489" s="35" t="s">
        <v>1907</v>
      </c>
    </row>
    <row r="490" spans="1:2" ht="19.5" customHeight="1" x14ac:dyDescent="0.15">
      <c r="A490" s="7" t="s">
        <v>500</v>
      </c>
      <c r="B490" s="35" t="s">
        <v>1908</v>
      </c>
    </row>
    <row r="491" spans="1:2" ht="19.5" customHeight="1" x14ac:dyDescent="0.15">
      <c r="A491" s="7" t="s">
        <v>501</v>
      </c>
      <c r="B491" s="35" t="s">
        <v>1909</v>
      </c>
    </row>
    <row r="492" spans="1:2" ht="19.5" customHeight="1" x14ac:dyDescent="0.15">
      <c r="A492" s="7" t="s">
        <v>502</v>
      </c>
      <c r="B492" s="35" t="s">
        <v>1910</v>
      </c>
    </row>
    <row r="493" spans="1:2" ht="19.5" customHeight="1" x14ac:dyDescent="0.15">
      <c r="A493" s="7" t="s">
        <v>503</v>
      </c>
      <c r="B493" s="35" t="s">
        <v>1911</v>
      </c>
    </row>
    <row r="494" spans="1:2" ht="19.5" customHeight="1" x14ac:dyDescent="0.15">
      <c r="A494" s="7" t="s">
        <v>504</v>
      </c>
      <c r="B494" s="35" t="s">
        <v>1912</v>
      </c>
    </row>
    <row r="495" spans="1:2" ht="19.5" customHeight="1" x14ac:dyDescent="0.15">
      <c r="A495" s="7" t="s">
        <v>505</v>
      </c>
      <c r="B495" s="35" t="s">
        <v>1913</v>
      </c>
    </row>
    <row r="496" spans="1:2" ht="19.5" customHeight="1" x14ac:dyDescent="0.15">
      <c r="A496" s="7" t="s">
        <v>506</v>
      </c>
      <c r="B496" s="35" t="s">
        <v>1914</v>
      </c>
    </row>
    <row r="497" spans="1:2" ht="19.5" customHeight="1" x14ac:dyDescent="0.15">
      <c r="A497" s="7" t="s">
        <v>507</v>
      </c>
      <c r="B497" s="35" t="s">
        <v>1915</v>
      </c>
    </row>
    <row r="498" spans="1:2" ht="19.5" customHeight="1" x14ac:dyDescent="0.15">
      <c r="A498" s="7" t="s">
        <v>508</v>
      </c>
      <c r="B498" s="35" t="s">
        <v>1916</v>
      </c>
    </row>
    <row r="499" spans="1:2" ht="19.5" customHeight="1" x14ac:dyDescent="0.15">
      <c r="A499" s="7" t="s">
        <v>509</v>
      </c>
      <c r="B499" s="35" t="s">
        <v>1917</v>
      </c>
    </row>
    <row r="500" spans="1:2" ht="19.5" customHeight="1" x14ac:dyDescent="0.15">
      <c r="A500" s="7" t="s">
        <v>510</v>
      </c>
      <c r="B500" s="35" t="s">
        <v>1918</v>
      </c>
    </row>
    <row r="501" spans="1:2" ht="19.5" customHeight="1" x14ac:dyDescent="0.15">
      <c r="A501" s="7" t="s">
        <v>511</v>
      </c>
      <c r="B501" s="35" t="s">
        <v>1919</v>
      </c>
    </row>
    <row r="502" spans="1:2" ht="19.5" customHeight="1" x14ac:dyDescent="0.15">
      <c r="A502" s="7" t="s">
        <v>512</v>
      </c>
      <c r="B502" s="35" t="s">
        <v>1920</v>
      </c>
    </row>
    <row r="503" spans="1:2" ht="19.5" customHeight="1" x14ac:dyDescent="0.15">
      <c r="A503" s="7" t="s">
        <v>513</v>
      </c>
      <c r="B503" s="35" t="s">
        <v>1921</v>
      </c>
    </row>
    <row r="504" spans="1:2" ht="19.5" customHeight="1" x14ac:dyDescent="0.15">
      <c r="A504" s="7" t="s">
        <v>514</v>
      </c>
      <c r="B504" s="35" t="s">
        <v>1922</v>
      </c>
    </row>
    <row r="505" spans="1:2" ht="19.5" customHeight="1" x14ac:dyDescent="0.15">
      <c r="A505" s="7" t="s">
        <v>515</v>
      </c>
      <c r="B505" s="35" t="s">
        <v>1923</v>
      </c>
    </row>
    <row r="506" spans="1:2" ht="19.5" customHeight="1" x14ac:dyDescent="0.15">
      <c r="A506" s="7" t="s">
        <v>516</v>
      </c>
      <c r="B506" s="35" t="s">
        <v>1924</v>
      </c>
    </row>
    <row r="507" spans="1:2" ht="19.5" customHeight="1" x14ac:dyDescent="0.15">
      <c r="A507" s="7" t="s">
        <v>517</v>
      </c>
      <c r="B507" s="35" t="s">
        <v>1925</v>
      </c>
    </row>
    <row r="508" spans="1:2" ht="19.5" customHeight="1" x14ac:dyDescent="0.15">
      <c r="A508" s="7" t="s">
        <v>518</v>
      </c>
      <c r="B508" s="35" t="s">
        <v>1926</v>
      </c>
    </row>
    <row r="509" spans="1:2" ht="19.5" customHeight="1" x14ac:dyDescent="0.15">
      <c r="A509" s="7" t="s">
        <v>519</v>
      </c>
      <c r="B509" s="35" t="s">
        <v>1927</v>
      </c>
    </row>
    <row r="510" spans="1:2" ht="19.5" customHeight="1" x14ac:dyDescent="0.15">
      <c r="A510" s="7" t="s">
        <v>520</v>
      </c>
      <c r="B510" s="35" t="s">
        <v>1928</v>
      </c>
    </row>
    <row r="511" spans="1:2" ht="19.5" customHeight="1" x14ac:dyDescent="0.15">
      <c r="A511" s="7" t="s">
        <v>521</v>
      </c>
      <c r="B511" s="35" t="s">
        <v>1929</v>
      </c>
    </row>
    <row r="512" spans="1:2" ht="19.5" customHeight="1" x14ac:dyDescent="0.15">
      <c r="A512" s="7" t="s">
        <v>522</v>
      </c>
      <c r="B512" s="35" t="s">
        <v>1930</v>
      </c>
    </row>
    <row r="513" spans="1:2" ht="19.5" customHeight="1" x14ac:dyDescent="0.15">
      <c r="A513" s="7" t="s">
        <v>523</v>
      </c>
      <c r="B513" s="35" t="s">
        <v>1931</v>
      </c>
    </row>
    <row r="514" spans="1:2" ht="19.5" customHeight="1" x14ac:dyDescent="0.15">
      <c r="A514" s="7" t="s">
        <v>524</v>
      </c>
      <c r="B514" s="35" t="s">
        <v>1932</v>
      </c>
    </row>
    <row r="515" spans="1:2" ht="19.5" customHeight="1" x14ac:dyDescent="0.15">
      <c r="A515" s="7" t="s">
        <v>525</v>
      </c>
      <c r="B515" s="35" t="s">
        <v>1933</v>
      </c>
    </row>
    <row r="516" spans="1:2" ht="19.5" customHeight="1" x14ac:dyDescent="0.15">
      <c r="A516" s="7" t="s">
        <v>526</v>
      </c>
      <c r="B516" s="35" t="s">
        <v>1934</v>
      </c>
    </row>
    <row r="517" spans="1:2" ht="19.5" customHeight="1" x14ac:dyDescent="0.15">
      <c r="A517" s="7" t="s">
        <v>527</v>
      </c>
      <c r="B517" s="35" t="s">
        <v>1935</v>
      </c>
    </row>
    <row r="518" spans="1:2" ht="19.5" customHeight="1" x14ac:dyDescent="0.15">
      <c r="A518" s="7" t="s">
        <v>528</v>
      </c>
      <c r="B518" s="35" t="s">
        <v>1936</v>
      </c>
    </row>
    <row r="519" spans="1:2" ht="19.5" customHeight="1" x14ac:dyDescent="0.15">
      <c r="A519" s="7" t="s">
        <v>529</v>
      </c>
      <c r="B519" s="35" t="s">
        <v>1937</v>
      </c>
    </row>
    <row r="520" spans="1:2" ht="19.5" customHeight="1" x14ac:dyDescent="0.15">
      <c r="A520" s="7" t="s">
        <v>530</v>
      </c>
      <c r="B520" s="35" t="s">
        <v>1938</v>
      </c>
    </row>
    <row r="521" spans="1:2" ht="19.5" customHeight="1" x14ac:dyDescent="0.15">
      <c r="A521" s="7" t="s">
        <v>531</v>
      </c>
      <c r="B521" s="35" t="s">
        <v>1939</v>
      </c>
    </row>
    <row r="522" spans="1:2" ht="19.5" customHeight="1" x14ac:dyDescent="0.15">
      <c r="A522" s="7" t="s">
        <v>532</v>
      </c>
      <c r="B522" s="35" t="s">
        <v>1940</v>
      </c>
    </row>
    <row r="523" spans="1:2" ht="19.5" customHeight="1" x14ac:dyDescent="0.15">
      <c r="A523" s="7" t="s">
        <v>533</v>
      </c>
      <c r="B523" s="35" t="s">
        <v>1941</v>
      </c>
    </row>
    <row r="524" spans="1:2" ht="19.5" customHeight="1" x14ac:dyDescent="0.15">
      <c r="A524" s="7" t="s">
        <v>534</v>
      </c>
      <c r="B524" s="35" t="s">
        <v>1942</v>
      </c>
    </row>
    <row r="525" spans="1:2" ht="19.5" customHeight="1" x14ac:dyDescent="0.15">
      <c r="A525" s="7" t="s">
        <v>535</v>
      </c>
      <c r="B525" s="35" t="s">
        <v>1943</v>
      </c>
    </row>
    <row r="526" spans="1:2" ht="19.5" customHeight="1" x14ac:dyDescent="0.15">
      <c r="A526" s="7" t="s">
        <v>536</v>
      </c>
      <c r="B526" s="35" t="s">
        <v>1944</v>
      </c>
    </row>
    <row r="527" spans="1:2" ht="19.5" customHeight="1" x14ac:dyDescent="0.15">
      <c r="A527" s="7" t="s">
        <v>537</v>
      </c>
      <c r="B527" s="35" t="s">
        <v>1945</v>
      </c>
    </row>
    <row r="528" spans="1:2" ht="19.5" customHeight="1" x14ac:dyDescent="0.15">
      <c r="A528" s="7" t="s">
        <v>538</v>
      </c>
      <c r="B528" s="35" t="s">
        <v>1946</v>
      </c>
    </row>
    <row r="529" spans="1:2" ht="19.5" customHeight="1" x14ac:dyDescent="0.15">
      <c r="A529" s="7" t="s">
        <v>539</v>
      </c>
      <c r="B529" s="35" t="s">
        <v>1947</v>
      </c>
    </row>
    <row r="530" spans="1:2" ht="19.5" customHeight="1" x14ac:dyDescent="0.15">
      <c r="A530" s="7" t="s">
        <v>540</v>
      </c>
      <c r="B530" s="35" t="s">
        <v>1948</v>
      </c>
    </row>
    <row r="531" spans="1:2" ht="19.5" customHeight="1" x14ac:dyDescent="0.15">
      <c r="A531" s="7" t="s">
        <v>541</v>
      </c>
      <c r="B531" s="35" t="s">
        <v>1949</v>
      </c>
    </row>
    <row r="532" spans="1:2" ht="19.5" customHeight="1" x14ac:dyDescent="0.15">
      <c r="A532" s="7" t="s">
        <v>542</v>
      </c>
      <c r="B532" s="35" t="s">
        <v>1950</v>
      </c>
    </row>
    <row r="533" spans="1:2" ht="19.5" customHeight="1" x14ac:dyDescent="0.15">
      <c r="A533" s="7" t="s">
        <v>543</v>
      </c>
      <c r="B533" s="35" t="s">
        <v>1951</v>
      </c>
    </row>
    <row r="534" spans="1:2" ht="19.5" customHeight="1" x14ac:dyDescent="0.15">
      <c r="A534" s="7" t="s">
        <v>544</v>
      </c>
      <c r="B534" s="35" t="s">
        <v>1952</v>
      </c>
    </row>
    <row r="535" spans="1:2" ht="19.5" customHeight="1" x14ac:dyDescent="0.15">
      <c r="A535" s="7" t="s">
        <v>545</v>
      </c>
      <c r="B535" s="35" t="s">
        <v>1953</v>
      </c>
    </row>
    <row r="536" spans="1:2" ht="19.5" customHeight="1" x14ac:dyDescent="0.15">
      <c r="A536" s="7" t="s">
        <v>546</v>
      </c>
      <c r="B536" s="35" t="s">
        <v>1954</v>
      </c>
    </row>
    <row r="537" spans="1:2" ht="19.5" customHeight="1" x14ac:dyDescent="0.15">
      <c r="A537" s="7" t="s">
        <v>547</v>
      </c>
      <c r="B537" s="35" t="s">
        <v>1955</v>
      </c>
    </row>
    <row r="538" spans="1:2" ht="19.5" customHeight="1" x14ac:dyDescent="0.15">
      <c r="A538" s="7" t="s">
        <v>548</v>
      </c>
      <c r="B538" s="35" t="s">
        <v>1956</v>
      </c>
    </row>
    <row r="539" spans="1:2" ht="19.5" customHeight="1" x14ac:dyDescent="0.15">
      <c r="A539" s="7" t="s">
        <v>549</v>
      </c>
      <c r="B539" s="35" t="s">
        <v>1957</v>
      </c>
    </row>
    <row r="540" spans="1:2" ht="19.5" customHeight="1" x14ac:dyDescent="0.15">
      <c r="A540" s="7" t="s">
        <v>550</v>
      </c>
      <c r="B540" s="35" t="s">
        <v>1958</v>
      </c>
    </row>
    <row r="541" spans="1:2" ht="19.5" customHeight="1" x14ac:dyDescent="0.15">
      <c r="A541" s="7" t="s">
        <v>551</v>
      </c>
      <c r="B541" s="35" t="s">
        <v>1959</v>
      </c>
    </row>
    <row r="542" spans="1:2" ht="19.5" customHeight="1" x14ac:dyDescent="0.15">
      <c r="A542" s="7" t="s">
        <v>552</v>
      </c>
      <c r="B542" s="35" t="s">
        <v>1960</v>
      </c>
    </row>
    <row r="543" spans="1:2" ht="19.5" customHeight="1" x14ac:dyDescent="0.15">
      <c r="A543" s="7" t="s">
        <v>553</v>
      </c>
      <c r="B543" s="35" t="s">
        <v>1961</v>
      </c>
    </row>
    <row r="544" spans="1:2" ht="19.5" customHeight="1" x14ac:dyDescent="0.15">
      <c r="A544" s="7" t="s">
        <v>554</v>
      </c>
      <c r="B544" s="35" t="s">
        <v>1962</v>
      </c>
    </row>
    <row r="545" spans="1:2" ht="19.5" customHeight="1" x14ac:dyDescent="0.15">
      <c r="A545" s="7" t="s">
        <v>555</v>
      </c>
      <c r="B545" s="35" t="s">
        <v>1963</v>
      </c>
    </row>
    <row r="546" spans="1:2" ht="19.5" customHeight="1" x14ac:dyDescent="0.15">
      <c r="A546" s="7" t="s">
        <v>556</v>
      </c>
      <c r="B546" s="35" t="s">
        <v>1964</v>
      </c>
    </row>
    <row r="547" spans="1:2" ht="19.5" customHeight="1" x14ac:dyDescent="0.15">
      <c r="A547" s="7" t="s">
        <v>557</v>
      </c>
      <c r="B547" s="35" t="s">
        <v>1965</v>
      </c>
    </row>
    <row r="548" spans="1:2" ht="19.5" customHeight="1" x14ac:dyDescent="0.15">
      <c r="A548" s="7" t="s">
        <v>558</v>
      </c>
      <c r="B548" s="35" t="s">
        <v>1966</v>
      </c>
    </row>
    <row r="549" spans="1:2" ht="19.5" customHeight="1" x14ac:dyDescent="0.15">
      <c r="A549" s="7" t="s">
        <v>559</v>
      </c>
      <c r="B549" s="35" t="s">
        <v>1967</v>
      </c>
    </row>
    <row r="550" spans="1:2" ht="19.5" customHeight="1" x14ac:dyDescent="0.15">
      <c r="A550" s="7" t="s">
        <v>560</v>
      </c>
      <c r="B550" s="35" t="s">
        <v>1968</v>
      </c>
    </row>
    <row r="551" spans="1:2" ht="19.5" customHeight="1" x14ac:dyDescent="0.15">
      <c r="A551" s="7" t="s">
        <v>561</v>
      </c>
      <c r="B551" s="35" t="s">
        <v>1969</v>
      </c>
    </row>
    <row r="552" spans="1:2" ht="19.5" customHeight="1" x14ac:dyDescent="0.15">
      <c r="A552" s="7" t="s">
        <v>562</v>
      </c>
      <c r="B552" s="35" t="s">
        <v>1970</v>
      </c>
    </row>
    <row r="553" spans="1:2" ht="19.5" customHeight="1" x14ac:dyDescent="0.15">
      <c r="A553" s="7" t="s">
        <v>563</v>
      </c>
      <c r="B553" s="35" t="s">
        <v>1971</v>
      </c>
    </row>
    <row r="554" spans="1:2" ht="19.5" customHeight="1" x14ac:dyDescent="0.15">
      <c r="A554" s="7" t="s">
        <v>564</v>
      </c>
      <c r="B554" s="35" t="s">
        <v>1972</v>
      </c>
    </row>
    <row r="555" spans="1:2" ht="19.5" customHeight="1" x14ac:dyDescent="0.15">
      <c r="A555" s="7" t="s">
        <v>565</v>
      </c>
      <c r="B555" s="35" t="s">
        <v>1973</v>
      </c>
    </row>
    <row r="556" spans="1:2" ht="19.5" customHeight="1" x14ac:dyDescent="0.15">
      <c r="A556" s="7" t="s">
        <v>566</v>
      </c>
      <c r="B556" s="35" t="s">
        <v>1974</v>
      </c>
    </row>
    <row r="557" spans="1:2" ht="19.5" customHeight="1" x14ac:dyDescent="0.15">
      <c r="A557" s="7" t="s">
        <v>567</v>
      </c>
      <c r="B557" s="35" t="s">
        <v>1975</v>
      </c>
    </row>
    <row r="558" spans="1:2" ht="19.5" customHeight="1" x14ac:dyDescent="0.15">
      <c r="A558" s="7" t="s">
        <v>955</v>
      </c>
      <c r="B558" s="8" t="s">
        <v>1976</v>
      </c>
    </row>
    <row r="559" spans="1:2" ht="19.5" customHeight="1" x14ac:dyDescent="0.15">
      <c r="A559" s="37" t="s">
        <v>1977</v>
      </c>
      <c r="B559" s="8" t="s">
        <v>1978</v>
      </c>
    </row>
    <row r="560" spans="1:2" ht="19.5" customHeight="1" x14ac:dyDescent="0.15">
      <c r="A560" s="2" t="s">
        <v>1979</v>
      </c>
      <c r="B560" s="8" t="s">
        <v>1980</v>
      </c>
    </row>
    <row r="561" spans="1:2" ht="19.5" customHeight="1" x14ac:dyDescent="0.15">
      <c r="A561" s="37" t="s">
        <v>1981</v>
      </c>
      <c r="B561" s="8" t="s">
        <v>1982</v>
      </c>
    </row>
    <row r="562" spans="1:2" ht="19.5" customHeight="1" x14ac:dyDescent="0.15">
      <c r="A562" s="37" t="s">
        <v>1983</v>
      </c>
      <c r="B562" s="8" t="s">
        <v>1984</v>
      </c>
    </row>
  </sheetData>
  <phoneticPr fontId="2"/>
  <hyperlinks>
    <hyperlink ref="A406" r:id="rId1" display="http://bkichiran.hikak.com/2011/" xr:uid="{0487A69D-AFAF-41A7-B3A4-E7A5F761E9AF}"/>
    <hyperlink ref="A408" r:id="rId2" display="http://bkichiran.hikak.com/2014/" xr:uid="{AE1F0A3B-3580-4D51-B130-31F8D26C2A98}"/>
    <hyperlink ref="A410" r:id="rId3" display="http://bkichiran.hikak.com/2019/" xr:uid="{32F13CE8-1868-498E-8EFC-7F5AE89734F9}"/>
    <hyperlink ref="A412" r:id="rId4" display="http://bkichiran.hikak.com/2025/" xr:uid="{388CBA30-E14F-4982-93D3-5F2E62B388A0}"/>
    <hyperlink ref="A414" r:id="rId5" display="http://bkichiran.hikak.com/2045/" xr:uid="{2F77CBB5-D594-4080-A2D8-485E46D18846}"/>
    <hyperlink ref="A416" r:id="rId6" display="http://bkichiran.hikak.com/2060/" xr:uid="{ADF9E255-6875-48A1-AA3B-E633BEB41788}"/>
    <hyperlink ref="A418" r:id="rId7" display="http://bkichiran.hikak.com/2062/" xr:uid="{E72FF9D6-DD88-4F05-8E7B-2FE1687B71EA}"/>
    <hyperlink ref="A420" r:id="rId8" display="http://bkichiran.hikak.com/2075/" xr:uid="{BF8DA9A2-2CBD-4EFA-895C-B9D0DC4062E8}"/>
    <hyperlink ref="A422" r:id="rId9" display="http://bkichiran.hikak.com/2084/" xr:uid="{E0395274-8A94-4F06-ADDA-66B3C32B827F}"/>
    <hyperlink ref="A424" r:id="rId10" display="http://bkichiran.hikak.com/2090/" xr:uid="{D1408706-5917-4B61-BD83-89BF7266A842}"/>
    <hyperlink ref="A426" r:id="rId11" display="http://bkichiran.hikak.com/2095/" xr:uid="{6D586C82-6185-460C-8A8B-38D087C2F468}"/>
    <hyperlink ref="A428" r:id="rId12" display="http://bkichiran.hikak.com/2101/" xr:uid="{84FAE7F5-EAE9-4D05-890B-B907FC71F500}"/>
    <hyperlink ref="A430" r:id="rId13" display="http://bkichiran.hikak.com/2125/" xr:uid="{5BBBF070-FE84-4C5D-80D6-E1FA9FEF0A0A}"/>
    <hyperlink ref="A432" r:id="rId14" display="http://bkichiran.hikak.com/2146/" xr:uid="{B6CD1805-46FE-4CCE-AF4D-AF30670D0B95}"/>
    <hyperlink ref="A434" r:id="rId15" display="http://bkichiran.hikak.com/2151/" xr:uid="{50D0B8BD-0562-488F-8D87-5FABD9B018E7}"/>
    <hyperlink ref="A436" r:id="rId16" display="http://bkichiran.hikak.com/2165/" xr:uid="{9BD0811C-BA29-4AF4-BBFC-907BF5EC2ECE}"/>
    <hyperlink ref="A438" r:id="rId17" display="http://bkichiran.hikak.com/2180/" xr:uid="{1DC3C0FB-661F-497A-A0FB-6EE30C18239E}"/>
    <hyperlink ref="A440" r:id="rId18" display="http://bkichiran.hikak.com/2190/" xr:uid="{50D2D7B2-CC6B-44E9-B7AD-3319698FDA5C}"/>
    <hyperlink ref="A442" r:id="rId19" display="http://bkichiran.hikak.com/2210/" xr:uid="{D8E1063D-5419-400A-97DB-624F96EF11F6}"/>
    <hyperlink ref="A444" r:id="rId20" display="http://bkichiran.hikak.com/2215/" xr:uid="{4B3EB246-EB78-4BCB-8B7D-8527DBC6F4ED}"/>
    <hyperlink ref="A446" r:id="rId21" display="http://bkichiran.hikak.com/2226/" xr:uid="{36A4B706-C344-4A19-88C6-91085A01D7E6}"/>
    <hyperlink ref="A448" r:id="rId22" display="http://bkichiran.hikak.com/2231/" xr:uid="{30042A5F-DD83-4A12-B7E4-60950DFBBBE6}"/>
    <hyperlink ref="A450" r:id="rId23" display="http://bkichiran.hikak.com/2241/" xr:uid="{AB54B9D9-94BC-4176-857A-194072BC5A59}"/>
    <hyperlink ref="A452" r:id="rId24" display="http://bkichiran.hikak.com/2248/" xr:uid="{0BD328AD-4A73-4D4B-8C95-15E0A5155A57}"/>
    <hyperlink ref="A454" r:id="rId25" display="http://bkichiran.hikak.com/2266/" xr:uid="{C51A04AF-A2B2-4E36-B402-3DE10CCD9594}"/>
    <hyperlink ref="A456" r:id="rId26" display="http://bkichiran.hikak.com/2272/" xr:uid="{075B0C18-BB62-4956-8519-DE00177002B4}"/>
    <hyperlink ref="A458" r:id="rId27" display="http://bkichiran.hikak.com/2276/" xr:uid="{806D83B5-45B0-4809-9002-E4971C29D830}"/>
    <hyperlink ref="A460" r:id="rId28" display="http://bkichiran.hikak.com/2304/" xr:uid="{FA04B9B5-D686-4757-9241-7328BA8987E8}"/>
    <hyperlink ref="A462" r:id="rId29" display="http://bkichiran.hikak.com/2306/" xr:uid="{DFAF79AF-72C8-4C4F-A454-4A703993CF56}"/>
    <hyperlink ref="A464" r:id="rId30" display="http://bkichiran.hikak.com/2315/" xr:uid="{84C433B1-4F39-4DD8-A25F-10466103428E}"/>
    <hyperlink ref="A466" r:id="rId31" display="http://bkichiran.hikak.com/2332/" xr:uid="{EB1FD983-C895-4EB6-86C5-2120821D214E}"/>
    <hyperlink ref="A468" r:id="rId32" display="http://bkichiran.hikak.com/2354/" xr:uid="{43C47FED-932A-4086-BE98-2AADA88079DB}"/>
    <hyperlink ref="A470" r:id="rId33" display="http://bkichiran.hikak.com/2357/" xr:uid="{1ACF56FB-720A-479A-AD23-463EC7099342}"/>
    <hyperlink ref="A472" r:id="rId34" display="http://bkichiran.hikak.com/2359/" xr:uid="{ECE44093-0197-4568-B660-ADB4D10D1643}"/>
    <hyperlink ref="A474" r:id="rId35" display="http://bkichiran.hikak.com/2361/" xr:uid="{79D7DDDA-7FF5-4C74-82F4-4156235F3250}"/>
    <hyperlink ref="A476" r:id="rId36" display="http://bkichiran.hikak.com/2363/" xr:uid="{6FAFD356-37D0-4A9E-8B8C-F8D1A98EE34D}"/>
    <hyperlink ref="A478" r:id="rId37" display="http://bkichiran.hikak.com/2366/" xr:uid="{7CDC7521-FB0F-4685-AFB1-18CE2D4D674A}"/>
    <hyperlink ref="A480" r:id="rId38" display="http://bkichiran.hikak.com/2378/" xr:uid="{B836D754-3109-42B0-8303-BCCDB7F34F9D}"/>
    <hyperlink ref="A482" r:id="rId39" display="http://bkichiran.hikak.com/2402/" xr:uid="{282340C5-DD17-4BA3-B6D1-75166C798D1E}"/>
    <hyperlink ref="A484" r:id="rId40" display="http://bkichiran.hikak.com/2411/" xr:uid="{D445788B-6364-42EB-B1DE-A63F746D95AE}"/>
    <hyperlink ref="A486" r:id="rId41" display="http://bkichiran.hikak.com/2430/" xr:uid="{CF12465E-7CA1-4391-949A-242249D78799}"/>
    <hyperlink ref="A488" r:id="rId42" display="http://bkichiran.hikak.com/2440/" xr:uid="{FB91A8E7-FB87-43F9-AF0C-6756137AE7DC}"/>
    <hyperlink ref="A490" r:id="rId43" display="http://bkichiran.hikak.com/2443/" xr:uid="{6F33638C-1C73-4B64-A537-0E623EB217D1}"/>
    <hyperlink ref="A492" r:id="rId44" display="http://bkichiran.hikak.com/2446/" xr:uid="{C8D38604-EA8C-46A2-87A7-61FB1487FF88}"/>
    <hyperlink ref="A494" r:id="rId45" display="http://bkichiran.hikak.com/2448/" xr:uid="{4E6B1672-1E2B-48D4-AE0C-48559C6F136E}"/>
    <hyperlink ref="A496" r:id="rId46" display="http://bkichiran.hikak.com/2452/" xr:uid="{DB48484C-4877-4F5C-AC48-B7B7A7E1CA24}"/>
    <hyperlink ref="A498" r:id="rId47" display="http://bkichiran.hikak.com/2471/" xr:uid="{27004A8E-3269-481B-8BDE-6267E622099E}"/>
    <hyperlink ref="A500" r:id="rId48" display="http://bkichiran.hikak.com/2476/" xr:uid="{4E6239F8-0688-48D6-AF43-6AE58351E1CA}"/>
    <hyperlink ref="A502" r:id="rId49" display="http://bkichiran.hikak.com/2504/" xr:uid="{1AEEFC19-726D-428D-A49F-83B4C8B2F395}"/>
    <hyperlink ref="A504" r:id="rId50" display="http://bkichiran.hikak.com/2526/" xr:uid="{B53C9ED2-14D8-47D7-9F00-29202519E8E3}"/>
    <hyperlink ref="A506" r:id="rId51" display="http://bkichiran.hikak.com/2541/" xr:uid="{05A7ECC9-1E58-4682-9E3D-050D513E7F25}"/>
    <hyperlink ref="A508" r:id="rId52" display="http://bkichiran.hikak.com/2548/" xr:uid="{1DF8B7C3-3956-47AF-9EA2-E48C80F0842B}"/>
    <hyperlink ref="A510" r:id="rId53" display="http://bkichiran.hikak.com/2556/" xr:uid="{536828A9-122C-47B3-BDD8-7D445B1E04B7}"/>
    <hyperlink ref="A512" r:id="rId54" display="http://bkichiran.hikak.com/2566/" xr:uid="{1E3C6D97-1C00-41C7-A37E-D6F0ED332426}"/>
    <hyperlink ref="A514" r:id="rId55" display="http://bkichiran.hikak.com/2580/" xr:uid="{564C41D6-B15F-48B6-8DF0-30C4BA3A4007}"/>
    <hyperlink ref="A516" r:id="rId56" display="http://bkichiran.hikak.com/2582/" xr:uid="{229F5EFD-AEE0-4143-857B-3E53FD771EC2}"/>
    <hyperlink ref="A518" r:id="rId57" display="http://bkichiran.hikak.com/2605/" xr:uid="{55A55B31-672F-4C6F-B875-CF2ACCF5026D}"/>
    <hyperlink ref="A520" r:id="rId58" display="http://bkichiran.hikak.com/2610/" xr:uid="{6A73A128-FC3A-45C7-9AAC-5FB035AE9164}"/>
    <hyperlink ref="A522" r:id="rId59" display="http://bkichiran.hikak.com/2620/" xr:uid="{FD9AE144-B453-4416-881C-1F1044B1AD10}"/>
    <hyperlink ref="A524" r:id="rId60" display="http://bkichiran.hikak.com/2661/" xr:uid="{56204375-3FCA-4616-ABB9-B5E998869B09}"/>
    <hyperlink ref="A526" r:id="rId61" display="http://bkichiran.hikak.com/2673/" xr:uid="{FABB75F8-F27E-4433-8D20-E18FB4EB23C3}"/>
    <hyperlink ref="A528" r:id="rId62" display="http://bkichiran.hikak.com/2680/" xr:uid="{805D2200-4EBB-412B-AD6B-04682F8056CF}"/>
    <hyperlink ref="A530" r:id="rId63" display="http://bkichiran.hikak.com/2684/" xr:uid="{853DA7B1-BD71-4C55-8B1F-6F2E65290A66}"/>
    <hyperlink ref="A532" r:id="rId64" display="http://bkichiran.hikak.com/2696/" xr:uid="{3AE49FE3-6F6A-48A4-ADA6-C49B9CC741C3}"/>
    <hyperlink ref="A534" r:id="rId65" display="http://bkichiran.hikak.com/2721/" xr:uid="{E7A859A3-9582-4127-B749-85CA76153B5C}"/>
    <hyperlink ref="A536" r:id="rId66" display="http://bkichiran.hikak.com/2741/" xr:uid="{399A0E43-7523-479A-954E-0843FF9E147F}"/>
    <hyperlink ref="A538" r:id="rId67" display="http://bkichiran.hikak.com/2753/" xr:uid="{CAE44105-5FDF-4002-AC5B-C8AF4809B192}"/>
    <hyperlink ref="A540" r:id="rId68" display="http://bkichiran.hikak.com/2773/" xr:uid="{A8FC6018-15B0-452A-8E47-9DDAFDA8D87B}"/>
    <hyperlink ref="A542" r:id="rId69" display="http://bkichiran.hikak.com/2802/" xr:uid="{F87B6DAF-E459-4799-822B-F1D2C488F210}"/>
    <hyperlink ref="A544" r:id="rId70" display="http://bkichiran.hikak.com/2808/" xr:uid="{ED9E5476-6ECD-4135-8A0C-8FD34B0E4BA9}"/>
    <hyperlink ref="A546" r:id="rId71" display="http://bkichiran.hikak.com/2821/" xr:uid="{E9588F75-852B-4336-A6B7-26DEBCB8B6DA}"/>
    <hyperlink ref="A548" r:id="rId72" display="http://bkichiran.hikak.com/2826/" xr:uid="{C489B6CA-7F2E-4F4B-8375-96886FAEE628}"/>
    <hyperlink ref="A550" r:id="rId73" display="http://bkichiran.hikak.com/2840/" xr:uid="{C728CE3E-D994-4656-9C32-FC2305FD7048}"/>
    <hyperlink ref="A552" r:id="rId74" display="http://bkichiran.hikak.com/2845/" xr:uid="{2D3DF614-D422-41E5-964B-9C71ADA779AE}"/>
    <hyperlink ref="A554" r:id="rId75" display="http://bkichiran.hikak.com/2884/" xr:uid="{104A7B73-DEDB-4FD8-A5CB-98D5B405A945}"/>
    <hyperlink ref="A556" r:id="rId76" display="http://bkichiran.hikak.com/2891/" xr:uid="{78D7BF21-E601-40C4-AD77-A37A1EF2AA29}"/>
  </hyperlinks>
  <pageMargins left="0.7" right="0.7" top="0.75" bottom="0.75" header="0.3" footer="0.3"/>
  <pageSetup paperSize="9" orientation="portrait"/>
  <legacyDrawing r:id="rId7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A134-01C2-466E-9F1B-F78338BD89C1}">
  <sheetPr>
    <tabColor rgb="FFFFC000"/>
  </sheetPr>
  <dimension ref="A1:D20"/>
  <sheetViews>
    <sheetView zoomScale="115" zoomScaleNormal="115" workbookViewId="0">
      <selection activeCell="J19" sqref="J19"/>
    </sheetView>
  </sheetViews>
  <sheetFormatPr defaultRowHeight="13.5" x14ac:dyDescent="0.15"/>
  <cols>
    <col min="1" max="2" width="0.875" customWidth="1"/>
  </cols>
  <sheetData>
    <row r="1" spans="1:4" ht="17.25" x14ac:dyDescent="0.15">
      <c r="A1" s="190" t="s">
        <v>935</v>
      </c>
      <c r="B1" s="190"/>
      <c r="C1" s="190"/>
      <c r="D1" s="190"/>
    </row>
    <row r="2" spans="1:4" ht="3.75" customHeight="1" x14ac:dyDescent="0.15">
      <c r="A2" s="51"/>
      <c r="B2" s="51"/>
      <c r="C2" s="51"/>
      <c r="D2" s="51"/>
    </row>
    <row r="3" spans="1:4" x14ac:dyDescent="0.15">
      <c r="B3" t="s">
        <v>936</v>
      </c>
    </row>
    <row r="4" spans="1:4" x14ac:dyDescent="0.15">
      <c r="C4" t="s">
        <v>937</v>
      </c>
    </row>
    <row r="5" spans="1:4" x14ac:dyDescent="0.15">
      <c r="C5" t="s">
        <v>938</v>
      </c>
    </row>
    <row r="6" spans="1:4" x14ac:dyDescent="0.15">
      <c r="C6" t="s">
        <v>939</v>
      </c>
    </row>
    <row r="7" spans="1:4" x14ac:dyDescent="0.15">
      <c r="C7" t="s">
        <v>942</v>
      </c>
    </row>
    <row r="8" spans="1:4" ht="3.75" customHeight="1" x14ac:dyDescent="0.15">
      <c r="A8" s="51"/>
      <c r="B8" s="51"/>
      <c r="C8" s="51"/>
      <c r="D8" s="51"/>
    </row>
    <row r="9" spans="1:4" x14ac:dyDescent="0.15">
      <c r="B9" t="s">
        <v>940</v>
      </c>
    </row>
    <row r="10" spans="1:4" x14ac:dyDescent="0.15">
      <c r="C10" t="s">
        <v>1986</v>
      </c>
    </row>
    <row r="11" spans="1:4" x14ac:dyDescent="0.15">
      <c r="C11" t="s">
        <v>943</v>
      </c>
    </row>
    <row r="12" spans="1:4" ht="3.75" customHeight="1" x14ac:dyDescent="0.15">
      <c r="A12" s="51"/>
      <c r="B12" s="51"/>
      <c r="C12" s="51"/>
      <c r="D12" s="51"/>
    </row>
    <row r="13" spans="1:4" x14ac:dyDescent="0.15">
      <c r="B13" s="52" t="s">
        <v>949</v>
      </c>
    </row>
    <row r="14" spans="1:4" x14ac:dyDescent="0.15">
      <c r="C14" t="s">
        <v>944</v>
      </c>
    </row>
    <row r="15" spans="1:4" ht="3.75" customHeight="1" x14ac:dyDescent="0.15">
      <c r="A15" s="51"/>
      <c r="B15" s="51"/>
      <c r="C15" s="51"/>
      <c r="D15" s="51"/>
    </row>
    <row r="16" spans="1:4" x14ac:dyDescent="0.15">
      <c r="B16" t="s">
        <v>941</v>
      </c>
    </row>
    <row r="17" spans="1:4" x14ac:dyDescent="0.15">
      <c r="C17" t="s">
        <v>945</v>
      </c>
    </row>
    <row r="18" spans="1:4" ht="3.75" customHeight="1" x14ac:dyDescent="0.15">
      <c r="A18" s="51"/>
      <c r="B18" s="51"/>
      <c r="C18" s="51"/>
      <c r="D18" s="51"/>
    </row>
    <row r="19" spans="1:4" x14ac:dyDescent="0.15">
      <c r="B19" s="52" t="s">
        <v>950</v>
      </c>
    </row>
    <row r="20" spans="1:4" x14ac:dyDescent="0.15">
      <c r="C20" t="s">
        <v>1987</v>
      </c>
    </row>
  </sheetData>
  <mergeCells count="1">
    <mergeCell ref="A1:D1"/>
  </mergeCells>
  <phoneticPr fontId="1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様式1-2</vt:lpstr>
      <vt:lpstr>一覧表</vt:lpstr>
      <vt:lpstr>データ表</vt:lpstr>
      <vt:lpstr>金融機関コード</vt:lpstr>
      <vt:lpstr>作成の留意点</vt:lpstr>
      <vt:lpstr>'様式1-2'!Print_Area</vt:lpstr>
      <vt:lpstr>'様式1-2'!Print_Titles</vt:lpstr>
      <vt:lpstr>みちのく銀行</vt:lpstr>
      <vt:lpstr>ゆうちょ銀行</vt:lpstr>
      <vt:lpstr>岩手銀行</vt:lpstr>
      <vt:lpstr>秋田銀行</vt:lpstr>
      <vt:lpstr>青い森信用金庫</vt:lpstr>
      <vt:lpstr>青森銀行</vt:lpstr>
      <vt:lpstr>青森県信用組合</vt:lpstr>
      <vt:lpstr>東奥信用金庫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dcterms:modified xsi:type="dcterms:W3CDTF">2024-04-19T09:37:13Z</dcterms:modified>
</cp:coreProperties>
</file>