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Pc30-1johon1261\増進課共有フォルダ\"/>
    </mc:Choice>
  </mc:AlternateContent>
  <bookViews>
    <workbookView xWindow="0" yWindow="0" windowWidth="19200" windowHeight="12225" tabRatio="871" activeTab="1"/>
  </bookViews>
  <sheets>
    <sheet name="調査結果" sheetId="35" r:id="rId1"/>
    <sheet name="栄養成分表示一覧" sheetId="41" r:id="rId2"/>
    <sheet name="一覧の使い方" sheetId="42" r:id="rId3"/>
  </sheets>
  <definedNames>
    <definedName name="_xlnm._FilterDatabase" localSheetId="1" hidden="1">栄養成分表示一覧!$B$6:$BO$167</definedName>
    <definedName name="_xlnm.Print_Area" localSheetId="1">栄養成分表示一覧!$A$1:$AT$167</definedName>
    <definedName name="_xlnm.Print_Area" localSheetId="0">調査結果!$A$1:$AL$72</definedName>
    <definedName name="_xlnm.Print_Titles" localSheetId="1">栄養成分表示一覧!$1:$6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38" i="41" l="1"/>
  <c r="P38" i="41"/>
  <c r="O38" i="41"/>
  <c r="N38" i="41"/>
  <c r="M38" i="41"/>
  <c r="AP45" i="41" l="1"/>
  <c r="AT12" i="41" l="1"/>
  <c r="AH12" i="41" s="1"/>
  <c r="AS12" i="41"/>
  <c r="AG12" i="41" s="1"/>
  <c r="AR12" i="41"/>
  <c r="AF12" i="41" s="1"/>
  <c r="AQ12" i="41"/>
  <c r="AE12" i="41" s="1"/>
  <c r="AP12" i="41"/>
  <c r="AD12" i="41" s="1"/>
  <c r="AO12" i="41"/>
  <c r="AC12" i="41" s="1"/>
  <c r="AN12" i="41"/>
  <c r="AB12" i="41" s="1"/>
  <c r="AM12" i="41"/>
  <c r="AA12" i="41" s="1"/>
  <c r="AL12" i="41"/>
  <c r="Z12" i="41" s="1"/>
  <c r="AK12" i="41"/>
  <c r="Y12" i="41" s="1"/>
  <c r="AJ12" i="41"/>
  <c r="X12" i="41" s="1"/>
  <c r="AN11" i="41"/>
  <c r="AB11" i="41" s="1"/>
  <c r="AM11" i="41"/>
  <c r="AA11" i="41" s="1"/>
  <c r="AL11" i="41"/>
  <c r="Z11" i="41" s="1"/>
  <c r="AK11" i="41"/>
  <c r="Y11" i="41" s="1"/>
  <c r="AJ11" i="41"/>
  <c r="X11" i="41" s="1"/>
  <c r="AH11" i="41"/>
  <c r="AG11" i="41"/>
  <c r="AF11" i="41"/>
  <c r="AE11" i="41"/>
  <c r="AD11" i="41"/>
  <c r="AC11" i="41"/>
  <c r="AT10" i="41"/>
  <c r="AH10" i="41" s="1"/>
  <c r="AS10" i="41"/>
  <c r="AG10" i="41" s="1"/>
  <c r="AR10" i="41"/>
  <c r="AF10" i="41" s="1"/>
  <c r="AQ10" i="41"/>
  <c r="AE10" i="41" s="1"/>
  <c r="AP10" i="41"/>
  <c r="AD10" i="41" s="1"/>
  <c r="AO10" i="41"/>
  <c r="AC10" i="41" s="1"/>
  <c r="AN10" i="41"/>
  <c r="AB10" i="41" s="1"/>
  <c r="AM10" i="41"/>
  <c r="AA10" i="41" s="1"/>
  <c r="AL10" i="41"/>
  <c r="Z10" i="41" s="1"/>
  <c r="AK10" i="41"/>
  <c r="Y10" i="41" s="1"/>
  <c r="AJ10" i="41"/>
  <c r="X10" i="41" s="1"/>
  <c r="AT9" i="41"/>
  <c r="AH9" i="41" s="1"/>
  <c r="AS9" i="41"/>
  <c r="AG9" i="41" s="1"/>
  <c r="AR9" i="41"/>
  <c r="AF9" i="41" s="1"/>
  <c r="AQ9" i="41"/>
  <c r="AE9" i="41" s="1"/>
  <c r="AP9" i="41"/>
  <c r="AD9" i="41" s="1"/>
  <c r="AO9" i="41"/>
  <c r="AC9" i="41" s="1"/>
  <c r="AN9" i="41"/>
  <c r="AB9" i="41" s="1"/>
  <c r="AM9" i="41"/>
  <c r="AA9" i="41" s="1"/>
  <c r="AL9" i="41"/>
  <c r="Z9" i="41" s="1"/>
  <c r="AK9" i="41"/>
  <c r="Y9" i="41" s="1"/>
  <c r="AJ9" i="41"/>
  <c r="X9" i="41" s="1"/>
  <c r="AT8" i="41"/>
  <c r="AH8" i="41" s="1"/>
  <c r="AS8" i="41"/>
  <c r="AG8" i="41" s="1"/>
  <c r="AR8" i="41"/>
  <c r="AF8" i="41" s="1"/>
  <c r="AQ8" i="41"/>
  <c r="AE8" i="41" s="1"/>
  <c r="AP8" i="41"/>
  <c r="AD8" i="41" s="1"/>
  <c r="AO8" i="41"/>
  <c r="AC8" i="41" s="1"/>
  <c r="AN8" i="41"/>
  <c r="AB8" i="41" s="1"/>
  <c r="AM8" i="41"/>
  <c r="AA8" i="41" s="1"/>
  <c r="AL8" i="41"/>
  <c r="Z8" i="41" s="1"/>
  <c r="AK8" i="41"/>
  <c r="Y8" i="41" s="1"/>
  <c r="AJ8" i="41"/>
  <c r="X8" i="41" s="1"/>
  <c r="AT7" i="41"/>
  <c r="AH7" i="41" s="1"/>
  <c r="AS7" i="41"/>
  <c r="AG7" i="41" s="1"/>
  <c r="AR7" i="41"/>
  <c r="AF7" i="41" s="1"/>
  <c r="AQ7" i="41"/>
  <c r="AE7" i="41" s="1"/>
  <c r="AP7" i="41"/>
  <c r="AD7" i="41" s="1"/>
  <c r="AO7" i="41"/>
  <c r="AC7" i="41" s="1"/>
  <c r="AN7" i="41"/>
  <c r="AB7" i="41" s="1"/>
  <c r="AM7" i="41"/>
  <c r="AA7" i="41" s="1"/>
  <c r="AL7" i="41"/>
  <c r="Z7" i="41" s="1"/>
  <c r="AK7" i="41"/>
  <c r="Y7" i="41" s="1"/>
  <c r="AJ7" i="41"/>
  <c r="X7" i="41" s="1"/>
  <c r="AT166" i="41"/>
  <c r="AH166" i="41" s="1"/>
  <c r="AS166" i="41"/>
  <c r="AG166" i="41" s="1"/>
  <c r="AR166" i="41"/>
  <c r="AF166" i="41" s="1"/>
  <c r="AQ166" i="41"/>
  <c r="AE166" i="41" s="1"/>
  <c r="AP166" i="41"/>
  <c r="AD166" i="41" s="1"/>
  <c r="AO166" i="41"/>
  <c r="AC166" i="41" s="1"/>
  <c r="AN166" i="41"/>
  <c r="AB166" i="41" s="1"/>
  <c r="AM166" i="41"/>
  <c r="AA166" i="41" s="1"/>
  <c r="AL166" i="41"/>
  <c r="Z166" i="41" s="1"/>
  <c r="AK166" i="41"/>
  <c r="Y166" i="41" s="1"/>
  <c r="AJ166" i="41"/>
  <c r="X166" i="41" s="1"/>
  <c r="AT165" i="41"/>
  <c r="AH165" i="41" s="1"/>
  <c r="AS165" i="41"/>
  <c r="AG165" i="41" s="1"/>
  <c r="AR165" i="41"/>
  <c r="AF165" i="41" s="1"/>
  <c r="AQ165" i="41"/>
  <c r="AE165" i="41" s="1"/>
  <c r="AP165" i="41"/>
  <c r="AD165" i="41" s="1"/>
  <c r="AO165" i="41"/>
  <c r="AC165" i="41" s="1"/>
  <c r="AN165" i="41"/>
  <c r="AB165" i="41" s="1"/>
  <c r="AM165" i="41"/>
  <c r="AA165" i="41" s="1"/>
  <c r="AL165" i="41"/>
  <c r="Z165" i="41" s="1"/>
  <c r="AK165" i="41"/>
  <c r="Y165" i="41" s="1"/>
  <c r="AJ165" i="41"/>
  <c r="X165" i="41" s="1"/>
  <c r="AT164" i="41"/>
  <c r="AH164" i="41" s="1"/>
  <c r="AS164" i="41"/>
  <c r="AG164" i="41" s="1"/>
  <c r="AR164" i="41"/>
  <c r="AF164" i="41" s="1"/>
  <c r="AQ164" i="41"/>
  <c r="AE164" i="41" s="1"/>
  <c r="AP164" i="41"/>
  <c r="AD164" i="41" s="1"/>
  <c r="AO164" i="41"/>
  <c r="AC164" i="41" s="1"/>
  <c r="AN164" i="41"/>
  <c r="AB164" i="41" s="1"/>
  <c r="AM164" i="41"/>
  <c r="AA164" i="41" s="1"/>
  <c r="AL164" i="41"/>
  <c r="Z164" i="41" s="1"/>
  <c r="AK164" i="41"/>
  <c r="Y164" i="41" s="1"/>
  <c r="AJ164" i="41"/>
  <c r="X164" i="41" s="1"/>
  <c r="AT163" i="41"/>
  <c r="AH163" i="41" s="1"/>
  <c r="AS163" i="41"/>
  <c r="AG163" i="41" s="1"/>
  <c r="AR163" i="41"/>
  <c r="AF163" i="41" s="1"/>
  <c r="AQ163" i="41"/>
  <c r="AE163" i="41" s="1"/>
  <c r="AP163" i="41"/>
  <c r="AD163" i="41" s="1"/>
  <c r="AO163" i="41"/>
  <c r="AC163" i="41" s="1"/>
  <c r="AN163" i="41"/>
  <c r="AB163" i="41" s="1"/>
  <c r="AM163" i="41"/>
  <c r="AA163" i="41" s="1"/>
  <c r="AL163" i="41"/>
  <c r="Z163" i="41" s="1"/>
  <c r="AK163" i="41"/>
  <c r="Y163" i="41" s="1"/>
  <c r="AJ163" i="41"/>
  <c r="X163" i="41" s="1"/>
  <c r="AT162" i="41"/>
  <c r="AH162" i="41" s="1"/>
  <c r="AS162" i="41"/>
  <c r="AG162" i="41" s="1"/>
  <c r="AR162" i="41"/>
  <c r="AF162" i="41" s="1"/>
  <c r="AQ162" i="41"/>
  <c r="AE162" i="41" s="1"/>
  <c r="AP162" i="41"/>
  <c r="AD162" i="41" s="1"/>
  <c r="AO162" i="41"/>
  <c r="AC162" i="41" s="1"/>
  <c r="AN162" i="41"/>
  <c r="AB162" i="41" s="1"/>
  <c r="AM162" i="41"/>
  <c r="AA162" i="41" s="1"/>
  <c r="AL162" i="41"/>
  <c r="Z162" i="41" s="1"/>
  <c r="AK162" i="41"/>
  <c r="Y162" i="41" s="1"/>
  <c r="AJ162" i="41"/>
  <c r="X162" i="41" s="1"/>
  <c r="AT160" i="41"/>
  <c r="AH160" i="41" s="1"/>
  <c r="AS160" i="41"/>
  <c r="AG160" i="41" s="1"/>
  <c r="AR160" i="41"/>
  <c r="AF160" i="41" s="1"/>
  <c r="AQ160" i="41"/>
  <c r="AE160" i="41" s="1"/>
  <c r="AP160" i="41"/>
  <c r="AD160" i="41" s="1"/>
  <c r="AO160" i="41"/>
  <c r="AC160" i="41" s="1"/>
  <c r="AN160" i="41"/>
  <c r="AB160" i="41" s="1"/>
  <c r="AM160" i="41"/>
  <c r="AA160" i="41" s="1"/>
  <c r="AL160" i="41"/>
  <c r="Z160" i="41" s="1"/>
  <c r="AK160" i="41"/>
  <c r="Y160" i="41" s="1"/>
  <c r="AJ160" i="41"/>
  <c r="X160" i="41" s="1"/>
  <c r="AT159" i="41"/>
  <c r="AH159" i="41" s="1"/>
  <c r="AS159" i="41"/>
  <c r="AG159" i="41" s="1"/>
  <c r="AR159" i="41"/>
  <c r="AF159" i="41" s="1"/>
  <c r="AQ159" i="41"/>
  <c r="AE159" i="41" s="1"/>
  <c r="AP159" i="41"/>
  <c r="AD159" i="41" s="1"/>
  <c r="AO159" i="41"/>
  <c r="AC159" i="41" s="1"/>
  <c r="AN159" i="41"/>
  <c r="AB159" i="41" s="1"/>
  <c r="AM159" i="41"/>
  <c r="AA159" i="41" s="1"/>
  <c r="AL159" i="41"/>
  <c r="Z159" i="41" s="1"/>
  <c r="AK159" i="41"/>
  <c r="Y159" i="41" s="1"/>
  <c r="AJ159" i="41"/>
  <c r="X159" i="41" s="1"/>
  <c r="AT158" i="41"/>
  <c r="AH158" i="41" s="1"/>
  <c r="AS158" i="41"/>
  <c r="AG158" i="41" s="1"/>
  <c r="AR158" i="41"/>
  <c r="AF158" i="41" s="1"/>
  <c r="AQ158" i="41"/>
  <c r="AE158" i="41" s="1"/>
  <c r="AP158" i="41"/>
  <c r="AD158" i="41" s="1"/>
  <c r="AO158" i="41"/>
  <c r="AC158" i="41" s="1"/>
  <c r="AN158" i="41"/>
  <c r="AB158" i="41" s="1"/>
  <c r="AM158" i="41"/>
  <c r="AA158" i="41" s="1"/>
  <c r="AL158" i="41"/>
  <c r="Z158" i="41" s="1"/>
  <c r="AK158" i="41"/>
  <c r="Y158" i="41" s="1"/>
  <c r="AJ158" i="41"/>
  <c r="X158" i="41" s="1"/>
  <c r="AT157" i="41"/>
  <c r="AH157" i="41" s="1"/>
  <c r="AS157" i="41"/>
  <c r="AG157" i="41" s="1"/>
  <c r="AR157" i="41"/>
  <c r="AF157" i="41" s="1"/>
  <c r="AQ157" i="41"/>
  <c r="AE157" i="41" s="1"/>
  <c r="AP157" i="41"/>
  <c r="AD157" i="41" s="1"/>
  <c r="AO157" i="41"/>
  <c r="AC157" i="41" s="1"/>
  <c r="AN157" i="41"/>
  <c r="AB157" i="41" s="1"/>
  <c r="AM157" i="41"/>
  <c r="AA157" i="41" s="1"/>
  <c r="AL157" i="41"/>
  <c r="Z157" i="41" s="1"/>
  <c r="AK157" i="41"/>
  <c r="Y157" i="41" s="1"/>
  <c r="AJ157" i="41"/>
  <c r="X157" i="41" s="1"/>
  <c r="AT156" i="41"/>
  <c r="AH156" i="41" s="1"/>
  <c r="AS156" i="41"/>
  <c r="AG156" i="41" s="1"/>
  <c r="AR156" i="41"/>
  <c r="AF156" i="41" s="1"/>
  <c r="AQ156" i="41"/>
  <c r="AE156" i="41" s="1"/>
  <c r="AP156" i="41"/>
  <c r="AD156" i="41" s="1"/>
  <c r="AO156" i="41"/>
  <c r="AC156" i="41" s="1"/>
  <c r="AN156" i="41"/>
  <c r="AB156" i="41" s="1"/>
  <c r="AM156" i="41"/>
  <c r="AA156" i="41" s="1"/>
  <c r="AL156" i="41"/>
  <c r="Z156" i="41" s="1"/>
  <c r="AK156" i="41"/>
  <c r="Y156" i="41" s="1"/>
  <c r="AJ156" i="41"/>
  <c r="X156" i="41" s="1"/>
  <c r="AT155" i="41"/>
  <c r="AH155" i="41" s="1"/>
  <c r="AS155" i="41"/>
  <c r="AG155" i="41" s="1"/>
  <c r="AR155" i="41"/>
  <c r="AF155" i="41" s="1"/>
  <c r="AQ155" i="41"/>
  <c r="AE155" i="41" s="1"/>
  <c r="AP155" i="41"/>
  <c r="AD155" i="41" s="1"/>
  <c r="AO155" i="41"/>
  <c r="AC155" i="41" s="1"/>
  <c r="AN155" i="41"/>
  <c r="AB155" i="41" s="1"/>
  <c r="AM155" i="41"/>
  <c r="AA155" i="41" s="1"/>
  <c r="AL155" i="41"/>
  <c r="Z155" i="41" s="1"/>
  <c r="AK155" i="41"/>
  <c r="Y155" i="41" s="1"/>
  <c r="AJ155" i="41"/>
  <c r="X155" i="41" s="1"/>
  <c r="AT154" i="41"/>
  <c r="AH154" i="41" s="1"/>
  <c r="AS154" i="41"/>
  <c r="AG154" i="41" s="1"/>
  <c r="AR154" i="41"/>
  <c r="AF154" i="41" s="1"/>
  <c r="AQ154" i="41"/>
  <c r="AE154" i="41" s="1"/>
  <c r="AP154" i="41"/>
  <c r="AD154" i="41" s="1"/>
  <c r="AO154" i="41"/>
  <c r="AC154" i="41" s="1"/>
  <c r="AN154" i="41"/>
  <c r="AB154" i="41" s="1"/>
  <c r="AM154" i="41"/>
  <c r="AA154" i="41" s="1"/>
  <c r="AL154" i="41"/>
  <c r="Z154" i="41" s="1"/>
  <c r="AK154" i="41"/>
  <c r="Y154" i="41" s="1"/>
  <c r="AJ154" i="41"/>
  <c r="X154" i="41" s="1"/>
  <c r="AT153" i="41"/>
  <c r="AH153" i="41" s="1"/>
  <c r="AS153" i="41"/>
  <c r="AG153" i="41" s="1"/>
  <c r="AR153" i="41"/>
  <c r="AF153" i="41" s="1"/>
  <c r="AQ153" i="41"/>
  <c r="AE153" i="41" s="1"/>
  <c r="AP153" i="41"/>
  <c r="AD153" i="41" s="1"/>
  <c r="AO153" i="41"/>
  <c r="AC153" i="41" s="1"/>
  <c r="AN153" i="41"/>
  <c r="AB153" i="41" s="1"/>
  <c r="AM153" i="41"/>
  <c r="AA153" i="41" s="1"/>
  <c r="AL153" i="41"/>
  <c r="Z153" i="41" s="1"/>
  <c r="AK153" i="41"/>
  <c r="Y153" i="41" s="1"/>
  <c r="AJ153" i="41"/>
  <c r="X153" i="41" s="1"/>
  <c r="AT150" i="41"/>
  <c r="AH150" i="41" s="1"/>
  <c r="AS150" i="41"/>
  <c r="AG150" i="41" s="1"/>
  <c r="AR150" i="41"/>
  <c r="AF150" i="41" s="1"/>
  <c r="AQ150" i="41"/>
  <c r="AE150" i="41" s="1"/>
  <c r="AP150" i="41"/>
  <c r="AD150" i="41" s="1"/>
  <c r="AO150" i="41"/>
  <c r="AC150" i="41" s="1"/>
  <c r="AN150" i="41"/>
  <c r="AB150" i="41" s="1"/>
  <c r="AM150" i="41"/>
  <c r="AA150" i="41" s="1"/>
  <c r="AL150" i="41"/>
  <c r="Z150" i="41" s="1"/>
  <c r="AK150" i="41"/>
  <c r="Y150" i="41" s="1"/>
  <c r="AJ150" i="41"/>
  <c r="X150" i="41" s="1"/>
  <c r="AT152" i="41"/>
  <c r="AH152" i="41" s="1"/>
  <c r="AS152" i="41"/>
  <c r="AG152" i="41" s="1"/>
  <c r="AR152" i="41"/>
  <c r="AF152" i="41" s="1"/>
  <c r="AQ152" i="41"/>
  <c r="AE152" i="41" s="1"/>
  <c r="AP152" i="41"/>
  <c r="AD152" i="41" s="1"/>
  <c r="AO152" i="41"/>
  <c r="AC152" i="41" s="1"/>
  <c r="AN152" i="41"/>
  <c r="AB152" i="41" s="1"/>
  <c r="AM152" i="41"/>
  <c r="AA152" i="41" s="1"/>
  <c r="AL152" i="41"/>
  <c r="Z152" i="41" s="1"/>
  <c r="AK152" i="41"/>
  <c r="Y152" i="41" s="1"/>
  <c r="AJ152" i="41"/>
  <c r="X152" i="41" s="1"/>
  <c r="AT151" i="41"/>
  <c r="AH151" i="41" s="1"/>
  <c r="AS151" i="41"/>
  <c r="AG151" i="41" s="1"/>
  <c r="AR151" i="41"/>
  <c r="AF151" i="41" s="1"/>
  <c r="AQ151" i="41"/>
  <c r="AE151" i="41" s="1"/>
  <c r="AP151" i="41"/>
  <c r="AD151" i="41" s="1"/>
  <c r="AO151" i="41"/>
  <c r="AC151" i="41" s="1"/>
  <c r="AN151" i="41"/>
  <c r="AB151" i="41" s="1"/>
  <c r="AM151" i="41"/>
  <c r="AA151" i="41" s="1"/>
  <c r="AL151" i="41"/>
  <c r="Z151" i="41" s="1"/>
  <c r="AK151" i="41"/>
  <c r="Y151" i="41" s="1"/>
  <c r="AJ151" i="41"/>
  <c r="X151" i="41" s="1"/>
  <c r="AT149" i="41"/>
  <c r="AH149" i="41" s="1"/>
  <c r="AS149" i="41"/>
  <c r="AG149" i="41" s="1"/>
  <c r="AR149" i="41"/>
  <c r="AF149" i="41" s="1"/>
  <c r="AQ149" i="41"/>
  <c r="AE149" i="41" s="1"/>
  <c r="AP149" i="41"/>
  <c r="AD149" i="41" s="1"/>
  <c r="AO149" i="41"/>
  <c r="AC149" i="41" s="1"/>
  <c r="AN149" i="41"/>
  <c r="AB149" i="41" s="1"/>
  <c r="AM149" i="41"/>
  <c r="AA149" i="41" s="1"/>
  <c r="AL149" i="41"/>
  <c r="Z149" i="41" s="1"/>
  <c r="AK149" i="41"/>
  <c r="Y149" i="41" s="1"/>
  <c r="AJ149" i="41"/>
  <c r="X149" i="41" s="1"/>
  <c r="AT148" i="41"/>
  <c r="AH148" i="41" s="1"/>
  <c r="AS148" i="41"/>
  <c r="AG148" i="41" s="1"/>
  <c r="AR148" i="41"/>
  <c r="AF148" i="41" s="1"/>
  <c r="AQ148" i="41"/>
  <c r="AE148" i="41" s="1"/>
  <c r="AP148" i="41"/>
  <c r="AD148" i="41" s="1"/>
  <c r="AO148" i="41"/>
  <c r="AC148" i="41" s="1"/>
  <c r="AN148" i="41"/>
  <c r="AB148" i="41" s="1"/>
  <c r="AM148" i="41"/>
  <c r="AA148" i="41" s="1"/>
  <c r="AL148" i="41"/>
  <c r="Z148" i="41" s="1"/>
  <c r="AK148" i="41"/>
  <c r="Y148" i="41" s="1"/>
  <c r="AJ148" i="41"/>
  <c r="X148" i="41" s="1"/>
  <c r="AT147" i="41"/>
  <c r="AH147" i="41" s="1"/>
  <c r="AS147" i="41"/>
  <c r="AG147" i="41" s="1"/>
  <c r="AR147" i="41"/>
  <c r="AF147" i="41" s="1"/>
  <c r="AQ147" i="41"/>
  <c r="AE147" i="41" s="1"/>
  <c r="AP147" i="41"/>
  <c r="AD147" i="41" s="1"/>
  <c r="AO147" i="41"/>
  <c r="AC147" i="41" s="1"/>
  <c r="AN147" i="41"/>
  <c r="AB147" i="41" s="1"/>
  <c r="AM147" i="41"/>
  <c r="AA147" i="41" s="1"/>
  <c r="AL147" i="41"/>
  <c r="Z147" i="41" s="1"/>
  <c r="AK147" i="41"/>
  <c r="Y147" i="41" s="1"/>
  <c r="AJ147" i="41"/>
  <c r="X147" i="41" s="1"/>
  <c r="AT146" i="41"/>
  <c r="AH146" i="41" s="1"/>
  <c r="AS146" i="41"/>
  <c r="AG146" i="41" s="1"/>
  <c r="AR146" i="41"/>
  <c r="AF146" i="41" s="1"/>
  <c r="AQ146" i="41"/>
  <c r="AE146" i="41" s="1"/>
  <c r="AP146" i="41"/>
  <c r="AD146" i="41" s="1"/>
  <c r="AO146" i="41"/>
  <c r="AC146" i="41" s="1"/>
  <c r="AN146" i="41"/>
  <c r="AB146" i="41" s="1"/>
  <c r="AM146" i="41"/>
  <c r="AA146" i="41" s="1"/>
  <c r="AL146" i="41"/>
  <c r="Z146" i="41" s="1"/>
  <c r="AK146" i="41"/>
  <c r="Y146" i="41" s="1"/>
  <c r="AJ146" i="41"/>
  <c r="X146" i="41" s="1"/>
  <c r="AT145" i="41"/>
  <c r="AH145" i="41" s="1"/>
  <c r="AS145" i="41"/>
  <c r="AG145" i="41" s="1"/>
  <c r="AR145" i="41"/>
  <c r="AF145" i="41" s="1"/>
  <c r="AQ145" i="41"/>
  <c r="AE145" i="41" s="1"/>
  <c r="AP145" i="41"/>
  <c r="AD145" i="41" s="1"/>
  <c r="AO145" i="41"/>
  <c r="AC145" i="41" s="1"/>
  <c r="AN145" i="41"/>
  <c r="AB145" i="41" s="1"/>
  <c r="AM145" i="41"/>
  <c r="AA145" i="41" s="1"/>
  <c r="AL145" i="41"/>
  <c r="Z145" i="41" s="1"/>
  <c r="AK145" i="41"/>
  <c r="Y145" i="41" s="1"/>
  <c r="AJ145" i="41"/>
  <c r="X145" i="41" s="1"/>
  <c r="AT144" i="41"/>
  <c r="AH144" i="41" s="1"/>
  <c r="AS144" i="41"/>
  <c r="AG144" i="41" s="1"/>
  <c r="AR144" i="41"/>
  <c r="AF144" i="41" s="1"/>
  <c r="AQ144" i="41"/>
  <c r="AE144" i="41" s="1"/>
  <c r="AP144" i="41"/>
  <c r="AD144" i="41" s="1"/>
  <c r="AO144" i="41"/>
  <c r="AC144" i="41" s="1"/>
  <c r="AN144" i="41"/>
  <c r="AB144" i="41" s="1"/>
  <c r="AM144" i="41"/>
  <c r="AA144" i="41" s="1"/>
  <c r="AL144" i="41"/>
  <c r="Z144" i="41" s="1"/>
  <c r="AK144" i="41"/>
  <c r="Y144" i="41" s="1"/>
  <c r="AJ144" i="41"/>
  <c r="X144" i="41" s="1"/>
  <c r="AT143" i="41"/>
  <c r="AH143" i="41" s="1"/>
  <c r="AS143" i="41"/>
  <c r="AG143" i="41" s="1"/>
  <c r="AR143" i="41"/>
  <c r="AF143" i="41" s="1"/>
  <c r="AQ143" i="41"/>
  <c r="AE143" i="41" s="1"/>
  <c r="AP143" i="41"/>
  <c r="AD143" i="41" s="1"/>
  <c r="AO143" i="41"/>
  <c r="AC143" i="41" s="1"/>
  <c r="AN143" i="41"/>
  <c r="AB143" i="41" s="1"/>
  <c r="AM143" i="41"/>
  <c r="AA143" i="41" s="1"/>
  <c r="AL143" i="41"/>
  <c r="Z143" i="41" s="1"/>
  <c r="AK143" i="41"/>
  <c r="Y143" i="41" s="1"/>
  <c r="AJ143" i="41"/>
  <c r="X143" i="41" s="1"/>
  <c r="AT142" i="41"/>
  <c r="AH142" i="41" s="1"/>
  <c r="AS142" i="41"/>
  <c r="AG142" i="41" s="1"/>
  <c r="AR142" i="41"/>
  <c r="AF142" i="41" s="1"/>
  <c r="AQ142" i="41"/>
  <c r="AE142" i="41" s="1"/>
  <c r="AP142" i="41"/>
  <c r="AD142" i="41" s="1"/>
  <c r="AO142" i="41"/>
  <c r="AC142" i="41" s="1"/>
  <c r="AN142" i="41"/>
  <c r="AB142" i="41" s="1"/>
  <c r="AM142" i="41"/>
  <c r="AA142" i="41" s="1"/>
  <c r="AL142" i="41"/>
  <c r="Z142" i="41" s="1"/>
  <c r="AK142" i="41"/>
  <c r="Y142" i="41" s="1"/>
  <c r="AJ142" i="41"/>
  <c r="X142" i="41" s="1"/>
  <c r="AT141" i="41"/>
  <c r="AH141" i="41" s="1"/>
  <c r="AS141" i="41"/>
  <c r="AG141" i="41" s="1"/>
  <c r="AR141" i="41"/>
  <c r="AF141" i="41" s="1"/>
  <c r="AQ141" i="41"/>
  <c r="AE141" i="41" s="1"/>
  <c r="AP141" i="41"/>
  <c r="AD141" i="41" s="1"/>
  <c r="AO141" i="41"/>
  <c r="AC141" i="41" s="1"/>
  <c r="AN141" i="41"/>
  <c r="AB141" i="41" s="1"/>
  <c r="AM141" i="41"/>
  <c r="AA141" i="41" s="1"/>
  <c r="AL141" i="41"/>
  <c r="Z141" i="41" s="1"/>
  <c r="AK141" i="41"/>
  <c r="Y141" i="41" s="1"/>
  <c r="AJ141" i="41"/>
  <c r="X141" i="41" s="1"/>
  <c r="AT140" i="41"/>
  <c r="AH140" i="41" s="1"/>
  <c r="AS140" i="41"/>
  <c r="AG140" i="41" s="1"/>
  <c r="AR140" i="41"/>
  <c r="AF140" i="41" s="1"/>
  <c r="AQ140" i="41"/>
  <c r="AE140" i="41" s="1"/>
  <c r="AP140" i="41"/>
  <c r="AD140" i="41" s="1"/>
  <c r="AO140" i="41"/>
  <c r="AC140" i="41" s="1"/>
  <c r="AN140" i="41"/>
  <c r="AB140" i="41" s="1"/>
  <c r="AM140" i="41"/>
  <c r="AA140" i="41" s="1"/>
  <c r="AL140" i="41"/>
  <c r="Z140" i="41" s="1"/>
  <c r="AK140" i="41"/>
  <c r="Y140" i="41" s="1"/>
  <c r="AJ140" i="41"/>
  <c r="X140" i="41" s="1"/>
  <c r="AT139" i="41"/>
  <c r="AH139" i="41" s="1"/>
  <c r="AS139" i="41"/>
  <c r="AG139" i="41" s="1"/>
  <c r="AR139" i="41"/>
  <c r="AF139" i="41" s="1"/>
  <c r="AQ139" i="41"/>
  <c r="AE139" i="41" s="1"/>
  <c r="AP139" i="41"/>
  <c r="AD139" i="41" s="1"/>
  <c r="AO139" i="41"/>
  <c r="AC139" i="41" s="1"/>
  <c r="AN139" i="41"/>
  <c r="AB139" i="41" s="1"/>
  <c r="AM139" i="41"/>
  <c r="AA139" i="41" s="1"/>
  <c r="AL139" i="41"/>
  <c r="Z139" i="41" s="1"/>
  <c r="AK139" i="41"/>
  <c r="Y139" i="41" s="1"/>
  <c r="AJ139" i="41"/>
  <c r="X139" i="41" s="1"/>
  <c r="AT138" i="41"/>
  <c r="AH138" i="41" s="1"/>
  <c r="AS138" i="41"/>
  <c r="AG138" i="41" s="1"/>
  <c r="AR138" i="41"/>
  <c r="AF138" i="41" s="1"/>
  <c r="AQ138" i="41"/>
  <c r="AE138" i="41" s="1"/>
  <c r="AP138" i="41"/>
  <c r="AD138" i="41" s="1"/>
  <c r="AO138" i="41"/>
  <c r="AC138" i="41" s="1"/>
  <c r="AN138" i="41"/>
  <c r="AB138" i="41" s="1"/>
  <c r="AM138" i="41"/>
  <c r="AA138" i="41" s="1"/>
  <c r="AL138" i="41"/>
  <c r="Z138" i="41" s="1"/>
  <c r="AK138" i="41"/>
  <c r="Y138" i="41" s="1"/>
  <c r="AJ138" i="41"/>
  <c r="X138" i="41" s="1"/>
  <c r="AT137" i="41"/>
  <c r="AH137" i="41" s="1"/>
  <c r="AS137" i="41"/>
  <c r="AG137" i="41" s="1"/>
  <c r="AR137" i="41"/>
  <c r="AF137" i="41" s="1"/>
  <c r="AQ137" i="41"/>
  <c r="AE137" i="41" s="1"/>
  <c r="AP137" i="41"/>
  <c r="AD137" i="41" s="1"/>
  <c r="AO137" i="41"/>
  <c r="AC137" i="41" s="1"/>
  <c r="AN137" i="41"/>
  <c r="AB137" i="41" s="1"/>
  <c r="AM137" i="41"/>
  <c r="AA137" i="41" s="1"/>
  <c r="AL137" i="41"/>
  <c r="Z137" i="41" s="1"/>
  <c r="AK137" i="41"/>
  <c r="Y137" i="41" s="1"/>
  <c r="AJ137" i="41"/>
  <c r="X137" i="41" s="1"/>
  <c r="AT136" i="41"/>
  <c r="AH136" i="41" s="1"/>
  <c r="AS136" i="41"/>
  <c r="AG136" i="41" s="1"/>
  <c r="AR136" i="41"/>
  <c r="AF136" i="41" s="1"/>
  <c r="AQ136" i="41"/>
  <c r="AE136" i="41" s="1"/>
  <c r="AP136" i="41"/>
  <c r="AD136" i="41" s="1"/>
  <c r="AO136" i="41"/>
  <c r="AC136" i="41" s="1"/>
  <c r="AN136" i="41"/>
  <c r="AB136" i="41" s="1"/>
  <c r="AM136" i="41"/>
  <c r="AA136" i="41" s="1"/>
  <c r="AL136" i="41"/>
  <c r="Z136" i="41" s="1"/>
  <c r="AK136" i="41"/>
  <c r="Y136" i="41" s="1"/>
  <c r="AJ136" i="41"/>
  <c r="X136" i="41" s="1"/>
  <c r="AT135" i="41"/>
  <c r="AH135" i="41" s="1"/>
  <c r="AS135" i="41"/>
  <c r="AG135" i="41" s="1"/>
  <c r="AR135" i="41"/>
  <c r="AF135" i="41" s="1"/>
  <c r="AQ135" i="41"/>
  <c r="AE135" i="41" s="1"/>
  <c r="AP135" i="41"/>
  <c r="AD135" i="41" s="1"/>
  <c r="AO135" i="41"/>
  <c r="AC135" i="41" s="1"/>
  <c r="AN135" i="41"/>
  <c r="AB135" i="41" s="1"/>
  <c r="AM135" i="41"/>
  <c r="AA135" i="41" s="1"/>
  <c r="AL135" i="41"/>
  <c r="Z135" i="41" s="1"/>
  <c r="AK135" i="41"/>
  <c r="Y135" i="41" s="1"/>
  <c r="AJ135" i="41"/>
  <c r="X135" i="41" s="1"/>
  <c r="AT134" i="41"/>
  <c r="AH134" i="41" s="1"/>
  <c r="AS134" i="41"/>
  <c r="AG134" i="41" s="1"/>
  <c r="AR134" i="41"/>
  <c r="AF134" i="41" s="1"/>
  <c r="AQ134" i="41"/>
  <c r="AE134" i="41" s="1"/>
  <c r="AP134" i="41"/>
  <c r="AD134" i="41" s="1"/>
  <c r="AO134" i="41"/>
  <c r="AC134" i="41" s="1"/>
  <c r="AN134" i="41"/>
  <c r="AB134" i="41" s="1"/>
  <c r="AM134" i="41"/>
  <c r="AA134" i="41" s="1"/>
  <c r="AL134" i="41"/>
  <c r="Z134" i="41" s="1"/>
  <c r="AK134" i="41"/>
  <c r="Y134" i="41" s="1"/>
  <c r="AJ134" i="41"/>
  <c r="X134" i="41" s="1"/>
  <c r="AT133" i="41"/>
  <c r="AH133" i="41" s="1"/>
  <c r="AS133" i="41"/>
  <c r="AG133" i="41" s="1"/>
  <c r="AR133" i="41"/>
  <c r="AF133" i="41" s="1"/>
  <c r="AQ133" i="41"/>
  <c r="AE133" i="41" s="1"/>
  <c r="AP133" i="41"/>
  <c r="AD133" i="41" s="1"/>
  <c r="AO133" i="41"/>
  <c r="AC133" i="41" s="1"/>
  <c r="AN133" i="41"/>
  <c r="AB133" i="41" s="1"/>
  <c r="AM133" i="41"/>
  <c r="AA133" i="41" s="1"/>
  <c r="AL133" i="41"/>
  <c r="Z133" i="41" s="1"/>
  <c r="AK133" i="41"/>
  <c r="Y133" i="41" s="1"/>
  <c r="AJ133" i="41"/>
  <c r="X133" i="41" s="1"/>
  <c r="AT132" i="41"/>
  <c r="AH132" i="41" s="1"/>
  <c r="AS132" i="41"/>
  <c r="AG132" i="41" s="1"/>
  <c r="AR132" i="41"/>
  <c r="AF132" i="41" s="1"/>
  <c r="AQ132" i="41"/>
  <c r="AE132" i="41" s="1"/>
  <c r="AP132" i="41"/>
  <c r="AD132" i="41" s="1"/>
  <c r="AO132" i="41"/>
  <c r="AC132" i="41" s="1"/>
  <c r="AN132" i="41"/>
  <c r="AB132" i="41" s="1"/>
  <c r="AM132" i="41"/>
  <c r="AA132" i="41" s="1"/>
  <c r="AL132" i="41"/>
  <c r="Z132" i="41" s="1"/>
  <c r="AK132" i="41"/>
  <c r="Y132" i="41" s="1"/>
  <c r="AJ132" i="41"/>
  <c r="X132" i="41" s="1"/>
  <c r="AT131" i="41"/>
  <c r="AH131" i="41" s="1"/>
  <c r="AS131" i="41"/>
  <c r="AG131" i="41" s="1"/>
  <c r="AR131" i="41"/>
  <c r="AF131" i="41" s="1"/>
  <c r="AQ131" i="41"/>
  <c r="AE131" i="41" s="1"/>
  <c r="AP131" i="41"/>
  <c r="AD131" i="41" s="1"/>
  <c r="AO131" i="41"/>
  <c r="AC131" i="41" s="1"/>
  <c r="AN131" i="41"/>
  <c r="AB131" i="41" s="1"/>
  <c r="AM131" i="41"/>
  <c r="AA131" i="41" s="1"/>
  <c r="AL131" i="41"/>
  <c r="Z131" i="41" s="1"/>
  <c r="AK131" i="41"/>
  <c r="Y131" i="41" s="1"/>
  <c r="AJ131" i="41"/>
  <c r="X131" i="41" s="1"/>
  <c r="AT130" i="41"/>
  <c r="AH130" i="41" s="1"/>
  <c r="AS130" i="41"/>
  <c r="AG130" i="41" s="1"/>
  <c r="AR130" i="41"/>
  <c r="AF130" i="41" s="1"/>
  <c r="AQ130" i="41"/>
  <c r="AE130" i="41" s="1"/>
  <c r="AP130" i="41"/>
  <c r="AD130" i="41" s="1"/>
  <c r="AO130" i="41"/>
  <c r="AC130" i="41" s="1"/>
  <c r="AN130" i="41"/>
  <c r="AB130" i="41" s="1"/>
  <c r="AM130" i="41"/>
  <c r="AA130" i="41" s="1"/>
  <c r="AL130" i="41"/>
  <c r="Z130" i="41" s="1"/>
  <c r="AK130" i="41"/>
  <c r="Y130" i="41" s="1"/>
  <c r="AJ130" i="41"/>
  <c r="X130" i="41" s="1"/>
  <c r="AT129" i="41"/>
  <c r="AH129" i="41" s="1"/>
  <c r="AS129" i="41"/>
  <c r="AG129" i="41" s="1"/>
  <c r="AR129" i="41"/>
  <c r="AF129" i="41" s="1"/>
  <c r="AQ129" i="41"/>
  <c r="AE129" i="41" s="1"/>
  <c r="AP129" i="41"/>
  <c r="AD129" i="41" s="1"/>
  <c r="AO129" i="41"/>
  <c r="AC129" i="41" s="1"/>
  <c r="AN129" i="41"/>
  <c r="AB129" i="41" s="1"/>
  <c r="AM129" i="41"/>
  <c r="AA129" i="41" s="1"/>
  <c r="AL129" i="41"/>
  <c r="Z129" i="41" s="1"/>
  <c r="AK129" i="41"/>
  <c r="Y129" i="41" s="1"/>
  <c r="AJ129" i="41"/>
  <c r="X129" i="41" s="1"/>
  <c r="AT161" i="41"/>
  <c r="AH161" i="41" s="1"/>
  <c r="AS161" i="41"/>
  <c r="AG161" i="41" s="1"/>
  <c r="AR161" i="41"/>
  <c r="AF161" i="41" s="1"/>
  <c r="AQ161" i="41"/>
  <c r="AE161" i="41" s="1"/>
  <c r="AP161" i="41"/>
  <c r="AD161" i="41" s="1"/>
  <c r="AO161" i="41"/>
  <c r="AC161" i="41" s="1"/>
  <c r="AN161" i="41"/>
  <c r="AB161" i="41" s="1"/>
  <c r="AM161" i="41"/>
  <c r="AA161" i="41" s="1"/>
  <c r="AL161" i="41"/>
  <c r="Z161" i="41" s="1"/>
  <c r="AK161" i="41"/>
  <c r="Y161" i="41" s="1"/>
  <c r="AJ161" i="41"/>
  <c r="X161" i="41" s="1"/>
  <c r="AT128" i="41"/>
  <c r="AH128" i="41" s="1"/>
  <c r="AS128" i="41"/>
  <c r="AG128" i="41" s="1"/>
  <c r="AR128" i="41"/>
  <c r="AF128" i="41" s="1"/>
  <c r="AQ128" i="41"/>
  <c r="AE128" i="41" s="1"/>
  <c r="AP128" i="41"/>
  <c r="AD128" i="41" s="1"/>
  <c r="AO128" i="41"/>
  <c r="AC128" i="41" s="1"/>
  <c r="AN128" i="41"/>
  <c r="AB128" i="41" s="1"/>
  <c r="AM128" i="41"/>
  <c r="AA128" i="41" s="1"/>
  <c r="AL128" i="41"/>
  <c r="Z128" i="41" s="1"/>
  <c r="AK128" i="41"/>
  <c r="Y128" i="41" s="1"/>
  <c r="AJ128" i="41"/>
  <c r="X128" i="41" s="1"/>
  <c r="AT127" i="41"/>
  <c r="AH127" i="41" s="1"/>
  <c r="AS127" i="41"/>
  <c r="AG127" i="41" s="1"/>
  <c r="AR127" i="41"/>
  <c r="AF127" i="41" s="1"/>
  <c r="AQ127" i="41"/>
  <c r="AE127" i="41" s="1"/>
  <c r="AP127" i="41"/>
  <c r="AD127" i="41" s="1"/>
  <c r="AO127" i="41"/>
  <c r="AC127" i="41" s="1"/>
  <c r="AN127" i="41"/>
  <c r="AB127" i="41" s="1"/>
  <c r="AM127" i="41"/>
  <c r="AA127" i="41" s="1"/>
  <c r="AL127" i="41"/>
  <c r="Z127" i="41" s="1"/>
  <c r="AK127" i="41"/>
  <c r="Y127" i="41" s="1"/>
  <c r="AJ127" i="41"/>
  <c r="X127" i="41" s="1"/>
  <c r="AT126" i="41"/>
  <c r="AH126" i="41" s="1"/>
  <c r="AS126" i="41"/>
  <c r="AG126" i="41" s="1"/>
  <c r="AR126" i="41"/>
  <c r="AF126" i="41" s="1"/>
  <c r="AQ126" i="41"/>
  <c r="AE126" i="41" s="1"/>
  <c r="AP126" i="41"/>
  <c r="AD126" i="41" s="1"/>
  <c r="AO126" i="41"/>
  <c r="AC126" i="41" s="1"/>
  <c r="AN126" i="41"/>
  <c r="AB126" i="41" s="1"/>
  <c r="AM126" i="41"/>
  <c r="AA126" i="41" s="1"/>
  <c r="AL126" i="41"/>
  <c r="Z126" i="41" s="1"/>
  <c r="AK126" i="41"/>
  <c r="Y126" i="41" s="1"/>
  <c r="AJ126" i="41"/>
  <c r="X126" i="41" s="1"/>
  <c r="AT125" i="41"/>
  <c r="AH125" i="41" s="1"/>
  <c r="AS125" i="41"/>
  <c r="AG125" i="41" s="1"/>
  <c r="AR125" i="41"/>
  <c r="AF125" i="41" s="1"/>
  <c r="AQ125" i="41"/>
  <c r="AE125" i="41" s="1"/>
  <c r="AP125" i="41"/>
  <c r="AD125" i="41" s="1"/>
  <c r="AO125" i="41"/>
  <c r="AC125" i="41" s="1"/>
  <c r="AN125" i="41"/>
  <c r="AB125" i="41" s="1"/>
  <c r="AM125" i="41"/>
  <c r="AA125" i="41" s="1"/>
  <c r="AL125" i="41"/>
  <c r="Z125" i="41" s="1"/>
  <c r="AK125" i="41"/>
  <c r="Y125" i="41" s="1"/>
  <c r="AJ125" i="41"/>
  <c r="X125" i="41" s="1"/>
  <c r="AT124" i="41"/>
  <c r="AH124" i="41" s="1"/>
  <c r="AS124" i="41"/>
  <c r="AG124" i="41" s="1"/>
  <c r="AR124" i="41"/>
  <c r="AF124" i="41" s="1"/>
  <c r="AQ124" i="41"/>
  <c r="AE124" i="41" s="1"/>
  <c r="AP124" i="41"/>
  <c r="AD124" i="41" s="1"/>
  <c r="AO124" i="41"/>
  <c r="AC124" i="41" s="1"/>
  <c r="AN124" i="41"/>
  <c r="AB124" i="41" s="1"/>
  <c r="AM124" i="41"/>
  <c r="AA124" i="41" s="1"/>
  <c r="AL124" i="41"/>
  <c r="Z124" i="41" s="1"/>
  <c r="AK124" i="41"/>
  <c r="Y124" i="41" s="1"/>
  <c r="AJ124" i="41"/>
  <c r="X124" i="41" s="1"/>
  <c r="AT123" i="41"/>
  <c r="AH123" i="41" s="1"/>
  <c r="AS123" i="41"/>
  <c r="AG123" i="41" s="1"/>
  <c r="AR123" i="41"/>
  <c r="AF123" i="41" s="1"/>
  <c r="AQ123" i="41"/>
  <c r="AE123" i="41" s="1"/>
  <c r="AP123" i="41"/>
  <c r="AD123" i="41" s="1"/>
  <c r="AO123" i="41"/>
  <c r="AC123" i="41" s="1"/>
  <c r="AN123" i="41"/>
  <c r="AB123" i="41" s="1"/>
  <c r="AM123" i="41"/>
  <c r="AA123" i="41" s="1"/>
  <c r="AL123" i="41"/>
  <c r="Z123" i="41" s="1"/>
  <c r="AK123" i="41"/>
  <c r="Y123" i="41" s="1"/>
  <c r="AJ123" i="41"/>
  <c r="X123" i="41" s="1"/>
  <c r="AT122" i="41"/>
  <c r="AH122" i="41" s="1"/>
  <c r="AS122" i="41"/>
  <c r="AG122" i="41" s="1"/>
  <c r="AR122" i="41"/>
  <c r="AF122" i="41" s="1"/>
  <c r="AQ122" i="41"/>
  <c r="AE122" i="41" s="1"/>
  <c r="AP122" i="41"/>
  <c r="AD122" i="41" s="1"/>
  <c r="AO122" i="41"/>
  <c r="AC122" i="41" s="1"/>
  <c r="AN122" i="41"/>
  <c r="AB122" i="41" s="1"/>
  <c r="AM122" i="41"/>
  <c r="AA122" i="41" s="1"/>
  <c r="AL122" i="41"/>
  <c r="Z122" i="41" s="1"/>
  <c r="AK122" i="41"/>
  <c r="Y122" i="41" s="1"/>
  <c r="AJ122" i="41"/>
  <c r="X122" i="41" s="1"/>
  <c r="AT121" i="41"/>
  <c r="AH121" i="41" s="1"/>
  <c r="AS121" i="41"/>
  <c r="AG121" i="41" s="1"/>
  <c r="AR121" i="41"/>
  <c r="AF121" i="41" s="1"/>
  <c r="AQ121" i="41"/>
  <c r="AE121" i="41" s="1"/>
  <c r="AP121" i="41"/>
  <c r="AD121" i="41" s="1"/>
  <c r="AO121" i="41"/>
  <c r="AC121" i="41" s="1"/>
  <c r="AN121" i="41"/>
  <c r="AB121" i="41" s="1"/>
  <c r="AM121" i="41"/>
  <c r="AA121" i="41" s="1"/>
  <c r="AL121" i="41"/>
  <c r="Z121" i="41" s="1"/>
  <c r="AK121" i="41"/>
  <c r="Y121" i="41" s="1"/>
  <c r="AJ121" i="41"/>
  <c r="X121" i="41" s="1"/>
  <c r="AT120" i="41"/>
  <c r="AH120" i="41" s="1"/>
  <c r="AS120" i="41"/>
  <c r="AG120" i="41" s="1"/>
  <c r="AR120" i="41"/>
  <c r="AF120" i="41" s="1"/>
  <c r="AQ120" i="41"/>
  <c r="AE120" i="41" s="1"/>
  <c r="AP120" i="41"/>
  <c r="AD120" i="41" s="1"/>
  <c r="AO120" i="41"/>
  <c r="AC120" i="41" s="1"/>
  <c r="AN120" i="41"/>
  <c r="AB120" i="41" s="1"/>
  <c r="AM120" i="41"/>
  <c r="AA120" i="41" s="1"/>
  <c r="AL120" i="41"/>
  <c r="Z120" i="41" s="1"/>
  <c r="AK120" i="41"/>
  <c r="Y120" i="41" s="1"/>
  <c r="AJ120" i="41"/>
  <c r="X120" i="41" s="1"/>
  <c r="AT119" i="41"/>
  <c r="AH119" i="41" s="1"/>
  <c r="AS119" i="41"/>
  <c r="AG119" i="41" s="1"/>
  <c r="AR119" i="41"/>
  <c r="AF119" i="41" s="1"/>
  <c r="AQ119" i="41"/>
  <c r="AE119" i="41" s="1"/>
  <c r="AP119" i="41"/>
  <c r="AD119" i="41" s="1"/>
  <c r="AO119" i="41"/>
  <c r="AC119" i="41" s="1"/>
  <c r="AN119" i="41"/>
  <c r="AB119" i="41" s="1"/>
  <c r="AM119" i="41"/>
  <c r="AA119" i="41" s="1"/>
  <c r="AL119" i="41"/>
  <c r="Z119" i="41" s="1"/>
  <c r="AK119" i="41"/>
  <c r="Y119" i="41" s="1"/>
  <c r="AJ119" i="41"/>
  <c r="X119" i="41" s="1"/>
  <c r="AT118" i="41"/>
  <c r="AH118" i="41" s="1"/>
  <c r="AS118" i="41"/>
  <c r="AG118" i="41" s="1"/>
  <c r="AR118" i="41"/>
  <c r="AF118" i="41" s="1"/>
  <c r="AQ118" i="41"/>
  <c r="AE118" i="41" s="1"/>
  <c r="AP118" i="41"/>
  <c r="AD118" i="41" s="1"/>
  <c r="AO118" i="41"/>
  <c r="AC118" i="41" s="1"/>
  <c r="AN118" i="41"/>
  <c r="AB118" i="41" s="1"/>
  <c r="AM118" i="41"/>
  <c r="AA118" i="41" s="1"/>
  <c r="AL118" i="41"/>
  <c r="Z118" i="41" s="1"/>
  <c r="AK118" i="41"/>
  <c r="Y118" i="41" s="1"/>
  <c r="AJ118" i="41"/>
  <c r="X118" i="41" s="1"/>
  <c r="AT117" i="41"/>
  <c r="AH117" i="41" s="1"/>
  <c r="AS117" i="41"/>
  <c r="AG117" i="41" s="1"/>
  <c r="AR117" i="41"/>
  <c r="AF117" i="41" s="1"/>
  <c r="AQ117" i="41"/>
  <c r="AE117" i="41" s="1"/>
  <c r="AP117" i="41"/>
  <c r="AD117" i="41" s="1"/>
  <c r="AO117" i="41"/>
  <c r="AC117" i="41" s="1"/>
  <c r="AN117" i="41"/>
  <c r="AB117" i="41" s="1"/>
  <c r="AM117" i="41"/>
  <c r="AA117" i="41" s="1"/>
  <c r="AL117" i="41"/>
  <c r="Z117" i="41" s="1"/>
  <c r="AK117" i="41"/>
  <c r="Y117" i="41" s="1"/>
  <c r="AJ117" i="41"/>
  <c r="X117" i="41" s="1"/>
  <c r="AT116" i="41"/>
  <c r="AH116" i="41" s="1"/>
  <c r="AS116" i="41"/>
  <c r="AG116" i="41" s="1"/>
  <c r="AR116" i="41"/>
  <c r="AF116" i="41" s="1"/>
  <c r="AQ116" i="41"/>
  <c r="AE116" i="41" s="1"/>
  <c r="AP116" i="41"/>
  <c r="AD116" i="41" s="1"/>
  <c r="AO116" i="41"/>
  <c r="AC116" i="41" s="1"/>
  <c r="AN116" i="41"/>
  <c r="AB116" i="41" s="1"/>
  <c r="AM116" i="41"/>
  <c r="AA116" i="41" s="1"/>
  <c r="AL116" i="41"/>
  <c r="Z116" i="41" s="1"/>
  <c r="AK116" i="41"/>
  <c r="Y116" i="41" s="1"/>
  <c r="AJ116" i="41"/>
  <c r="X116" i="41" s="1"/>
  <c r="AT115" i="41"/>
  <c r="AH115" i="41" s="1"/>
  <c r="AS115" i="41"/>
  <c r="AG115" i="41" s="1"/>
  <c r="AR115" i="41"/>
  <c r="AF115" i="41" s="1"/>
  <c r="AQ115" i="41"/>
  <c r="AE115" i="41" s="1"/>
  <c r="AP115" i="41"/>
  <c r="AD115" i="41" s="1"/>
  <c r="AO115" i="41"/>
  <c r="AC115" i="41" s="1"/>
  <c r="AN115" i="41"/>
  <c r="AB115" i="41" s="1"/>
  <c r="AM115" i="41"/>
  <c r="AA115" i="41" s="1"/>
  <c r="AL115" i="41"/>
  <c r="Z115" i="41" s="1"/>
  <c r="AK115" i="41"/>
  <c r="Y115" i="41" s="1"/>
  <c r="AJ115" i="41"/>
  <c r="X115" i="41" s="1"/>
  <c r="AT114" i="41"/>
  <c r="AH114" i="41" s="1"/>
  <c r="AS114" i="41"/>
  <c r="AG114" i="41" s="1"/>
  <c r="AR114" i="41"/>
  <c r="AF114" i="41" s="1"/>
  <c r="AQ114" i="41"/>
  <c r="AE114" i="41" s="1"/>
  <c r="AP114" i="41"/>
  <c r="AD114" i="41" s="1"/>
  <c r="AO114" i="41"/>
  <c r="AC114" i="41" s="1"/>
  <c r="AN114" i="41"/>
  <c r="AB114" i="41" s="1"/>
  <c r="AM114" i="41"/>
  <c r="AA114" i="41" s="1"/>
  <c r="AL114" i="41"/>
  <c r="Z114" i="41" s="1"/>
  <c r="AK114" i="41"/>
  <c r="Y114" i="41" s="1"/>
  <c r="AJ114" i="41"/>
  <c r="X114" i="41" s="1"/>
  <c r="AT113" i="41"/>
  <c r="AH113" i="41" s="1"/>
  <c r="AS113" i="41"/>
  <c r="AG113" i="41" s="1"/>
  <c r="AR113" i="41"/>
  <c r="AF113" i="41" s="1"/>
  <c r="AQ113" i="41"/>
  <c r="AE113" i="41" s="1"/>
  <c r="AP113" i="41"/>
  <c r="AD113" i="41" s="1"/>
  <c r="AO113" i="41"/>
  <c r="AC113" i="41" s="1"/>
  <c r="AN113" i="41"/>
  <c r="AB113" i="41" s="1"/>
  <c r="AM113" i="41"/>
  <c r="AA113" i="41" s="1"/>
  <c r="AL113" i="41"/>
  <c r="Z113" i="41" s="1"/>
  <c r="AK113" i="41"/>
  <c r="Y113" i="41" s="1"/>
  <c r="AJ113" i="41"/>
  <c r="X113" i="41" s="1"/>
  <c r="AT112" i="41"/>
  <c r="AH112" i="41" s="1"/>
  <c r="AS112" i="41"/>
  <c r="AG112" i="41" s="1"/>
  <c r="AR112" i="41"/>
  <c r="AF112" i="41" s="1"/>
  <c r="AQ112" i="41"/>
  <c r="AE112" i="41" s="1"/>
  <c r="AP112" i="41"/>
  <c r="AD112" i="41" s="1"/>
  <c r="AO112" i="41"/>
  <c r="AC112" i="41" s="1"/>
  <c r="AN112" i="41"/>
  <c r="AB112" i="41" s="1"/>
  <c r="AM112" i="41"/>
  <c r="AA112" i="41" s="1"/>
  <c r="AL112" i="41"/>
  <c r="Z112" i="41" s="1"/>
  <c r="AK112" i="41"/>
  <c r="Y112" i="41" s="1"/>
  <c r="AJ112" i="41"/>
  <c r="X112" i="41" s="1"/>
  <c r="AT111" i="41"/>
  <c r="AH111" i="41" s="1"/>
  <c r="AS111" i="41"/>
  <c r="AG111" i="41" s="1"/>
  <c r="AR111" i="41"/>
  <c r="AF111" i="41" s="1"/>
  <c r="AQ111" i="41"/>
  <c r="AE111" i="41" s="1"/>
  <c r="AP111" i="41"/>
  <c r="AD111" i="41" s="1"/>
  <c r="AO111" i="41"/>
  <c r="AC111" i="41" s="1"/>
  <c r="AN111" i="41"/>
  <c r="AB111" i="41" s="1"/>
  <c r="AM111" i="41"/>
  <c r="AA111" i="41" s="1"/>
  <c r="AL111" i="41"/>
  <c r="Z111" i="41" s="1"/>
  <c r="AK111" i="41"/>
  <c r="Y111" i="41" s="1"/>
  <c r="AJ111" i="41"/>
  <c r="X111" i="41" s="1"/>
  <c r="AT110" i="41"/>
  <c r="AH110" i="41" s="1"/>
  <c r="AS110" i="41"/>
  <c r="AG110" i="41" s="1"/>
  <c r="AR110" i="41"/>
  <c r="AF110" i="41" s="1"/>
  <c r="AQ110" i="41"/>
  <c r="AE110" i="41" s="1"/>
  <c r="AP110" i="41"/>
  <c r="AD110" i="41" s="1"/>
  <c r="AO110" i="41"/>
  <c r="AC110" i="41" s="1"/>
  <c r="AN110" i="41"/>
  <c r="AB110" i="41" s="1"/>
  <c r="AM110" i="41"/>
  <c r="AA110" i="41" s="1"/>
  <c r="AL110" i="41"/>
  <c r="Z110" i="41" s="1"/>
  <c r="AK110" i="41"/>
  <c r="Y110" i="41" s="1"/>
  <c r="AJ110" i="41"/>
  <c r="X110" i="41" s="1"/>
  <c r="AT109" i="41"/>
  <c r="AH109" i="41" s="1"/>
  <c r="AS109" i="41"/>
  <c r="AG109" i="41" s="1"/>
  <c r="AR109" i="41"/>
  <c r="AF109" i="41" s="1"/>
  <c r="AQ109" i="41"/>
  <c r="AE109" i="41" s="1"/>
  <c r="AP109" i="41"/>
  <c r="AD109" i="41" s="1"/>
  <c r="AO109" i="41"/>
  <c r="AC109" i="41" s="1"/>
  <c r="AN109" i="41"/>
  <c r="AB109" i="41" s="1"/>
  <c r="AM109" i="41"/>
  <c r="AA109" i="41" s="1"/>
  <c r="AL109" i="41"/>
  <c r="Z109" i="41" s="1"/>
  <c r="AK109" i="41"/>
  <c r="Y109" i="41" s="1"/>
  <c r="AJ109" i="41"/>
  <c r="X109" i="41" s="1"/>
  <c r="AT108" i="41"/>
  <c r="AH108" i="41" s="1"/>
  <c r="AS108" i="41"/>
  <c r="AG108" i="41" s="1"/>
  <c r="AR108" i="41"/>
  <c r="AF108" i="41" s="1"/>
  <c r="AQ108" i="41"/>
  <c r="AE108" i="41" s="1"/>
  <c r="AP108" i="41"/>
  <c r="AD108" i="41" s="1"/>
  <c r="AO108" i="41"/>
  <c r="AC108" i="41" s="1"/>
  <c r="AN108" i="41"/>
  <c r="AB108" i="41" s="1"/>
  <c r="AM108" i="41"/>
  <c r="AA108" i="41" s="1"/>
  <c r="AL108" i="41"/>
  <c r="Z108" i="41" s="1"/>
  <c r="AK108" i="41"/>
  <c r="Y108" i="41" s="1"/>
  <c r="AJ108" i="41"/>
  <c r="X108" i="41" s="1"/>
  <c r="AT107" i="41"/>
  <c r="AH107" i="41" s="1"/>
  <c r="AS107" i="41"/>
  <c r="AG107" i="41" s="1"/>
  <c r="AR107" i="41"/>
  <c r="AF107" i="41" s="1"/>
  <c r="AQ107" i="41"/>
  <c r="AE107" i="41" s="1"/>
  <c r="AP107" i="41"/>
  <c r="AD107" i="41" s="1"/>
  <c r="AO107" i="41"/>
  <c r="AC107" i="41" s="1"/>
  <c r="AN107" i="41"/>
  <c r="AB107" i="41" s="1"/>
  <c r="AM107" i="41"/>
  <c r="AA107" i="41" s="1"/>
  <c r="AL107" i="41"/>
  <c r="Z107" i="41" s="1"/>
  <c r="AK107" i="41"/>
  <c r="Y107" i="41" s="1"/>
  <c r="AJ107" i="41"/>
  <c r="X107" i="41" s="1"/>
  <c r="AT106" i="41"/>
  <c r="AH106" i="41" s="1"/>
  <c r="AS106" i="41"/>
  <c r="AG106" i="41" s="1"/>
  <c r="AR106" i="41"/>
  <c r="AF106" i="41" s="1"/>
  <c r="AQ106" i="41"/>
  <c r="AE106" i="41" s="1"/>
  <c r="AP106" i="41"/>
  <c r="AD106" i="41" s="1"/>
  <c r="AO106" i="41"/>
  <c r="AC106" i="41" s="1"/>
  <c r="AN106" i="41"/>
  <c r="AB106" i="41" s="1"/>
  <c r="AM106" i="41"/>
  <c r="AA106" i="41" s="1"/>
  <c r="AL106" i="41"/>
  <c r="Z106" i="41" s="1"/>
  <c r="AK106" i="41"/>
  <c r="Y106" i="41" s="1"/>
  <c r="AJ106" i="41"/>
  <c r="X106" i="41" s="1"/>
  <c r="AT105" i="41"/>
  <c r="AH105" i="41" s="1"/>
  <c r="AS105" i="41"/>
  <c r="AG105" i="41" s="1"/>
  <c r="AR105" i="41"/>
  <c r="AF105" i="41" s="1"/>
  <c r="AQ105" i="41"/>
  <c r="AE105" i="41" s="1"/>
  <c r="AP105" i="41"/>
  <c r="AD105" i="41" s="1"/>
  <c r="AO105" i="41"/>
  <c r="AC105" i="41" s="1"/>
  <c r="AN105" i="41"/>
  <c r="AB105" i="41" s="1"/>
  <c r="AM105" i="41"/>
  <c r="AA105" i="41" s="1"/>
  <c r="AL105" i="41"/>
  <c r="Z105" i="41" s="1"/>
  <c r="AK105" i="41"/>
  <c r="Y105" i="41" s="1"/>
  <c r="AJ105" i="41"/>
  <c r="X105" i="41" s="1"/>
  <c r="AT104" i="41"/>
  <c r="AH104" i="41" s="1"/>
  <c r="AS104" i="41"/>
  <c r="AG104" i="41" s="1"/>
  <c r="AR104" i="41"/>
  <c r="AF104" i="41" s="1"/>
  <c r="AQ104" i="41"/>
  <c r="AE104" i="41" s="1"/>
  <c r="AP104" i="41"/>
  <c r="AD104" i="41" s="1"/>
  <c r="AO104" i="41"/>
  <c r="AC104" i="41" s="1"/>
  <c r="AN104" i="41"/>
  <c r="AB104" i="41" s="1"/>
  <c r="AM104" i="41"/>
  <c r="AA104" i="41" s="1"/>
  <c r="AL104" i="41"/>
  <c r="Z104" i="41" s="1"/>
  <c r="AK104" i="41"/>
  <c r="Y104" i="41" s="1"/>
  <c r="AJ104" i="41"/>
  <c r="X104" i="41" s="1"/>
  <c r="AT103" i="41"/>
  <c r="AH103" i="41" s="1"/>
  <c r="AS103" i="41"/>
  <c r="AG103" i="41" s="1"/>
  <c r="AR103" i="41"/>
  <c r="AF103" i="41" s="1"/>
  <c r="AQ103" i="41"/>
  <c r="AE103" i="41" s="1"/>
  <c r="AP103" i="41"/>
  <c r="AD103" i="41" s="1"/>
  <c r="AO103" i="41"/>
  <c r="AC103" i="41" s="1"/>
  <c r="AN103" i="41"/>
  <c r="AB103" i="41" s="1"/>
  <c r="AM103" i="41"/>
  <c r="AA103" i="41" s="1"/>
  <c r="AL103" i="41"/>
  <c r="Z103" i="41" s="1"/>
  <c r="AK103" i="41"/>
  <c r="Y103" i="41" s="1"/>
  <c r="AJ103" i="41"/>
  <c r="X103" i="41" s="1"/>
  <c r="AT102" i="41"/>
  <c r="AH102" i="41" s="1"/>
  <c r="AS102" i="41"/>
  <c r="AG102" i="41" s="1"/>
  <c r="AR102" i="41"/>
  <c r="AF102" i="41" s="1"/>
  <c r="AQ102" i="41"/>
  <c r="AE102" i="41" s="1"/>
  <c r="AP102" i="41"/>
  <c r="AD102" i="41" s="1"/>
  <c r="AO102" i="41"/>
  <c r="AC102" i="41" s="1"/>
  <c r="AN102" i="41"/>
  <c r="AB102" i="41" s="1"/>
  <c r="AM102" i="41"/>
  <c r="AA102" i="41" s="1"/>
  <c r="AL102" i="41"/>
  <c r="Z102" i="41" s="1"/>
  <c r="AK102" i="41"/>
  <c r="Y102" i="41" s="1"/>
  <c r="AJ102" i="41"/>
  <c r="X102" i="41" s="1"/>
  <c r="AT101" i="41"/>
  <c r="AH101" i="41" s="1"/>
  <c r="AS101" i="41"/>
  <c r="AG101" i="41" s="1"/>
  <c r="AR101" i="41"/>
  <c r="AF101" i="41" s="1"/>
  <c r="AQ101" i="41"/>
  <c r="AE101" i="41" s="1"/>
  <c r="AP101" i="41"/>
  <c r="AD101" i="41" s="1"/>
  <c r="AO101" i="41"/>
  <c r="AC101" i="41" s="1"/>
  <c r="AN101" i="41"/>
  <c r="AB101" i="41" s="1"/>
  <c r="AM101" i="41"/>
  <c r="AA101" i="41" s="1"/>
  <c r="AL101" i="41"/>
  <c r="Z101" i="41" s="1"/>
  <c r="AK101" i="41"/>
  <c r="Y101" i="41" s="1"/>
  <c r="AJ101" i="41"/>
  <c r="X101" i="41" s="1"/>
  <c r="AT100" i="41"/>
  <c r="AH100" i="41" s="1"/>
  <c r="AS100" i="41"/>
  <c r="AG100" i="41" s="1"/>
  <c r="AR100" i="41"/>
  <c r="AF100" i="41" s="1"/>
  <c r="AQ100" i="41"/>
  <c r="AE100" i="41" s="1"/>
  <c r="AP100" i="41"/>
  <c r="AD100" i="41" s="1"/>
  <c r="AO100" i="41"/>
  <c r="AC100" i="41" s="1"/>
  <c r="AN100" i="41"/>
  <c r="AB100" i="41" s="1"/>
  <c r="AM100" i="41"/>
  <c r="AA100" i="41" s="1"/>
  <c r="AL100" i="41"/>
  <c r="Z100" i="41" s="1"/>
  <c r="AK100" i="41"/>
  <c r="Y100" i="41" s="1"/>
  <c r="AJ100" i="41"/>
  <c r="X100" i="41" s="1"/>
  <c r="AT99" i="41"/>
  <c r="AH99" i="41" s="1"/>
  <c r="AS99" i="41"/>
  <c r="AG99" i="41" s="1"/>
  <c r="AR99" i="41"/>
  <c r="AF99" i="41" s="1"/>
  <c r="AQ99" i="41"/>
  <c r="AE99" i="41" s="1"/>
  <c r="AP99" i="41"/>
  <c r="AD99" i="41" s="1"/>
  <c r="AO99" i="41"/>
  <c r="AC99" i="41" s="1"/>
  <c r="AN99" i="41"/>
  <c r="AB99" i="41" s="1"/>
  <c r="AM99" i="41"/>
  <c r="AA99" i="41" s="1"/>
  <c r="AL99" i="41"/>
  <c r="Z99" i="41" s="1"/>
  <c r="AK99" i="41"/>
  <c r="Y99" i="41" s="1"/>
  <c r="AJ99" i="41"/>
  <c r="X99" i="41" s="1"/>
  <c r="AT98" i="41"/>
  <c r="AH98" i="41" s="1"/>
  <c r="AS98" i="41"/>
  <c r="AG98" i="41" s="1"/>
  <c r="AR98" i="41"/>
  <c r="AF98" i="41" s="1"/>
  <c r="AQ98" i="41"/>
  <c r="AE98" i="41" s="1"/>
  <c r="AP98" i="41"/>
  <c r="AD98" i="41" s="1"/>
  <c r="AO98" i="41"/>
  <c r="AC98" i="41" s="1"/>
  <c r="AN98" i="41"/>
  <c r="AB98" i="41" s="1"/>
  <c r="AM98" i="41"/>
  <c r="AA98" i="41" s="1"/>
  <c r="AL98" i="41"/>
  <c r="Z98" i="41" s="1"/>
  <c r="AK98" i="41"/>
  <c r="Y98" i="41" s="1"/>
  <c r="AJ98" i="41"/>
  <c r="X98" i="41" s="1"/>
  <c r="AT97" i="41"/>
  <c r="AH97" i="41" s="1"/>
  <c r="AS97" i="41"/>
  <c r="AG97" i="41" s="1"/>
  <c r="AR97" i="41"/>
  <c r="AF97" i="41" s="1"/>
  <c r="AQ97" i="41"/>
  <c r="AE97" i="41" s="1"/>
  <c r="AP97" i="41"/>
  <c r="AD97" i="41" s="1"/>
  <c r="AO97" i="41"/>
  <c r="AC97" i="41" s="1"/>
  <c r="AN97" i="41"/>
  <c r="AB97" i="41" s="1"/>
  <c r="AM97" i="41"/>
  <c r="AA97" i="41" s="1"/>
  <c r="AL97" i="41"/>
  <c r="Z97" i="41" s="1"/>
  <c r="AK97" i="41"/>
  <c r="Y97" i="41" s="1"/>
  <c r="AJ97" i="41"/>
  <c r="X97" i="41" s="1"/>
  <c r="AT96" i="41"/>
  <c r="AH96" i="41" s="1"/>
  <c r="AS96" i="41"/>
  <c r="AG96" i="41" s="1"/>
  <c r="AR96" i="41"/>
  <c r="AF96" i="41" s="1"/>
  <c r="AQ96" i="41"/>
  <c r="AE96" i="41" s="1"/>
  <c r="AP96" i="41"/>
  <c r="AD96" i="41" s="1"/>
  <c r="AO96" i="41"/>
  <c r="AC96" i="41" s="1"/>
  <c r="AN96" i="41"/>
  <c r="AB96" i="41" s="1"/>
  <c r="AM96" i="41"/>
  <c r="AA96" i="41" s="1"/>
  <c r="AL96" i="41"/>
  <c r="Z96" i="41" s="1"/>
  <c r="AK96" i="41"/>
  <c r="Y96" i="41" s="1"/>
  <c r="AJ96" i="41"/>
  <c r="X96" i="41" s="1"/>
  <c r="AT95" i="41"/>
  <c r="AH95" i="41" s="1"/>
  <c r="AS95" i="41"/>
  <c r="AG95" i="41" s="1"/>
  <c r="AR95" i="41"/>
  <c r="AF95" i="41" s="1"/>
  <c r="AQ95" i="41"/>
  <c r="AE95" i="41" s="1"/>
  <c r="AP95" i="41"/>
  <c r="AD95" i="41" s="1"/>
  <c r="AO95" i="41"/>
  <c r="AC95" i="41" s="1"/>
  <c r="AN95" i="41"/>
  <c r="AB95" i="41" s="1"/>
  <c r="AM95" i="41"/>
  <c r="AA95" i="41" s="1"/>
  <c r="AL95" i="41"/>
  <c r="Z95" i="41" s="1"/>
  <c r="AK95" i="41"/>
  <c r="Y95" i="41" s="1"/>
  <c r="AJ95" i="41"/>
  <c r="X95" i="41" s="1"/>
  <c r="AT94" i="41"/>
  <c r="AH94" i="41" s="1"/>
  <c r="AS94" i="41"/>
  <c r="AG94" i="41" s="1"/>
  <c r="AR94" i="41"/>
  <c r="AF94" i="41" s="1"/>
  <c r="AQ94" i="41"/>
  <c r="AE94" i="41" s="1"/>
  <c r="AP94" i="41"/>
  <c r="AD94" i="41" s="1"/>
  <c r="AO94" i="41"/>
  <c r="AC94" i="41" s="1"/>
  <c r="AN94" i="41"/>
  <c r="AB94" i="41" s="1"/>
  <c r="AM94" i="41"/>
  <c r="AA94" i="41" s="1"/>
  <c r="AL94" i="41"/>
  <c r="Z94" i="41" s="1"/>
  <c r="AK94" i="41"/>
  <c r="Y94" i="41" s="1"/>
  <c r="AJ94" i="41"/>
  <c r="X94" i="41" s="1"/>
  <c r="AT93" i="41"/>
  <c r="AH93" i="41" s="1"/>
  <c r="AS93" i="41"/>
  <c r="AG93" i="41" s="1"/>
  <c r="AR93" i="41"/>
  <c r="AF93" i="41" s="1"/>
  <c r="AQ93" i="41"/>
  <c r="AE93" i="41" s="1"/>
  <c r="AP93" i="41"/>
  <c r="AD93" i="41" s="1"/>
  <c r="AO93" i="41"/>
  <c r="AC93" i="41" s="1"/>
  <c r="AN93" i="41"/>
  <c r="AB93" i="41" s="1"/>
  <c r="AM93" i="41"/>
  <c r="AA93" i="41" s="1"/>
  <c r="AL93" i="41"/>
  <c r="Z93" i="41" s="1"/>
  <c r="AK93" i="41"/>
  <c r="Y93" i="41" s="1"/>
  <c r="AJ93" i="41"/>
  <c r="X93" i="41" s="1"/>
  <c r="AT92" i="41"/>
  <c r="AH92" i="41" s="1"/>
  <c r="AS92" i="41"/>
  <c r="AG92" i="41" s="1"/>
  <c r="AR92" i="41"/>
  <c r="AF92" i="41" s="1"/>
  <c r="AQ92" i="41"/>
  <c r="AE92" i="41" s="1"/>
  <c r="AP92" i="41"/>
  <c r="AD92" i="41" s="1"/>
  <c r="AO92" i="41"/>
  <c r="AC92" i="41" s="1"/>
  <c r="AN92" i="41"/>
  <c r="AB92" i="41" s="1"/>
  <c r="AM92" i="41"/>
  <c r="AA92" i="41" s="1"/>
  <c r="AL92" i="41"/>
  <c r="Z92" i="41" s="1"/>
  <c r="AK92" i="41"/>
  <c r="Y92" i="41" s="1"/>
  <c r="AJ92" i="41"/>
  <c r="X92" i="41" s="1"/>
  <c r="AT91" i="41"/>
  <c r="AH91" i="41" s="1"/>
  <c r="AS91" i="41"/>
  <c r="AG91" i="41" s="1"/>
  <c r="AR91" i="41"/>
  <c r="AF91" i="41" s="1"/>
  <c r="AQ91" i="41"/>
  <c r="AE91" i="41" s="1"/>
  <c r="AP91" i="41"/>
  <c r="AD91" i="41" s="1"/>
  <c r="AO91" i="41"/>
  <c r="AC91" i="41" s="1"/>
  <c r="AN91" i="41"/>
  <c r="AB91" i="41" s="1"/>
  <c r="AM91" i="41"/>
  <c r="AA91" i="41" s="1"/>
  <c r="AL91" i="41"/>
  <c r="Z91" i="41" s="1"/>
  <c r="AK91" i="41"/>
  <c r="Y91" i="41" s="1"/>
  <c r="AJ91" i="41"/>
  <c r="X91" i="41" s="1"/>
  <c r="AT90" i="41"/>
  <c r="AH90" i="41" s="1"/>
  <c r="AS90" i="41"/>
  <c r="AG90" i="41" s="1"/>
  <c r="AR90" i="41"/>
  <c r="AF90" i="41" s="1"/>
  <c r="AQ90" i="41"/>
  <c r="AE90" i="41" s="1"/>
  <c r="AP90" i="41"/>
  <c r="AD90" i="41" s="1"/>
  <c r="AO90" i="41"/>
  <c r="AC90" i="41" s="1"/>
  <c r="AN90" i="41"/>
  <c r="AB90" i="41" s="1"/>
  <c r="AM90" i="41"/>
  <c r="AA90" i="41" s="1"/>
  <c r="AL90" i="41"/>
  <c r="Z90" i="41" s="1"/>
  <c r="AK90" i="41"/>
  <c r="Y90" i="41" s="1"/>
  <c r="AJ90" i="41"/>
  <c r="X90" i="41" s="1"/>
  <c r="AT67" i="41"/>
  <c r="AH67" i="41" s="1"/>
  <c r="AS67" i="41"/>
  <c r="AG67" i="41" s="1"/>
  <c r="AR67" i="41"/>
  <c r="AF67" i="41" s="1"/>
  <c r="AQ67" i="41"/>
  <c r="AE67" i="41" s="1"/>
  <c r="AP67" i="41"/>
  <c r="AD67" i="41" s="1"/>
  <c r="AO67" i="41"/>
  <c r="AC67" i="41" s="1"/>
  <c r="AN67" i="41"/>
  <c r="AB67" i="41" s="1"/>
  <c r="AM67" i="41"/>
  <c r="AA67" i="41" s="1"/>
  <c r="AL67" i="41"/>
  <c r="Z67" i="41" s="1"/>
  <c r="AK67" i="41"/>
  <c r="Y67" i="41" s="1"/>
  <c r="AJ67" i="41"/>
  <c r="X67" i="41" s="1"/>
  <c r="AT89" i="41"/>
  <c r="AH89" i="41" s="1"/>
  <c r="AS89" i="41"/>
  <c r="AG89" i="41" s="1"/>
  <c r="AR89" i="41"/>
  <c r="AF89" i="41" s="1"/>
  <c r="AQ89" i="41"/>
  <c r="AE89" i="41" s="1"/>
  <c r="AP89" i="41"/>
  <c r="AD89" i="41" s="1"/>
  <c r="AO89" i="41"/>
  <c r="AC89" i="41" s="1"/>
  <c r="AN89" i="41"/>
  <c r="AB89" i="41" s="1"/>
  <c r="AM89" i="41"/>
  <c r="AA89" i="41" s="1"/>
  <c r="AL89" i="41"/>
  <c r="Z89" i="41" s="1"/>
  <c r="AK89" i="41"/>
  <c r="Y89" i="41" s="1"/>
  <c r="AJ89" i="41"/>
  <c r="X89" i="41" s="1"/>
  <c r="AT88" i="41"/>
  <c r="AH88" i="41" s="1"/>
  <c r="AS88" i="41"/>
  <c r="AG88" i="41" s="1"/>
  <c r="AR88" i="41"/>
  <c r="AF88" i="41" s="1"/>
  <c r="AQ88" i="41"/>
  <c r="AE88" i="41" s="1"/>
  <c r="AP88" i="41"/>
  <c r="AD88" i="41" s="1"/>
  <c r="AO88" i="41"/>
  <c r="AC88" i="41" s="1"/>
  <c r="AN88" i="41"/>
  <c r="AB88" i="41" s="1"/>
  <c r="AM88" i="41"/>
  <c r="AA88" i="41" s="1"/>
  <c r="AL88" i="41"/>
  <c r="Z88" i="41" s="1"/>
  <c r="AK88" i="41"/>
  <c r="Y88" i="41" s="1"/>
  <c r="AJ88" i="41"/>
  <c r="X88" i="41" s="1"/>
  <c r="AT87" i="41"/>
  <c r="AH87" i="41" s="1"/>
  <c r="AS87" i="41"/>
  <c r="AG87" i="41" s="1"/>
  <c r="AR87" i="41"/>
  <c r="AF87" i="41" s="1"/>
  <c r="AQ87" i="41"/>
  <c r="AE87" i="41" s="1"/>
  <c r="AP87" i="41"/>
  <c r="AD87" i="41" s="1"/>
  <c r="AO87" i="41"/>
  <c r="AC87" i="41" s="1"/>
  <c r="AN87" i="41"/>
  <c r="AB87" i="41" s="1"/>
  <c r="AM87" i="41"/>
  <c r="AA87" i="41" s="1"/>
  <c r="AL87" i="41"/>
  <c r="Z87" i="41" s="1"/>
  <c r="AK87" i="41"/>
  <c r="Y87" i="41" s="1"/>
  <c r="AJ87" i="41"/>
  <c r="X87" i="41" s="1"/>
  <c r="AT86" i="41"/>
  <c r="AH86" i="41" s="1"/>
  <c r="AS86" i="41"/>
  <c r="AG86" i="41" s="1"/>
  <c r="AR86" i="41"/>
  <c r="AF86" i="41" s="1"/>
  <c r="AQ86" i="41"/>
  <c r="AE86" i="41" s="1"/>
  <c r="AP86" i="41"/>
  <c r="AD86" i="41" s="1"/>
  <c r="AO86" i="41"/>
  <c r="AC86" i="41" s="1"/>
  <c r="AN86" i="41"/>
  <c r="AB86" i="41" s="1"/>
  <c r="AM86" i="41"/>
  <c r="AA86" i="41" s="1"/>
  <c r="AL86" i="41"/>
  <c r="Z86" i="41" s="1"/>
  <c r="AK86" i="41"/>
  <c r="Y86" i="41" s="1"/>
  <c r="AJ86" i="41"/>
  <c r="X86" i="41" s="1"/>
  <c r="AT85" i="41"/>
  <c r="AH85" i="41" s="1"/>
  <c r="AS85" i="41"/>
  <c r="AG85" i="41" s="1"/>
  <c r="AR85" i="41"/>
  <c r="AF85" i="41" s="1"/>
  <c r="AQ85" i="41"/>
  <c r="AE85" i="41" s="1"/>
  <c r="AP85" i="41"/>
  <c r="AD85" i="41" s="1"/>
  <c r="AO85" i="41"/>
  <c r="AC85" i="41" s="1"/>
  <c r="AN85" i="41"/>
  <c r="AB85" i="41" s="1"/>
  <c r="AM85" i="41"/>
  <c r="AA85" i="41" s="1"/>
  <c r="AL85" i="41"/>
  <c r="Z85" i="41" s="1"/>
  <c r="AK85" i="41"/>
  <c r="Y85" i="41" s="1"/>
  <c r="AJ85" i="41"/>
  <c r="X85" i="41" s="1"/>
  <c r="AT84" i="41"/>
  <c r="AH84" i="41" s="1"/>
  <c r="AS84" i="41"/>
  <c r="AG84" i="41" s="1"/>
  <c r="AR84" i="41"/>
  <c r="AF84" i="41" s="1"/>
  <c r="AQ84" i="41"/>
  <c r="AE84" i="41" s="1"/>
  <c r="AP84" i="41"/>
  <c r="AD84" i="41" s="1"/>
  <c r="AO84" i="41"/>
  <c r="AC84" i="41" s="1"/>
  <c r="AN84" i="41"/>
  <c r="AB84" i="41" s="1"/>
  <c r="AM84" i="41"/>
  <c r="AA84" i="41" s="1"/>
  <c r="AL84" i="41"/>
  <c r="Z84" i="41" s="1"/>
  <c r="AK84" i="41"/>
  <c r="Y84" i="41" s="1"/>
  <c r="AJ84" i="41"/>
  <c r="X84" i="41" s="1"/>
  <c r="AT83" i="41"/>
  <c r="AH83" i="41" s="1"/>
  <c r="AS83" i="41"/>
  <c r="AG83" i="41" s="1"/>
  <c r="AR83" i="41"/>
  <c r="AF83" i="41" s="1"/>
  <c r="AQ83" i="41"/>
  <c r="AE83" i="41" s="1"/>
  <c r="AP83" i="41"/>
  <c r="AD83" i="41" s="1"/>
  <c r="AO83" i="41"/>
  <c r="AC83" i="41" s="1"/>
  <c r="AN83" i="41"/>
  <c r="AB83" i="41" s="1"/>
  <c r="AM83" i="41"/>
  <c r="AA83" i="41" s="1"/>
  <c r="AL83" i="41"/>
  <c r="Z83" i="41" s="1"/>
  <c r="AK83" i="41"/>
  <c r="Y83" i="41" s="1"/>
  <c r="AJ83" i="41"/>
  <c r="X83" i="41" s="1"/>
  <c r="AT82" i="41"/>
  <c r="AH82" i="41" s="1"/>
  <c r="AS82" i="41"/>
  <c r="AG82" i="41" s="1"/>
  <c r="AR82" i="41"/>
  <c r="AF82" i="41" s="1"/>
  <c r="AQ82" i="41"/>
  <c r="AE82" i="41" s="1"/>
  <c r="AP82" i="41"/>
  <c r="AD82" i="41" s="1"/>
  <c r="AO82" i="41"/>
  <c r="AC82" i="41" s="1"/>
  <c r="AN82" i="41"/>
  <c r="AB82" i="41" s="1"/>
  <c r="AM82" i="41"/>
  <c r="AA82" i="41" s="1"/>
  <c r="AL82" i="41"/>
  <c r="Z82" i="41" s="1"/>
  <c r="AK82" i="41"/>
  <c r="Y82" i="41" s="1"/>
  <c r="AJ82" i="41"/>
  <c r="X82" i="41" s="1"/>
  <c r="AT81" i="41"/>
  <c r="AH81" i="41" s="1"/>
  <c r="AS81" i="41"/>
  <c r="AG81" i="41" s="1"/>
  <c r="AR81" i="41"/>
  <c r="AF81" i="41" s="1"/>
  <c r="AQ81" i="41"/>
  <c r="AE81" i="41" s="1"/>
  <c r="AP81" i="41"/>
  <c r="AD81" i="41" s="1"/>
  <c r="AO81" i="41"/>
  <c r="AC81" i="41" s="1"/>
  <c r="AN81" i="41"/>
  <c r="AB81" i="41" s="1"/>
  <c r="AM81" i="41"/>
  <c r="AA81" i="41" s="1"/>
  <c r="AL81" i="41"/>
  <c r="Z81" i="41" s="1"/>
  <c r="AK81" i="41"/>
  <c r="Y81" i="41" s="1"/>
  <c r="AJ81" i="41"/>
  <c r="X81" i="41" s="1"/>
  <c r="AT80" i="41"/>
  <c r="AH80" i="41" s="1"/>
  <c r="AS80" i="41"/>
  <c r="AG80" i="41" s="1"/>
  <c r="AR80" i="41"/>
  <c r="AF80" i="41" s="1"/>
  <c r="AQ80" i="41"/>
  <c r="AE80" i="41" s="1"/>
  <c r="AP80" i="41"/>
  <c r="AD80" i="41" s="1"/>
  <c r="AO80" i="41"/>
  <c r="AC80" i="41" s="1"/>
  <c r="AN80" i="41"/>
  <c r="AB80" i="41" s="1"/>
  <c r="AM80" i="41"/>
  <c r="AA80" i="41" s="1"/>
  <c r="AL80" i="41"/>
  <c r="Z80" i="41" s="1"/>
  <c r="AK80" i="41"/>
  <c r="Y80" i="41" s="1"/>
  <c r="AJ80" i="41"/>
  <c r="X80" i="41" s="1"/>
  <c r="AT79" i="41"/>
  <c r="AH79" i="41" s="1"/>
  <c r="AS79" i="41"/>
  <c r="AG79" i="41" s="1"/>
  <c r="AR79" i="41"/>
  <c r="AF79" i="41" s="1"/>
  <c r="AQ79" i="41"/>
  <c r="AE79" i="41" s="1"/>
  <c r="AP79" i="41"/>
  <c r="AD79" i="41" s="1"/>
  <c r="AO79" i="41"/>
  <c r="AC79" i="41" s="1"/>
  <c r="AN79" i="41"/>
  <c r="AB79" i="41" s="1"/>
  <c r="AM79" i="41"/>
  <c r="AA79" i="41" s="1"/>
  <c r="AL79" i="41"/>
  <c r="Z79" i="41" s="1"/>
  <c r="AK79" i="41"/>
  <c r="Y79" i="41" s="1"/>
  <c r="AJ79" i="41"/>
  <c r="X79" i="41" s="1"/>
  <c r="AT78" i="41"/>
  <c r="AH78" i="41" s="1"/>
  <c r="AS78" i="41"/>
  <c r="AG78" i="41" s="1"/>
  <c r="AR78" i="41"/>
  <c r="AF78" i="41" s="1"/>
  <c r="AQ78" i="41"/>
  <c r="AE78" i="41" s="1"/>
  <c r="AP78" i="41"/>
  <c r="AD78" i="41" s="1"/>
  <c r="AO78" i="41"/>
  <c r="AC78" i="41" s="1"/>
  <c r="AN78" i="41"/>
  <c r="AB78" i="41" s="1"/>
  <c r="AM78" i="41"/>
  <c r="AA78" i="41" s="1"/>
  <c r="AL78" i="41"/>
  <c r="Z78" i="41" s="1"/>
  <c r="AK78" i="41"/>
  <c r="Y78" i="41" s="1"/>
  <c r="AJ78" i="41"/>
  <c r="X78" i="41" s="1"/>
  <c r="AT77" i="41"/>
  <c r="AH77" i="41" s="1"/>
  <c r="AS77" i="41"/>
  <c r="AG77" i="41" s="1"/>
  <c r="AR77" i="41"/>
  <c r="AF77" i="41" s="1"/>
  <c r="AQ77" i="41"/>
  <c r="AE77" i="41" s="1"/>
  <c r="AP77" i="41"/>
  <c r="AD77" i="41" s="1"/>
  <c r="AO77" i="41"/>
  <c r="AC77" i="41" s="1"/>
  <c r="AN77" i="41"/>
  <c r="AB77" i="41" s="1"/>
  <c r="AM77" i="41"/>
  <c r="AA77" i="41" s="1"/>
  <c r="AL77" i="41"/>
  <c r="Z77" i="41" s="1"/>
  <c r="AK77" i="41"/>
  <c r="Y77" i="41" s="1"/>
  <c r="AJ77" i="41"/>
  <c r="X77" i="41" s="1"/>
  <c r="AT76" i="41"/>
  <c r="AH76" i="41" s="1"/>
  <c r="AS76" i="41"/>
  <c r="AG76" i="41" s="1"/>
  <c r="AR76" i="41"/>
  <c r="AF76" i="41" s="1"/>
  <c r="AQ76" i="41"/>
  <c r="AE76" i="41" s="1"/>
  <c r="AP76" i="41"/>
  <c r="AD76" i="41" s="1"/>
  <c r="AO76" i="41"/>
  <c r="AC76" i="41" s="1"/>
  <c r="AN76" i="41"/>
  <c r="AB76" i="41" s="1"/>
  <c r="AM76" i="41"/>
  <c r="AA76" i="41" s="1"/>
  <c r="AL76" i="41"/>
  <c r="Z76" i="41" s="1"/>
  <c r="AK76" i="41"/>
  <c r="Y76" i="41" s="1"/>
  <c r="AJ76" i="41"/>
  <c r="X76" i="41" s="1"/>
  <c r="AT75" i="41"/>
  <c r="AH75" i="41" s="1"/>
  <c r="AS75" i="41"/>
  <c r="AG75" i="41" s="1"/>
  <c r="AR75" i="41"/>
  <c r="AF75" i="41" s="1"/>
  <c r="AQ75" i="41"/>
  <c r="AE75" i="41" s="1"/>
  <c r="AP75" i="41"/>
  <c r="AD75" i="41" s="1"/>
  <c r="AO75" i="41"/>
  <c r="AC75" i="41" s="1"/>
  <c r="AN75" i="41"/>
  <c r="AB75" i="41" s="1"/>
  <c r="AM75" i="41"/>
  <c r="AA75" i="41" s="1"/>
  <c r="AL75" i="41"/>
  <c r="Z75" i="41" s="1"/>
  <c r="AK75" i="41"/>
  <c r="Y75" i="41" s="1"/>
  <c r="AJ75" i="41"/>
  <c r="X75" i="41" s="1"/>
  <c r="AT74" i="41"/>
  <c r="AH74" i="41" s="1"/>
  <c r="AS74" i="41"/>
  <c r="AG74" i="41" s="1"/>
  <c r="AR74" i="41"/>
  <c r="AF74" i="41" s="1"/>
  <c r="AQ74" i="41"/>
  <c r="AE74" i="41" s="1"/>
  <c r="AP74" i="41"/>
  <c r="AD74" i="41" s="1"/>
  <c r="AO74" i="41"/>
  <c r="AC74" i="41" s="1"/>
  <c r="AN74" i="41"/>
  <c r="AB74" i="41" s="1"/>
  <c r="AM74" i="41"/>
  <c r="AA74" i="41" s="1"/>
  <c r="AL74" i="41"/>
  <c r="Z74" i="41" s="1"/>
  <c r="AK74" i="41"/>
  <c r="Y74" i="41" s="1"/>
  <c r="AJ74" i="41"/>
  <c r="X74" i="41" s="1"/>
  <c r="AT73" i="41"/>
  <c r="AH73" i="41" s="1"/>
  <c r="AS73" i="41"/>
  <c r="AG73" i="41" s="1"/>
  <c r="AR73" i="41"/>
  <c r="AF73" i="41" s="1"/>
  <c r="AQ73" i="41"/>
  <c r="AE73" i="41" s="1"/>
  <c r="AP73" i="41"/>
  <c r="AD73" i="41" s="1"/>
  <c r="AO73" i="41"/>
  <c r="AC73" i="41" s="1"/>
  <c r="AN73" i="41"/>
  <c r="AB73" i="41" s="1"/>
  <c r="AM73" i="41"/>
  <c r="AA73" i="41" s="1"/>
  <c r="AL73" i="41"/>
  <c r="Z73" i="41" s="1"/>
  <c r="AK73" i="41"/>
  <c r="Y73" i="41" s="1"/>
  <c r="AJ73" i="41"/>
  <c r="X73" i="41" s="1"/>
  <c r="AT71" i="41"/>
  <c r="AH71" i="41" s="1"/>
  <c r="AS71" i="41"/>
  <c r="AG71" i="41" s="1"/>
  <c r="AR71" i="41"/>
  <c r="AF71" i="41" s="1"/>
  <c r="AQ71" i="41"/>
  <c r="AE71" i="41" s="1"/>
  <c r="AP71" i="41"/>
  <c r="AD71" i="41" s="1"/>
  <c r="AO71" i="41"/>
  <c r="AC71" i="41" s="1"/>
  <c r="AN71" i="41"/>
  <c r="AB71" i="41" s="1"/>
  <c r="AM71" i="41"/>
  <c r="AA71" i="41" s="1"/>
  <c r="AL71" i="41"/>
  <c r="Z71" i="41" s="1"/>
  <c r="AK71" i="41"/>
  <c r="Y71" i="41" s="1"/>
  <c r="AJ71" i="41"/>
  <c r="X71" i="41" s="1"/>
  <c r="AT70" i="41"/>
  <c r="AH70" i="41" s="1"/>
  <c r="AS70" i="41"/>
  <c r="AG70" i="41" s="1"/>
  <c r="AR70" i="41"/>
  <c r="AF70" i="41" s="1"/>
  <c r="AQ70" i="41"/>
  <c r="AE70" i="41" s="1"/>
  <c r="AP70" i="41"/>
  <c r="AD70" i="41" s="1"/>
  <c r="AO70" i="41"/>
  <c r="AC70" i="41" s="1"/>
  <c r="AN70" i="41"/>
  <c r="AB70" i="41" s="1"/>
  <c r="AM70" i="41"/>
  <c r="AA70" i="41" s="1"/>
  <c r="AL70" i="41"/>
  <c r="Z70" i="41" s="1"/>
  <c r="AK70" i="41"/>
  <c r="Y70" i="41" s="1"/>
  <c r="AJ70" i="41"/>
  <c r="X70" i="41" s="1"/>
  <c r="AT69" i="41"/>
  <c r="AH69" i="41" s="1"/>
  <c r="AS69" i="41"/>
  <c r="AG69" i="41" s="1"/>
  <c r="AR69" i="41"/>
  <c r="AF69" i="41" s="1"/>
  <c r="AQ69" i="41"/>
  <c r="AE69" i="41" s="1"/>
  <c r="AP69" i="41"/>
  <c r="AD69" i="41" s="1"/>
  <c r="AO69" i="41"/>
  <c r="AC69" i="41" s="1"/>
  <c r="AN69" i="41"/>
  <c r="AB69" i="41" s="1"/>
  <c r="AM69" i="41"/>
  <c r="AA69" i="41" s="1"/>
  <c r="AL69" i="41"/>
  <c r="Z69" i="41" s="1"/>
  <c r="AK69" i="41"/>
  <c r="Y69" i="41" s="1"/>
  <c r="AJ69" i="41"/>
  <c r="X69" i="41" s="1"/>
  <c r="AT68" i="41"/>
  <c r="AH68" i="41" s="1"/>
  <c r="AS68" i="41"/>
  <c r="AG68" i="41" s="1"/>
  <c r="AR68" i="41"/>
  <c r="AF68" i="41" s="1"/>
  <c r="AQ68" i="41"/>
  <c r="AE68" i="41" s="1"/>
  <c r="AP68" i="41"/>
  <c r="AD68" i="41" s="1"/>
  <c r="AO68" i="41"/>
  <c r="AC68" i="41" s="1"/>
  <c r="AN68" i="41"/>
  <c r="AB68" i="41" s="1"/>
  <c r="AM68" i="41"/>
  <c r="AA68" i="41" s="1"/>
  <c r="AL68" i="41"/>
  <c r="Z68" i="41" s="1"/>
  <c r="AK68" i="41"/>
  <c r="Y68" i="41" s="1"/>
  <c r="AJ68" i="41"/>
  <c r="X68" i="41" s="1"/>
  <c r="AT66" i="41"/>
  <c r="AH66" i="41" s="1"/>
  <c r="AS66" i="41"/>
  <c r="AG66" i="41" s="1"/>
  <c r="AR66" i="41"/>
  <c r="AF66" i="41" s="1"/>
  <c r="AQ66" i="41"/>
  <c r="AE66" i="41" s="1"/>
  <c r="AP66" i="41"/>
  <c r="AD66" i="41" s="1"/>
  <c r="AO66" i="41"/>
  <c r="AC66" i="41" s="1"/>
  <c r="AN66" i="41"/>
  <c r="AB66" i="41" s="1"/>
  <c r="AM66" i="41"/>
  <c r="AA66" i="41" s="1"/>
  <c r="AL66" i="41"/>
  <c r="Z66" i="41" s="1"/>
  <c r="AK66" i="41"/>
  <c r="Y66" i="41" s="1"/>
  <c r="AJ66" i="41"/>
  <c r="X66" i="41" s="1"/>
  <c r="AT65" i="41"/>
  <c r="AH65" i="41" s="1"/>
  <c r="AS65" i="41"/>
  <c r="AG65" i="41" s="1"/>
  <c r="AR65" i="41"/>
  <c r="AF65" i="41" s="1"/>
  <c r="AQ65" i="41"/>
  <c r="AE65" i="41" s="1"/>
  <c r="AP65" i="41"/>
  <c r="AD65" i="41" s="1"/>
  <c r="AO65" i="41"/>
  <c r="AC65" i="41" s="1"/>
  <c r="AN65" i="41"/>
  <c r="AB65" i="41" s="1"/>
  <c r="AM65" i="41"/>
  <c r="AA65" i="41" s="1"/>
  <c r="AL65" i="41"/>
  <c r="Z65" i="41" s="1"/>
  <c r="AK65" i="41"/>
  <c r="Y65" i="41" s="1"/>
  <c r="AJ65" i="41"/>
  <c r="X65" i="41" s="1"/>
  <c r="AT64" i="41"/>
  <c r="AH64" i="41" s="1"/>
  <c r="AS64" i="41"/>
  <c r="AG64" i="41" s="1"/>
  <c r="AR64" i="41"/>
  <c r="AF64" i="41" s="1"/>
  <c r="AQ64" i="41"/>
  <c r="AE64" i="41" s="1"/>
  <c r="AP64" i="41"/>
  <c r="AD64" i="41" s="1"/>
  <c r="AO64" i="41"/>
  <c r="AC64" i="41" s="1"/>
  <c r="AN64" i="41"/>
  <c r="AB64" i="41" s="1"/>
  <c r="AM64" i="41"/>
  <c r="AA64" i="41" s="1"/>
  <c r="AL64" i="41"/>
  <c r="Z64" i="41" s="1"/>
  <c r="AK64" i="41"/>
  <c r="Y64" i="41" s="1"/>
  <c r="AJ64" i="41"/>
  <c r="X64" i="41" s="1"/>
  <c r="AT63" i="41"/>
  <c r="AH63" i="41" s="1"/>
  <c r="AS63" i="41"/>
  <c r="AG63" i="41" s="1"/>
  <c r="AR63" i="41"/>
  <c r="AF63" i="41" s="1"/>
  <c r="AQ63" i="41"/>
  <c r="AE63" i="41" s="1"/>
  <c r="AP63" i="41"/>
  <c r="AD63" i="41" s="1"/>
  <c r="AO63" i="41"/>
  <c r="AC63" i="41" s="1"/>
  <c r="AN63" i="41"/>
  <c r="AB63" i="41" s="1"/>
  <c r="AM63" i="41"/>
  <c r="AA63" i="41" s="1"/>
  <c r="AL63" i="41"/>
  <c r="Z63" i="41" s="1"/>
  <c r="AK63" i="41"/>
  <c r="Y63" i="41" s="1"/>
  <c r="AJ63" i="41"/>
  <c r="X63" i="41" s="1"/>
  <c r="AT62" i="41"/>
  <c r="AH62" i="41" s="1"/>
  <c r="AS62" i="41"/>
  <c r="AG62" i="41" s="1"/>
  <c r="AR62" i="41"/>
  <c r="AF62" i="41" s="1"/>
  <c r="AQ62" i="41"/>
  <c r="AE62" i="41" s="1"/>
  <c r="AP62" i="41"/>
  <c r="AD62" i="41" s="1"/>
  <c r="AO62" i="41"/>
  <c r="AC62" i="41" s="1"/>
  <c r="AN62" i="41"/>
  <c r="AB62" i="41" s="1"/>
  <c r="AM62" i="41"/>
  <c r="AA62" i="41" s="1"/>
  <c r="AL62" i="41"/>
  <c r="Z62" i="41" s="1"/>
  <c r="AK62" i="41"/>
  <c r="Y62" i="41" s="1"/>
  <c r="AJ62" i="41"/>
  <c r="X62" i="41" s="1"/>
  <c r="AT61" i="41"/>
  <c r="AH61" i="41" s="1"/>
  <c r="AS61" i="41"/>
  <c r="AG61" i="41" s="1"/>
  <c r="AR61" i="41"/>
  <c r="AF61" i="41" s="1"/>
  <c r="AQ61" i="41"/>
  <c r="AE61" i="41" s="1"/>
  <c r="AP61" i="41"/>
  <c r="AD61" i="41" s="1"/>
  <c r="AO61" i="41"/>
  <c r="AC61" i="41" s="1"/>
  <c r="AN61" i="41"/>
  <c r="AB61" i="41" s="1"/>
  <c r="AM61" i="41"/>
  <c r="AA61" i="41" s="1"/>
  <c r="AL61" i="41"/>
  <c r="Z61" i="41" s="1"/>
  <c r="AK61" i="41"/>
  <c r="Y61" i="41" s="1"/>
  <c r="AJ61" i="41"/>
  <c r="X61" i="41" s="1"/>
  <c r="AT60" i="41"/>
  <c r="AH60" i="41" s="1"/>
  <c r="AS60" i="41"/>
  <c r="AG60" i="41" s="1"/>
  <c r="AR60" i="41"/>
  <c r="AF60" i="41" s="1"/>
  <c r="AQ60" i="41"/>
  <c r="AE60" i="41" s="1"/>
  <c r="AP60" i="41"/>
  <c r="AD60" i="41" s="1"/>
  <c r="AO60" i="41"/>
  <c r="AC60" i="41" s="1"/>
  <c r="AN60" i="41"/>
  <c r="AB60" i="41" s="1"/>
  <c r="AM60" i="41"/>
  <c r="AA60" i="41" s="1"/>
  <c r="AL60" i="41"/>
  <c r="Z60" i="41" s="1"/>
  <c r="AK60" i="41"/>
  <c r="Y60" i="41" s="1"/>
  <c r="AJ60" i="41"/>
  <c r="X60" i="41" s="1"/>
  <c r="AT59" i="41"/>
  <c r="AH59" i="41" s="1"/>
  <c r="AS59" i="41"/>
  <c r="AG59" i="41" s="1"/>
  <c r="AR59" i="41"/>
  <c r="AF59" i="41" s="1"/>
  <c r="AQ59" i="41"/>
  <c r="AE59" i="41" s="1"/>
  <c r="AP59" i="41"/>
  <c r="AD59" i="41" s="1"/>
  <c r="AO59" i="41"/>
  <c r="AC59" i="41" s="1"/>
  <c r="AN59" i="41"/>
  <c r="AB59" i="41" s="1"/>
  <c r="AM59" i="41"/>
  <c r="AA59" i="41" s="1"/>
  <c r="AL59" i="41"/>
  <c r="Z59" i="41" s="1"/>
  <c r="AK59" i="41"/>
  <c r="Y59" i="41" s="1"/>
  <c r="AJ59" i="41"/>
  <c r="X59" i="41" s="1"/>
  <c r="AT58" i="41"/>
  <c r="AH58" i="41" s="1"/>
  <c r="AS58" i="41"/>
  <c r="AG58" i="41" s="1"/>
  <c r="AR58" i="41"/>
  <c r="AF58" i="41" s="1"/>
  <c r="AQ58" i="41"/>
  <c r="AE58" i="41" s="1"/>
  <c r="AP58" i="41"/>
  <c r="AD58" i="41" s="1"/>
  <c r="AO58" i="41"/>
  <c r="AC58" i="41" s="1"/>
  <c r="AN58" i="41"/>
  <c r="AB58" i="41" s="1"/>
  <c r="AM58" i="41"/>
  <c r="AA58" i="41" s="1"/>
  <c r="AL58" i="41"/>
  <c r="Z58" i="41" s="1"/>
  <c r="AK58" i="41"/>
  <c r="Y58" i="41" s="1"/>
  <c r="AJ58" i="41"/>
  <c r="X58" i="41" s="1"/>
  <c r="AT57" i="41"/>
  <c r="AH57" i="41" s="1"/>
  <c r="AS57" i="41"/>
  <c r="AG57" i="41" s="1"/>
  <c r="AR57" i="41"/>
  <c r="AF57" i="41" s="1"/>
  <c r="AQ57" i="41"/>
  <c r="AE57" i="41" s="1"/>
  <c r="AP57" i="41"/>
  <c r="AD57" i="41" s="1"/>
  <c r="AO57" i="41"/>
  <c r="AC57" i="41" s="1"/>
  <c r="AN57" i="41"/>
  <c r="AB57" i="41" s="1"/>
  <c r="AM57" i="41"/>
  <c r="AA57" i="41" s="1"/>
  <c r="AL57" i="41"/>
  <c r="Z57" i="41" s="1"/>
  <c r="AK57" i="41"/>
  <c r="Y57" i="41" s="1"/>
  <c r="AJ57" i="41"/>
  <c r="X57" i="41" s="1"/>
  <c r="AT56" i="41"/>
  <c r="AH56" i="41" s="1"/>
  <c r="AS56" i="41"/>
  <c r="AG56" i="41" s="1"/>
  <c r="AR56" i="41"/>
  <c r="AF56" i="41" s="1"/>
  <c r="AQ56" i="41"/>
  <c r="AE56" i="41" s="1"/>
  <c r="AP56" i="41"/>
  <c r="AD56" i="41" s="1"/>
  <c r="AO56" i="41"/>
  <c r="AC56" i="41" s="1"/>
  <c r="AN56" i="41"/>
  <c r="AB56" i="41" s="1"/>
  <c r="AM56" i="41"/>
  <c r="AA56" i="41" s="1"/>
  <c r="AL56" i="41"/>
  <c r="Z56" i="41" s="1"/>
  <c r="AK56" i="41"/>
  <c r="Y56" i="41" s="1"/>
  <c r="AJ56" i="41"/>
  <c r="X56" i="41" s="1"/>
  <c r="AT55" i="41"/>
  <c r="AH55" i="41" s="1"/>
  <c r="AS55" i="41"/>
  <c r="AG55" i="41" s="1"/>
  <c r="AR55" i="41"/>
  <c r="AF55" i="41" s="1"/>
  <c r="AQ55" i="41"/>
  <c r="AE55" i="41" s="1"/>
  <c r="AP55" i="41"/>
  <c r="AD55" i="41" s="1"/>
  <c r="AO55" i="41"/>
  <c r="AC55" i="41" s="1"/>
  <c r="AN55" i="41"/>
  <c r="AB55" i="41" s="1"/>
  <c r="AM55" i="41"/>
  <c r="AA55" i="41" s="1"/>
  <c r="AL55" i="41"/>
  <c r="Z55" i="41" s="1"/>
  <c r="AK55" i="41"/>
  <c r="Y55" i="41" s="1"/>
  <c r="AJ55" i="41"/>
  <c r="X55" i="41" s="1"/>
  <c r="AT54" i="41"/>
  <c r="AH54" i="41" s="1"/>
  <c r="AS54" i="41"/>
  <c r="AG54" i="41" s="1"/>
  <c r="AR54" i="41"/>
  <c r="AF54" i="41" s="1"/>
  <c r="AQ54" i="41"/>
  <c r="AE54" i="41" s="1"/>
  <c r="AP54" i="41"/>
  <c r="AD54" i="41" s="1"/>
  <c r="AO54" i="41"/>
  <c r="AC54" i="41" s="1"/>
  <c r="AN54" i="41"/>
  <c r="AB54" i="41" s="1"/>
  <c r="AM54" i="41"/>
  <c r="AA54" i="41" s="1"/>
  <c r="AL54" i="41"/>
  <c r="Z54" i="41" s="1"/>
  <c r="AK54" i="41"/>
  <c r="Y54" i="41" s="1"/>
  <c r="AJ54" i="41"/>
  <c r="X54" i="41" s="1"/>
  <c r="AT53" i="41"/>
  <c r="AH53" i="41" s="1"/>
  <c r="AS53" i="41"/>
  <c r="AG53" i="41" s="1"/>
  <c r="AR53" i="41"/>
  <c r="AF53" i="41" s="1"/>
  <c r="AQ53" i="41"/>
  <c r="AE53" i="41" s="1"/>
  <c r="AP53" i="41"/>
  <c r="AD53" i="41" s="1"/>
  <c r="AO53" i="41"/>
  <c r="AC53" i="41" s="1"/>
  <c r="AN53" i="41"/>
  <c r="AB53" i="41" s="1"/>
  <c r="AM53" i="41"/>
  <c r="AA53" i="41" s="1"/>
  <c r="AL53" i="41"/>
  <c r="Z53" i="41" s="1"/>
  <c r="AK53" i="41"/>
  <c r="Y53" i="41" s="1"/>
  <c r="AJ53" i="41"/>
  <c r="X53" i="41" s="1"/>
  <c r="AT52" i="41"/>
  <c r="AH52" i="41" s="1"/>
  <c r="AS52" i="41"/>
  <c r="AG52" i="41" s="1"/>
  <c r="AR52" i="41"/>
  <c r="AF52" i="41" s="1"/>
  <c r="AQ52" i="41"/>
  <c r="AE52" i="41" s="1"/>
  <c r="AP52" i="41"/>
  <c r="AD52" i="41" s="1"/>
  <c r="AO52" i="41"/>
  <c r="AC52" i="41" s="1"/>
  <c r="AN52" i="41"/>
  <c r="AB52" i="41" s="1"/>
  <c r="AM52" i="41"/>
  <c r="AA52" i="41" s="1"/>
  <c r="AL52" i="41"/>
  <c r="Z52" i="41" s="1"/>
  <c r="AK52" i="41"/>
  <c r="Y52" i="41" s="1"/>
  <c r="AJ52" i="41"/>
  <c r="X52" i="41" s="1"/>
  <c r="AT51" i="41"/>
  <c r="AH51" i="41" s="1"/>
  <c r="AS51" i="41"/>
  <c r="AG51" i="41" s="1"/>
  <c r="AR51" i="41"/>
  <c r="AF51" i="41" s="1"/>
  <c r="AQ51" i="41"/>
  <c r="AE51" i="41" s="1"/>
  <c r="AP51" i="41"/>
  <c r="AD51" i="41" s="1"/>
  <c r="AO51" i="41"/>
  <c r="AC51" i="41" s="1"/>
  <c r="AN51" i="41"/>
  <c r="AB51" i="41" s="1"/>
  <c r="AM51" i="41"/>
  <c r="AA51" i="41" s="1"/>
  <c r="AL51" i="41"/>
  <c r="Z51" i="41" s="1"/>
  <c r="AK51" i="41"/>
  <c r="Y51" i="41" s="1"/>
  <c r="AJ51" i="41"/>
  <c r="X51" i="41" s="1"/>
  <c r="AT50" i="41"/>
  <c r="AH50" i="41" s="1"/>
  <c r="AS50" i="41"/>
  <c r="AG50" i="41" s="1"/>
  <c r="AR50" i="41"/>
  <c r="AF50" i="41" s="1"/>
  <c r="AQ50" i="41"/>
  <c r="AE50" i="41" s="1"/>
  <c r="AP50" i="41"/>
  <c r="AD50" i="41" s="1"/>
  <c r="AO50" i="41"/>
  <c r="AC50" i="41" s="1"/>
  <c r="AN50" i="41"/>
  <c r="AB50" i="41" s="1"/>
  <c r="AM50" i="41"/>
  <c r="AA50" i="41" s="1"/>
  <c r="AL50" i="41"/>
  <c r="Z50" i="41" s="1"/>
  <c r="AK50" i="41"/>
  <c r="Y50" i="41" s="1"/>
  <c r="AJ50" i="41"/>
  <c r="X50" i="41" s="1"/>
  <c r="AT49" i="41"/>
  <c r="AH49" i="41" s="1"/>
  <c r="AS49" i="41"/>
  <c r="AG49" i="41" s="1"/>
  <c r="AR49" i="41"/>
  <c r="AF49" i="41" s="1"/>
  <c r="AQ49" i="41"/>
  <c r="AE49" i="41" s="1"/>
  <c r="AP49" i="41"/>
  <c r="AD49" i="41" s="1"/>
  <c r="AO49" i="41"/>
  <c r="AC49" i="41" s="1"/>
  <c r="AN49" i="41"/>
  <c r="AB49" i="41" s="1"/>
  <c r="AM49" i="41"/>
  <c r="AA49" i="41" s="1"/>
  <c r="AL49" i="41"/>
  <c r="Z49" i="41" s="1"/>
  <c r="AK49" i="41"/>
  <c r="Y49" i="41" s="1"/>
  <c r="AJ49" i="41"/>
  <c r="X49" i="41" s="1"/>
  <c r="AT48" i="41"/>
  <c r="AH48" i="41" s="1"/>
  <c r="AS48" i="41"/>
  <c r="AG48" i="41" s="1"/>
  <c r="AR48" i="41"/>
  <c r="AF48" i="41" s="1"/>
  <c r="AQ48" i="41"/>
  <c r="AE48" i="41" s="1"/>
  <c r="AP48" i="41"/>
  <c r="AD48" i="41" s="1"/>
  <c r="AO48" i="41"/>
  <c r="AC48" i="41" s="1"/>
  <c r="AN48" i="41"/>
  <c r="AB48" i="41" s="1"/>
  <c r="AM48" i="41"/>
  <c r="AA48" i="41" s="1"/>
  <c r="AL48" i="41"/>
  <c r="Z48" i="41" s="1"/>
  <c r="AK48" i="41"/>
  <c r="Y48" i="41" s="1"/>
  <c r="AJ48" i="41"/>
  <c r="X48" i="41" s="1"/>
  <c r="AT47" i="41"/>
  <c r="AH47" i="41" s="1"/>
  <c r="AS47" i="41"/>
  <c r="AG47" i="41" s="1"/>
  <c r="AR47" i="41"/>
  <c r="AF47" i="41" s="1"/>
  <c r="AQ47" i="41"/>
  <c r="AE47" i="41" s="1"/>
  <c r="AP47" i="41"/>
  <c r="AD47" i="41" s="1"/>
  <c r="AO47" i="41"/>
  <c r="AC47" i="41" s="1"/>
  <c r="AN47" i="41"/>
  <c r="AB47" i="41" s="1"/>
  <c r="AM47" i="41"/>
  <c r="AA47" i="41" s="1"/>
  <c r="AL47" i="41"/>
  <c r="Z47" i="41" s="1"/>
  <c r="AK47" i="41"/>
  <c r="Y47" i="41" s="1"/>
  <c r="AJ47" i="41"/>
  <c r="X47" i="41" s="1"/>
  <c r="AT46" i="41"/>
  <c r="AH46" i="41" s="1"/>
  <c r="AS46" i="41"/>
  <c r="AG46" i="41" s="1"/>
  <c r="AR46" i="41"/>
  <c r="AF46" i="41" s="1"/>
  <c r="AQ46" i="41"/>
  <c r="AE46" i="41" s="1"/>
  <c r="AP46" i="41"/>
  <c r="AD46" i="41" s="1"/>
  <c r="AO46" i="41"/>
  <c r="AC46" i="41" s="1"/>
  <c r="AN46" i="41"/>
  <c r="AB46" i="41" s="1"/>
  <c r="AM46" i="41"/>
  <c r="AA46" i="41" s="1"/>
  <c r="AL46" i="41"/>
  <c r="Z46" i="41" s="1"/>
  <c r="AK46" i="41"/>
  <c r="Y46" i="41" s="1"/>
  <c r="AJ46" i="41"/>
  <c r="X46" i="41" s="1"/>
  <c r="AT45" i="41"/>
  <c r="AH45" i="41" s="1"/>
  <c r="AS45" i="41"/>
  <c r="AG45" i="41" s="1"/>
  <c r="AR45" i="41"/>
  <c r="AF45" i="41" s="1"/>
  <c r="AQ45" i="41"/>
  <c r="AE45" i="41" s="1"/>
  <c r="AD45" i="41"/>
  <c r="AO45" i="41"/>
  <c r="AC45" i="41" s="1"/>
  <c r="AN45" i="41"/>
  <c r="AB45" i="41" s="1"/>
  <c r="AM45" i="41"/>
  <c r="AA45" i="41" s="1"/>
  <c r="AL45" i="41"/>
  <c r="Z45" i="41" s="1"/>
  <c r="AK45" i="41"/>
  <c r="Y45" i="41" s="1"/>
  <c r="AJ45" i="41"/>
  <c r="X45" i="41" s="1"/>
  <c r="AT44" i="41"/>
  <c r="AH44" i="41" s="1"/>
  <c r="AS44" i="41"/>
  <c r="AG44" i="41" s="1"/>
  <c r="AR44" i="41"/>
  <c r="AF44" i="41" s="1"/>
  <c r="AQ44" i="41"/>
  <c r="AE44" i="41" s="1"/>
  <c r="AP44" i="41"/>
  <c r="AD44" i="41" s="1"/>
  <c r="AO44" i="41"/>
  <c r="AC44" i="41" s="1"/>
  <c r="AN44" i="41"/>
  <c r="AB44" i="41" s="1"/>
  <c r="AM44" i="41"/>
  <c r="AA44" i="41" s="1"/>
  <c r="AL44" i="41"/>
  <c r="Z44" i="41" s="1"/>
  <c r="AK44" i="41"/>
  <c r="Y44" i="41" s="1"/>
  <c r="AJ44" i="41"/>
  <c r="X44" i="41" s="1"/>
  <c r="AT43" i="41"/>
  <c r="AH43" i="41" s="1"/>
  <c r="AS43" i="41"/>
  <c r="AG43" i="41" s="1"/>
  <c r="AR43" i="41"/>
  <c r="AF43" i="41" s="1"/>
  <c r="AQ43" i="41"/>
  <c r="AE43" i="41" s="1"/>
  <c r="AP43" i="41"/>
  <c r="AD43" i="41" s="1"/>
  <c r="AO43" i="41"/>
  <c r="AC43" i="41" s="1"/>
  <c r="AN43" i="41"/>
  <c r="AB43" i="41" s="1"/>
  <c r="AM43" i="41"/>
  <c r="AA43" i="41" s="1"/>
  <c r="AL43" i="41"/>
  <c r="Z43" i="41" s="1"/>
  <c r="AK43" i="41"/>
  <c r="Y43" i="41" s="1"/>
  <c r="AJ43" i="41"/>
  <c r="X43" i="41" s="1"/>
  <c r="AT42" i="41"/>
  <c r="AH42" i="41" s="1"/>
  <c r="AS42" i="41"/>
  <c r="AG42" i="41" s="1"/>
  <c r="AR42" i="41"/>
  <c r="AF42" i="41" s="1"/>
  <c r="AQ42" i="41"/>
  <c r="AE42" i="41" s="1"/>
  <c r="AP42" i="41"/>
  <c r="AD42" i="41" s="1"/>
  <c r="AO42" i="41"/>
  <c r="AC42" i="41" s="1"/>
  <c r="AN42" i="41"/>
  <c r="AB42" i="41" s="1"/>
  <c r="AM42" i="41"/>
  <c r="AA42" i="41" s="1"/>
  <c r="AL42" i="41"/>
  <c r="Z42" i="41" s="1"/>
  <c r="AK42" i="41"/>
  <c r="Y42" i="41" s="1"/>
  <c r="AJ42" i="41"/>
  <c r="X42" i="41" s="1"/>
  <c r="AT41" i="41"/>
  <c r="AH41" i="41" s="1"/>
  <c r="AS41" i="41"/>
  <c r="AG41" i="41" s="1"/>
  <c r="AR41" i="41"/>
  <c r="AF41" i="41" s="1"/>
  <c r="AQ41" i="41"/>
  <c r="AE41" i="41" s="1"/>
  <c r="AP41" i="41"/>
  <c r="AD41" i="41" s="1"/>
  <c r="AO41" i="41"/>
  <c r="AC41" i="41" s="1"/>
  <c r="AN41" i="41"/>
  <c r="AB41" i="41" s="1"/>
  <c r="AM41" i="41"/>
  <c r="AA41" i="41" s="1"/>
  <c r="AL41" i="41"/>
  <c r="Z41" i="41" s="1"/>
  <c r="AK41" i="41"/>
  <c r="Y41" i="41" s="1"/>
  <c r="AJ41" i="41"/>
  <c r="X41" i="41" s="1"/>
  <c r="AT40" i="41"/>
  <c r="AH40" i="41" s="1"/>
  <c r="AS40" i="41"/>
  <c r="AG40" i="41" s="1"/>
  <c r="AR40" i="41"/>
  <c r="AF40" i="41" s="1"/>
  <c r="AQ40" i="41"/>
  <c r="AE40" i="41" s="1"/>
  <c r="AP40" i="41"/>
  <c r="AD40" i="41" s="1"/>
  <c r="AO40" i="41"/>
  <c r="AC40" i="41" s="1"/>
  <c r="AN40" i="41"/>
  <c r="AB40" i="41" s="1"/>
  <c r="AM40" i="41"/>
  <c r="AA40" i="41" s="1"/>
  <c r="AL40" i="41"/>
  <c r="Z40" i="41" s="1"/>
  <c r="AK40" i="41"/>
  <c r="Y40" i="41" s="1"/>
  <c r="AJ40" i="41"/>
  <c r="X40" i="41" s="1"/>
  <c r="AT39" i="41"/>
  <c r="AH39" i="41" s="1"/>
  <c r="AS39" i="41"/>
  <c r="AG39" i="41" s="1"/>
  <c r="AR39" i="41"/>
  <c r="AF39" i="41" s="1"/>
  <c r="AQ39" i="41"/>
  <c r="AE39" i="41" s="1"/>
  <c r="AP39" i="41"/>
  <c r="AD39" i="41" s="1"/>
  <c r="AO39" i="41"/>
  <c r="AC39" i="41" s="1"/>
  <c r="AN39" i="41"/>
  <c r="AB39" i="41" s="1"/>
  <c r="AM39" i="41"/>
  <c r="AA39" i="41" s="1"/>
  <c r="AL39" i="41"/>
  <c r="Z39" i="41" s="1"/>
  <c r="AK39" i="41"/>
  <c r="Y39" i="41" s="1"/>
  <c r="AJ39" i="41"/>
  <c r="X39" i="41" s="1"/>
  <c r="AT72" i="41"/>
  <c r="AH72" i="41" s="1"/>
  <c r="AS72" i="41"/>
  <c r="AG72" i="41" s="1"/>
  <c r="AR72" i="41"/>
  <c r="AF72" i="41" s="1"/>
  <c r="AQ72" i="41"/>
  <c r="AE72" i="41" s="1"/>
  <c r="AP72" i="41"/>
  <c r="AD72" i="41" s="1"/>
  <c r="AO72" i="41"/>
  <c r="AC72" i="41" s="1"/>
  <c r="AN72" i="41"/>
  <c r="AB72" i="41" s="1"/>
  <c r="AM72" i="41"/>
  <c r="AA72" i="41" s="1"/>
  <c r="AL72" i="41"/>
  <c r="Z72" i="41" s="1"/>
  <c r="AK72" i="41"/>
  <c r="Y72" i="41" s="1"/>
  <c r="AJ72" i="41"/>
  <c r="X72" i="41" s="1"/>
  <c r="AT38" i="41"/>
  <c r="AH38" i="41" s="1"/>
  <c r="AS38" i="41"/>
  <c r="AG38" i="41" s="1"/>
  <c r="AR38" i="41"/>
  <c r="AF38" i="41" s="1"/>
  <c r="AQ38" i="41"/>
  <c r="AE38" i="41" s="1"/>
  <c r="AP38" i="41"/>
  <c r="AD38" i="41" s="1"/>
  <c r="AO38" i="41"/>
  <c r="AC38" i="41" s="1"/>
  <c r="AN38" i="41"/>
  <c r="AB38" i="41" s="1"/>
  <c r="AM38" i="41"/>
  <c r="AA38" i="41" s="1"/>
  <c r="AL38" i="41"/>
  <c r="Z38" i="41" s="1"/>
  <c r="AK38" i="41"/>
  <c r="Y38" i="41" s="1"/>
  <c r="AJ38" i="41"/>
  <c r="X38" i="41" s="1"/>
  <c r="AT37" i="41"/>
  <c r="AH37" i="41" s="1"/>
  <c r="AS37" i="41"/>
  <c r="AG37" i="41" s="1"/>
  <c r="AR37" i="41"/>
  <c r="AF37" i="41" s="1"/>
  <c r="AQ37" i="41"/>
  <c r="AE37" i="41" s="1"/>
  <c r="AP37" i="41"/>
  <c r="AD37" i="41" s="1"/>
  <c r="AO37" i="41"/>
  <c r="AC37" i="41" s="1"/>
  <c r="AN37" i="41"/>
  <c r="AB37" i="41" s="1"/>
  <c r="AM37" i="41"/>
  <c r="AA37" i="41" s="1"/>
  <c r="AL37" i="41"/>
  <c r="Z37" i="41" s="1"/>
  <c r="AK37" i="41"/>
  <c r="Y37" i="41" s="1"/>
  <c r="AJ37" i="41"/>
  <c r="X37" i="41" s="1"/>
  <c r="AT36" i="41"/>
  <c r="AH36" i="41" s="1"/>
  <c r="AS36" i="41"/>
  <c r="AG36" i="41" s="1"/>
  <c r="AR36" i="41"/>
  <c r="AF36" i="41" s="1"/>
  <c r="AQ36" i="41"/>
  <c r="AE36" i="41" s="1"/>
  <c r="AP36" i="41"/>
  <c r="AD36" i="41" s="1"/>
  <c r="AO36" i="41"/>
  <c r="AC36" i="41" s="1"/>
  <c r="AN36" i="41"/>
  <c r="AB36" i="41" s="1"/>
  <c r="AM36" i="41"/>
  <c r="AA36" i="41" s="1"/>
  <c r="AL36" i="41"/>
  <c r="Z36" i="41" s="1"/>
  <c r="AK36" i="41"/>
  <c r="Y36" i="41" s="1"/>
  <c r="AJ36" i="41"/>
  <c r="X36" i="41" s="1"/>
  <c r="AT35" i="41"/>
  <c r="AH35" i="41" s="1"/>
  <c r="AS35" i="41"/>
  <c r="AG35" i="41" s="1"/>
  <c r="AR35" i="41"/>
  <c r="AF35" i="41" s="1"/>
  <c r="AQ35" i="41"/>
  <c r="AE35" i="41" s="1"/>
  <c r="AP35" i="41"/>
  <c r="AD35" i="41" s="1"/>
  <c r="AO35" i="41"/>
  <c r="AC35" i="41" s="1"/>
  <c r="AN35" i="41"/>
  <c r="AB35" i="41" s="1"/>
  <c r="AM35" i="41"/>
  <c r="AA35" i="41" s="1"/>
  <c r="AL35" i="41"/>
  <c r="Z35" i="41" s="1"/>
  <c r="AK35" i="41"/>
  <c r="Y35" i="41" s="1"/>
  <c r="AJ35" i="41"/>
  <c r="X35" i="41" s="1"/>
  <c r="AT34" i="41"/>
  <c r="AH34" i="41" s="1"/>
  <c r="AS34" i="41"/>
  <c r="AG34" i="41" s="1"/>
  <c r="AR34" i="41"/>
  <c r="AF34" i="41" s="1"/>
  <c r="AQ34" i="41"/>
  <c r="AE34" i="41" s="1"/>
  <c r="AP34" i="41"/>
  <c r="AD34" i="41" s="1"/>
  <c r="AO34" i="41"/>
  <c r="AC34" i="41" s="1"/>
  <c r="AN34" i="41"/>
  <c r="AB34" i="41" s="1"/>
  <c r="AM34" i="41"/>
  <c r="AA34" i="41" s="1"/>
  <c r="AL34" i="41"/>
  <c r="Z34" i="41" s="1"/>
  <c r="AK34" i="41"/>
  <c r="Y34" i="41" s="1"/>
  <c r="AJ34" i="41"/>
  <c r="X34" i="41" s="1"/>
  <c r="AT33" i="41"/>
  <c r="AH33" i="41" s="1"/>
  <c r="AS33" i="41"/>
  <c r="AG33" i="41" s="1"/>
  <c r="AR33" i="41"/>
  <c r="AF33" i="41" s="1"/>
  <c r="AQ33" i="41"/>
  <c r="AE33" i="41" s="1"/>
  <c r="AP33" i="41"/>
  <c r="AD33" i="41" s="1"/>
  <c r="AO33" i="41"/>
  <c r="AC33" i="41" s="1"/>
  <c r="AN33" i="41"/>
  <c r="AB33" i="41" s="1"/>
  <c r="AM33" i="41"/>
  <c r="AA33" i="41" s="1"/>
  <c r="AL33" i="41"/>
  <c r="Z33" i="41" s="1"/>
  <c r="AK33" i="41"/>
  <c r="Y33" i="41" s="1"/>
  <c r="AJ33" i="41"/>
  <c r="X33" i="41" s="1"/>
  <c r="AT32" i="41"/>
  <c r="AH32" i="41" s="1"/>
  <c r="AS32" i="41"/>
  <c r="AG32" i="41" s="1"/>
  <c r="AR32" i="41"/>
  <c r="AF32" i="41" s="1"/>
  <c r="AQ32" i="41"/>
  <c r="AE32" i="41" s="1"/>
  <c r="AP32" i="41"/>
  <c r="AD32" i="41" s="1"/>
  <c r="AO32" i="41"/>
  <c r="AC32" i="41" s="1"/>
  <c r="AN32" i="41"/>
  <c r="AB32" i="41" s="1"/>
  <c r="AM32" i="41"/>
  <c r="AA32" i="41" s="1"/>
  <c r="AL32" i="41"/>
  <c r="Z32" i="41" s="1"/>
  <c r="AK32" i="41"/>
  <c r="Y32" i="41" s="1"/>
  <c r="AJ32" i="41"/>
  <c r="X32" i="41" s="1"/>
  <c r="AT31" i="41"/>
  <c r="AH31" i="41" s="1"/>
  <c r="AS31" i="41"/>
  <c r="AG31" i="41" s="1"/>
  <c r="AR31" i="41"/>
  <c r="AF31" i="41" s="1"/>
  <c r="AQ31" i="41"/>
  <c r="AE31" i="41" s="1"/>
  <c r="AP31" i="41"/>
  <c r="AD31" i="41" s="1"/>
  <c r="AO31" i="41"/>
  <c r="AC31" i="41" s="1"/>
  <c r="AN31" i="41"/>
  <c r="AB31" i="41" s="1"/>
  <c r="AM31" i="41"/>
  <c r="AA31" i="41" s="1"/>
  <c r="AL31" i="41"/>
  <c r="Z31" i="41" s="1"/>
  <c r="AK31" i="41"/>
  <c r="Y31" i="41" s="1"/>
  <c r="AJ31" i="41"/>
  <c r="X31" i="41" s="1"/>
  <c r="AT30" i="41"/>
  <c r="AH30" i="41" s="1"/>
  <c r="AS30" i="41"/>
  <c r="AG30" i="41" s="1"/>
  <c r="AR30" i="41"/>
  <c r="AF30" i="41" s="1"/>
  <c r="AQ30" i="41"/>
  <c r="AE30" i="41" s="1"/>
  <c r="AP30" i="41"/>
  <c r="AD30" i="41" s="1"/>
  <c r="AO30" i="41"/>
  <c r="AC30" i="41" s="1"/>
  <c r="AN30" i="41"/>
  <c r="AB30" i="41" s="1"/>
  <c r="AM30" i="41"/>
  <c r="AA30" i="41" s="1"/>
  <c r="AL30" i="41"/>
  <c r="Z30" i="41" s="1"/>
  <c r="AK30" i="41"/>
  <c r="Y30" i="41" s="1"/>
  <c r="AJ30" i="41"/>
  <c r="X30" i="41" s="1"/>
  <c r="AT29" i="41"/>
  <c r="AH29" i="41" s="1"/>
  <c r="AS29" i="41"/>
  <c r="AG29" i="41" s="1"/>
  <c r="AR29" i="41"/>
  <c r="AF29" i="41" s="1"/>
  <c r="AQ29" i="41"/>
  <c r="AE29" i="41" s="1"/>
  <c r="AP29" i="41"/>
  <c r="AD29" i="41" s="1"/>
  <c r="AO29" i="41"/>
  <c r="AC29" i="41" s="1"/>
  <c r="AN29" i="41"/>
  <c r="AB29" i="41" s="1"/>
  <c r="AM29" i="41"/>
  <c r="AA29" i="41" s="1"/>
  <c r="AL29" i="41"/>
  <c r="Z29" i="41" s="1"/>
  <c r="AK29" i="41"/>
  <c r="Y29" i="41" s="1"/>
  <c r="AJ29" i="41"/>
  <c r="X29" i="41" s="1"/>
  <c r="AT28" i="41"/>
  <c r="AH28" i="41" s="1"/>
  <c r="AS28" i="41"/>
  <c r="AG28" i="41" s="1"/>
  <c r="AR28" i="41"/>
  <c r="AF28" i="41" s="1"/>
  <c r="AQ28" i="41"/>
  <c r="AE28" i="41" s="1"/>
  <c r="AP28" i="41"/>
  <c r="AD28" i="41" s="1"/>
  <c r="AO28" i="41"/>
  <c r="AC28" i="41" s="1"/>
  <c r="AN28" i="41"/>
  <c r="AB28" i="41" s="1"/>
  <c r="AM28" i="41"/>
  <c r="AA28" i="41" s="1"/>
  <c r="AL28" i="41"/>
  <c r="Z28" i="41" s="1"/>
  <c r="AK28" i="41"/>
  <c r="Y28" i="41" s="1"/>
  <c r="AJ28" i="41"/>
  <c r="X28" i="41" s="1"/>
  <c r="AT27" i="41"/>
  <c r="AH27" i="41" s="1"/>
  <c r="AS27" i="41"/>
  <c r="AG27" i="41" s="1"/>
  <c r="AR27" i="41"/>
  <c r="AF27" i="41" s="1"/>
  <c r="AQ27" i="41"/>
  <c r="AE27" i="41" s="1"/>
  <c r="AP27" i="41"/>
  <c r="AD27" i="41" s="1"/>
  <c r="AO27" i="41"/>
  <c r="AC27" i="41" s="1"/>
  <c r="AN27" i="41"/>
  <c r="AB27" i="41" s="1"/>
  <c r="AM27" i="41"/>
  <c r="AA27" i="41" s="1"/>
  <c r="AL27" i="41"/>
  <c r="Z27" i="41" s="1"/>
  <c r="AK27" i="41"/>
  <c r="Y27" i="41" s="1"/>
  <c r="AJ27" i="41"/>
  <c r="X27" i="41" s="1"/>
  <c r="AT26" i="41"/>
  <c r="AH26" i="41" s="1"/>
  <c r="AS26" i="41"/>
  <c r="AG26" i="41" s="1"/>
  <c r="AR26" i="41"/>
  <c r="AF26" i="41" s="1"/>
  <c r="AQ26" i="41"/>
  <c r="AE26" i="41" s="1"/>
  <c r="AP26" i="41"/>
  <c r="AD26" i="41" s="1"/>
  <c r="AO26" i="41"/>
  <c r="AC26" i="41" s="1"/>
  <c r="AN26" i="41"/>
  <c r="AB26" i="41" s="1"/>
  <c r="AM26" i="41"/>
  <c r="AA26" i="41" s="1"/>
  <c r="AL26" i="41"/>
  <c r="Z26" i="41" s="1"/>
  <c r="AK26" i="41"/>
  <c r="Y26" i="41" s="1"/>
  <c r="AJ26" i="41"/>
  <c r="X26" i="41" s="1"/>
  <c r="AT25" i="41"/>
  <c r="AH25" i="41" s="1"/>
  <c r="AS25" i="41"/>
  <c r="AG25" i="41" s="1"/>
  <c r="AR25" i="41"/>
  <c r="AF25" i="41" s="1"/>
  <c r="AQ25" i="41"/>
  <c r="AE25" i="41" s="1"/>
  <c r="AP25" i="41"/>
  <c r="AD25" i="41" s="1"/>
  <c r="AO25" i="41"/>
  <c r="AC25" i="41" s="1"/>
  <c r="AN25" i="41"/>
  <c r="AB25" i="41" s="1"/>
  <c r="AM25" i="41"/>
  <c r="AA25" i="41" s="1"/>
  <c r="AL25" i="41"/>
  <c r="Z25" i="41" s="1"/>
  <c r="AK25" i="41"/>
  <c r="Y25" i="41" s="1"/>
  <c r="AJ25" i="41"/>
  <c r="X25" i="41" s="1"/>
  <c r="AT24" i="41"/>
  <c r="AH24" i="41" s="1"/>
  <c r="AS24" i="41"/>
  <c r="AG24" i="41" s="1"/>
  <c r="AR24" i="41"/>
  <c r="AF24" i="41" s="1"/>
  <c r="AQ24" i="41"/>
  <c r="AE24" i="41" s="1"/>
  <c r="AP24" i="41"/>
  <c r="AD24" i="41" s="1"/>
  <c r="AO24" i="41"/>
  <c r="AC24" i="41" s="1"/>
  <c r="AN24" i="41"/>
  <c r="AB24" i="41" s="1"/>
  <c r="AM24" i="41"/>
  <c r="AA24" i="41" s="1"/>
  <c r="AL24" i="41"/>
  <c r="Z24" i="41" s="1"/>
  <c r="AK24" i="41"/>
  <c r="Y24" i="41" s="1"/>
  <c r="AJ24" i="41"/>
  <c r="X24" i="41" s="1"/>
  <c r="AT23" i="41"/>
  <c r="AH23" i="41" s="1"/>
  <c r="AS23" i="41"/>
  <c r="AG23" i="41" s="1"/>
  <c r="AR23" i="41"/>
  <c r="AF23" i="41" s="1"/>
  <c r="AQ23" i="41"/>
  <c r="AE23" i="41" s="1"/>
  <c r="AP23" i="41"/>
  <c r="AD23" i="41" s="1"/>
  <c r="AO23" i="41"/>
  <c r="AC23" i="41" s="1"/>
  <c r="AN23" i="41"/>
  <c r="AB23" i="41" s="1"/>
  <c r="AM23" i="41"/>
  <c r="AA23" i="41" s="1"/>
  <c r="AL23" i="41"/>
  <c r="Z23" i="41" s="1"/>
  <c r="AK23" i="41"/>
  <c r="Y23" i="41" s="1"/>
  <c r="AJ23" i="41"/>
  <c r="X23" i="41" s="1"/>
  <c r="AT22" i="41"/>
  <c r="AH22" i="41" s="1"/>
  <c r="AS22" i="41"/>
  <c r="AG22" i="41" s="1"/>
  <c r="AR22" i="41"/>
  <c r="AF22" i="41" s="1"/>
  <c r="AQ22" i="41"/>
  <c r="AE22" i="41" s="1"/>
  <c r="AP22" i="41"/>
  <c r="AD22" i="41" s="1"/>
  <c r="AO22" i="41"/>
  <c r="AC22" i="41" s="1"/>
  <c r="AN22" i="41"/>
  <c r="AB22" i="41" s="1"/>
  <c r="AM22" i="41"/>
  <c r="AA22" i="41" s="1"/>
  <c r="AL22" i="41"/>
  <c r="Z22" i="41" s="1"/>
  <c r="AK22" i="41"/>
  <c r="Y22" i="41" s="1"/>
  <c r="AJ22" i="41"/>
  <c r="X22" i="41" s="1"/>
  <c r="AT21" i="41"/>
  <c r="AH21" i="41" s="1"/>
  <c r="AS21" i="41"/>
  <c r="AG21" i="41" s="1"/>
  <c r="AR21" i="41"/>
  <c r="AF21" i="41" s="1"/>
  <c r="AQ21" i="41"/>
  <c r="AE21" i="41" s="1"/>
  <c r="AP21" i="41"/>
  <c r="AD21" i="41" s="1"/>
  <c r="AO21" i="41"/>
  <c r="AC21" i="41" s="1"/>
  <c r="AN21" i="41"/>
  <c r="AB21" i="41" s="1"/>
  <c r="AM21" i="41"/>
  <c r="AA21" i="41" s="1"/>
  <c r="AL21" i="41"/>
  <c r="Z21" i="41" s="1"/>
  <c r="AK21" i="41"/>
  <c r="Y21" i="41" s="1"/>
  <c r="AJ21" i="41"/>
  <c r="X21" i="41" s="1"/>
  <c r="AT20" i="41"/>
  <c r="AH20" i="41" s="1"/>
  <c r="AS20" i="41"/>
  <c r="AG20" i="41" s="1"/>
  <c r="AR20" i="41"/>
  <c r="AF20" i="41" s="1"/>
  <c r="AQ20" i="41"/>
  <c r="AE20" i="41" s="1"/>
  <c r="AP20" i="41"/>
  <c r="AD20" i="41" s="1"/>
  <c r="AO20" i="41"/>
  <c r="AC20" i="41" s="1"/>
  <c r="AN20" i="41"/>
  <c r="AB20" i="41" s="1"/>
  <c r="AM20" i="41"/>
  <c r="AA20" i="41" s="1"/>
  <c r="AL20" i="41"/>
  <c r="Z20" i="41" s="1"/>
  <c r="AK20" i="41"/>
  <c r="Y20" i="41" s="1"/>
  <c r="AJ20" i="41"/>
  <c r="X20" i="41" s="1"/>
  <c r="AT19" i="41"/>
  <c r="AH19" i="41" s="1"/>
  <c r="AS19" i="41"/>
  <c r="AG19" i="41" s="1"/>
  <c r="AR19" i="41"/>
  <c r="AF19" i="41" s="1"/>
  <c r="AQ19" i="41"/>
  <c r="AE19" i="41" s="1"/>
  <c r="AP19" i="41"/>
  <c r="AD19" i="41" s="1"/>
  <c r="AO19" i="41"/>
  <c r="AC19" i="41" s="1"/>
  <c r="AN19" i="41"/>
  <c r="AB19" i="41" s="1"/>
  <c r="AM19" i="41"/>
  <c r="AA19" i="41" s="1"/>
  <c r="AL19" i="41"/>
  <c r="Z19" i="41" s="1"/>
  <c r="AK19" i="41"/>
  <c r="Y19" i="41" s="1"/>
  <c r="AJ19" i="41"/>
  <c r="X19" i="41" s="1"/>
  <c r="AT18" i="41"/>
  <c r="AH18" i="41" s="1"/>
  <c r="AS18" i="41"/>
  <c r="AG18" i="41" s="1"/>
  <c r="AR18" i="41"/>
  <c r="AF18" i="41" s="1"/>
  <c r="AQ18" i="41"/>
  <c r="AE18" i="41" s="1"/>
  <c r="AP18" i="41"/>
  <c r="AD18" i="41" s="1"/>
  <c r="AO18" i="41"/>
  <c r="AC18" i="41" s="1"/>
  <c r="AN18" i="41"/>
  <c r="AB18" i="41" s="1"/>
  <c r="AM18" i="41"/>
  <c r="AA18" i="41" s="1"/>
  <c r="AL18" i="41"/>
  <c r="Z18" i="41" s="1"/>
  <c r="AK18" i="41"/>
  <c r="Y18" i="41" s="1"/>
  <c r="AJ18" i="41"/>
  <c r="X18" i="41" s="1"/>
  <c r="AT17" i="41"/>
  <c r="AH17" i="41" s="1"/>
  <c r="AS17" i="41"/>
  <c r="AG17" i="41" s="1"/>
  <c r="AR17" i="41"/>
  <c r="AF17" i="41" s="1"/>
  <c r="AQ17" i="41"/>
  <c r="AE17" i="41" s="1"/>
  <c r="AP17" i="41"/>
  <c r="AD17" i="41" s="1"/>
  <c r="AO17" i="41"/>
  <c r="AC17" i="41" s="1"/>
  <c r="AN17" i="41"/>
  <c r="AB17" i="41" s="1"/>
  <c r="AM17" i="41"/>
  <c r="AA17" i="41" s="1"/>
  <c r="AL17" i="41"/>
  <c r="Z17" i="41" s="1"/>
  <c r="AK17" i="41"/>
  <c r="Y17" i="41" s="1"/>
  <c r="AJ17" i="41"/>
  <c r="X17" i="41" s="1"/>
  <c r="AT16" i="41"/>
  <c r="AH16" i="41" s="1"/>
  <c r="AS16" i="41"/>
  <c r="AG16" i="41" s="1"/>
  <c r="AR16" i="41"/>
  <c r="AF16" i="41" s="1"/>
  <c r="AQ16" i="41"/>
  <c r="AE16" i="41" s="1"/>
  <c r="AP16" i="41"/>
  <c r="AD16" i="41" s="1"/>
  <c r="AO16" i="41"/>
  <c r="AC16" i="41" s="1"/>
  <c r="AN16" i="41"/>
  <c r="AB16" i="41" s="1"/>
  <c r="AM16" i="41"/>
  <c r="AA16" i="41" s="1"/>
  <c r="AL16" i="41"/>
  <c r="Z16" i="41" s="1"/>
  <c r="AK16" i="41"/>
  <c r="Y16" i="41" s="1"/>
  <c r="AJ16" i="41"/>
  <c r="X16" i="41" s="1"/>
  <c r="AT15" i="41"/>
  <c r="AH15" i="41" s="1"/>
  <c r="AS15" i="41"/>
  <c r="AG15" i="41" s="1"/>
  <c r="AR15" i="41"/>
  <c r="AF15" i="41" s="1"/>
  <c r="AQ15" i="41"/>
  <c r="AE15" i="41" s="1"/>
  <c r="AP15" i="41"/>
  <c r="AD15" i="41" s="1"/>
  <c r="AO15" i="41"/>
  <c r="AC15" i="41" s="1"/>
  <c r="AN15" i="41"/>
  <c r="AB15" i="41" s="1"/>
  <c r="AM15" i="41"/>
  <c r="AA15" i="41" s="1"/>
  <c r="AL15" i="41"/>
  <c r="Z15" i="41" s="1"/>
  <c r="AK15" i="41"/>
  <c r="Y15" i="41" s="1"/>
  <c r="AJ15" i="41"/>
  <c r="X15" i="41" s="1"/>
  <c r="AT14" i="41"/>
  <c r="AH14" i="41" s="1"/>
  <c r="AS14" i="41"/>
  <c r="AG14" i="41" s="1"/>
  <c r="AR14" i="41"/>
  <c r="AF14" i="41" s="1"/>
  <c r="AQ14" i="41"/>
  <c r="AE14" i="41" s="1"/>
  <c r="AP14" i="41"/>
  <c r="AD14" i="41" s="1"/>
  <c r="AO14" i="41"/>
  <c r="AC14" i="41" s="1"/>
  <c r="AN14" i="41"/>
  <c r="AB14" i="41" s="1"/>
  <c r="AM14" i="41"/>
  <c r="AA14" i="41" s="1"/>
  <c r="AL14" i="41"/>
  <c r="Z14" i="41" s="1"/>
  <c r="AK14" i="41"/>
  <c r="Y14" i="41" s="1"/>
  <c r="AJ14" i="41"/>
  <c r="X14" i="41" s="1"/>
  <c r="AT13" i="41"/>
  <c r="AH13" i="41" s="1"/>
  <c r="AS13" i="41"/>
  <c r="AG13" i="41" s="1"/>
  <c r="AR13" i="41"/>
  <c r="AF13" i="41" s="1"/>
  <c r="AQ13" i="41"/>
  <c r="AE13" i="41" s="1"/>
  <c r="AP13" i="41"/>
  <c r="AD13" i="41" s="1"/>
  <c r="AO13" i="41"/>
  <c r="AC13" i="41" s="1"/>
  <c r="AN13" i="41"/>
  <c r="AB13" i="41" s="1"/>
  <c r="AM13" i="41"/>
  <c r="AA13" i="41" s="1"/>
  <c r="AL13" i="41"/>
  <c r="Z13" i="41" s="1"/>
  <c r="AK13" i="41"/>
  <c r="Y13" i="41" s="1"/>
  <c r="AJ13" i="41"/>
  <c r="X13" i="41" s="1"/>
  <c r="V170" i="41" l="1"/>
  <c r="U170" i="41"/>
  <c r="T170" i="41"/>
  <c r="S170" i="41"/>
  <c r="R170" i="41"/>
  <c r="Q170" i="41"/>
  <c r="P170" i="41"/>
  <c r="O170" i="41"/>
  <c r="N170" i="41"/>
  <c r="M170" i="41"/>
  <c r="L170" i="41"/>
  <c r="K170" i="41"/>
  <c r="J170" i="41"/>
  <c r="I170" i="41"/>
  <c r="G170" i="41"/>
  <c r="F170" i="41"/>
  <c r="E170" i="41"/>
  <c r="C170" i="41"/>
  <c r="AT167" i="41"/>
  <c r="AS167" i="41"/>
  <c r="AR167" i="41"/>
  <c r="AQ167" i="41"/>
  <c r="AP167" i="41"/>
  <c r="AO167" i="41"/>
  <c r="AN167" i="41"/>
  <c r="AM167" i="41"/>
  <c r="AL167" i="41"/>
  <c r="AK167" i="41"/>
  <c r="AJ167" i="41"/>
  <c r="AC167" i="41" l="1"/>
  <c r="AD167" i="41"/>
  <c r="AB167" i="41"/>
  <c r="AE167" i="41"/>
  <c r="AE3" i="41" s="1"/>
  <c r="X167" i="41"/>
  <c r="X3" i="41" s="1"/>
  <c r="AF167" i="41"/>
  <c r="AF3" i="41" s="1"/>
  <c r="Y167" i="41"/>
  <c r="AG167" i="41"/>
  <c r="Z167" i="41"/>
  <c r="Z3" i="41" s="1"/>
  <c r="AH167" i="41"/>
  <c r="AH3" i="41" s="1"/>
  <c r="AA167" i="41"/>
  <c r="AA3" i="41" s="1"/>
  <c r="AE170" i="41"/>
  <c r="AL170" i="41"/>
  <c r="AT170" i="41"/>
  <c r="AM170" i="41"/>
  <c r="AN170" i="41"/>
  <c r="AP170" i="41"/>
  <c r="AQ170" i="41"/>
  <c r="AJ170" i="41"/>
  <c r="AR170" i="41"/>
  <c r="AK170" i="41"/>
  <c r="AS170" i="41"/>
  <c r="AO170" i="41"/>
  <c r="AA170" i="41" l="1"/>
  <c r="X170" i="41"/>
  <c r="AG170" i="41"/>
  <c r="AG3" i="41"/>
  <c r="Y170" i="41"/>
  <c r="Y3" i="41"/>
  <c r="AB170" i="41"/>
  <c r="AB3" i="41"/>
  <c r="AD170" i="41"/>
  <c r="AD3" i="41"/>
  <c r="AC170" i="41"/>
  <c r="AC3" i="41"/>
  <c r="Z170" i="41"/>
  <c r="AH170" i="41"/>
  <c r="AF170" i="41"/>
  <c r="Q62" i="35" l="1"/>
  <c r="Q54" i="35"/>
  <c r="AI17" i="35"/>
  <c r="AI16" i="35"/>
</calcChain>
</file>

<file path=xl/sharedStrings.xml><?xml version="1.0" encoding="utf-8"?>
<sst xmlns="http://schemas.openxmlformats.org/spreadsheetml/2006/main" count="1277" uniqueCount="487">
  <si>
    <t>メーカー名</t>
    <rPh sb="4" eb="5">
      <t>メイ</t>
    </rPh>
    <phoneticPr fontId="1"/>
  </si>
  <si>
    <t>ｴﾈﾙｷﾞｰ
（kcal）</t>
    <phoneticPr fontId="1"/>
  </si>
  <si>
    <t>たんぱく質
（ｇ）</t>
    <rPh sb="4" eb="5">
      <t>シツ</t>
    </rPh>
    <phoneticPr fontId="1"/>
  </si>
  <si>
    <t>脂質
（ｇ）</t>
    <rPh sb="0" eb="2">
      <t>シシツ</t>
    </rPh>
    <phoneticPr fontId="1"/>
  </si>
  <si>
    <t>炭水化物
（ｇ）</t>
    <rPh sb="0" eb="4">
      <t>タンスイカブツ</t>
    </rPh>
    <phoneticPr fontId="1"/>
  </si>
  <si>
    <t>ｶﾙｼｳﾑ
（mg）</t>
    <phoneticPr fontId="1"/>
  </si>
  <si>
    <t>鉄
（mg）</t>
    <rPh sb="0" eb="1">
      <t>テツ</t>
    </rPh>
    <phoneticPr fontId="1"/>
  </si>
  <si>
    <t>ﾋﾞﾀﾐﾝ
B2
（mg）</t>
    <phoneticPr fontId="1"/>
  </si>
  <si>
    <t>ﾋﾞﾀﾐﾝ
C
（mg）</t>
    <phoneticPr fontId="1"/>
  </si>
  <si>
    <t>ﾋﾞﾀﾐﾝ
A
(μgRE)</t>
    <phoneticPr fontId="1"/>
  </si>
  <si>
    <t>食塩
相当量
（ｇ）</t>
    <rPh sb="0" eb="2">
      <t>ショクエン</t>
    </rPh>
    <rPh sb="3" eb="5">
      <t>ソウトウ</t>
    </rPh>
    <rPh sb="5" eb="6">
      <t>リョウ</t>
    </rPh>
    <phoneticPr fontId="1"/>
  </si>
  <si>
    <t>ﾋﾞﾀﾐﾝ
B1
（mg）</t>
    <phoneticPr fontId="1"/>
  </si>
  <si>
    <t>食品単位
（ｇ、ml、個、枚 等）</t>
    <rPh sb="0" eb="2">
      <t>ショクヒン</t>
    </rPh>
    <rPh sb="2" eb="4">
      <t>タンイ</t>
    </rPh>
    <rPh sb="11" eb="12">
      <t>コ</t>
    </rPh>
    <rPh sb="13" eb="14">
      <t>マイ</t>
    </rPh>
    <rPh sb="15" eb="16">
      <t>トウ</t>
    </rPh>
    <phoneticPr fontId="1"/>
  </si>
  <si>
    <t>100g</t>
    <phoneticPr fontId="1"/>
  </si>
  <si>
    <t>80g</t>
    <phoneticPr fontId="1"/>
  </si>
  <si>
    <t>125ml</t>
    <phoneticPr fontId="1"/>
  </si>
  <si>
    <t>100ml</t>
    <phoneticPr fontId="1"/>
  </si>
  <si>
    <t>熟成サラダ</t>
    <rPh sb="0" eb="2">
      <t>ジュクセイ</t>
    </rPh>
    <phoneticPr fontId="1"/>
  </si>
  <si>
    <t>調整豆乳</t>
    <rPh sb="0" eb="2">
      <t>チョウセイ</t>
    </rPh>
    <rPh sb="2" eb="4">
      <t>トウニュウ</t>
    </rPh>
    <phoneticPr fontId="1"/>
  </si>
  <si>
    <t>ミックス　ラムネ</t>
    <phoneticPr fontId="1"/>
  </si>
  <si>
    <t>六方焼</t>
    <rPh sb="0" eb="1">
      <t>ロク</t>
    </rPh>
    <rPh sb="1" eb="2">
      <t>ホウ</t>
    </rPh>
    <rPh sb="2" eb="3">
      <t>ヤ</t>
    </rPh>
    <phoneticPr fontId="1"/>
  </si>
  <si>
    <t>ミルージュ　Ca 125</t>
    <phoneticPr fontId="1"/>
  </si>
  <si>
    <t>ミニバームロール</t>
    <phoneticPr fontId="1"/>
  </si>
  <si>
    <t>黒糖みるく</t>
    <rPh sb="0" eb="2">
      <t>コクトウ</t>
    </rPh>
    <phoneticPr fontId="1"/>
  </si>
  <si>
    <t>か～さんケット（ビスケット）</t>
    <phoneticPr fontId="1"/>
  </si>
  <si>
    <t>200ml</t>
  </si>
  <si>
    <t>200ml</t>
    <phoneticPr fontId="1"/>
  </si>
  <si>
    <t>1本</t>
    <rPh sb="1" eb="2">
      <t>ホン</t>
    </rPh>
    <phoneticPr fontId="1"/>
  </si>
  <si>
    <t>1袋</t>
    <rPh sb="1" eb="2">
      <t>フクロ</t>
    </rPh>
    <phoneticPr fontId="1"/>
  </si>
  <si>
    <t>青森県産萩原牛乳</t>
    <rPh sb="0" eb="4">
      <t>アオモリケンサン</t>
    </rPh>
    <rPh sb="4" eb="6">
      <t>ハギワラ</t>
    </rPh>
    <rPh sb="6" eb="8">
      <t>ギュウニュウ</t>
    </rPh>
    <phoneticPr fontId="1"/>
  </si>
  <si>
    <t>ロアンヌ（安納芋）</t>
    <rPh sb="5" eb="7">
      <t>アンノウ</t>
    </rPh>
    <rPh sb="7" eb="8">
      <t>イモ</t>
    </rPh>
    <phoneticPr fontId="1"/>
  </si>
  <si>
    <t>海苔巻せんべい（鰹だししょうゆ）</t>
    <rPh sb="0" eb="3">
      <t>ノリマ</t>
    </rPh>
    <rPh sb="8" eb="9">
      <t>カツオ</t>
    </rPh>
    <phoneticPr fontId="1"/>
  </si>
  <si>
    <t>マイクポップコーン（バターしょうゆ）</t>
    <phoneticPr fontId="1"/>
  </si>
  <si>
    <t>しろくまさんのゼリーたべよ</t>
    <phoneticPr fontId="1"/>
  </si>
  <si>
    <t>ぷるんと蒟蒻ゼリー（グレープ）</t>
    <rPh sb="4" eb="6">
      <t>コンニャク</t>
    </rPh>
    <phoneticPr fontId="1"/>
  </si>
  <si>
    <t>ミルクココア</t>
    <phoneticPr fontId="1"/>
  </si>
  <si>
    <t>かっぱえびせん</t>
    <phoneticPr fontId="1"/>
  </si>
  <si>
    <t>１枚</t>
    <rPh sb="1" eb="2">
      <t>マイ</t>
    </rPh>
    <phoneticPr fontId="1"/>
  </si>
  <si>
    <t>1個</t>
    <rPh sb="1" eb="2">
      <t>コ</t>
    </rPh>
    <phoneticPr fontId="1"/>
  </si>
  <si>
    <t>1枚</t>
    <rPh sb="1" eb="2">
      <t>マイ</t>
    </rPh>
    <phoneticPr fontId="1"/>
  </si>
  <si>
    <t>150ml</t>
    <phoneticPr fontId="1"/>
  </si>
  <si>
    <t>さっぱり塩味</t>
    <rPh sb="4" eb="6">
      <t>シオアジ</t>
    </rPh>
    <phoneticPr fontId="1"/>
  </si>
  <si>
    <t>100g</t>
  </si>
  <si>
    <t>カントリーマアム（バニラ＆ココア）</t>
    <phoneticPr fontId="1"/>
  </si>
  <si>
    <t>秋田のおいしい牛乳</t>
    <rPh sb="0" eb="2">
      <t>アキタ</t>
    </rPh>
    <rPh sb="7" eb="9">
      <t>ギュウニュウ</t>
    </rPh>
    <phoneticPr fontId="1"/>
  </si>
  <si>
    <t>豆乳ココアクッキー</t>
    <rPh sb="0" eb="2">
      <t>トウニュウ</t>
    </rPh>
    <phoneticPr fontId="1"/>
  </si>
  <si>
    <t>アンパンマン幼児用ビスケット</t>
    <rPh sb="6" eb="9">
      <t>ヨウジヨウ</t>
    </rPh>
    <phoneticPr fontId="1"/>
  </si>
  <si>
    <t>ミニかきもち</t>
    <phoneticPr fontId="1"/>
  </si>
  <si>
    <t>ホームパイ</t>
    <phoneticPr fontId="1"/>
  </si>
  <si>
    <t>2枚1包</t>
    <rPh sb="1" eb="2">
      <t>マイ</t>
    </rPh>
    <rPh sb="3" eb="4">
      <t>ホウ</t>
    </rPh>
    <phoneticPr fontId="1"/>
  </si>
  <si>
    <t>黒ごま玄米小丸</t>
    <rPh sb="0" eb="1">
      <t>クロ</t>
    </rPh>
    <rPh sb="3" eb="5">
      <t>ゲンマイ</t>
    </rPh>
    <rPh sb="5" eb="6">
      <t>コ</t>
    </rPh>
    <rPh sb="6" eb="7">
      <t>マル</t>
    </rPh>
    <phoneticPr fontId="1"/>
  </si>
  <si>
    <t>雪の宿</t>
    <rPh sb="0" eb="1">
      <t>ユキ</t>
    </rPh>
    <rPh sb="2" eb="3">
      <t>ヤド</t>
    </rPh>
    <phoneticPr fontId="1"/>
  </si>
  <si>
    <t>2枚</t>
    <rPh sb="1" eb="2">
      <t>マイ</t>
    </rPh>
    <phoneticPr fontId="1"/>
  </si>
  <si>
    <t>3枚</t>
    <rPh sb="1" eb="2">
      <t>マイ</t>
    </rPh>
    <phoneticPr fontId="1"/>
  </si>
  <si>
    <t>2個</t>
    <rPh sb="1" eb="2">
      <t>コ</t>
    </rPh>
    <phoneticPr fontId="1"/>
  </si>
  <si>
    <t>海老の華</t>
    <rPh sb="0" eb="2">
      <t>エビ</t>
    </rPh>
    <rPh sb="3" eb="4">
      <t>ハナ</t>
    </rPh>
    <phoneticPr fontId="1"/>
  </si>
  <si>
    <t>うす焼きびすけっと</t>
    <rPh sb="2" eb="3">
      <t>ヤ</t>
    </rPh>
    <phoneticPr fontId="1"/>
  </si>
  <si>
    <t>ジューシー　ぶどうゼリー</t>
    <phoneticPr fontId="1"/>
  </si>
  <si>
    <t>牛乳</t>
    <rPh sb="0" eb="2">
      <t>ギュウニュウ</t>
    </rPh>
    <phoneticPr fontId="1"/>
  </si>
  <si>
    <t>オレンジジュース</t>
    <phoneticPr fontId="1"/>
  </si>
  <si>
    <t>ぱりんこ</t>
    <phoneticPr fontId="1"/>
  </si>
  <si>
    <t>ダイジェスティブビスケット</t>
    <phoneticPr fontId="1"/>
  </si>
  <si>
    <t>自然味良品　揚小丸</t>
    <rPh sb="0" eb="2">
      <t>シゼン</t>
    </rPh>
    <rPh sb="2" eb="3">
      <t>アジ</t>
    </rPh>
    <rPh sb="3" eb="5">
      <t>リョウヒン</t>
    </rPh>
    <rPh sb="6" eb="7">
      <t>ア</t>
    </rPh>
    <rPh sb="7" eb="9">
      <t>コマル</t>
    </rPh>
    <phoneticPr fontId="1"/>
  </si>
  <si>
    <t>みんなのおやつ　動物バターメイト</t>
    <rPh sb="8" eb="10">
      <t>ドウブツ</t>
    </rPh>
    <phoneticPr fontId="1"/>
  </si>
  <si>
    <t>70g</t>
    <phoneticPr fontId="1"/>
  </si>
  <si>
    <t>90g</t>
    <phoneticPr fontId="1"/>
  </si>
  <si>
    <t>28g</t>
    <phoneticPr fontId="1"/>
  </si>
  <si>
    <t>1食分</t>
    <rPh sb="1" eb="3">
      <t>ショクブン</t>
    </rPh>
    <phoneticPr fontId="1"/>
  </si>
  <si>
    <t>5g</t>
    <phoneticPr fontId="1"/>
  </si>
  <si>
    <t>1杯分</t>
    <rPh sb="1" eb="2">
      <t>ハイ</t>
    </rPh>
    <rPh sb="2" eb="3">
      <t>ブン</t>
    </rPh>
    <phoneticPr fontId="1"/>
  </si>
  <si>
    <t>5枚</t>
    <rPh sb="1" eb="2">
      <t>マイ</t>
    </rPh>
    <phoneticPr fontId="1"/>
  </si>
  <si>
    <t>たまねぎおかき オニオンスープ風味</t>
    <rPh sb="15" eb="17">
      <t>フウミ</t>
    </rPh>
    <phoneticPr fontId="1"/>
  </si>
  <si>
    <t>銀しゃりせんべい</t>
    <rPh sb="0" eb="1">
      <t>ギン</t>
    </rPh>
    <phoneticPr fontId="1"/>
  </si>
  <si>
    <t>のり揚せん</t>
    <rPh sb="2" eb="3">
      <t>ア</t>
    </rPh>
    <phoneticPr fontId="1"/>
  </si>
  <si>
    <t>低脂肪乳</t>
    <rPh sb="0" eb="4">
      <t>テイシボウニュウ</t>
    </rPh>
    <phoneticPr fontId="1"/>
  </si>
  <si>
    <t>ばかうけ　海王類の骨付き肉風味</t>
    <rPh sb="5" eb="7">
      <t>カイオウ</t>
    </rPh>
    <rPh sb="7" eb="8">
      <t>ルイ</t>
    </rPh>
    <rPh sb="9" eb="11">
      <t>ホネツ</t>
    </rPh>
    <rPh sb="12" eb="13">
      <t>ニク</t>
    </rPh>
    <rPh sb="13" eb="15">
      <t>フウミ</t>
    </rPh>
    <phoneticPr fontId="1"/>
  </si>
  <si>
    <t>12.5g</t>
    <phoneticPr fontId="1"/>
  </si>
  <si>
    <t>のり揚せん　のり塩味</t>
    <rPh sb="2" eb="3">
      <t>ア</t>
    </rPh>
    <rPh sb="8" eb="10">
      <t>シオアジ</t>
    </rPh>
    <phoneticPr fontId="1"/>
  </si>
  <si>
    <t>鉄プラスコラーゲンウエハース　ココア味</t>
    <rPh sb="0" eb="1">
      <t>テツ</t>
    </rPh>
    <rPh sb="18" eb="19">
      <t>アジ</t>
    </rPh>
    <phoneticPr fontId="1"/>
  </si>
  <si>
    <t>ハッピーターン　えだ豆味</t>
    <rPh sb="10" eb="11">
      <t>マメ</t>
    </rPh>
    <rPh sb="11" eb="12">
      <t>アジ</t>
    </rPh>
    <phoneticPr fontId="1"/>
  </si>
  <si>
    <t>全粒粉仕立てのビスケット</t>
    <rPh sb="0" eb="3">
      <t>ゼンリュウフン</t>
    </rPh>
    <rPh sb="3" eb="5">
      <t>ジタ</t>
    </rPh>
    <phoneticPr fontId="1"/>
  </si>
  <si>
    <t>五穀のビスケット</t>
    <rPh sb="0" eb="2">
      <t>ゴコク</t>
    </rPh>
    <phoneticPr fontId="1"/>
  </si>
  <si>
    <t>1袋4枚</t>
    <rPh sb="1" eb="2">
      <t>フクロ</t>
    </rPh>
    <rPh sb="3" eb="4">
      <t>マイ</t>
    </rPh>
    <phoneticPr fontId="1"/>
  </si>
  <si>
    <t>アンパンマンのおせんべいアソート　甘口しょうゆせん</t>
    <rPh sb="17" eb="19">
      <t>アマクチ</t>
    </rPh>
    <phoneticPr fontId="1"/>
  </si>
  <si>
    <t>午後の紅茶ストレートティークッキー</t>
    <rPh sb="0" eb="2">
      <t>ゴゴ</t>
    </rPh>
    <rPh sb="3" eb="5">
      <t>コウチャ</t>
    </rPh>
    <phoneticPr fontId="1"/>
  </si>
  <si>
    <t>1粒</t>
    <rPh sb="1" eb="2">
      <t>ツブ</t>
    </rPh>
    <phoneticPr fontId="1"/>
  </si>
  <si>
    <t>シスコーンBIG　フロスト</t>
  </si>
  <si>
    <t>ＭＩＬＯ</t>
  </si>
  <si>
    <t>ミニベルギーワッフル</t>
  </si>
  <si>
    <t>125ml</t>
  </si>
  <si>
    <t>ジョア　ブルーベリー</t>
  </si>
  <si>
    <t>ココナッツサブレ</t>
  </si>
  <si>
    <t>ルヴァン プライム スナック</t>
  </si>
  <si>
    <t>ココナッツサンド</t>
  </si>
  <si>
    <t>ソフトせんコーンポタージュ</t>
  </si>
  <si>
    <t>1ﾊﾟｯｸ</t>
  </si>
  <si>
    <t>ビスコ</t>
  </si>
  <si>
    <t>スナックパン</t>
  </si>
  <si>
    <t>Pasco</t>
  </si>
  <si>
    <t>70g</t>
  </si>
  <si>
    <t>なめらかプリン</t>
  </si>
  <si>
    <t>アンパンマンのソフトせんべい</t>
  </si>
  <si>
    <t>アンパンマンのおせんべいアソート　サラダせん</t>
  </si>
  <si>
    <t>アンパンマンのおせんべいアソート　おやさいせん</t>
  </si>
  <si>
    <t>ソルティ　バター</t>
  </si>
  <si>
    <t>香り薫るむぎ茶ティーバック</t>
    <rPh sb="0" eb="1">
      <t>カオ</t>
    </rPh>
    <rPh sb="2" eb="3">
      <t>カオル</t>
    </rPh>
    <rPh sb="6" eb="7">
      <t>チャ</t>
    </rPh>
    <phoneticPr fontId="1"/>
  </si>
  <si>
    <t>牧場の朝　ヨーグルト</t>
    <rPh sb="0" eb="2">
      <t>ボクジョウ</t>
    </rPh>
    <rPh sb="3" eb="4">
      <t>アサ</t>
    </rPh>
    <phoneticPr fontId="1"/>
  </si>
  <si>
    <t>月見まんじゅう（栗入り粒あん）</t>
    <rPh sb="0" eb="2">
      <t>ツキミ</t>
    </rPh>
    <rPh sb="8" eb="9">
      <t>クリ</t>
    </rPh>
    <rPh sb="9" eb="10">
      <t>イ</t>
    </rPh>
    <rPh sb="11" eb="12">
      <t>ツブ</t>
    </rPh>
    <phoneticPr fontId="1"/>
  </si>
  <si>
    <t>4g</t>
    <phoneticPr fontId="1"/>
  </si>
  <si>
    <t>麦茶</t>
    <rPh sb="0" eb="2">
      <t>ムギチャ</t>
    </rPh>
    <phoneticPr fontId="1"/>
  </si>
  <si>
    <t>6g</t>
    <phoneticPr fontId="1"/>
  </si>
  <si>
    <t>果汁100％グレープ</t>
    <rPh sb="0" eb="2">
      <t>カジュウ</t>
    </rPh>
    <phoneticPr fontId="1"/>
  </si>
  <si>
    <t>1個包装</t>
    <rPh sb="1" eb="2">
      <t>コ</t>
    </rPh>
    <rPh sb="2" eb="4">
      <t>ホウソウ</t>
    </rPh>
    <phoneticPr fontId="1"/>
  </si>
  <si>
    <t>幼児牛乳</t>
    <rPh sb="0" eb="2">
      <t>ヨウジ</t>
    </rPh>
    <rPh sb="2" eb="4">
      <t>ギュウニュウ</t>
    </rPh>
    <phoneticPr fontId="1"/>
  </si>
  <si>
    <t>函館牛乳</t>
    <rPh sb="0" eb="2">
      <t>ハコダテ</t>
    </rPh>
    <rPh sb="2" eb="4">
      <t>ギュウニュウ</t>
    </rPh>
    <phoneticPr fontId="1"/>
  </si>
  <si>
    <t>十勝のむヨーグルトプレーン</t>
    <rPh sb="0" eb="2">
      <t>トカチ</t>
    </rPh>
    <phoneticPr fontId="1"/>
  </si>
  <si>
    <t>日本ケロッグ合同会社</t>
    <rPh sb="0" eb="2">
      <t>ニホン</t>
    </rPh>
    <rPh sb="6" eb="8">
      <t>ゴウドウ</t>
    </rPh>
    <rPh sb="8" eb="10">
      <t>ガイシャ</t>
    </rPh>
    <phoneticPr fontId="1"/>
  </si>
  <si>
    <t>1食分</t>
    <rPh sb="1" eb="2">
      <t>ショク</t>
    </rPh>
    <rPh sb="2" eb="3">
      <t>ブン</t>
    </rPh>
    <phoneticPr fontId="1"/>
  </si>
  <si>
    <t>高原からの贈り物ヨーグルト</t>
    <rPh sb="0" eb="2">
      <t>コウゲン</t>
    </rPh>
    <rPh sb="5" eb="6">
      <t>オク</t>
    </rPh>
    <rPh sb="7" eb="8">
      <t>モノ</t>
    </rPh>
    <phoneticPr fontId="1"/>
  </si>
  <si>
    <t>たべっ子どうぶつバター味</t>
    <rPh sb="3" eb="4">
      <t>コ</t>
    </rPh>
    <rPh sb="11" eb="12">
      <t>アジ</t>
    </rPh>
    <phoneticPr fontId="1"/>
  </si>
  <si>
    <t>木葉せんべい</t>
    <rPh sb="0" eb="1">
      <t>キ</t>
    </rPh>
    <rPh sb="1" eb="2">
      <t>ハ</t>
    </rPh>
    <phoneticPr fontId="1"/>
  </si>
  <si>
    <t>1箱75g</t>
    <rPh sb="1" eb="2">
      <t>ハコ</t>
    </rPh>
    <phoneticPr fontId="1"/>
  </si>
  <si>
    <t>とんがりコーン　あっさり塩</t>
    <rPh sb="12" eb="13">
      <t>シオ</t>
    </rPh>
    <phoneticPr fontId="1"/>
  </si>
  <si>
    <t>明治牛乳</t>
    <rPh sb="0" eb="2">
      <t>メイジ</t>
    </rPh>
    <rPh sb="2" eb="4">
      <t>ギュウニュウ</t>
    </rPh>
    <phoneticPr fontId="1"/>
  </si>
  <si>
    <t>源氏パイ</t>
    <rPh sb="0" eb="2">
      <t>ゲンジ</t>
    </rPh>
    <phoneticPr fontId="1"/>
  </si>
  <si>
    <t>三幸のサラダせん</t>
    <rPh sb="0" eb="2">
      <t>サンコウ</t>
    </rPh>
    <phoneticPr fontId="1"/>
  </si>
  <si>
    <t>海苔巻せんべい</t>
    <rPh sb="0" eb="3">
      <t>ノリマキ</t>
    </rPh>
    <phoneticPr fontId="1"/>
  </si>
  <si>
    <t>1個70g</t>
    <rPh sb="1" eb="2">
      <t>コ</t>
    </rPh>
    <phoneticPr fontId="1"/>
  </si>
  <si>
    <t>ヤクルト元気ヨーグルト</t>
    <rPh sb="4" eb="6">
      <t>ゲンキ</t>
    </rPh>
    <phoneticPr fontId="1"/>
  </si>
  <si>
    <t>100ml</t>
  </si>
  <si>
    <t>8枚</t>
    <rPh sb="1" eb="2">
      <t>マイ</t>
    </rPh>
    <phoneticPr fontId="1"/>
  </si>
  <si>
    <t>麦ふぁーバニラ</t>
    <rPh sb="0" eb="1">
      <t>ムギ</t>
    </rPh>
    <phoneticPr fontId="1"/>
  </si>
  <si>
    <t>バヤリースオレンジ</t>
  </si>
  <si>
    <t>ピーナッツ揚げせん</t>
    <rPh sb="5" eb="6">
      <t>ア</t>
    </rPh>
    <phoneticPr fontId="1"/>
  </si>
  <si>
    <t>サッポロポテトつぶつぶベジタブル</t>
  </si>
  <si>
    <t>POCKYいちご</t>
  </si>
  <si>
    <t>ベジたべる</t>
  </si>
  <si>
    <t>ソフトサラダ</t>
  </si>
  <si>
    <t>カルシウムウエハース</t>
  </si>
  <si>
    <t>ヘルシーフード</t>
  </si>
  <si>
    <t>マーラーカオ</t>
  </si>
  <si>
    <t>コーンフレーク</t>
  </si>
  <si>
    <t>チョコクリスピー</t>
  </si>
  <si>
    <t>80g</t>
  </si>
  <si>
    <t>Dole APPLE 100%</t>
  </si>
  <si>
    <t>カルテツバームクーヘン</t>
  </si>
  <si>
    <t>クラッカー</t>
  </si>
  <si>
    <t>プチスティック</t>
  </si>
  <si>
    <t>ニコニコパンダちゃんクッキー</t>
  </si>
  <si>
    <t>サクッとあられ</t>
  </si>
  <si>
    <t>バヤリースアップル</t>
  </si>
  <si>
    <t>ミニサイズ　かにぱん</t>
  </si>
  <si>
    <t>90g</t>
  </si>
  <si>
    <t>チョイス</t>
  </si>
  <si>
    <t>95g</t>
  </si>
  <si>
    <t>ソルティンクラッカー</t>
  </si>
  <si>
    <t>こざかなせんべい</t>
  </si>
  <si>
    <t>68g</t>
  </si>
  <si>
    <t>グレープゼリー</t>
  </si>
  <si>
    <t>ブルガリアのむヨーグルト</t>
  </si>
  <si>
    <t>児童福祉施設給食用スキムミルク</t>
  </si>
  <si>
    <t>バタークッキー</t>
  </si>
  <si>
    <t>スターしるこサンド</t>
  </si>
  <si>
    <t>ちょっとおつまみスルメソーメン</t>
  </si>
  <si>
    <t>イチゴ練乳アイスクリーム</t>
    <rPh sb="3" eb="5">
      <t>レンニュウ</t>
    </rPh>
    <phoneticPr fontId="1"/>
  </si>
  <si>
    <t>アンパンマンひとくちビスケット</t>
    <phoneticPr fontId="1"/>
  </si>
  <si>
    <t>ハッピーターン</t>
    <phoneticPr fontId="1"/>
  </si>
  <si>
    <t>ムーンライト クッキー</t>
    <phoneticPr fontId="1"/>
  </si>
  <si>
    <t>パイの実</t>
    <rPh sb="3" eb="4">
      <t>ミ</t>
    </rPh>
    <phoneticPr fontId="1"/>
  </si>
  <si>
    <t>エントリー</t>
    <phoneticPr fontId="1"/>
  </si>
  <si>
    <t>プチチョコパイ</t>
    <phoneticPr fontId="1"/>
  </si>
  <si>
    <t>キャラメルコーン</t>
    <phoneticPr fontId="1"/>
  </si>
  <si>
    <t>クリームパン（薄皮）</t>
    <rPh sb="7" eb="9">
      <t>ウスカワ</t>
    </rPh>
    <phoneticPr fontId="1"/>
  </si>
  <si>
    <t>りんごゼリー</t>
    <phoneticPr fontId="1"/>
  </si>
  <si>
    <t>3本</t>
    <rPh sb="1" eb="2">
      <t>ホン</t>
    </rPh>
    <phoneticPr fontId="1"/>
  </si>
  <si>
    <t>チョコスナック</t>
    <phoneticPr fontId="1"/>
  </si>
  <si>
    <t>亀田のまがりせんべい</t>
    <rPh sb="0" eb="2">
      <t>カメダ</t>
    </rPh>
    <phoneticPr fontId="1"/>
  </si>
  <si>
    <t>1袋2枚入</t>
    <rPh sb="1" eb="2">
      <t>フクロ</t>
    </rPh>
    <rPh sb="3" eb="4">
      <t>マイ</t>
    </rPh>
    <rPh sb="4" eb="5">
      <t>イリ</t>
    </rPh>
    <phoneticPr fontId="1"/>
  </si>
  <si>
    <t>こだわりべこっこミルク</t>
    <phoneticPr fontId="1"/>
  </si>
  <si>
    <t>ソフール元気ヨーグルト</t>
    <rPh sb="4" eb="6">
      <t>ゲンキ</t>
    </rPh>
    <phoneticPr fontId="1"/>
  </si>
  <si>
    <t>ぽたぽた焼</t>
    <rPh sb="4" eb="5">
      <t>ヤキ</t>
    </rPh>
    <phoneticPr fontId="1"/>
  </si>
  <si>
    <t>岩塚製菓</t>
    <rPh sb="0" eb="2">
      <t>イワツカ</t>
    </rPh>
    <rPh sb="2" eb="4">
      <t>セイカ</t>
    </rPh>
    <phoneticPr fontId="1"/>
  </si>
  <si>
    <t>田舎のおかきざらめ味</t>
    <rPh sb="0" eb="2">
      <t>イナカ</t>
    </rPh>
    <rPh sb="9" eb="10">
      <t>アジ</t>
    </rPh>
    <phoneticPr fontId="1"/>
  </si>
  <si>
    <t>まきばヨーグルト</t>
    <phoneticPr fontId="1"/>
  </si>
  <si>
    <t>豆乳のウエハース</t>
    <rPh sb="0" eb="2">
      <t>トウニュウ</t>
    </rPh>
    <phoneticPr fontId="1"/>
  </si>
  <si>
    <t>のり揚げおかき</t>
    <rPh sb="2" eb="3">
      <t>ア</t>
    </rPh>
    <phoneticPr fontId="1"/>
  </si>
  <si>
    <t>おっとと　うすしお味</t>
    <rPh sb="9" eb="10">
      <t>アジ</t>
    </rPh>
    <phoneticPr fontId="1"/>
  </si>
  <si>
    <t>ジョア　マスカット</t>
    <phoneticPr fontId="1"/>
  </si>
  <si>
    <t>雪印メグミルク（株）</t>
    <rPh sb="0" eb="2">
      <t>ユキジルシ</t>
    </rPh>
    <phoneticPr fontId="1"/>
  </si>
  <si>
    <t>三幸製菓（株）</t>
    <rPh sb="0" eb="1">
      <t>サン</t>
    </rPh>
    <rPh sb="1" eb="2">
      <t>コウ</t>
    </rPh>
    <rPh sb="2" eb="4">
      <t>セイカ</t>
    </rPh>
    <phoneticPr fontId="1"/>
  </si>
  <si>
    <t>亀田製菓（株）</t>
    <rPh sb="0" eb="2">
      <t>カメダ</t>
    </rPh>
    <rPh sb="2" eb="4">
      <t>セイカ</t>
    </rPh>
    <phoneticPr fontId="1"/>
  </si>
  <si>
    <t>森永製菓（株）</t>
    <rPh sb="0" eb="2">
      <t>モリナガ</t>
    </rPh>
    <rPh sb="2" eb="4">
      <t>セイカ</t>
    </rPh>
    <phoneticPr fontId="1"/>
  </si>
  <si>
    <t>ネスレ日本（株）</t>
    <rPh sb="3" eb="5">
      <t>ニッポン</t>
    </rPh>
    <phoneticPr fontId="1"/>
  </si>
  <si>
    <t>（株）シジシージャパン</t>
  </si>
  <si>
    <t>和歌山産業（株）</t>
    <rPh sb="0" eb="3">
      <t>ワカヤマ</t>
    </rPh>
    <rPh sb="3" eb="5">
      <t>サンギョウ</t>
    </rPh>
    <phoneticPr fontId="1"/>
  </si>
  <si>
    <t>三立製菓（株）</t>
    <rPh sb="0" eb="2">
      <t>サンリツ</t>
    </rPh>
    <rPh sb="2" eb="4">
      <t>セイカ</t>
    </rPh>
    <phoneticPr fontId="1"/>
  </si>
  <si>
    <t>日清シスコ（株）</t>
    <rPh sb="0" eb="2">
      <t>ニッシン</t>
    </rPh>
    <phoneticPr fontId="1"/>
  </si>
  <si>
    <t>ひざつき製菓（株）</t>
    <rPh sb="4" eb="6">
      <t>セイカ</t>
    </rPh>
    <phoneticPr fontId="1"/>
  </si>
  <si>
    <t>三幸製菓（株）</t>
    <rPh sb="0" eb="2">
      <t>サンコウ</t>
    </rPh>
    <rPh sb="2" eb="4">
      <t>セイカ</t>
    </rPh>
    <phoneticPr fontId="1"/>
  </si>
  <si>
    <t>ホンダ製菓（株）</t>
    <rPh sb="3" eb="5">
      <t>セイカ</t>
    </rPh>
    <phoneticPr fontId="1"/>
  </si>
  <si>
    <t>（株）東ハト</t>
    <rPh sb="3" eb="4">
      <t>ヒガシ</t>
    </rPh>
    <phoneticPr fontId="1"/>
  </si>
  <si>
    <t>（株）北越</t>
    <rPh sb="3" eb="5">
      <t>ホクエツ</t>
    </rPh>
    <phoneticPr fontId="1"/>
  </si>
  <si>
    <t>日清ヨーク（株）</t>
    <rPh sb="0" eb="2">
      <t>ニッシン</t>
    </rPh>
    <phoneticPr fontId="1"/>
  </si>
  <si>
    <t>（株）栗山米菓</t>
    <rPh sb="3" eb="5">
      <t>クリヤマ</t>
    </rPh>
    <rPh sb="5" eb="7">
      <t>ベイカ</t>
    </rPh>
    <phoneticPr fontId="1"/>
  </si>
  <si>
    <t>（株）明治</t>
    <rPh sb="3" eb="5">
      <t>メイジ</t>
    </rPh>
    <phoneticPr fontId="1"/>
  </si>
  <si>
    <t>（株）ピアット</t>
    <phoneticPr fontId="1"/>
  </si>
  <si>
    <t>宝製菓（株）</t>
    <rPh sb="0" eb="1">
      <t>タカラ</t>
    </rPh>
    <rPh sb="1" eb="3">
      <t>セイカ</t>
    </rPh>
    <phoneticPr fontId="1"/>
  </si>
  <si>
    <t>ハウス食品（株）</t>
    <rPh sb="3" eb="5">
      <t>ショクヒン</t>
    </rPh>
    <phoneticPr fontId="1"/>
  </si>
  <si>
    <t>江崎グリコ（株）</t>
    <rPh sb="0" eb="2">
      <t>エザキ</t>
    </rPh>
    <phoneticPr fontId="1"/>
  </si>
  <si>
    <t>萩原乳業（株）</t>
    <rPh sb="0" eb="2">
      <t>ハギワラ</t>
    </rPh>
    <rPh sb="2" eb="4">
      <t>ニュウギョウ</t>
    </rPh>
    <phoneticPr fontId="1"/>
  </si>
  <si>
    <t>森永乳業（株）</t>
    <rPh sb="0" eb="2">
      <t>モリナガ</t>
    </rPh>
    <rPh sb="2" eb="4">
      <t>ニュウギョウ</t>
    </rPh>
    <phoneticPr fontId="1"/>
  </si>
  <si>
    <t>（株）不二家</t>
    <rPh sb="3" eb="6">
      <t>フジヤ</t>
    </rPh>
    <phoneticPr fontId="1"/>
  </si>
  <si>
    <t>フタバ食品（株）</t>
    <rPh sb="3" eb="5">
      <t>ショクヒン</t>
    </rPh>
    <phoneticPr fontId="1"/>
  </si>
  <si>
    <t>梶谷食品（株）</t>
    <rPh sb="0" eb="2">
      <t>カジヤ</t>
    </rPh>
    <rPh sb="2" eb="4">
      <t>ショクヒン</t>
    </rPh>
    <phoneticPr fontId="1"/>
  </si>
  <si>
    <t>ヤマザキビスケット（株）</t>
    <phoneticPr fontId="1"/>
  </si>
  <si>
    <t>イトウ製菓（株）</t>
    <rPh sb="3" eb="5">
      <t>セイカ</t>
    </rPh>
    <phoneticPr fontId="1"/>
  </si>
  <si>
    <t>カルビー（株）</t>
    <phoneticPr fontId="1"/>
  </si>
  <si>
    <t>アサヒ飲料（株）</t>
    <rPh sb="3" eb="5">
      <t>インリョウ</t>
    </rPh>
    <phoneticPr fontId="1"/>
  </si>
  <si>
    <t>山崎製パン（株）</t>
    <rPh sb="0" eb="2">
      <t>ヤマザキ</t>
    </rPh>
    <rPh sb="2" eb="3">
      <t>セイ</t>
    </rPh>
    <phoneticPr fontId="1"/>
  </si>
  <si>
    <t>奥中山高原農協乳業（株）</t>
    <rPh sb="0" eb="1">
      <t>オク</t>
    </rPh>
    <rPh sb="1" eb="3">
      <t>ナカヤマ</t>
    </rPh>
    <rPh sb="3" eb="5">
      <t>コウゲン</t>
    </rPh>
    <rPh sb="5" eb="7">
      <t>ノウキョウ</t>
    </rPh>
    <rPh sb="7" eb="9">
      <t>ニュウギョウ</t>
    </rPh>
    <phoneticPr fontId="1"/>
  </si>
  <si>
    <t>サントリーフーズ（株）</t>
    <phoneticPr fontId="1"/>
  </si>
  <si>
    <t>（株）ヤクルト</t>
    <phoneticPr fontId="1"/>
  </si>
  <si>
    <t>（株）エースベーカリー</t>
    <phoneticPr fontId="1"/>
  </si>
  <si>
    <t>ヘテパシフィック（株）</t>
    <phoneticPr fontId="1"/>
  </si>
  <si>
    <t>（株）ギンビス</t>
    <phoneticPr fontId="1"/>
  </si>
  <si>
    <t>キッコーマン（株）</t>
    <phoneticPr fontId="1"/>
  </si>
  <si>
    <t>リスカ（株）</t>
    <phoneticPr fontId="1"/>
  </si>
  <si>
    <t>（株）工藤パン</t>
    <rPh sb="3" eb="5">
      <t>クドウ</t>
    </rPh>
    <phoneticPr fontId="1"/>
  </si>
  <si>
    <t>東京製菓（株）</t>
    <rPh sb="0" eb="2">
      <t>トウキョウ</t>
    </rPh>
    <rPh sb="2" eb="4">
      <t>セイカ</t>
    </rPh>
    <phoneticPr fontId="1"/>
  </si>
  <si>
    <t>ロッテ（株）</t>
    <phoneticPr fontId="1"/>
  </si>
  <si>
    <t>（株）函館酪農公社</t>
    <rPh sb="3" eb="5">
      <t>ハコダテ</t>
    </rPh>
    <rPh sb="5" eb="7">
      <t>ラクノウ</t>
    </rPh>
    <rPh sb="7" eb="8">
      <t>コウ</t>
    </rPh>
    <rPh sb="8" eb="9">
      <t>シャ</t>
    </rPh>
    <phoneticPr fontId="1"/>
  </si>
  <si>
    <t>阿部幸製菓（株）</t>
    <rPh sb="0" eb="2">
      <t>アベ</t>
    </rPh>
    <rPh sb="2" eb="3">
      <t>コウ</t>
    </rPh>
    <rPh sb="3" eb="5">
      <t>セイカ</t>
    </rPh>
    <phoneticPr fontId="1"/>
  </si>
  <si>
    <t>オリヒロブランデュ（株）</t>
    <phoneticPr fontId="1"/>
  </si>
  <si>
    <t>三矢製菓（株）</t>
    <rPh sb="0" eb="2">
      <t>ミツヤ</t>
    </rPh>
    <rPh sb="2" eb="4">
      <t>セイカ</t>
    </rPh>
    <phoneticPr fontId="1"/>
  </si>
  <si>
    <t>三立製菓（株）</t>
    <rPh sb="0" eb="1">
      <t>３</t>
    </rPh>
    <rPh sb="1" eb="2">
      <t>リツ</t>
    </rPh>
    <rPh sb="2" eb="4">
      <t>セイカ</t>
    </rPh>
    <phoneticPr fontId="1"/>
  </si>
  <si>
    <t>竹田本社（株）</t>
    <rPh sb="0" eb="2">
      <t>タケダ</t>
    </rPh>
    <rPh sb="2" eb="4">
      <t>ホンシャ</t>
    </rPh>
    <phoneticPr fontId="1"/>
  </si>
  <si>
    <t>（株）丸井スズキ</t>
    <rPh sb="3" eb="5">
      <t>マルイ</t>
    </rPh>
    <phoneticPr fontId="1"/>
  </si>
  <si>
    <t>（株）ママ</t>
    <phoneticPr fontId="1"/>
  </si>
  <si>
    <t>白煎おせんべい</t>
    <rPh sb="0" eb="1">
      <t>シロ</t>
    </rPh>
    <rPh sb="1" eb="2">
      <t>セン</t>
    </rPh>
    <phoneticPr fontId="1"/>
  </si>
  <si>
    <t>小山田煎餅店</t>
    <rPh sb="0" eb="3">
      <t>オヤマダ</t>
    </rPh>
    <rPh sb="3" eb="5">
      <t>センベイ</t>
    </rPh>
    <rPh sb="5" eb="6">
      <t>テン</t>
    </rPh>
    <phoneticPr fontId="1"/>
  </si>
  <si>
    <t>焼菓子（せんべいのみみ）</t>
    <rPh sb="0" eb="3">
      <t>ヤキガシ</t>
    </rPh>
    <phoneticPr fontId="1"/>
  </si>
  <si>
    <t>福義煎餅店</t>
    <rPh sb="0" eb="1">
      <t>フク</t>
    </rPh>
    <rPh sb="1" eb="2">
      <t>ヨシ</t>
    </rPh>
    <rPh sb="2" eb="4">
      <t>センベイ</t>
    </rPh>
    <rPh sb="4" eb="5">
      <t>テン</t>
    </rPh>
    <phoneticPr fontId="1"/>
  </si>
  <si>
    <t>うまい棒</t>
    <rPh sb="3" eb="4">
      <t>ボウ</t>
    </rPh>
    <phoneticPr fontId="1"/>
  </si>
  <si>
    <t>朝食みかんヨーグルトmini</t>
    <rPh sb="0" eb="2">
      <t>チョウショク</t>
    </rPh>
    <phoneticPr fontId="1"/>
  </si>
  <si>
    <t>白い風船 ミルククリーム</t>
    <rPh sb="0" eb="1">
      <t>シロ</t>
    </rPh>
    <rPh sb="2" eb="4">
      <t>フウセン</t>
    </rPh>
    <phoneticPr fontId="1"/>
  </si>
  <si>
    <t>みちのく高原3.6牛乳</t>
    <rPh sb="4" eb="6">
      <t>コウゲン</t>
    </rPh>
    <rPh sb="9" eb="11">
      <t>ギュウニュウ</t>
    </rPh>
    <phoneticPr fontId="1"/>
  </si>
  <si>
    <t>まきば村のバターせんべい ごま</t>
    <rPh sb="3" eb="4">
      <t>ムラ</t>
    </rPh>
    <phoneticPr fontId="1"/>
  </si>
  <si>
    <t>星たべよ しお味</t>
    <rPh sb="0" eb="1">
      <t>ホシ</t>
    </rPh>
    <rPh sb="7" eb="8">
      <t>アジ</t>
    </rPh>
    <phoneticPr fontId="1"/>
  </si>
  <si>
    <t>（株）ブルボン</t>
    <phoneticPr fontId="1"/>
  </si>
  <si>
    <t>松長製菓（株）</t>
    <rPh sb="0" eb="2">
      <t>マツナガ</t>
    </rPh>
    <rPh sb="2" eb="4">
      <t>セイカ</t>
    </rPh>
    <phoneticPr fontId="1"/>
  </si>
  <si>
    <t>（株）やおきん</t>
    <phoneticPr fontId="1"/>
  </si>
  <si>
    <t>グリコ乳業（株）</t>
    <rPh sb="3" eb="5">
      <t>ニュウギョウ</t>
    </rPh>
    <phoneticPr fontId="1"/>
  </si>
  <si>
    <t>奥中山高原農協乳業（株）</t>
    <rPh sb="0" eb="3">
      <t>オクナカヤマ</t>
    </rPh>
    <rPh sb="3" eb="5">
      <t>コウゲン</t>
    </rPh>
    <rPh sb="5" eb="7">
      <t>ノウキョウ</t>
    </rPh>
    <rPh sb="7" eb="9">
      <t>ニュウギョウ</t>
    </rPh>
    <phoneticPr fontId="1"/>
  </si>
  <si>
    <t>（株）小松製菓</t>
    <rPh sb="3" eb="5">
      <t>コマツ</t>
    </rPh>
    <rPh sb="5" eb="7">
      <t>セイカ</t>
    </rPh>
    <phoneticPr fontId="1"/>
  </si>
  <si>
    <t>ブルボン（株）</t>
    <phoneticPr fontId="1"/>
  </si>
  <si>
    <t>（株）マスヤ</t>
    <phoneticPr fontId="1"/>
  </si>
  <si>
    <t>ハマダコンフェクト（株）</t>
    <phoneticPr fontId="1"/>
  </si>
  <si>
    <t>（株）シジシージャパン</t>
    <phoneticPr fontId="1"/>
  </si>
  <si>
    <t>（株）エヌエス</t>
    <phoneticPr fontId="1"/>
  </si>
  <si>
    <t>（有）八戸珍味</t>
    <rPh sb="3" eb="5">
      <t>ハチノヘ</t>
    </rPh>
    <rPh sb="5" eb="7">
      <t>チンミ</t>
    </rPh>
    <phoneticPr fontId="1"/>
  </si>
  <si>
    <t>（株）栗山米菓</t>
    <rPh sb="0" eb="3">
      <t>カブ</t>
    </rPh>
    <rPh sb="3" eb="5">
      <t>クリヤマ</t>
    </rPh>
    <rPh sb="5" eb="7">
      <t>ベイカ</t>
    </rPh>
    <phoneticPr fontId="1"/>
  </si>
  <si>
    <t>S・Tecフーズ（株）</t>
    <phoneticPr fontId="1"/>
  </si>
  <si>
    <t>（株）サンワールド</t>
    <rPh sb="0" eb="3">
      <t>カブ</t>
    </rPh>
    <phoneticPr fontId="1"/>
  </si>
  <si>
    <t>（株）東ハト</t>
    <rPh sb="3" eb="4">
      <t>トウ</t>
    </rPh>
    <phoneticPr fontId="1"/>
  </si>
  <si>
    <t>江崎グリコ（株）</t>
    <rPh sb="0" eb="2">
      <t>エザキ</t>
    </rPh>
    <rPh sb="5" eb="8">
      <t>カブ</t>
    </rPh>
    <phoneticPr fontId="1"/>
  </si>
  <si>
    <t>グリコ乳業（株）</t>
    <rPh sb="3" eb="5">
      <t>ニュウギョウ</t>
    </rPh>
    <rPh sb="5" eb="8">
      <t>カブ</t>
    </rPh>
    <phoneticPr fontId="1"/>
  </si>
  <si>
    <t>森永乳業（株）</t>
    <rPh sb="0" eb="2">
      <t>モリナガ</t>
    </rPh>
    <rPh sb="2" eb="4">
      <t>ニュウギョウ</t>
    </rPh>
    <rPh sb="4" eb="7">
      <t>カブ</t>
    </rPh>
    <phoneticPr fontId="1"/>
  </si>
  <si>
    <t>（株）伊藤園</t>
    <rPh sb="0" eb="3">
      <t>カブ</t>
    </rPh>
    <rPh sb="3" eb="6">
      <t>イトウエン</t>
    </rPh>
    <phoneticPr fontId="1"/>
  </si>
  <si>
    <t>亀田製菓（株）</t>
    <rPh sb="0" eb="2">
      <t>カメダ</t>
    </rPh>
    <rPh sb="2" eb="4">
      <t>セイカ</t>
    </rPh>
    <rPh sb="4" eb="7">
      <t>カブ</t>
    </rPh>
    <phoneticPr fontId="1"/>
  </si>
  <si>
    <t>ヤマザキ製パン（株）</t>
    <rPh sb="4" eb="5">
      <t>セイ</t>
    </rPh>
    <rPh sb="7" eb="10">
      <t>カブ</t>
    </rPh>
    <phoneticPr fontId="1"/>
  </si>
  <si>
    <t>奥中山高原農協乳業（株）</t>
    <rPh sb="0" eb="5">
      <t>オクナカヤマコウゲン</t>
    </rPh>
    <rPh sb="5" eb="7">
      <t>ノウキョウ</t>
    </rPh>
    <rPh sb="7" eb="9">
      <t>ニュウギョウ</t>
    </rPh>
    <rPh sb="9" eb="12">
      <t>カブ</t>
    </rPh>
    <phoneticPr fontId="1"/>
  </si>
  <si>
    <t>（株）ヤクルト</t>
    <rPh sb="0" eb="3">
      <t>カブ</t>
    </rPh>
    <phoneticPr fontId="1"/>
  </si>
  <si>
    <t>ジョア　南国パイン</t>
    <rPh sb="4" eb="6">
      <t>ナンゴク</t>
    </rPh>
    <phoneticPr fontId="1"/>
  </si>
  <si>
    <t>ジョア　ストロベリー</t>
    <phoneticPr fontId="1"/>
  </si>
  <si>
    <t>ばかうけ３種のアソート
青のりしょうゆ味</t>
    <rPh sb="5" eb="6">
      <t>シュ</t>
    </rPh>
    <rPh sb="12" eb="13">
      <t>アオ</t>
    </rPh>
    <rPh sb="19" eb="20">
      <t>アジ</t>
    </rPh>
    <phoneticPr fontId="1"/>
  </si>
  <si>
    <t>ばかうけ３種のアソート
コーンポタージュ味</t>
    <rPh sb="5" eb="6">
      <t>シュ</t>
    </rPh>
    <rPh sb="20" eb="21">
      <t>アジ</t>
    </rPh>
    <phoneticPr fontId="1"/>
  </si>
  <si>
    <t>ばかうけ３種のアソート
ごま揚しょうゆ味</t>
    <rPh sb="5" eb="6">
      <t>シュ</t>
    </rPh>
    <rPh sb="14" eb="15">
      <t>ヨウ</t>
    </rPh>
    <rPh sb="19" eb="20">
      <t>アジ</t>
    </rPh>
    <phoneticPr fontId="1"/>
  </si>
  <si>
    <t>べこっこ牛乳</t>
    <rPh sb="4" eb="6">
      <t>ギュウニュウ</t>
    </rPh>
    <phoneticPr fontId="1"/>
  </si>
  <si>
    <t>ジャパンフリトレー（株）</t>
    <phoneticPr fontId="1"/>
  </si>
  <si>
    <t>小岩井乳業（株）</t>
    <rPh sb="0" eb="5">
      <t>コイワイニュウギョウ</t>
    </rPh>
    <rPh sb="5" eb="8">
      <t>カブ</t>
    </rPh>
    <phoneticPr fontId="1"/>
  </si>
  <si>
    <t>萩原乳業（株）</t>
    <rPh sb="0" eb="2">
      <t>ハギワラ</t>
    </rPh>
    <rPh sb="2" eb="4">
      <t>ニュウギョウ</t>
    </rPh>
    <rPh sb="4" eb="7">
      <t>カブ</t>
    </rPh>
    <phoneticPr fontId="1"/>
  </si>
  <si>
    <t>サッポロポテトバーベＱあじ</t>
    <phoneticPr fontId="1"/>
  </si>
  <si>
    <t>サラダせん　あっさり塩味</t>
    <rPh sb="10" eb="12">
      <t>シオアジ</t>
    </rPh>
    <phoneticPr fontId="1"/>
  </si>
  <si>
    <t>キャラメルコーン　まろやかチョコ味</t>
    <rPh sb="16" eb="17">
      <t>アジ</t>
    </rPh>
    <phoneticPr fontId="1"/>
  </si>
  <si>
    <t>とんがりコーン　塩キャラメル味　</t>
    <rPh sb="8" eb="9">
      <t>シオ</t>
    </rPh>
    <rPh sb="14" eb="15">
      <t>アジ</t>
    </rPh>
    <phoneticPr fontId="1"/>
  </si>
  <si>
    <t>ハーベスト　香ばしセサミ</t>
    <rPh sb="6" eb="7">
      <t>コウ</t>
    </rPh>
    <phoneticPr fontId="1"/>
  </si>
  <si>
    <t>ハーベスト　スイートポテト</t>
    <phoneticPr fontId="1"/>
  </si>
  <si>
    <t>g</t>
    <phoneticPr fontId="1"/>
  </si>
  <si>
    <t>ml</t>
    <phoneticPr fontId="1"/>
  </si>
  <si>
    <t>ﾄｯﾌﾟﾊﾞﾘｭのﾁｮｺ棒ｽﾅｯｸと同製品。ﾁｮｺ棒ｽﾅｯｸの重量10本59ｇを参考とした。Naはﾁｮｺ棒ｽﾅｯｸから換算。</t>
    <rPh sb="12" eb="13">
      <t>ボウ</t>
    </rPh>
    <rPh sb="18" eb="19">
      <t>オナ</t>
    </rPh>
    <rPh sb="19" eb="21">
      <t>セイヒン</t>
    </rPh>
    <rPh sb="25" eb="26">
      <t>ボウ</t>
    </rPh>
    <rPh sb="31" eb="33">
      <t>ジュウリョウ</t>
    </rPh>
    <rPh sb="35" eb="36">
      <t>ホン</t>
    </rPh>
    <rPh sb="40" eb="42">
      <t>サンコウ</t>
    </rPh>
    <rPh sb="52" eb="53">
      <t>ボウ</t>
    </rPh>
    <rPh sb="59" eb="61">
      <t>カンザン</t>
    </rPh>
    <phoneticPr fontId="1"/>
  </si>
  <si>
    <t>弘前</t>
    <rPh sb="0" eb="2">
      <t>ヒロサキ</t>
    </rPh>
    <phoneticPr fontId="1"/>
  </si>
  <si>
    <t>五所川原</t>
    <rPh sb="0" eb="4">
      <t>ゴショ</t>
    </rPh>
    <phoneticPr fontId="1"/>
  </si>
  <si>
    <t>上十三</t>
    <rPh sb="0" eb="3">
      <t>カミトウサン</t>
    </rPh>
    <phoneticPr fontId="1"/>
  </si>
  <si>
    <t>計</t>
    <rPh sb="0" eb="1">
      <t>ケイ</t>
    </rPh>
    <phoneticPr fontId="1"/>
  </si>
  <si>
    <t>三戸地方</t>
    <rPh sb="0" eb="2">
      <t>サンノヘ</t>
    </rPh>
    <rPh sb="2" eb="4">
      <t>チホウ</t>
    </rPh>
    <phoneticPr fontId="1"/>
  </si>
  <si>
    <t>1パック</t>
    <phoneticPr fontId="1"/>
  </si>
  <si>
    <t>期間限定商品</t>
    <rPh sb="0" eb="2">
      <t>キカン</t>
    </rPh>
    <rPh sb="2" eb="4">
      <t>ゲンテイ</t>
    </rPh>
    <rPh sb="4" eb="6">
      <t>ショウヒン</t>
    </rPh>
    <phoneticPr fontId="1"/>
  </si>
  <si>
    <t>１</t>
    <phoneticPr fontId="1"/>
  </si>
  <si>
    <t>【問１】</t>
    <rPh sb="1" eb="2">
      <t>ト</t>
    </rPh>
    <phoneticPr fontId="1"/>
  </si>
  <si>
    <t xml:space="preserve">→１管理栄養士 ・ ２栄養士 ・ ３調理師 ・ ４調理員 </t>
    <phoneticPr fontId="1"/>
  </si>
  <si>
    <t>１管理栄養士</t>
    <rPh sb="1" eb="6">
      <t>カンリ</t>
    </rPh>
    <phoneticPr fontId="1"/>
  </si>
  <si>
    <t>２栄養士</t>
    <rPh sb="1" eb="3">
      <t>エイヨウ</t>
    </rPh>
    <rPh sb="3" eb="4">
      <t>シ</t>
    </rPh>
    <phoneticPr fontId="1"/>
  </si>
  <si>
    <t>４調理員</t>
    <rPh sb="1" eb="4">
      <t>チョウリイン</t>
    </rPh>
    <phoneticPr fontId="1"/>
  </si>
  <si>
    <t>施設数</t>
    <rPh sb="0" eb="2">
      <t>シセツ</t>
    </rPh>
    <rPh sb="2" eb="3">
      <t>スウ</t>
    </rPh>
    <phoneticPr fontId="1"/>
  </si>
  <si>
    <t>３調理師</t>
    <rPh sb="1" eb="3">
      <t>チョウリ</t>
    </rPh>
    <rPh sb="3" eb="4">
      <t>シ</t>
    </rPh>
    <phoneticPr fontId="1"/>
  </si>
  <si>
    <t>２</t>
    <phoneticPr fontId="1"/>
  </si>
  <si>
    <t>【問２】</t>
    <rPh sb="1" eb="2">
      <t>ト</t>
    </rPh>
    <phoneticPr fontId="1"/>
  </si>
  <si>
    <t>市販のお菓子・飲み物等を購入するとき、栄養成分表示を参考にして選びますか。○で囲んでください。</t>
    <phoneticPr fontId="1"/>
  </si>
  <si>
    <t>１はい</t>
    <phoneticPr fontId="1"/>
  </si>
  <si>
    <t>２いいえ</t>
    <phoneticPr fontId="1"/>
  </si>
  <si>
    <t>その他</t>
    <rPh sb="2" eb="3">
      <t>タ</t>
    </rPh>
    <phoneticPr fontId="1"/>
  </si>
  <si>
    <t>(５その他)</t>
    <rPh sb="4" eb="5">
      <t>タ</t>
    </rPh>
    <phoneticPr fontId="1"/>
  </si>
  <si>
    <t>５</t>
    <phoneticPr fontId="1"/>
  </si>
  <si>
    <t>３</t>
    <phoneticPr fontId="1"/>
  </si>
  <si>
    <t>目的</t>
    <rPh sb="0" eb="2">
      <t>モクテキ</t>
    </rPh>
    <phoneticPr fontId="1"/>
  </si>
  <si>
    <t>　保育所及び認定こども園　３８施設（中核市を除く１市町村につき１施設）</t>
    <phoneticPr fontId="1"/>
  </si>
  <si>
    <t>実施施設</t>
    <rPh sb="0" eb="2">
      <t>ジッシ</t>
    </rPh>
    <rPh sb="2" eb="4">
      <t>シセツ</t>
    </rPh>
    <phoneticPr fontId="1"/>
  </si>
  <si>
    <t>２６施設（協力率 68.4％）</t>
    <rPh sb="2" eb="4">
      <t>シセツ</t>
    </rPh>
    <rPh sb="5" eb="7">
      <t>キョウリョク</t>
    </rPh>
    <rPh sb="7" eb="8">
      <t>リツ</t>
    </rPh>
    <phoneticPr fontId="1"/>
  </si>
  <si>
    <t>調査の対象施設及び実施施設</t>
    <rPh sb="7" eb="8">
      <t>オヨ</t>
    </rPh>
    <rPh sb="9" eb="11">
      <t>ジッシ</t>
    </rPh>
    <rPh sb="11" eb="13">
      <t>シセツ</t>
    </rPh>
    <phoneticPr fontId="1"/>
  </si>
  <si>
    <t>（１）</t>
    <phoneticPr fontId="1"/>
  </si>
  <si>
    <t>対象施設</t>
    <rPh sb="0" eb="2">
      <t>タイショウ</t>
    </rPh>
    <rPh sb="2" eb="4">
      <t>シセツ</t>
    </rPh>
    <phoneticPr fontId="1"/>
  </si>
  <si>
    <t>（２）</t>
    <phoneticPr fontId="1"/>
  </si>
  <si>
    <t>東地方</t>
    <rPh sb="0" eb="1">
      <t>ヒガシ</t>
    </rPh>
    <rPh sb="1" eb="3">
      <t>チホウ</t>
    </rPh>
    <phoneticPr fontId="1"/>
  </si>
  <si>
    <t>対象施設数</t>
    <rPh sb="0" eb="2">
      <t>タイショウ</t>
    </rPh>
    <rPh sb="2" eb="4">
      <t>シセツ</t>
    </rPh>
    <rPh sb="4" eb="5">
      <t>カズ</t>
    </rPh>
    <phoneticPr fontId="1"/>
  </si>
  <si>
    <t>実施施設数</t>
    <rPh sb="0" eb="2">
      <t>ジッシ</t>
    </rPh>
    <rPh sb="2" eb="4">
      <t>シセツ</t>
    </rPh>
    <rPh sb="4" eb="5">
      <t>カズ</t>
    </rPh>
    <phoneticPr fontId="1"/>
  </si>
  <si>
    <t>調査内容</t>
    <rPh sb="0" eb="2">
      <t>チョウサ</t>
    </rPh>
    <rPh sb="2" eb="4">
      <t>ナイヨウ</t>
    </rPh>
    <phoneticPr fontId="1"/>
  </si>
  <si>
    <t>３歳以上児に提供した市販のおやつ（お菓子・飲み物等）に関すること。</t>
  </si>
  <si>
    <t>＜調査項目＞</t>
  </si>
  <si>
    <t>等（別紙様式による）</t>
  </si>
  <si>
    <t>・</t>
    <phoneticPr fontId="1"/>
  </si>
  <si>
    <t>献立作成者の資格</t>
    <phoneticPr fontId="1"/>
  </si>
  <si>
    <t>栄養成分表示を参考にしたおやつの選択</t>
    <phoneticPr fontId="1"/>
  </si>
  <si>
    <t>市販のおやつの提供日、使用量、商品名、メーカー名、食品単位、栄養成分量</t>
    <phoneticPr fontId="1"/>
  </si>
  <si>
    <t>４</t>
    <phoneticPr fontId="1"/>
  </si>
  <si>
    <t>調査期間</t>
    <rPh sb="0" eb="2">
      <t>チョウサ</t>
    </rPh>
    <rPh sb="2" eb="4">
      <t>キカン</t>
    </rPh>
    <phoneticPr fontId="1"/>
  </si>
  <si>
    <t>①　令和元年９月２日（月）から９月７日（土）の６日間</t>
    <phoneticPr fontId="1"/>
  </si>
  <si>
    <t>②　令和元年９月９日（月）から９月１４日（土）の６日間</t>
    <phoneticPr fontId="1"/>
  </si>
  <si>
    <t>行事等により通常と異なるおやつを提供している週を除く、下記のいずれかの期間。</t>
    <phoneticPr fontId="1"/>
  </si>
  <si>
    <t>調査票の内容確認及び回収</t>
    <rPh sb="0" eb="2">
      <t>チョウサ</t>
    </rPh>
    <rPh sb="2" eb="3">
      <t>ヒョウ</t>
    </rPh>
    <rPh sb="4" eb="6">
      <t>ナイヨウ</t>
    </rPh>
    <rPh sb="6" eb="8">
      <t>カクニン</t>
    </rPh>
    <rPh sb="8" eb="9">
      <t>オヨ</t>
    </rPh>
    <rPh sb="10" eb="12">
      <t>カイシュウ</t>
    </rPh>
    <phoneticPr fontId="1"/>
  </si>
  <si>
    <t>　保健所から協力施設に電話連絡し、日程調整の上訪問等により調査票の内容確認と回収。</t>
    <rPh sb="6" eb="8">
      <t>キョウリョク</t>
    </rPh>
    <rPh sb="8" eb="10">
      <t>シセツ</t>
    </rPh>
    <rPh sb="11" eb="13">
      <t>デンワ</t>
    </rPh>
    <phoneticPr fontId="1"/>
  </si>
  <si>
    <t>６</t>
    <phoneticPr fontId="1"/>
  </si>
  <si>
    <t>７</t>
    <phoneticPr fontId="1"/>
  </si>
  <si>
    <t>調査結果</t>
    <rPh sb="0" eb="2">
      <t>チョウサ</t>
    </rPh>
    <rPh sb="2" eb="4">
      <t>ケッカ</t>
    </rPh>
    <phoneticPr fontId="1"/>
  </si>
  <si>
    <t>→１はい ・２ いいえ</t>
    <phoneticPr fontId="1"/>
  </si>
  <si>
    <t>　調査方法の詳細については、保育所及び認定こども園で提供する間食の栄養成分等の調査実施要領及び調査票作成要領による。</t>
    <rPh sb="1" eb="3">
      <t>チョウサ</t>
    </rPh>
    <rPh sb="3" eb="5">
      <t>ホウホウ</t>
    </rPh>
    <rPh sb="6" eb="8">
      <t>ショウサイ</t>
    </rPh>
    <rPh sb="45" eb="46">
      <t>オヨ</t>
    </rPh>
    <phoneticPr fontId="1"/>
  </si>
  <si>
    <t>（３）</t>
    <phoneticPr fontId="1"/>
  </si>
  <si>
    <t>市販の間食の栄養成分表示一覧</t>
    <rPh sb="0" eb="2">
      <t>シハン</t>
    </rPh>
    <rPh sb="3" eb="5">
      <t>カンショク</t>
    </rPh>
    <rPh sb="6" eb="8">
      <t>エイヨウ</t>
    </rPh>
    <rPh sb="8" eb="10">
      <t>セイブン</t>
    </rPh>
    <rPh sb="10" eb="12">
      <t>ヒョウジ</t>
    </rPh>
    <rPh sb="12" eb="14">
      <t>イチラン</t>
    </rPh>
    <phoneticPr fontId="1"/>
  </si>
  <si>
    <t>別添のとおり</t>
    <rPh sb="0" eb="2">
      <t>ベッテン</t>
    </rPh>
    <phoneticPr fontId="1"/>
  </si>
  <si>
    <t>なっちゃんオレンジ</t>
    <phoneticPr fontId="1"/>
  </si>
  <si>
    <t>味職人 醤油おかき</t>
    <rPh sb="0" eb="1">
      <t>アジ</t>
    </rPh>
    <rPh sb="1" eb="3">
      <t>ショクニン</t>
    </rPh>
    <rPh sb="4" eb="6">
      <t>ショウユ</t>
    </rPh>
    <phoneticPr fontId="1"/>
  </si>
  <si>
    <t>味職人 サラダおかき</t>
    <rPh sb="0" eb="1">
      <t>アジ</t>
    </rPh>
    <rPh sb="1" eb="3">
      <t>ショクニン</t>
    </rPh>
    <phoneticPr fontId="1"/>
  </si>
  <si>
    <t>保育所及び認定こども園で提供する間食の栄養成分等の調査の結果</t>
    <rPh sb="0" eb="2">
      <t>ホイク</t>
    </rPh>
    <rPh sb="2" eb="3">
      <t>ジョ</t>
    </rPh>
    <rPh sb="3" eb="4">
      <t>オヨ</t>
    </rPh>
    <rPh sb="5" eb="7">
      <t>ニンテイ</t>
    </rPh>
    <rPh sb="10" eb="11">
      <t>エン</t>
    </rPh>
    <rPh sb="12" eb="14">
      <t>テイキョウ</t>
    </rPh>
    <rPh sb="16" eb="18">
      <t>カンショク</t>
    </rPh>
    <rPh sb="19" eb="21">
      <t>エイヨウ</t>
    </rPh>
    <rPh sb="21" eb="23">
      <t>セイブン</t>
    </rPh>
    <rPh sb="23" eb="24">
      <t>トウ</t>
    </rPh>
    <rPh sb="25" eb="27">
      <t>チョウサ</t>
    </rPh>
    <rPh sb="28" eb="30">
      <t>ケッカ</t>
    </rPh>
    <phoneticPr fontId="1"/>
  </si>
  <si>
    <t>むつ</t>
  </si>
  <si>
    <t>保健所</t>
    <rPh sb="0" eb="3">
      <t>ホケンジョ</t>
    </rPh>
    <phoneticPr fontId="1"/>
  </si>
  <si>
    <t>調査期間（６日間）の献立作成者の資格を○で囲んでください。</t>
    <phoneticPr fontId="1"/>
  </si>
  <si>
    <t>森永牛乳</t>
    <rPh sb="0" eb="2">
      <t>モリナガ</t>
    </rPh>
    <rPh sb="2" eb="4">
      <t>ギュウニュウ</t>
    </rPh>
    <phoneticPr fontId="1"/>
  </si>
  <si>
    <t>牛乳雪印メグミルク</t>
    <rPh sb="0" eb="2">
      <t>ギュウニュウ</t>
    </rPh>
    <rPh sb="2" eb="4">
      <t>ユキジルシ</t>
    </rPh>
    <phoneticPr fontId="1"/>
  </si>
  <si>
    <t>1袋2枚</t>
    <rPh sb="1" eb="2">
      <t>フクロ</t>
    </rPh>
    <rPh sb="3" eb="4">
      <t>マイ</t>
    </rPh>
    <phoneticPr fontId="1"/>
  </si>
  <si>
    <t>乳類</t>
    <rPh sb="0" eb="1">
      <t>ニュウ</t>
    </rPh>
    <rPh sb="1" eb="2">
      <t>ルイ</t>
    </rPh>
    <phoneticPr fontId="1"/>
  </si>
  <si>
    <t>食品群</t>
    <rPh sb="0" eb="2">
      <t>ショクヒン</t>
    </rPh>
    <rPh sb="2" eb="3">
      <t>グン</t>
    </rPh>
    <phoneticPr fontId="1"/>
  </si>
  <si>
    <t>し好飲料類</t>
    <rPh sb="1" eb="2">
      <t>コウ</t>
    </rPh>
    <rPh sb="2" eb="4">
      <t>インリョウ</t>
    </rPh>
    <rPh sb="4" eb="5">
      <t>タグイ</t>
    </rPh>
    <phoneticPr fontId="1"/>
  </si>
  <si>
    <t>果実類</t>
    <rPh sb="0" eb="2">
      <t>カジツ</t>
    </rPh>
    <rPh sb="2" eb="3">
      <t>ルイ</t>
    </rPh>
    <phoneticPr fontId="1"/>
  </si>
  <si>
    <t>豆類</t>
    <rPh sb="0" eb="2">
      <t>マメルイ</t>
    </rPh>
    <phoneticPr fontId="1"/>
  </si>
  <si>
    <t>菓子類</t>
    <rPh sb="0" eb="3">
      <t>カシルイ</t>
    </rPh>
    <phoneticPr fontId="1"/>
  </si>
  <si>
    <t>1枚
8.7ｇ</t>
    <rPh sb="1" eb="2">
      <t>マイ</t>
    </rPh>
    <phoneticPr fontId="1"/>
  </si>
  <si>
    <t>1ﾊﾟｯｸ
9枚</t>
    <rPh sb="7" eb="8">
      <t>マイ</t>
    </rPh>
    <phoneticPr fontId="1"/>
  </si>
  <si>
    <t>1ﾊﾟｯｸ
13枚</t>
    <phoneticPr fontId="1"/>
  </si>
  <si>
    <t>1本
125ml</t>
    <rPh sb="1" eb="2">
      <t>ポン</t>
    </rPh>
    <phoneticPr fontId="1"/>
  </si>
  <si>
    <t>1個
14.5g</t>
    <rPh sb="1" eb="2">
      <t>コ</t>
    </rPh>
    <phoneticPr fontId="1"/>
  </si>
  <si>
    <t>1パック</t>
  </si>
  <si>
    <t>12g</t>
    <phoneticPr fontId="1"/>
  </si>
  <si>
    <t>63g</t>
    <phoneticPr fontId="1"/>
  </si>
  <si>
    <t>6.2g</t>
    <phoneticPr fontId="1"/>
  </si>
  <si>
    <t>36g</t>
    <phoneticPr fontId="1"/>
  </si>
  <si>
    <t>食品単位
（ｇ、ｍｌ）</t>
    <rPh sb="0" eb="2">
      <t>ショクヒン</t>
    </rPh>
    <rPh sb="2" eb="4">
      <t>タンイ</t>
    </rPh>
    <phoneticPr fontId="1"/>
  </si>
  <si>
    <t>1パック
9枚入</t>
    <rPh sb="6" eb="7">
      <t>マイ</t>
    </rPh>
    <rPh sb="7" eb="8">
      <t>イ</t>
    </rPh>
    <phoneticPr fontId="1"/>
  </si>
  <si>
    <t>2枚21g</t>
    <rPh sb="1" eb="2">
      <t>マイ</t>
    </rPh>
    <phoneticPr fontId="1"/>
  </si>
  <si>
    <t>個包装
2枚</t>
    <rPh sb="0" eb="1">
      <t>コ</t>
    </rPh>
    <rPh sb="1" eb="3">
      <t>ホウソウ</t>
    </rPh>
    <rPh sb="5" eb="6">
      <t>マイ</t>
    </rPh>
    <phoneticPr fontId="1"/>
  </si>
  <si>
    <t>1箱</t>
    <rPh sb="1" eb="2">
      <t>ハコ</t>
    </rPh>
    <phoneticPr fontId="1"/>
  </si>
  <si>
    <t>1杯</t>
    <rPh sb="1" eb="2">
      <t>ハイ</t>
    </rPh>
    <phoneticPr fontId="1"/>
  </si>
  <si>
    <t>1包4枚</t>
    <rPh sb="1" eb="2">
      <t>ツツミ</t>
    </rPh>
    <rPh sb="3" eb="4">
      <t>マイ</t>
    </rPh>
    <phoneticPr fontId="1"/>
  </si>
  <si>
    <t>【100ｇ,100ml当たり 成分表】</t>
    <rPh sb="11" eb="12">
      <t>ア</t>
    </rPh>
    <rPh sb="15" eb="17">
      <t>セイブン</t>
    </rPh>
    <rPh sb="17" eb="18">
      <t>ヒョウ</t>
    </rPh>
    <phoneticPr fontId="1"/>
  </si>
  <si>
    <t>ｴﾈﾙｷﾞｰ
（kcal）</t>
  </si>
  <si>
    <t>ｶﾙｼｳﾑ
（mg）</t>
  </si>
  <si>
    <t>ﾋﾞﾀﾐﾝ
A
(μgRE)</t>
  </si>
  <si>
    <t>ﾋﾞﾀﾐﾝ
B1
（mg）</t>
  </si>
  <si>
    <t>ﾋﾞﾀﾐﾝ
B2
（mg）</t>
  </si>
  <si>
    <t>ﾋﾞﾀﾐﾝ
C
（mg）</t>
  </si>
  <si>
    <t>【入力セル】</t>
    <phoneticPr fontId="1"/>
  </si>
  <si>
    <t>商品の栄養成分表示から作成した成分表</t>
    <rPh sb="0" eb="2">
      <t>ショウヒン</t>
    </rPh>
    <rPh sb="3" eb="5">
      <t>エイヨウ</t>
    </rPh>
    <rPh sb="5" eb="7">
      <t>セイブン</t>
    </rPh>
    <rPh sb="7" eb="9">
      <t>ヒョウジ</t>
    </rPh>
    <rPh sb="11" eb="13">
      <t>サクセイ</t>
    </rPh>
    <rPh sb="15" eb="17">
      <t>セイブン</t>
    </rPh>
    <rPh sb="17" eb="18">
      <t>ヒョウ</t>
    </rPh>
    <phoneticPr fontId="1"/>
  </si>
  <si>
    <t>商品名</t>
    <rPh sb="0" eb="2">
      <t>ショウヒン</t>
    </rPh>
    <rPh sb="2" eb="3">
      <t>メイ</t>
    </rPh>
    <phoneticPr fontId="1"/>
  </si>
  <si>
    <t>【栄養計算結果】</t>
    <rPh sb="1" eb="3">
      <t>エイヨウ</t>
    </rPh>
    <rPh sb="3" eb="5">
      <t>ケイサン</t>
    </rPh>
    <rPh sb="5" eb="7">
      <t>ケッカ</t>
    </rPh>
    <phoneticPr fontId="1"/>
  </si>
  <si>
    <t>ジョア　パイン</t>
    <phoneticPr fontId="1"/>
  </si>
  <si>
    <t>　一般に販売される食品の栄養成分表示が令和２年４月１日から完全施行となる。栄養成分表示は健康の維持・増進に役立つ情報源となることから、保育所及び認定こども園で間食として提供している市販のお菓子・飲み物の栄養成分等を調査し、給与栄養目標量に適した間食の提供に活用してもらうものである。</t>
    <phoneticPr fontId="1"/>
  </si>
  <si>
    <t>市販の間食一覧</t>
    <rPh sb="0" eb="2">
      <t>シハン</t>
    </rPh>
    <rPh sb="3" eb="5">
      <t>カンショク</t>
    </rPh>
    <rPh sb="5" eb="7">
      <t>イチラン</t>
    </rPh>
    <phoneticPr fontId="1"/>
  </si>
  <si>
    <t>米菓</t>
    <rPh sb="0" eb="2">
      <t>ベイカ</t>
    </rPh>
    <phoneticPr fontId="1"/>
  </si>
  <si>
    <t>ビスケット</t>
    <phoneticPr fontId="1"/>
  </si>
  <si>
    <t>アイスクリーム</t>
    <phoneticPr fontId="1"/>
  </si>
  <si>
    <t>スナック菓子</t>
    <rPh sb="4" eb="6">
      <t>ガシ</t>
    </rPh>
    <phoneticPr fontId="1"/>
  </si>
  <si>
    <t>クラッカー</t>
    <phoneticPr fontId="1"/>
  </si>
  <si>
    <t>ウエハース</t>
    <phoneticPr fontId="1"/>
  </si>
  <si>
    <t>洋菓子</t>
    <rPh sb="0" eb="3">
      <t>ヨウガシ</t>
    </rPh>
    <phoneticPr fontId="1"/>
  </si>
  <si>
    <t>クッキー</t>
    <phoneticPr fontId="1"/>
  </si>
  <si>
    <t>菓子パン</t>
    <rPh sb="0" eb="2">
      <t>カシ</t>
    </rPh>
    <phoneticPr fontId="1"/>
  </si>
  <si>
    <t>ゼリー</t>
    <phoneticPr fontId="1"/>
  </si>
  <si>
    <t>パイ</t>
    <phoneticPr fontId="1"/>
  </si>
  <si>
    <t>ヨーグルト</t>
    <phoneticPr fontId="1"/>
  </si>
  <si>
    <t>シリアル</t>
    <phoneticPr fontId="1"/>
  </si>
  <si>
    <t>チョコレート菓子</t>
    <rPh sb="6" eb="8">
      <t>カシ</t>
    </rPh>
    <phoneticPr fontId="1"/>
  </si>
  <si>
    <t>プリン</t>
    <phoneticPr fontId="1"/>
  </si>
  <si>
    <t>小麦粉せんべい</t>
    <rPh sb="0" eb="3">
      <t>コムギコ</t>
    </rPh>
    <phoneticPr fontId="1"/>
  </si>
  <si>
    <t>キャンディー類</t>
    <rPh sb="6" eb="7">
      <t>ルイ</t>
    </rPh>
    <phoneticPr fontId="1"/>
  </si>
  <si>
    <t>和菓子</t>
    <rPh sb="0" eb="3">
      <t>ワガシ</t>
    </rPh>
    <phoneticPr fontId="1"/>
  </si>
  <si>
    <t>ジュース</t>
    <phoneticPr fontId="1"/>
  </si>
  <si>
    <t>乳酸菌飲料</t>
    <rPh sb="0" eb="3">
      <t>ニュウサンキン</t>
    </rPh>
    <rPh sb="3" eb="5">
      <t>インリョウ</t>
    </rPh>
    <phoneticPr fontId="1"/>
  </si>
  <si>
    <t>飲むヨーグルト</t>
    <rPh sb="0" eb="1">
      <t>ノ</t>
    </rPh>
    <phoneticPr fontId="1"/>
  </si>
  <si>
    <t>スキムミルク</t>
    <phoneticPr fontId="1"/>
  </si>
  <si>
    <t>豆乳</t>
    <rPh sb="0" eb="2">
      <t>トウニュウ</t>
    </rPh>
    <phoneticPr fontId="1"/>
  </si>
  <si>
    <t>その他飲料</t>
    <rPh sb="2" eb="3">
      <t>タ</t>
    </rPh>
    <rPh sb="3" eb="5">
      <t>インリョウ</t>
    </rPh>
    <phoneticPr fontId="1"/>
  </si>
  <si>
    <t>その他飲料</t>
    <rPh sb="2" eb="3">
      <t>ホカ</t>
    </rPh>
    <rPh sb="3" eb="5">
      <t>インリョウ</t>
    </rPh>
    <phoneticPr fontId="1"/>
  </si>
  <si>
    <t>その他菓子</t>
    <rPh sb="2" eb="3">
      <t>タ</t>
    </rPh>
    <rPh sb="3" eb="5">
      <t>カシ</t>
    </rPh>
    <phoneticPr fontId="1"/>
  </si>
  <si>
    <t>その他菓子</t>
    <rPh sb="2" eb="3">
      <t>ホカ</t>
    </rPh>
    <rPh sb="3" eb="5">
      <t>カシ</t>
    </rPh>
    <phoneticPr fontId="1"/>
  </si>
  <si>
    <t>小分類</t>
    <rPh sb="0" eb="3">
      <t>ショウブンルイ</t>
    </rPh>
    <phoneticPr fontId="1"/>
  </si>
  <si>
    <t>使いたい商品の栄養価を計算する</t>
    <rPh sb="0" eb="1">
      <t>ツカ</t>
    </rPh>
    <rPh sb="4" eb="6">
      <t>ショウヒン</t>
    </rPh>
    <rPh sb="7" eb="9">
      <t>エイヨウ</t>
    </rPh>
    <rPh sb="9" eb="10">
      <t>カ</t>
    </rPh>
    <rPh sb="11" eb="13">
      <t>ケイサン</t>
    </rPh>
    <phoneticPr fontId="1"/>
  </si>
  <si>
    <t>使いたい商品の種類の中で栄養価を比較する</t>
    <rPh sb="0" eb="1">
      <t>ツカ</t>
    </rPh>
    <rPh sb="4" eb="6">
      <t>ショウヒン</t>
    </rPh>
    <rPh sb="7" eb="9">
      <t>シュルイ</t>
    </rPh>
    <rPh sb="10" eb="11">
      <t>ナカ</t>
    </rPh>
    <rPh sb="12" eb="14">
      <t>エイヨウ</t>
    </rPh>
    <rPh sb="14" eb="15">
      <t>カ</t>
    </rPh>
    <rPh sb="16" eb="18">
      <t>ヒカク</t>
    </rPh>
    <phoneticPr fontId="1"/>
  </si>
  <si>
    <t>ジョア　プレーン</t>
    <phoneticPr fontId="1"/>
  </si>
  <si>
    <t>ミルクパン</t>
    <phoneticPr fontId="1"/>
  </si>
  <si>
    <t>合計</t>
    <rPh sb="0" eb="2">
      <t>ゴウケイ</t>
    </rPh>
    <phoneticPr fontId="1"/>
  </si>
  <si>
    <t>8個</t>
    <rPh sb="1" eb="2">
      <t>コ</t>
    </rPh>
    <phoneticPr fontId="1"/>
  </si>
  <si>
    <t>1本</t>
    <rPh sb="1" eb="2">
      <t>ポン</t>
    </rPh>
    <phoneticPr fontId="1"/>
  </si>
  <si>
    <t>1袋2枚入</t>
    <rPh sb="1" eb="2">
      <t>フクロ</t>
    </rPh>
    <rPh sb="3" eb="4">
      <t>マイ</t>
    </rPh>
    <rPh sb="4" eb="5">
      <t>ニュウ</t>
    </rPh>
    <phoneticPr fontId="1"/>
  </si>
  <si>
    <t>7本</t>
    <rPh sb="1" eb="2">
      <t>ホン</t>
    </rPh>
    <phoneticPr fontId="1"/>
  </si>
  <si>
    <t>元データ</t>
    <rPh sb="0" eb="1">
      <t>モト</t>
    </rPh>
    <phoneticPr fontId="1"/>
  </si>
  <si>
    <t>1個</t>
    <rPh sb="1" eb="2">
      <t>コ</t>
    </rPh>
    <phoneticPr fontId="1"/>
  </si>
  <si>
    <t>11g</t>
    <phoneticPr fontId="1"/>
  </si>
  <si>
    <t>1箱</t>
    <rPh sb="1" eb="2">
      <t>ハコ</t>
    </rPh>
    <phoneticPr fontId="1"/>
  </si>
  <si>
    <r>
      <t xml:space="preserve">ハイチュウアソート4つの味
</t>
    </r>
    <r>
      <rPr>
        <sz val="6"/>
        <rFont val="ＭＳ ゴシック"/>
        <family val="3"/>
        <charset val="128"/>
      </rPr>
      <t>ストロベリー･グリーンアップル･みかん･グレープ</t>
    </r>
    <rPh sb="12" eb="13">
      <t>アジ</t>
    </rPh>
    <phoneticPr fontId="1"/>
  </si>
  <si>
    <t>焼えび煎餅</t>
    <rPh sb="0" eb="1">
      <t>ヤキ</t>
    </rPh>
    <rPh sb="3" eb="5">
      <t>センベイ</t>
    </rPh>
    <phoneticPr fontId="1"/>
  </si>
  <si>
    <t>低脂肪　すっきりCa鉄</t>
    <rPh sb="0" eb="3">
      <t>テイシボウ</t>
    </rPh>
    <rPh sb="10" eb="11">
      <t>テツ</t>
    </rPh>
    <phoneticPr fontId="1"/>
  </si>
  <si>
    <t>カルピス（５倍希釈後）</t>
    <rPh sb="6" eb="7">
      <t>バイ</t>
    </rPh>
    <rPh sb="7" eb="9">
      <t>キシャク</t>
    </rPh>
    <rPh sb="9" eb="10">
      <t>ゴ</t>
    </rPh>
    <phoneticPr fontId="1"/>
  </si>
  <si>
    <t>カルピス巨峰（５倍希釈後）</t>
    <rPh sb="4" eb="6">
      <t>キョホウ</t>
    </rPh>
    <rPh sb="11" eb="12">
      <t>ゴ</t>
    </rPh>
    <phoneticPr fontId="1"/>
  </si>
  <si>
    <r>
      <t xml:space="preserve">使用量
</t>
    </r>
    <r>
      <rPr>
        <b/>
        <sz val="12"/>
        <color theme="1"/>
        <rFont val="ＭＳ Ｐゴシック"/>
        <family val="3"/>
        <charset val="128"/>
      </rPr>
      <t>（ｇ、ml）</t>
    </r>
    <r>
      <rPr>
        <sz val="12"/>
        <color theme="1"/>
        <rFont val="ＭＳ Ｐゴシック"/>
        <family val="3"/>
        <charset val="128"/>
      </rPr>
      <t xml:space="preserve">
</t>
    </r>
    <rPh sb="0" eb="2">
      <t>シヨウ</t>
    </rPh>
    <rPh sb="2" eb="3">
      <t>リョウ</t>
    </rPh>
    <phoneticPr fontId="1"/>
  </si>
  <si>
    <t>1個</t>
    <rPh sb="1" eb="2">
      <t>コ</t>
    </rPh>
    <phoneticPr fontId="1"/>
  </si>
  <si>
    <t>1袋</t>
    <rPh sb="1" eb="2">
      <t>フクロ</t>
    </rPh>
    <phoneticPr fontId="1"/>
  </si>
  <si>
    <t>番号</t>
    <rPh sb="0" eb="2">
      <t>バンゴウ</t>
    </rPh>
    <phoneticPr fontId="1"/>
  </si>
  <si>
    <t>100ml</t>
    <phoneticPr fontId="1"/>
  </si>
  <si>
    <t>1本</t>
    <rPh sb="1" eb="2">
      <t>ポン</t>
    </rPh>
    <phoneticPr fontId="1"/>
  </si>
  <si>
    <t>＜ 使い方 １ ＞</t>
    <rPh sb="2" eb="3">
      <t>ツカ</t>
    </rPh>
    <rPh sb="4" eb="5">
      <t>カタ</t>
    </rPh>
    <phoneticPr fontId="1"/>
  </si>
  <si>
    <t>①</t>
    <phoneticPr fontId="1"/>
  </si>
  <si>
    <t>・</t>
    <phoneticPr fontId="1"/>
  </si>
  <si>
    <t>から探す場合</t>
    <rPh sb="2" eb="3">
      <t>サガ</t>
    </rPh>
    <rPh sb="4" eb="6">
      <t>バアイ</t>
    </rPh>
    <phoneticPr fontId="1"/>
  </si>
  <si>
    <t>：</t>
    <phoneticPr fontId="1"/>
  </si>
  <si>
    <t>食品群</t>
    <rPh sb="0" eb="2">
      <t>ショクヒン</t>
    </rPh>
    <rPh sb="2" eb="3">
      <t>グン</t>
    </rPh>
    <phoneticPr fontId="1"/>
  </si>
  <si>
    <t>の▽をクリックし、探している項目にチェック☑を入れる(検索欄に直接文字を入力しても可)</t>
    <rPh sb="9" eb="10">
      <t>サガ</t>
    </rPh>
    <rPh sb="14" eb="16">
      <t>コウモク</t>
    </rPh>
    <rPh sb="23" eb="24">
      <t>イ</t>
    </rPh>
    <rPh sb="27" eb="29">
      <t>ケンサク</t>
    </rPh>
    <rPh sb="29" eb="30">
      <t>ラン</t>
    </rPh>
    <rPh sb="31" eb="33">
      <t>チョクセツ</t>
    </rPh>
    <rPh sb="33" eb="35">
      <t>モジ</t>
    </rPh>
    <rPh sb="36" eb="38">
      <t>ニュウリョク</t>
    </rPh>
    <rPh sb="41" eb="42">
      <t>カ</t>
    </rPh>
    <phoneticPr fontId="1"/>
  </si>
  <si>
    <t>・</t>
    <phoneticPr fontId="1"/>
  </si>
  <si>
    <t>小分類</t>
    <rPh sb="0" eb="3">
      <t>ショウブンルイ</t>
    </rPh>
    <phoneticPr fontId="1"/>
  </si>
  <si>
    <t>：</t>
    <phoneticPr fontId="1"/>
  </si>
  <si>
    <t>・</t>
    <phoneticPr fontId="1"/>
  </si>
  <si>
    <t>商品名</t>
    <rPh sb="0" eb="3">
      <t>ショウヒンメイ</t>
    </rPh>
    <phoneticPr fontId="1"/>
  </si>
  <si>
    <t>の▽をクリックし、検索欄に直接商品名(商品名の一部でも可)を入力する</t>
    <rPh sb="9" eb="11">
      <t>ケンサク</t>
    </rPh>
    <rPh sb="11" eb="12">
      <t>ラン</t>
    </rPh>
    <rPh sb="13" eb="15">
      <t>チョクセツ</t>
    </rPh>
    <rPh sb="15" eb="18">
      <t>ショウヒンメイ</t>
    </rPh>
    <rPh sb="19" eb="22">
      <t>ショウヒンメイ</t>
    </rPh>
    <rPh sb="23" eb="25">
      <t>イチブ</t>
    </rPh>
    <rPh sb="27" eb="28">
      <t>カ</t>
    </rPh>
    <rPh sb="30" eb="32">
      <t>ニュウリョク</t>
    </rPh>
    <phoneticPr fontId="1"/>
  </si>
  <si>
    <t>②</t>
    <phoneticPr fontId="1"/>
  </si>
  <si>
    <t>②</t>
    <phoneticPr fontId="1"/>
  </si>
  <si>
    <t>商品の栄養価を計算する</t>
    <rPh sb="0" eb="2">
      <t>ショウヒン</t>
    </rPh>
    <rPh sb="3" eb="5">
      <t>エイヨウ</t>
    </rPh>
    <rPh sb="5" eb="6">
      <t>カ</t>
    </rPh>
    <rPh sb="7" eb="9">
      <t>ケイサン</t>
    </rPh>
    <phoneticPr fontId="1"/>
  </si>
  <si>
    <r>
      <t>オレンジ色の</t>
    </r>
    <r>
      <rPr>
        <b/>
        <sz val="12"/>
        <color theme="1"/>
        <rFont val="游明朝"/>
        <family val="1"/>
        <charset val="128"/>
      </rPr>
      <t>【入力セル】</t>
    </r>
    <r>
      <rPr>
        <sz val="12"/>
        <color theme="1"/>
        <rFont val="游明朝"/>
        <family val="1"/>
        <charset val="128"/>
      </rPr>
      <t>使用量(g、ml)に、食品単位と同じ単位(ｇ又はml)で使用量を入力する</t>
    </r>
    <rPh sb="4" eb="5">
      <t>イロ</t>
    </rPh>
    <rPh sb="7" eb="9">
      <t>ニュウリョク</t>
    </rPh>
    <rPh sb="12" eb="14">
      <t>シヨウ</t>
    </rPh>
    <rPh sb="14" eb="15">
      <t>リョウ</t>
    </rPh>
    <rPh sb="23" eb="25">
      <t>ショクヒン</t>
    </rPh>
    <rPh sb="25" eb="27">
      <t>タンイ</t>
    </rPh>
    <rPh sb="28" eb="29">
      <t>オナ</t>
    </rPh>
    <rPh sb="30" eb="32">
      <t>タンイ</t>
    </rPh>
    <rPh sb="34" eb="35">
      <t>マタ</t>
    </rPh>
    <rPh sb="40" eb="42">
      <t>シヨウ</t>
    </rPh>
    <rPh sb="42" eb="43">
      <t>リョウ</t>
    </rPh>
    <rPh sb="44" eb="46">
      <t>ニュウリョク</t>
    </rPh>
    <phoneticPr fontId="1"/>
  </si>
  <si>
    <r>
      <t>※  入力すると、計算結果が</t>
    </r>
    <r>
      <rPr>
        <b/>
        <sz val="12"/>
        <color theme="1"/>
        <rFont val="游明朝"/>
        <family val="1"/>
        <charset val="128"/>
      </rPr>
      <t>【栄養計算結果】</t>
    </r>
    <r>
      <rPr>
        <sz val="12"/>
        <color theme="1"/>
        <rFont val="游明朝"/>
        <family val="1"/>
        <charset val="128"/>
      </rPr>
      <t>に自動的に計算されます</t>
    </r>
    <rPh sb="3" eb="5">
      <t>ニュウリョク</t>
    </rPh>
    <rPh sb="9" eb="11">
      <t>ケイサン</t>
    </rPh>
    <rPh sb="11" eb="13">
      <t>ケッカ</t>
    </rPh>
    <rPh sb="15" eb="17">
      <t>エイヨウ</t>
    </rPh>
    <rPh sb="17" eb="19">
      <t>ケイサン</t>
    </rPh>
    <rPh sb="19" eb="21">
      <t>ケッカ</t>
    </rPh>
    <rPh sb="23" eb="25">
      <t>ジドウ</t>
    </rPh>
    <rPh sb="25" eb="26">
      <t>テキ</t>
    </rPh>
    <rPh sb="27" eb="29">
      <t>ケイサン</t>
    </rPh>
    <phoneticPr fontId="1"/>
  </si>
  <si>
    <t>＜ 使い方 ２ ＞</t>
    <rPh sb="2" eb="3">
      <t>ツカ</t>
    </rPh>
    <rPh sb="4" eb="5">
      <t>カタ</t>
    </rPh>
    <phoneticPr fontId="1"/>
  </si>
  <si>
    <t>①</t>
    <phoneticPr fontId="1"/>
  </si>
  <si>
    <t>同じ種類の商品を抽出する</t>
    <rPh sb="0" eb="1">
      <t>オナ</t>
    </rPh>
    <rPh sb="2" eb="4">
      <t>シュルイ</t>
    </rPh>
    <rPh sb="5" eb="7">
      <t>ショウヒン</t>
    </rPh>
    <rPh sb="8" eb="10">
      <t>チュウシュツ</t>
    </rPh>
    <phoneticPr fontId="1"/>
  </si>
  <si>
    <t>栄養価を比較する</t>
    <rPh sb="0" eb="2">
      <t>エイヨウ</t>
    </rPh>
    <rPh sb="2" eb="3">
      <t>カ</t>
    </rPh>
    <rPh sb="4" eb="6">
      <t>ヒカク</t>
    </rPh>
    <phoneticPr fontId="1"/>
  </si>
  <si>
    <t>＜ 使い方 ３ ＞　　</t>
    <rPh sb="2" eb="3">
      <t>ツカ</t>
    </rPh>
    <rPh sb="4" eb="5">
      <t>カタ</t>
    </rPh>
    <phoneticPr fontId="1"/>
  </si>
  <si>
    <t>パッケージの栄養成分表示値当たりで、多い順に表示させる場合</t>
    <rPh sb="6" eb="8">
      <t>エイヨウ</t>
    </rPh>
    <rPh sb="8" eb="10">
      <t>セイブン</t>
    </rPh>
    <rPh sb="10" eb="12">
      <t>ヒョウジ</t>
    </rPh>
    <rPh sb="12" eb="13">
      <t>チ</t>
    </rPh>
    <rPh sb="13" eb="14">
      <t>ア</t>
    </rPh>
    <rPh sb="18" eb="19">
      <t>オオ</t>
    </rPh>
    <rPh sb="20" eb="21">
      <t>ジュン</t>
    </rPh>
    <rPh sb="22" eb="24">
      <t>ヒョウジ</t>
    </rPh>
    <rPh sb="27" eb="29">
      <t>バアイ</t>
    </rPh>
    <phoneticPr fontId="1"/>
  </si>
  <si>
    <r>
      <rPr>
        <b/>
        <sz val="12"/>
        <color theme="1"/>
        <rFont val="游明朝"/>
        <family val="1"/>
        <charset val="128"/>
      </rPr>
      <t>【パッケージの栄養成分表示】</t>
    </r>
    <r>
      <rPr>
        <sz val="12"/>
        <color theme="1"/>
        <rFont val="游明朝"/>
        <family val="1"/>
        <charset val="128"/>
      </rPr>
      <t xml:space="preserve">の特定の栄養素（例：カルシウム）の▽をクリックし、 </t>
    </r>
    <r>
      <rPr>
        <b/>
        <u/>
        <sz val="12"/>
        <color theme="1"/>
        <rFont val="游明朝"/>
        <family val="1"/>
        <charset val="128"/>
      </rPr>
      <t>降順</t>
    </r>
    <r>
      <rPr>
        <b/>
        <sz val="12"/>
        <color theme="1"/>
        <rFont val="游明朝"/>
        <family val="1"/>
        <charset val="128"/>
      </rPr>
      <t xml:space="preserve"> </t>
    </r>
    <r>
      <rPr>
        <sz val="12"/>
        <color theme="1"/>
        <rFont val="游明朝"/>
        <family val="1"/>
        <charset val="128"/>
      </rPr>
      <t>をクリックする</t>
    </r>
    <rPh sb="7" eb="9">
      <t>エイヨウ</t>
    </rPh>
    <rPh sb="9" eb="11">
      <t>セイブン</t>
    </rPh>
    <rPh sb="11" eb="13">
      <t>ヒョウジ</t>
    </rPh>
    <rPh sb="15" eb="17">
      <t>トクテイ</t>
    </rPh>
    <rPh sb="18" eb="21">
      <t>エイヨウソ</t>
    </rPh>
    <rPh sb="22" eb="23">
      <t>レイ</t>
    </rPh>
    <rPh sb="40" eb="42">
      <t>コウジュン</t>
    </rPh>
    <phoneticPr fontId="1"/>
  </si>
  <si>
    <t>100g又は100ml当たりの栄養成分表示値当たりで、多い順に表示させる場合</t>
    <rPh sb="4" eb="5">
      <t>マタ</t>
    </rPh>
    <rPh sb="11" eb="12">
      <t>ア</t>
    </rPh>
    <rPh sb="15" eb="17">
      <t>エイヨウ</t>
    </rPh>
    <rPh sb="17" eb="19">
      <t>セイブン</t>
    </rPh>
    <rPh sb="19" eb="21">
      <t>ヒョウジ</t>
    </rPh>
    <rPh sb="21" eb="22">
      <t>チ</t>
    </rPh>
    <rPh sb="22" eb="23">
      <t>ア</t>
    </rPh>
    <rPh sb="27" eb="28">
      <t>オオ</t>
    </rPh>
    <rPh sb="29" eb="30">
      <t>ジュン</t>
    </rPh>
    <rPh sb="31" eb="33">
      <t>ヒョウジ</t>
    </rPh>
    <rPh sb="36" eb="38">
      <t>バアイ</t>
    </rPh>
    <phoneticPr fontId="1"/>
  </si>
  <si>
    <r>
      <rPr>
        <b/>
        <sz val="12"/>
        <color theme="1"/>
        <rFont val="游明朝"/>
        <family val="1"/>
        <charset val="128"/>
      </rPr>
      <t>【100g、100ml当たり 成分表】</t>
    </r>
    <r>
      <rPr>
        <sz val="12"/>
        <color theme="1"/>
        <rFont val="游明朝"/>
        <family val="1"/>
        <charset val="128"/>
      </rPr>
      <t>の特定の栄養素（例：鉄）の▽をクリックし、</t>
    </r>
    <r>
      <rPr>
        <b/>
        <u/>
        <sz val="12"/>
        <color theme="1"/>
        <rFont val="游明朝"/>
        <family val="1"/>
        <charset val="128"/>
      </rPr>
      <t>降順</t>
    </r>
    <r>
      <rPr>
        <b/>
        <sz val="12"/>
        <color theme="1"/>
        <rFont val="游明朝"/>
        <family val="1"/>
        <charset val="128"/>
      </rPr>
      <t xml:space="preserve"> </t>
    </r>
    <r>
      <rPr>
        <sz val="12"/>
        <color theme="1"/>
        <rFont val="游明朝"/>
        <family val="1"/>
        <charset val="128"/>
      </rPr>
      <t>をクリックする</t>
    </r>
    <rPh sb="11" eb="12">
      <t>ア</t>
    </rPh>
    <rPh sb="15" eb="18">
      <t>セイブンヒョウ</t>
    </rPh>
    <rPh sb="20" eb="22">
      <t>トクテイ</t>
    </rPh>
    <rPh sb="23" eb="26">
      <t>エイヨウソ</t>
    </rPh>
    <rPh sb="27" eb="28">
      <t>レイ</t>
    </rPh>
    <rPh sb="29" eb="30">
      <t>テツ</t>
    </rPh>
    <rPh sb="40" eb="42">
      <t>コウジュン</t>
    </rPh>
    <phoneticPr fontId="1"/>
  </si>
  <si>
    <t>※</t>
    <phoneticPr fontId="1"/>
  </si>
  <si>
    <t>番号</t>
    <rPh sb="0" eb="2">
      <t>バンゴウ</t>
    </rPh>
    <phoneticPr fontId="1"/>
  </si>
  <si>
    <t>【パッケージの栄養成分表示】</t>
    <rPh sb="7" eb="9">
      <t>エイヨウ</t>
    </rPh>
    <rPh sb="9" eb="11">
      <t>セイブン</t>
    </rPh>
    <rPh sb="11" eb="13">
      <t>ヒョウジ</t>
    </rPh>
    <phoneticPr fontId="1"/>
  </si>
  <si>
    <t xml:space="preserve"> アイスクリーム・ウエハース・菓子パン・キャンディー類・牛乳・クッキー・クラッカー・小麦粉せんべい・ジュース・シリアル・スキムミルク
 スナック菓子・ゼリー・その他飲料・その他菓子・チョコレート菓子・豆乳・乳酸菌飲料・飲むヨーグルト・パイ・ビスケット・プリン・ 米菓
 洋菓子・ヨーグルト・和菓子</t>
    <rPh sb="15" eb="17">
      <t>カシ</t>
    </rPh>
    <rPh sb="81" eb="82">
      <t>タ</t>
    </rPh>
    <rPh sb="82" eb="84">
      <t>インリョウ</t>
    </rPh>
    <rPh sb="87" eb="88">
      <t>タ</t>
    </rPh>
    <rPh sb="88" eb="90">
      <t>カシ</t>
    </rPh>
    <rPh sb="97" eb="99">
      <t>カシ</t>
    </rPh>
    <rPh sb="103" eb="106">
      <t>ニュウサンキン</t>
    </rPh>
    <rPh sb="106" eb="108">
      <t>インリョウ</t>
    </rPh>
    <rPh sb="109" eb="110">
      <t>ノ</t>
    </rPh>
    <rPh sb="145" eb="148">
      <t>ワガシ</t>
    </rPh>
    <phoneticPr fontId="1"/>
  </si>
  <si>
    <t>～　小分類の項目　～</t>
    <rPh sb="2" eb="5">
      <t>ショウブンルイ</t>
    </rPh>
    <rPh sb="6" eb="8">
      <t>コウモク</t>
    </rPh>
    <phoneticPr fontId="1"/>
  </si>
  <si>
    <t>～　食品群の項目（食品成分表の分類に基づき分類）～</t>
    <rPh sb="2" eb="4">
      <t>ショクヒン</t>
    </rPh>
    <rPh sb="4" eb="5">
      <t>グン</t>
    </rPh>
    <rPh sb="6" eb="8">
      <t>コウモク</t>
    </rPh>
    <rPh sb="9" eb="11">
      <t>ショクヒン</t>
    </rPh>
    <rPh sb="11" eb="14">
      <t>セイブンヒョウ</t>
    </rPh>
    <rPh sb="15" eb="17">
      <t>ブンルイ</t>
    </rPh>
    <rPh sb="18" eb="19">
      <t>モト</t>
    </rPh>
    <rPh sb="21" eb="23">
      <t>ブンルイ</t>
    </rPh>
    <phoneticPr fontId="1"/>
  </si>
  <si>
    <t>　　　果実類・菓子類・し好飲料類・乳類・豆類　</t>
    <rPh sb="3" eb="5">
      <t>カジツ</t>
    </rPh>
    <rPh sb="5" eb="6">
      <t>ルイ</t>
    </rPh>
    <rPh sb="7" eb="10">
      <t>カシルイ</t>
    </rPh>
    <rPh sb="12" eb="13">
      <t>コウ</t>
    </rPh>
    <rPh sb="13" eb="15">
      <t>インリョウ</t>
    </rPh>
    <rPh sb="15" eb="16">
      <t>ルイ</t>
    </rPh>
    <rPh sb="17" eb="18">
      <t>ニュウ</t>
    </rPh>
    <rPh sb="18" eb="19">
      <t>ルイ</t>
    </rPh>
    <rPh sb="20" eb="21">
      <t>マメ</t>
    </rPh>
    <rPh sb="21" eb="22">
      <t>ルイ</t>
    </rPh>
    <phoneticPr fontId="1"/>
  </si>
  <si>
    <r>
      <t>の▽をクリックし、</t>
    </r>
    <r>
      <rPr>
        <b/>
        <u/>
        <sz val="12"/>
        <color theme="1"/>
        <rFont val="游明朝"/>
        <family val="1"/>
        <charset val="128"/>
      </rPr>
      <t>昇順</t>
    </r>
    <r>
      <rPr>
        <sz val="12"/>
        <color theme="1"/>
        <rFont val="游明朝"/>
        <family val="1"/>
        <charset val="128"/>
      </rPr>
      <t>をクリックすると、最初の順番に戻ります</t>
    </r>
    <rPh sb="9" eb="11">
      <t>ショウジュン</t>
    </rPh>
    <rPh sb="20" eb="22">
      <t>サイショ</t>
    </rPh>
    <rPh sb="23" eb="25">
      <t>ジュンバン</t>
    </rPh>
    <rPh sb="26" eb="27">
      <t>モド</t>
    </rPh>
    <phoneticPr fontId="1"/>
  </si>
  <si>
    <r>
      <t>①で抽出した商品の中から、比較したい商品の</t>
    </r>
    <r>
      <rPr>
        <b/>
        <sz val="12"/>
        <color theme="1"/>
        <rFont val="游明朝"/>
        <family val="1"/>
        <charset val="128"/>
      </rPr>
      <t>【入力セル】</t>
    </r>
    <r>
      <rPr>
        <sz val="12"/>
        <color theme="1"/>
        <rFont val="游明朝"/>
        <family val="1"/>
        <charset val="128"/>
      </rPr>
      <t>に使用量を入力し、</t>
    </r>
    <r>
      <rPr>
        <b/>
        <sz val="12"/>
        <color theme="1"/>
        <rFont val="游明朝"/>
        <family val="1"/>
        <charset val="128"/>
      </rPr>
      <t>【栄養計算結果】</t>
    </r>
    <r>
      <rPr>
        <sz val="12"/>
        <color theme="1"/>
        <rFont val="游明朝"/>
        <family val="1"/>
        <charset val="128"/>
      </rPr>
      <t>で栄養価を比較する</t>
    </r>
    <rPh sb="2" eb="4">
      <t>チュウシュツ</t>
    </rPh>
    <rPh sb="6" eb="8">
      <t>ショウヒン</t>
    </rPh>
    <rPh sb="9" eb="10">
      <t>ナカ</t>
    </rPh>
    <rPh sb="13" eb="15">
      <t>ヒカク</t>
    </rPh>
    <rPh sb="18" eb="20">
      <t>ショウヒン</t>
    </rPh>
    <rPh sb="22" eb="24">
      <t>ニュウリョク</t>
    </rPh>
    <rPh sb="28" eb="30">
      <t>シヨウ</t>
    </rPh>
    <rPh sb="30" eb="31">
      <t>リョウ</t>
    </rPh>
    <rPh sb="32" eb="34">
      <t>ニュウリョク</t>
    </rPh>
    <rPh sb="37" eb="39">
      <t>エイヨウ</t>
    </rPh>
    <rPh sb="39" eb="41">
      <t>ケイサン</t>
    </rPh>
    <rPh sb="41" eb="43">
      <t>ケッカ</t>
    </rPh>
    <rPh sb="45" eb="47">
      <t>エイヨウ</t>
    </rPh>
    <rPh sb="47" eb="48">
      <t>カ</t>
    </rPh>
    <rPh sb="49" eb="51">
      <t>ヒカク</t>
    </rPh>
    <phoneticPr fontId="1"/>
  </si>
  <si>
    <r>
      <t>①で抽出した商品について、右側にある</t>
    </r>
    <r>
      <rPr>
        <b/>
        <sz val="12"/>
        <color theme="1"/>
        <rFont val="游明朝"/>
        <family val="1"/>
        <charset val="128"/>
      </rPr>
      <t>【100g、100ml当たり 成分表】</t>
    </r>
    <r>
      <rPr>
        <sz val="12"/>
        <color theme="1"/>
        <rFont val="游明朝"/>
        <family val="1"/>
        <charset val="128"/>
      </rPr>
      <t>で、栄養価を比較する</t>
    </r>
    <rPh sb="2" eb="4">
      <t>チュウシュツ</t>
    </rPh>
    <rPh sb="6" eb="8">
      <t>ショウヒン</t>
    </rPh>
    <rPh sb="13" eb="15">
      <t>ミギガワ</t>
    </rPh>
    <rPh sb="29" eb="30">
      <t>ア</t>
    </rPh>
    <rPh sb="33" eb="36">
      <t>セイブンヒョウ</t>
    </rPh>
    <rPh sb="39" eb="41">
      <t>エイヨウ</t>
    </rPh>
    <rPh sb="41" eb="42">
      <t>カ</t>
    </rPh>
    <rPh sb="43" eb="45">
      <t>ヒカク</t>
    </rPh>
    <phoneticPr fontId="1"/>
  </si>
  <si>
    <t>から抽出する場合</t>
    <rPh sb="2" eb="4">
      <t>チュウシュツ</t>
    </rPh>
    <rPh sb="6" eb="8">
      <t>バアイ</t>
    </rPh>
    <phoneticPr fontId="1"/>
  </si>
  <si>
    <t>使いたい商品を探す</t>
    <rPh sb="0" eb="1">
      <t>ツカ</t>
    </rPh>
    <rPh sb="4" eb="6">
      <t>ショウヒン</t>
    </rPh>
    <rPh sb="7" eb="8">
      <t>サガ</t>
    </rPh>
    <phoneticPr fontId="1"/>
  </si>
  <si>
    <t>特定の栄養素から商品を探す</t>
    <rPh sb="0" eb="2">
      <t>トクテイ</t>
    </rPh>
    <rPh sb="3" eb="6">
      <t>エイヨウソ</t>
    </rPh>
    <rPh sb="8" eb="10">
      <t>ショウヒン</t>
    </rPh>
    <rPh sb="11" eb="12">
      <t>サガ</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</si>
</sst>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m&quot;月&quot;d&quot;日&quot;\(aaa\)"/>
    <numFmt numFmtId="177" formatCode="0.0"/>
    <numFmt numFmtId="178" formatCode="General&quot;g&quot;"/>
    <numFmt numFmtId="179" formatCode="0.000"/>
    <numFmt numFmtId="180" formatCode="#,##0.0;[Red]\-#,##0.0"/>
  </numFmts>
  <fonts count="34" x14ac:knownFonts="1">
    <font>
      <sz val="12"/>
      <color theme="1"/>
      <name val="ＭＳ 明朝"/>
      <family val="2"/>
      <charset val="128"/>
    </font>
    <font>
      <sz val="6"/>
      <name val="ＭＳ 明朝"/>
      <family val="2"/>
      <charset val="128"/>
    </font>
    <font>
      <sz val="12"/>
      <color theme="1"/>
      <name val="ＭＳ ゴシック"/>
      <family val="3"/>
      <charset val="128"/>
    </font>
    <font>
      <u/>
      <sz val="12"/>
      <color theme="1"/>
      <name val="ＭＳ ゴシック"/>
      <family val="3"/>
      <charset val="128"/>
    </font>
    <font>
      <sz val="11"/>
      <color theme="1"/>
      <name val="ＭＳ ゴシック"/>
      <family val="3"/>
      <charset val="128"/>
    </font>
    <font>
      <sz val="9"/>
      <color theme="1"/>
      <name val="ＭＳ Ｐゴシック"/>
      <family val="3"/>
      <charset val="128"/>
    </font>
    <font>
      <sz val="10"/>
      <color theme="1"/>
      <name val="ＭＳ Ｐゴシック"/>
      <family val="3"/>
      <charset val="128"/>
    </font>
    <font>
      <sz val="12"/>
      <name val="ＭＳ ゴシック"/>
      <family val="3"/>
      <charset val="128"/>
    </font>
    <font>
      <b/>
      <sz val="12"/>
      <color rgb="FFC00000"/>
      <name val="ＭＳ ゴシック"/>
      <family val="3"/>
      <charset val="128"/>
    </font>
    <font>
      <sz val="12"/>
      <color theme="1"/>
      <name val="ＭＳ Ｐゴシック"/>
      <family val="3"/>
      <charset val="128"/>
    </font>
    <font>
      <sz val="11"/>
      <name val="ＭＳ ゴシック"/>
      <family val="3"/>
      <charset val="128"/>
    </font>
    <font>
      <sz val="11"/>
      <color theme="1"/>
      <name val="ＭＳ Ｐゴシック"/>
      <family val="3"/>
      <charset val="128"/>
    </font>
    <font>
      <b/>
      <sz val="11"/>
      <color rgb="FFC00000"/>
      <name val="ＭＳ ゴシック"/>
      <family val="3"/>
      <charset val="128"/>
    </font>
    <font>
      <sz val="12"/>
      <name val="ＭＳ 明朝"/>
      <family val="2"/>
      <charset val="128"/>
    </font>
    <font>
      <sz val="12"/>
      <color theme="1"/>
      <name val="ＭＳ 明朝"/>
      <family val="1"/>
      <charset val="128"/>
    </font>
    <font>
      <sz val="11"/>
      <color theme="1"/>
      <name val="ＭＳ 明朝"/>
      <family val="2"/>
      <charset val="128"/>
    </font>
    <font>
      <sz val="11"/>
      <color theme="1"/>
      <name val="ＭＳ 明朝"/>
      <family val="1"/>
      <charset val="128"/>
    </font>
    <font>
      <sz val="12"/>
      <color theme="1"/>
      <name val="ＭＳ 明朝"/>
      <family val="2"/>
      <charset val="128"/>
    </font>
    <font>
      <b/>
      <sz val="16"/>
      <color theme="1"/>
      <name val="ＭＳ ゴシック"/>
      <family val="3"/>
      <charset val="128"/>
    </font>
    <font>
      <b/>
      <sz val="12"/>
      <color theme="1"/>
      <name val="ＭＳ ゴシック"/>
      <family val="3"/>
      <charset val="128"/>
    </font>
    <font>
      <b/>
      <sz val="14"/>
      <color theme="8"/>
      <name val="ＭＳ ゴシック"/>
      <family val="3"/>
      <charset val="128"/>
    </font>
    <font>
      <b/>
      <sz val="12"/>
      <name val="ＭＳ ゴシック"/>
      <family val="3"/>
      <charset val="128"/>
    </font>
    <font>
      <b/>
      <sz val="16"/>
      <color theme="1"/>
      <name val="ＭＳ 明朝"/>
      <family val="1"/>
      <charset val="128"/>
    </font>
    <font>
      <sz val="14"/>
      <color rgb="FFC00000"/>
      <name val="ＭＳ ゴシック"/>
      <family val="3"/>
      <charset val="128"/>
    </font>
    <font>
      <sz val="12"/>
      <color theme="1"/>
      <name val="游明朝"/>
      <family val="1"/>
      <charset val="128"/>
    </font>
    <font>
      <sz val="10"/>
      <color rgb="FFC00000"/>
      <name val="ＭＳ ゴシック"/>
      <family val="3"/>
      <charset val="128"/>
    </font>
    <font>
      <sz val="6"/>
      <name val="ＭＳ ゴシック"/>
      <family val="3"/>
      <charset val="128"/>
    </font>
    <font>
      <sz val="16"/>
      <color theme="1"/>
      <name val="ＭＳ ゴシック"/>
      <family val="3"/>
      <charset val="128"/>
    </font>
    <font>
      <b/>
      <sz val="14"/>
      <color theme="1"/>
      <name val="ＭＳ ゴシック"/>
      <family val="3"/>
      <charset val="128"/>
    </font>
    <font>
      <b/>
      <sz val="14"/>
      <color theme="1"/>
      <name val="ＭＳ 明朝"/>
      <family val="1"/>
      <charset val="128"/>
    </font>
    <font>
      <b/>
      <sz val="12"/>
      <color theme="1"/>
      <name val="ＭＳ Ｐゴシック"/>
      <family val="3"/>
      <charset val="128"/>
    </font>
    <font>
      <b/>
      <sz val="12"/>
      <color theme="1"/>
      <name val="游明朝"/>
      <family val="1"/>
      <charset val="128"/>
    </font>
    <font>
      <b/>
      <u/>
      <sz val="12"/>
      <color theme="1"/>
      <name val="游明朝"/>
      <family val="1"/>
      <charset val="128"/>
    </font>
    <font>
      <b/>
      <sz val="14"/>
      <color theme="1"/>
      <name val="游明朝"/>
      <family val="1"/>
      <charset val="128"/>
    </font>
  </fonts>
  <fills count="7">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theme="7" tint="0.59999389629810485"/>
        <bgColor indexed="64"/>
      </patternFill>
    </fill>
    <fill>
      <patternFill patternType="solid">
        <fgColor rgb="FFFFFF00"/>
        <bgColor indexed="64"/>
      </patternFill>
    </fill>
  </fills>
  <borders count="66">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top style="medium">
        <color auto="1"/>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top/>
      <bottom style="medium">
        <color auto="1"/>
      </bottom>
      <diagonal/>
    </border>
    <border>
      <left style="medium">
        <color indexed="64"/>
      </left>
      <right/>
      <top/>
      <bottom/>
      <diagonal/>
    </border>
    <border>
      <left/>
      <right style="medium">
        <color indexed="64"/>
      </right>
      <top style="medium">
        <color indexed="64"/>
      </top>
      <bottom/>
      <diagonal/>
    </border>
    <border>
      <left style="thin">
        <color indexed="64"/>
      </left>
      <right/>
      <top style="medium">
        <color indexed="64"/>
      </top>
      <bottom/>
      <diagonal/>
    </border>
    <border>
      <left style="medium">
        <color indexed="64"/>
      </left>
      <right style="hair">
        <color indexed="64"/>
      </right>
      <top/>
      <bottom style="medium">
        <color indexed="64"/>
      </bottom>
      <diagonal/>
    </border>
    <border>
      <left style="medium">
        <color indexed="64"/>
      </left>
      <right style="hair">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medium">
        <color indexed="64"/>
      </right>
      <top/>
      <bottom style="thin">
        <color indexed="64"/>
      </bottom>
      <diagonal/>
    </border>
    <border>
      <left style="thin">
        <color indexed="64"/>
      </left>
      <right style="hair">
        <color indexed="64"/>
      </right>
      <top style="thin">
        <color indexed="64"/>
      </top>
      <bottom style="medium">
        <color indexed="64"/>
      </bottom>
      <diagonal/>
    </border>
    <border>
      <left style="medium">
        <color indexed="64"/>
      </left>
      <right style="hair">
        <color indexed="64"/>
      </right>
      <top style="medium">
        <color indexed="64"/>
      </top>
      <bottom/>
      <diagonal/>
    </border>
    <border>
      <left style="medium">
        <color indexed="64"/>
      </left>
      <right style="hair">
        <color indexed="64"/>
      </right>
      <top/>
      <bottom style="thin">
        <color indexed="64"/>
      </bottom>
      <diagonal/>
    </border>
    <border>
      <left style="hair">
        <color indexed="64"/>
      </left>
      <right/>
      <top style="thin">
        <color indexed="64"/>
      </top>
      <bottom style="thin">
        <color indexed="64"/>
      </bottom>
      <diagonal/>
    </border>
    <border>
      <left style="hair">
        <color indexed="64"/>
      </left>
      <right/>
      <top/>
      <bottom style="thin">
        <color indexed="64"/>
      </bottom>
      <diagonal/>
    </border>
    <border>
      <left style="hair">
        <color indexed="64"/>
      </left>
      <right/>
      <top style="thin">
        <color indexed="64"/>
      </top>
      <bottom style="medium">
        <color indexed="64"/>
      </bottom>
      <diagonal/>
    </border>
    <border>
      <left style="hair">
        <color indexed="64"/>
      </left>
      <right style="thin">
        <color indexed="64"/>
      </right>
      <top/>
      <bottom style="thin">
        <color indexed="64"/>
      </bottom>
      <diagonal/>
    </border>
    <border>
      <left style="hair">
        <color indexed="64"/>
      </left>
      <right style="thin">
        <color indexed="64"/>
      </right>
      <top style="thin">
        <color indexed="64"/>
      </top>
      <bottom style="medium">
        <color auto="1"/>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hair">
        <color indexed="64"/>
      </left>
      <right style="hair">
        <color indexed="64"/>
      </right>
      <top style="medium">
        <color indexed="64"/>
      </top>
      <bottom/>
      <diagonal/>
    </border>
    <border>
      <left style="hair">
        <color indexed="64"/>
      </left>
      <right style="medium">
        <color indexed="64"/>
      </right>
      <top style="medium">
        <color indexed="64"/>
      </top>
      <bottom/>
      <diagonal/>
    </border>
    <border>
      <left/>
      <right style="hair">
        <color indexed="64"/>
      </right>
      <top style="medium">
        <color indexed="64"/>
      </top>
      <bottom style="medium">
        <color indexed="64"/>
      </bottom>
      <diagonal/>
    </border>
    <border>
      <left style="thin">
        <color indexed="64"/>
      </left>
      <right style="thin">
        <color indexed="64"/>
      </right>
      <top style="medium">
        <color indexed="64"/>
      </top>
      <bottom/>
      <diagonal/>
    </border>
    <border>
      <left style="hair">
        <color indexed="64"/>
      </left>
      <right style="thin">
        <color indexed="64"/>
      </right>
      <top style="medium">
        <color indexed="64"/>
      </top>
      <bottom/>
      <diagonal/>
    </border>
    <border>
      <left style="hair">
        <color indexed="64"/>
      </left>
      <right style="thin">
        <color indexed="64"/>
      </right>
      <top/>
      <bottom style="medium">
        <color indexed="64"/>
      </bottom>
      <diagonal/>
    </border>
    <border>
      <left/>
      <right style="thin">
        <color indexed="64"/>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s>
  <cellStyleXfs count="2">
    <xf numFmtId="0" fontId="0" fillId="0" borderId="0">
      <alignment vertical="center"/>
    </xf>
    <xf numFmtId="38" fontId="17" fillId="0" borderId="0" applyFont="0" applyFill="0" applyBorder="0" applyAlignment="0" applyProtection="0">
      <alignment vertical="center"/>
    </xf>
  </cellStyleXfs>
  <cellXfs count="231">
    <xf numFmtId="0" fontId="0" fillId="0" borderId="0" xfId="0">
      <alignment vertical="center"/>
    </xf>
    <xf numFmtId="49" fontId="3" fillId="0" borderId="0" xfId="0" applyNumberFormat="1" applyFont="1" applyBorder="1" applyAlignment="1">
      <alignment horizontal="right"/>
    </xf>
    <xf numFmtId="49" fontId="2" fillId="0" borderId="0" xfId="0" applyNumberFormat="1" applyFont="1" applyBorder="1" applyAlignment="1">
      <alignment horizontal="center" vertical="center"/>
    </xf>
    <xf numFmtId="49" fontId="7" fillId="0" borderId="0" xfId="0" applyNumberFormat="1" applyFont="1" applyAlignment="1">
      <alignment horizontal="center" vertical="center"/>
    </xf>
    <xf numFmtId="49" fontId="2" fillId="0" borderId="0" xfId="0" applyNumberFormat="1" applyFont="1" applyBorder="1" applyAlignment="1">
      <alignment horizontal="right" vertical="center" wrapText="1"/>
    </xf>
    <xf numFmtId="49" fontId="8" fillId="0" borderId="0" xfId="0" applyNumberFormat="1" applyFont="1" applyAlignment="1">
      <alignment horizontal="center" vertical="center"/>
    </xf>
    <xf numFmtId="0" fontId="9" fillId="0" borderId="0" xfId="0" applyFont="1">
      <alignment vertical="center"/>
    </xf>
    <xf numFmtId="0" fontId="9" fillId="0" borderId="0" xfId="0" applyFont="1" applyAlignment="1">
      <alignment horizontal="center" vertical="center"/>
    </xf>
    <xf numFmtId="1" fontId="0" fillId="0" borderId="0" xfId="0" applyNumberFormat="1">
      <alignment vertical="center"/>
    </xf>
    <xf numFmtId="0" fontId="2" fillId="0" borderId="0" xfId="0" applyNumberFormat="1" applyFont="1" applyAlignment="1">
      <alignment horizontal="center" vertical="center"/>
    </xf>
    <xf numFmtId="0" fontId="2" fillId="0" borderId="0" xfId="0" applyNumberFormat="1" applyFont="1" applyBorder="1" applyAlignment="1">
      <alignment horizontal="center" vertical="center"/>
    </xf>
    <xf numFmtId="49" fontId="2" fillId="0" borderId="0" xfId="0" applyNumberFormat="1" applyFont="1" applyFill="1" applyBorder="1" applyAlignment="1">
      <alignment horizontal="center" vertical="center"/>
    </xf>
    <xf numFmtId="0" fontId="0" fillId="0" borderId="8" xfId="0" applyBorder="1">
      <alignment vertical="center"/>
    </xf>
    <xf numFmtId="0" fontId="7" fillId="0" borderId="0" xfId="0" applyNumberFormat="1" applyFont="1" applyAlignment="1">
      <alignment horizontal="center" vertical="center"/>
    </xf>
    <xf numFmtId="49" fontId="0" fillId="0" borderId="0" xfId="0" applyNumberFormat="1" applyFont="1" applyAlignment="1">
      <alignment vertical="top"/>
    </xf>
    <xf numFmtId="49" fontId="0" fillId="0" borderId="0" xfId="0" applyNumberFormat="1" applyFont="1" applyBorder="1" applyAlignment="1">
      <alignment vertical="top"/>
    </xf>
    <xf numFmtId="49" fontId="0" fillId="0" borderId="11" xfId="0" applyNumberFormat="1" applyFont="1" applyBorder="1" applyAlignment="1">
      <alignment vertical="center"/>
    </xf>
    <xf numFmtId="49" fontId="0" fillId="0" borderId="12" xfId="0" applyNumberFormat="1" applyFont="1" applyBorder="1" applyAlignment="1">
      <alignment vertical="center"/>
    </xf>
    <xf numFmtId="49" fontId="0" fillId="0" borderId="9" xfId="0" applyNumberFormat="1" applyFont="1" applyBorder="1" applyAlignment="1">
      <alignment vertical="center"/>
    </xf>
    <xf numFmtId="49" fontId="0" fillId="0" borderId="10" xfId="0" applyNumberFormat="1" applyFont="1" applyBorder="1" applyAlignment="1">
      <alignment vertical="center"/>
    </xf>
    <xf numFmtId="49" fontId="0" fillId="0" borderId="11" xfId="0" applyNumberFormat="1" applyFont="1" applyBorder="1" applyAlignment="1">
      <alignment horizontal="centerContinuous" vertical="center"/>
    </xf>
    <xf numFmtId="49" fontId="0" fillId="0" borderId="12" xfId="0" applyNumberFormat="1" applyFont="1" applyBorder="1" applyAlignment="1">
      <alignment horizontal="centerContinuous" vertical="center"/>
    </xf>
    <xf numFmtId="49" fontId="0" fillId="0" borderId="4" xfId="0" applyNumberFormat="1" applyFont="1" applyBorder="1" applyAlignment="1">
      <alignment horizontal="centerContinuous" vertical="center"/>
    </xf>
    <xf numFmtId="0" fontId="0" fillId="0" borderId="9" xfId="0" applyNumberFormat="1" applyFont="1" applyBorder="1" applyAlignment="1">
      <alignment vertical="center"/>
    </xf>
    <xf numFmtId="0" fontId="0" fillId="0" borderId="2" xfId="0" applyNumberFormat="1" applyFont="1" applyBorder="1" applyAlignment="1">
      <alignment vertical="center"/>
    </xf>
    <xf numFmtId="0" fontId="0" fillId="0" borderId="11" xfId="0" applyNumberFormat="1" applyFont="1" applyBorder="1" applyAlignment="1">
      <alignment vertical="center"/>
    </xf>
    <xf numFmtId="0" fontId="0" fillId="0" borderId="4" xfId="0" applyNumberFormat="1" applyFont="1" applyBorder="1" applyAlignment="1">
      <alignment vertical="center"/>
    </xf>
    <xf numFmtId="49" fontId="0" fillId="0" borderId="13" xfId="0" applyNumberFormat="1" applyFont="1" applyBorder="1" applyAlignment="1">
      <alignment vertical="center"/>
    </xf>
    <xf numFmtId="49" fontId="0" fillId="0" borderId="14" xfId="0" applyNumberFormat="1" applyFont="1" applyBorder="1" applyAlignment="1">
      <alignment vertical="center"/>
    </xf>
    <xf numFmtId="0" fontId="0" fillId="0" borderId="13" xfId="0" applyNumberFormat="1" applyFont="1" applyBorder="1" applyAlignment="1">
      <alignment vertical="center"/>
    </xf>
    <xf numFmtId="0" fontId="0" fillId="0" borderId="15" xfId="0" applyNumberFormat="1" applyFont="1" applyBorder="1" applyAlignment="1">
      <alignment vertical="center"/>
    </xf>
    <xf numFmtId="49" fontId="0" fillId="0" borderId="16" xfId="0" applyNumberFormat="1" applyFont="1" applyBorder="1" applyAlignment="1">
      <alignment vertical="center"/>
    </xf>
    <xf numFmtId="49" fontId="0" fillId="0" borderId="17" xfId="0" applyNumberFormat="1" applyFont="1" applyBorder="1" applyAlignment="1">
      <alignment vertical="center"/>
    </xf>
    <xf numFmtId="0" fontId="0" fillId="0" borderId="16" xfId="0" applyNumberFormat="1" applyFont="1" applyBorder="1" applyAlignment="1">
      <alignment vertical="center"/>
    </xf>
    <xf numFmtId="0" fontId="0" fillId="0" borderId="18" xfId="0" applyNumberFormat="1" applyFont="1" applyBorder="1" applyAlignment="1">
      <alignment vertical="center"/>
    </xf>
    <xf numFmtId="0" fontId="14" fillId="0" borderId="0" xfId="0" applyFont="1" applyAlignment="1">
      <alignment vertical="center"/>
    </xf>
    <xf numFmtId="49" fontId="0" fillId="0" borderId="18" xfId="0" applyNumberFormat="1" applyFont="1" applyBorder="1" applyAlignment="1">
      <alignment vertical="center"/>
    </xf>
    <xf numFmtId="49" fontId="0" fillId="0" borderId="15" xfId="0" applyNumberFormat="1" applyFont="1" applyBorder="1" applyAlignment="1">
      <alignment vertical="center"/>
    </xf>
    <xf numFmtId="49" fontId="0" fillId="0" borderId="19" xfId="0" applyNumberFormat="1" applyFont="1" applyBorder="1" applyAlignment="1">
      <alignment vertical="center"/>
    </xf>
    <xf numFmtId="49" fontId="0" fillId="0" borderId="20" xfId="0" applyNumberFormat="1" applyFont="1" applyBorder="1" applyAlignment="1">
      <alignment vertical="center"/>
    </xf>
    <xf numFmtId="49" fontId="0" fillId="0" borderId="0" xfId="0" applyNumberFormat="1" applyFont="1" applyAlignment="1">
      <alignment horizontal="center" vertical="top"/>
    </xf>
    <xf numFmtId="49" fontId="0" fillId="0" borderId="0" xfId="0" applyNumberFormat="1" applyFont="1" applyAlignment="1">
      <alignment vertical="center"/>
    </xf>
    <xf numFmtId="0" fontId="14" fillId="0" borderId="0" xfId="0" applyFont="1" applyAlignment="1">
      <alignment horizontal="justify" vertical="top"/>
    </xf>
    <xf numFmtId="0" fontId="14" fillId="0" borderId="0" xfId="0" applyFont="1" applyAlignment="1">
      <alignment vertical="top"/>
    </xf>
    <xf numFmtId="0" fontId="0" fillId="0" borderId="0" xfId="0" applyNumberFormat="1" applyFont="1" applyBorder="1" applyAlignment="1">
      <alignment vertical="top"/>
    </xf>
    <xf numFmtId="0" fontId="0" fillId="0" borderId="19" xfId="0" applyNumberFormat="1" applyFont="1" applyBorder="1" applyAlignment="1">
      <alignment vertical="center"/>
    </xf>
    <xf numFmtId="0" fontId="0" fillId="0" borderId="21" xfId="0" applyNumberFormat="1" applyFont="1" applyBorder="1" applyAlignment="1">
      <alignment vertical="center"/>
    </xf>
    <xf numFmtId="49" fontId="0" fillId="0" borderId="0" xfId="0" applyNumberFormat="1" applyFont="1" applyAlignment="1">
      <alignment horizontal="centerContinuous" vertical="center"/>
    </xf>
    <xf numFmtId="49" fontId="0" fillId="4" borderId="4" xfId="0" applyNumberFormat="1" applyFont="1" applyFill="1" applyBorder="1" applyAlignment="1">
      <alignment vertical="center"/>
    </xf>
    <xf numFmtId="49" fontId="15" fillId="4" borderId="11" xfId="0" applyNumberFormat="1" applyFont="1" applyFill="1" applyBorder="1" applyAlignment="1">
      <alignment horizontal="centerContinuous" vertical="center"/>
    </xf>
    <xf numFmtId="49" fontId="16" fillId="4" borderId="12" xfId="0" applyNumberFormat="1" applyFont="1" applyFill="1" applyBorder="1" applyAlignment="1">
      <alignment horizontal="centerContinuous" vertical="center"/>
    </xf>
    <xf numFmtId="49" fontId="16" fillId="4" borderId="4" xfId="0" applyNumberFormat="1" applyFont="1" applyFill="1" applyBorder="1" applyAlignment="1">
      <alignment horizontal="centerContinuous" vertical="center"/>
    </xf>
    <xf numFmtId="49" fontId="16" fillId="4" borderId="11" xfId="0" applyNumberFormat="1" applyFont="1" applyFill="1" applyBorder="1" applyAlignment="1">
      <alignment vertical="center"/>
    </xf>
    <xf numFmtId="49" fontId="16" fillId="4" borderId="12" xfId="0" applyNumberFormat="1" applyFont="1" applyFill="1" applyBorder="1" applyAlignment="1">
      <alignment vertical="center"/>
    </xf>
    <xf numFmtId="49" fontId="16" fillId="4" borderId="4" xfId="0" applyNumberFormat="1" applyFont="1" applyFill="1" applyBorder="1" applyAlignment="1">
      <alignment vertical="center"/>
    </xf>
    <xf numFmtId="49" fontId="16" fillId="0" borderId="13" xfId="0" applyNumberFormat="1" applyFont="1" applyFill="1" applyBorder="1" applyAlignment="1">
      <alignment horizontal="centerContinuous" vertical="center"/>
    </xf>
    <xf numFmtId="49" fontId="16" fillId="0" borderId="14" xfId="0" applyNumberFormat="1" applyFont="1" applyFill="1" applyBorder="1" applyAlignment="1">
      <alignment horizontal="centerContinuous" vertical="center"/>
    </xf>
    <xf numFmtId="49" fontId="16" fillId="0" borderId="16" xfId="0" applyNumberFormat="1" applyFont="1" applyFill="1" applyBorder="1" applyAlignment="1">
      <alignment horizontal="centerContinuous" vertical="center"/>
    </xf>
    <xf numFmtId="49" fontId="16" fillId="0" borderId="17" xfId="0" applyNumberFormat="1" applyFont="1" applyFill="1" applyBorder="1" applyAlignment="1">
      <alignment horizontal="centerContinuous" vertical="center"/>
    </xf>
    <xf numFmtId="0" fontId="0" fillId="0" borderId="0" xfId="0" applyAlignment="1">
      <alignment vertical="top"/>
    </xf>
    <xf numFmtId="49" fontId="4" fillId="0" borderId="0" xfId="0" applyNumberFormat="1" applyFont="1" applyFill="1" applyBorder="1" applyAlignment="1">
      <alignment horizontal="center" vertical="center"/>
    </xf>
    <xf numFmtId="49" fontId="4" fillId="0" borderId="0" xfId="0" applyNumberFormat="1" applyFont="1" applyFill="1" applyAlignment="1">
      <alignment horizontal="center" vertical="center"/>
    </xf>
    <xf numFmtId="49" fontId="12" fillId="0" borderId="0" xfId="0" applyNumberFormat="1" applyFont="1" applyFill="1" applyAlignment="1">
      <alignment horizontal="center" vertical="center"/>
    </xf>
    <xf numFmtId="0" fontId="7" fillId="0" borderId="0" xfId="0" applyNumberFormat="1" applyFont="1" applyFill="1" applyAlignment="1">
      <alignment horizontal="center" vertical="center"/>
    </xf>
    <xf numFmtId="49" fontId="2" fillId="0" borderId="0" xfId="0" applyNumberFormat="1" applyFont="1" applyAlignment="1">
      <alignment horizontal="center" vertical="center"/>
    </xf>
    <xf numFmtId="49" fontId="2" fillId="0" borderId="0" xfId="0" applyNumberFormat="1" applyFont="1" applyFill="1" applyAlignment="1">
      <alignment horizontal="center" vertical="center"/>
    </xf>
    <xf numFmtId="49" fontId="2" fillId="0" borderId="0" xfId="0" applyNumberFormat="1" applyFont="1" applyFill="1" applyBorder="1" applyAlignment="1">
      <alignment horizontal="right" vertical="center" wrapText="1"/>
    </xf>
    <xf numFmtId="0" fontId="18" fillId="0" borderId="0" xfId="0" applyNumberFormat="1" applyFont="1" applyAlignment="1">
      <alignment horizontal="left" vertical="center"/>
    </xf>
    <xf numFmtId="0" fontId="0" fillId="0" borderId="0" xfId="0" applyBorder="1">
      <alignment vertical="center"/>
    </xf>
    <xf numFmtId="0" fontId="0" fillId="0" borderId="7" xfId="0" applyBorder="1">
      <alignment vertical="center"/>
    </xf>
    <xf numFmtId="0" fontId="0" fillId="0" borderId="29" xfId="0" applyBorder="1">
      <alignment vertical="center"/>
    </xf>
    <xf numFmtId="49" fontId="2" fillId="0" borderId="27" xfId="0" applyNumberFormat="1" applyFont="1" applyFill="1" applyBorder="1" applyAlignment="1">
      <alignment horizontal="right" vertical="center" wrapText="1"/>
    </xf>
    <xf numFmtId="1" fontId="0" fillId="0" borderId="8" xfId="0" applyNumberFormat="1" applyBorder="1">
      <alignment vertical="center"/>
    </xf>
    <xf numFmtId="49" fontId="11" fillId="0" borderId="28" xfId="0" applyNumberFormat="1" applyFont="1" applyFill="1" applyBorder="1" applyAlignment="1">
      <alignment horizontal="center" vertical="center" wrapText="1"/>
    </xf>
    <xf numFmtId="49" fontId="4" fillId="0" borderId="28" xfId="0" applyNumberFormat="1" applyFont="1" applyFill="1" applyBorder="1" applyAlignment="1">
      <alignment horizontal="left" vertical="center" wrapText="1"/>
    </xf>
    <xf numFmtId="49" fontId="10" fillId="0" borderId="28" xfId="0" applyNumberFormat="1" applyFont="1" applyFill="1" applyBorder="1" applyAlignment="1">
      <alignment horizontal="left" vertical="center" wrapText="1"/>
    </xf>
    <xf numFmtId="1" fontId="0" fillId="0" borderId="32" xfId="0" applyNumberFormat="1" applyBorder="1">
      <alignment vertical="center"/>
    </xf>
    <xf numFmtId="177" fontId="0" fillId="0" borderId="25" xfId="0" applyNumberFormat="1" applyBorder="1">
      <alignment vertical="center"/>
    </xf>
    <xf numFmtId="1" fontId="0" fillId="0" borderId="25" xfId="0" applyNumberFormat="1" applyBorder="1">
      <alignment vertical="center"/>
    </xf>
    <xf numFmtId="2" fontId="0" fillId="0" borderId="25" xfId="0" applyNumberFormat="1" applyBorder="1">
      <alignment vertical="center"/>
    </xf>
    <xf numFmtId="1" fontId="0" fillId="0" borderId="33" xfId="0" applyNumberFormat="1" applyBorder="1">
      <alignment vertical="center"/>
    </xf>
    <xf numFmtId="1" fontId="0" fillId="0" borderId="34" xfId="0" applyNumberFormat="1" applyBorder="1">
      <alignment vertical="center"/>
    </xf>
    <xf numFmtId="177" fontId="0" fillId="0" borderId="35" xfId="0" applyNumberFormat="1" applyBorder="1">
      <alignment vertical="center"/>
    </xf>
    <xf numFmtId="38" fontId="2" fillId="0" borderId="24" xfId="1" applyFont="1" applyFill="1" applyBorder="1" applyAlignment="1">
      <alignment horizontal="right" vertical="center" wrapText="1"/>
    </xf>
    <xf numFmtId="180" fontId="2" fillId="0" borderId="25" xfId="1" applyNumberFormat="1" applyFont="1" applyFill="1" applyBorder="1" applyAlignment="1">
      <alignment horizontal="right" vertical="center" wrapText="1"/>
    </xf>
    <xf numFmtId="40" fontId="2" fillId="0" borderId="25" xfId="1" applyNumberFormat="1" applyFont="1" applyFill="1" applyBorder="1" applyAlignment="1">
      <alignment horizontal="right" vertical="center" wrapText="1"/>
    </xf>
    <xf numFmtId="38" fontId="2" fillId="0" borderId="25" xfId="1" applyFont="1" applyFill="1" applyBorder="1" applyAlignment="1">
      <alignment horizontal="right" vertical="center" wrapText="1"/>
    </xf>
    <xf numFmtId="38" fontId="2" fillId="0" borderId="33" xfId="1" applyFont="1" applyFill="1" applyBorder="1" applyAlignment="1">
      <alignment horizontal="right" vertical="center" wrapText="1"/>
    </xf>
    <xf numFmtId="38" fontId="7" fillId="0" borderId="24" xfId="1" applyFont="1" applyFill="1" applyBorder="1" applyAlignment="1">
      <alignment horizontal="right" vertical="center" wrapText="1"/>
    </xf>
    <xf numFmtId="180" fontId="7" fillId="0" borderId="25" xfId="1" applyNumberFormat="1" applyFont="1" applyFill="1" applyBorder="1" applyAlignment="1">
      <alignment horizontal="right" vertical="center" wrapText="1"/>
    </xf>
    <xf numFmtId="40" fontId="7" fillId="0" borderId="25" xfId="1" applyNumberFormat="1" applyFont="1" applyFill="1" applyBorder="1" applyAlignment="1">
      <alignment horizontal="right" vertical="center" wrapText="1"/>
    </xf>
    <xf numFmtId="38" fontId="7" fillId="0" borderId="25" xfId="1" applyFont="1" applyFill="1" applyBorder="1" applyAlignment="1">
      <alignment horizontal="right" vertical="center" wrapText="1"/>
    </xf>
    <xf numFmtId="38" fontId="7" fillId="0" borderId="33" xfId="1" applyFont="1" applyFill="1" applyBorder="1" applyAlignment="1">
      <alignment horizontal="right" vertical="center" wrapText="1"/>
    </xf>
    <xf numFmtId="38" fontId="2" fillId="0" borderId="37" xfId="1" applyFont="1" applyFill="1" applyBorder="1" applyAlignment="1">
      <alignment horizontal="right" vertical="center" wrapText="1"/>
    </xf>
    <xf numFmtId="180" fontId="2" fillId="0" borderId="38" xfId="1" applyNumberFormat="1" applyFont="1" applyFill="1" applyBorder="1" applyAlignment="1">
      <alignment horizontal="right" vertical="center" wrapText="1"/>
    </xf>
    <xf numFmtId="40" fontId="2" fillId="0" borderId="38" xfId="1" applyNumberFormat="1" applyFont="1" applyFill="1" applyBorder="1" applyAlignment="1">
      <alignment horizontal="right" vertical="center" wrapText="1"/>
    </xf>
    <xf numFmtId="38" fontId="2" fillId="0" borderId="38" xfId="1" applyFont="1" applyFill="1" applyBorder="1" applyAlignment="1">
      <alignment horizontal="right" vertical="center" wrapText="1"/>
    </xf>
    <xf numFmtId="38" fontId="2" fillId="0" borderId="39" xfId="1" applyFont="1" applyFill="1" applyBorder="1" applyAlignment="1">
      <alignment horizontal="right" vertical="center" wrapText="1"/>
    </xf>
    <xf numFmtId="38" fontId="2" fillId="0" borderId="40" xfId="1" applyFont="1" applyFill="1" applyBorder="1" applyAlignment="1">
      <alignment horizontal="right" vertical="center" wrapText="1"/>
    </xf>
    <xf numFmtId="180" fontId="2" fillId="0" borderId="35" xfId="1" applyNumberFormat="1" applyFont="1" applyFill="1" applyBorder="1" applyAlignment="1">
      <alignment horizontal="right" vertical="center" wrapText="1"/>
    </xf>
    <xf numFmtId="40" fontId="2" fillId="0" borderId="35" xfId="1" applyNumberFormat="1" applyFont="1" applyFill="1" applyBorder="1" applyAlignment="1">
      <alignment horizontal="right" vertical="center" wrapText="1"/>
    </xf>
    <xf numFmtId="38" fontId="2" fillId="0" borderId="35" xfId="1" applyFont="1" applyFill="1" applyBorder="1" applyAlignment="1">
      <alignment horizontal="right" vertical="center" wrapText="1"/>
    </xf>
    <xf numFmtId="38" fontId="2" fillId="0" borderId="36" xfId="1" applyFont="1" applyFill="1" applyBorder="1" applyAlignment="1">
      <alignment horizontal="right" vertical="center" wrapText="1"/>
    </xf>
    <xf numFmtId="49" fontId="10" fillId="0" borderId="32" xfId="0" applyNumberFormat="1" applyFont="1" applyFill="1" applyBorder="1" applyAlignment="1">
      <alignment horizontal="left" vertical="center" wrapText="1"/>
    </xf>
    <xf numFmtId="49" fontId="10" fillId="0" borderId="25" xfId="0" applyNumberFormat="1" applyFont="1" applyFill="1" applyBorder="1" applyAlignment="1">
      <alignment horizontal="left" vertical="center" wrapText="1"/>
    </xf>
    <xf numFmtId="1" fontId="0" fillId="0" borderId="0" xfId="0" applyNumberFormat="1" applyBorder="1">
      <alignment vertical="center"/>
    </xf>
    <xf numFmtId="38" fontId="7" fillId="0" borderId="0" xfId="0" applyNumberFormat="1" applyFont="1" applyFill="1" applyAlignment="1">
      <alignment horizontal="center" vertical="center"/>
    </xf>
    <xf numFmtId="49" fontId="2" fillId="0" borderId="7" xfId="0" applyNumberFormat="1" applyFont="1" applyFill="1" applyBorder="1" applyAlignment="1">
      <alignment horizontal="centerContinuous" vertical="center"/>
    </xf>
    <xf numFmtId="49" fontId="2" fillId="0" borderId="29" xfId="0" applyNumberFormat="1" applyFont="1" applyFill="1" applyBorder="1" applyAlignment="1">
      <alignment horizontal="centerContinuous" vertical="center"/>
    </xf>
    <xf numFmtId="0" fontId="10" fillId="0" borderId="25" xfId="0" applyNumberFormat="1" applyFont="1" applyBorder="1" applyAlignment="1">
      <alignment horizontal="right" vertical="center"/>
    </xf>
    <xf numFmtId="0" fontId="10" fillId="0" borderId="25" xfId="0" applyNumberFormat="1" applyFont="1" applyFill="1" applyBorder="1" applyAlignment="1">
      <alignment horizontal="right" vertical="center"/>
    </xf>
    <xf numFmtId="49" fontId="20" fillId="0" borderId="7" xfId="0" applyNumberFormat="1" applyFont="1" applyFill="1" applyBorder="1" applyAlignment="1">
      <alignment horizontal="centerContinuous" vertical="center"/>
    </xf>
    <xf numFmtId="2" fontId="10" fillId="0" borderId="25" xfId="0" applyNumberFormat="1" applyFont="1" applyBorder="1" applyAlignment="1">
      <alignment horizontal="right" vertical="center"/>
    </xf>
    <xf numFmtId="0" fontId="10" fillId="0" borderId="24" xfId="0" applyNumberFormat="1" applyFont="1" applyFill="1" applyBorder="1" applyAlignment="1">
      <alignment horizontal="right" vertical="center"/>
    </xf>
    <xf numFmtId="1" fontId="10" fillId="0" borderId="25" xfId="0" applyNumberFormat="1" applyFont="1" applyBorder="1" applyAlignment="1">
      <alignment horizontal="right" vertical="center"/>
    </xf>
    <xf numFmtId="177" fontId="10" fillId="0" borderId="25" xfId="0" applyNumberFormat="1" applyFont="1" applyBorder="1" applyAlignment="1">
      <alignment horizontal="right" vertical="center"/>
    </xf>
    <xf numFmtId="0" fontId="10" fillId="0" borderId="24" xfId="0" applyNumberFormat="1" applyFont="1" applyFill="1" applyBorder="1" applyAlignment="1">
      <alignment horizontal="right" vertical="center" wrapText="1"/>
    </xf>
    <xf numFmtId="49" fontId="6" fillId="0" borderId="40" xfId="0" applyNumberFormat="1" applyFont="1" applyFill="1" applyBorder="1" applyAlignment="1">
      <alignment horizontal="left" vertical="center" wrapText="1"/>
    </xf>
    <xf numFmtId="49" fontId="6" fillId="0" borderId="35" xfId="0" applyNumberFormat="1" applyFont="1" applyFill="1" applyBorder="1" applyAlignment="1">
      <alignment horizontal="center" vertical="center" wrapText="1"/>
    </xf>
    <xf numFmtId="49" fontId="2" fillId="0" borderId="28" xfId="0" applyNumberFormat="1" applyFont="1" applyFill="1" applyBorder="1" applyAlignment="1">
      <alignment horizontal="center" vertical="center"/>
    </xf>
    <xf numFmtId="1" fontId="0" fillId="0" borderId="42" xfId="0" applyNumberFormat="1" applyBorder="1">
      <alignment vertical="center"/>
    </xf>
    <xf numFmtId="177" fontId="0" fillId="0" borderId="38" xfId="0" applyNumberFormat="1" applyBorder="1">
      <alignment vertical="center"/>
    </xf>
    <xf numFmtId="49" fontId="5" fillId="2" borderId="34" xfId="0" applyNumberFormat="1" applyFont="1" applyFill="1" applyBorder="1" applyAlignment="1">
      <alignment horizontal="center" vertical="center" wrapText="1"/>
    </xf>
    <xf numFmtId="49" fontId="5" fillId="2" borderId="35" xfId="0" applyNumberFormat="1" applyFont="1" applyFill="1" applyBorder="1" applyAlignment="1">
      <alignment horizontal="center" vertical="center" wrapText="1"/>
    </xf>
    <xf numFmtId="49" fontId="5" fillId="2" borderId="36" xfId="0" applyNumberFormat="1" applyFont="1" applyFill="1" applyBorder="1" applyAlignment="1">
      <alignment horizontal="center" vertical="center" wrapText="1"/>
    </xf>
    <xf numFmtId="49" fontId="6" fillId="0" borderId="45" xfId="0" applyNumberFormat="1" applyFont="1" applyFill="1" applyBorder="1" applyAlignment="1">
      <alignment horizontal="center" vertical="center" wrapText="1"/>
    </xf>
    <xf numFmtId="0" fontId="2" fillId="5" borderId="3" xfId="0" applyNumberFormat="1" applyFont="1" applyFill="1" applyBorder="1" applyAlignment="1">
      <alignment horizontal="right" vertical="center"/>
    </xf>
    <xf numFmtId="0" fontId="2" fillId="5" borderId="1" xfId="0" applyNumberFormat="1" applyFont="1" applyFill="1" applyBorder="1" applyAlignment="1">
      <alignment horizontal="right" vertical="center"/>
    </xf>
    <xf numFmtId="0" fontId="7" fillId="5" borderId="1" xfId="0" applyNumberFormat="1" applyFont="1" applyFill="1" applyBorder="1" applyAlignment="1">
      <alignment horizontal="right" vertical="center"/>
    </xf>
    <xf numFmtId="0" fontId="2" fillId="5" borderId="6" xfId="0" applyNumberFormat="1" applyFont="1" applyFill="1" applyBorder="1" applyAlignment="1">
      <alignment horizontal="right" vertical="center"/>
    </xf>
    <xf numFmtId="49" fontId="20" fillId="0" borderId="5" xfId="0" applyNumberFormat="1" applyFont="1" applyFill="1" applyBorder="1" applyAlignment="1">
      <alignment horizontal="centerContinuous" vertical="center"/>
    </xf>
    <xf numFmtId="1" fontId="0" fillId="0" borderId="38" xfId="0" applyNumberFormat="1" applyBorder="1">
      <alignment vertical="center"/>
    </xf>
    <xf numFmtId="2" fontId="0" fillId="0" borderId="38" xfId="0" applyNumberFormat="1" applyBorder="1">
      <alignment vertical="center"/>
    </xf>
    <xf numFmtId="1" fontId="0" fillId="0" borderId="39" xfId="0" applyNumberFormat="1" applyBorder="1">
      <alignment vertical="center"/>
    </xf>
    <xf numFmtId="1" fontId="0" fillId="0" borderId="0" xfId="0" applyNumberFormat="1" applyFill="1" applyBorder="1">
      <alignment vertical="center"/>
    </xf>
    <xf numFmtId="38" fontId="0" fillId="0" borderId="25" xfId="1" applyFont="1" applyBorder="1">
      <alignment vertical="center"/>
    </xf>
    <xf numFmtId="0" fontId="2" fillId="0" borderId="48" xfId="0" applyNumberFormat="1" applyFont="1" applyBorder="1" applyAlignment="1">
      <alignment horizontal="center" vertical="center"/>
    </xf>
    <xf numFmtId="176" fontId="4" fillId="0" borderId="52" xfId="0" applyNumberFormat="1" applyFont="1" applyFill="1" applyBorder="1" applyAlignment="1">
      <alignment horizontal="center" vertical="center" shrinkToFit="1"/>
    </xf>
    <xf numFmtId="176" fontId="4" fillId="0" borderId="53" xfId="0" applyNumberFormat="1" applyFont="1" applyFill="1" applyBorder="1" applyAlignment="1">
      <alignment horizontal="center" vertical="center" shrinkToFit="1"/>
    </xf>
    <xf numFmtId="176" fontId="4" fillId="0" borderId="54" xfId="0" applyNumberFormat="1" applyFont="1" applyFill="1" applyBorder="1" applyAlignment="1">
      <alignment horizontal="center" vertical="center" shrinkToFit="1"/>
    </xf>
    <xf numFmtId="49" fontId="22" fillId="0" borderId="0" xfId="0" applyNumberFormat="1" applyFont="1" applyAlignment="1">
      <alignment vertical="top"/>
    </xf>
    <xf numFmtId="49" fontId="2" fillId="0" borderId="0" xfId="0" applyNumberFormat="1" applyFont="1" applyBorder="1" applyAlignment="1">
      <alignment horizontal="centerContinuous" vertical="center"/>
    </xf>
    <xf numFmtId="49" fontId="23" fillId="0" borderId="0" xfId="0" applyNumberFormat="1" applyFont="1" applyAlignment="1">
      <alignment horizontal="center" vertical="center"/>
    </xf>
    <xf numFmtId="1" fontId="0" fillId="0" borderId="25" xfId="0" applyNumberFormat="1" applyFill="1" applyBorder="1">
      <alignment vertical="center"/>
    </xf>
    <xf numFmtId="1" fontId="0" fillId="0" borderId="35" xfId="0" applyNumberFormat="1" applyBorder="1">
      <alignment vertical="center"/>
    </xf>
    <xf numFmtId="177" fontId="0" fillId="0" borderId="25" xfId="0" applyNumberFormat="1" applyFill="1" applyBorder="1">
      <alignment vertical="center"/>
    </xf>
    <xf numFmtId="2" fontId="0" fillId="0" borderId="25" xfId="0" applyNumberFormat="1" applyFill="1" applyBorder="1">
      <alignment vertical="center"/>
    </xf>
    <xf numFmtId="2" fontId="0" fillId="0" borderId="35" xfId="0" applyNumberFormat="1" applyBorder="1">
      <alignment vertical="center"/>
    </xf>
    <xf numFmtId="1" fontId="0" fillId="0" borderId="33" xfId="0" applyNumberFormat="1" applyFill="1" applyBorder="1">
      <alignment vertical="center"/>
    </xf>
    <xf numFmtId="1" fontId="0" fillId="0" borderId="36" xfId="0" applyNumberFormat="1" applyBorder="1">
      <alignment vertical="center"/>
    </xf>
    <xf numFmtId="176" fontId="4" fillId="0" borderId="48" xfId="0" applyNumberFormat="1" applyFont="1" applyFill="1" applyBorder="1" applyAlignment="1">
      <alignment horizontal="center" vertical="center" shrinkToFit="1"/>
    </xf>
    <xf numFmtId="176" fontId="4" fillId="0" borderId="49" xfId="0" applyNumberFormat="1" applyFont="1" applyFill="1" applyBorder="1" applyAlignment="1">
      <alignment horizontal="center" vertical="center" shrinkToFit="1"/>
    </xf>
    <xf numFmtId="176" fontId="4" fillId="0" borderId="23" xfId="0" applyNumberFormat="1" applyFont="1" applyFill="1" applyBorder="1" applyAlignment="1">
      <alignment horizontal="center" vertical="center" shrinkToFit="1"/>
    </xf>
    <xf numFmtId="0" fontId="24" fillId="0" borderId="0" xfId="0" applyFont="1">
      <alignment vertical="center"/>
    </xf>
    <xf numFmtId="176" fontId="10" fillId="0" borderId="53" xfId="0" applyNumberFormat="1" applyFont="1" applyFill="1" applyBorder="1" applyAlignment="1">
      <alignment horizontal="center" vertical="center" shrinkToFit="1"/>
    </xf>
    <xf numFmtId="49" fontId="11" fillId="2" borderId="41" xfId="0" applyNumberFormat="1" applyFont="1" applyFill="1" applyBorder="1" applyAlignment="1">
      <alignment horizontal="center" vertical="center" wrapText="1"/>
    </xf>
    <xf numFmtId="49" fontId="11" fillId="2" borderId="57" xfId="0" applyNumberFormat="1" applyFont="1" applyFill="1" applyBorder="1" applyAlignment="1">
      <alignment horizontal="center" vertical="center" wrapText="1"/>
    </xf>
    <xf numFmtId="49" fontId="11" fillId="2" borderId="58" xfId="0" applyNumberFormat="1" applyFont="1" applyFill="1" applyBorder="1" applyAlignment="1">
      <alignment horizontal="center" vertical="center" wrapText="1"/>
    </xf>
    <xf numFmtId="38" fontId="2" fillId="0" borderId="59" xfId="0" applyNumberFormat="1" applyFont="1" applyFill="1" applyBorder="1" applyAlignment="1">
      <alignment horizontal="center" vertical="center"/>
    </xf>
    <xf numFmtId="38" fontId="2" fillId="0" borderId="56" xfId="0" applyNumberFormat="1" applyFont="1" applyFill="1" applyBorder="1" applyAlignment="1">
      <alignment horizontal="center" vertical="center"/>
    </xf>
    <xf numFmtId="0" fontId="10" fillId="0" borderId="43" xfId="0" applyNumberFormat="1" applyFont="1" applyBorder="1" applyAlignment="1">
      <alignment horizontal="right" vertical="center"/>
    </xf>
    <xf numFmtId="49" fontId="25" fillId="0" borderId="0" xfId="0" applyNumberFormat="1" applyFont="1" applyAlignment="1">
      <alignment horizontal="center" vertical="center"/>
    </xf>
    <xf numFmtId="0" fontId="10" fillId="0" borderId="37" xfId="0" applyNumberFormat="1" applyFont="1" applyBorder="1" applyAlignment="1">
      <alignment horizontal="right" vertical="center"/>
    </xf>
    <xf numFmtId="0" fontId="10" fillId="0" borderId="38" xfId="0" applyNumberFormat="1" applyFont="1" applyBorder="1" applyAlignment="1">
      <alignment horizontal="right" vertical="center"/>
    </xf>
    <xf numFmtId="0" fontId="10" fillId="0" borderId="37" xfId="0" applyNumberFormat="1" applyFont="1" applyFill="1" applyBorder="1" applyAlignment="1">
      <alignment horizontal="right" vertical="center"/>
    </xf>
    <xf numFmtId="2" fontId="10" fillId="0" borderId="38" xfId="0" applyNumberFormat="1" applyFont="1" applyBorder="1" applyAlignment="1">
      <alignment horizontal="right" vertical="center"/>
    </xf>
    <xf numFmtId="0" fontId="10" fillId="0" borderId="44" xfId="0" applyNumberFormat="1" applyFont="1" applyBorder="1" applyAlignment="1">
      <alignment horizontal="right" vertical="center"/>
    </xf>
    <xf numFmtId="0" fontId="10" fillId="0" borderId="24" xfId="0" applyNumberFormat="1" applyFont="1" applyBorder="1" applyAlignment="1">
      <alignment horizontal="right" vertical="center"/>
    </xf>
    <xf numFmtId="0" fontId="10" fillId="0" borderId="25" xfId="0" applyNumberFormat="1" applyFont="1" applyBorder="1" applyAlignment="1">
      <alignment horizontal="center" vertical="center"/>
    </xf>
    <xf numFmtId="0" fontId="10" fillId="0" borderId="43" xfId="0" applyNumberFormat="1" applyFont="1" applyBorder="1" applyAlignment="1">
      <alignment horizontal="center" vertical="center"/>
    </xf>
    <xf numFmtId="0" fontId="10" fillId="0" borderId="24" xfId="0" applyNumberFormat="1" applyFont="1" applyBorder="1" applyAlignment="1">
      <alignment horizontal="right" vertical="center" wrapText="1"/>
    </xf>
    <xf numFmtId="179" fontId="10" fillId="0" borderId="25" xfId="0" applyNumberFormat="1" applyFont="1" applyBorder="1" applyAlignment="1">
      <alignment horizontal="right" vertical="center"/>
    </xf>
    <xf numFmtId="0" fontId="10" fillId="0" borderId="40" xfId="0" applyNumberFormat="1" applyFont="1" applyBorder="1" applyAlignment="1">
      <alignment horizontal="right" vertical="center"/>
    </xf>
    <xf numFmtId="0" fontId="10" fillId="0" borderId="35" xfId="0" applyNumberFormat="1" applyFont="1" applyBorder="1" applyAlignment="1">
      <alignment horizontal="right" vertical="center"/>
    </xf>
    <xf numFmtId="0" fontId="10" fillId="0" borderId="40" xfId="0" applyNumberFormat="1" applyFont="1" applyFill="1" applyBorder="1" applyAlignment="1">
      <alignment horizontal="right" vertical="center"/>
    </xf>
    <xf numFmtId="2" fontId="10" fillId="0" borderId="35" xfId="0" applyNumberFormat="1" applyFont="1" applyBorder="1" applyAlignment="1">
      <alignment horizontal="right" vertical="center"/>
    </xf>
    <xf numFmtId="0" fontId="10" fillId="0" borderId="45" xfId="0" applyNumberFormat="1" applyFont="1" applyBorder="1" applyAlignment="1">
      <alignment horizontal="right" vertical="center"/>
    </xf>
    <xf numFmtId="49" fontId="10" fillId="0" borderId="42" xfId="0" applyNumberFormat="1" applyFont="1" applyFill="1" applyBorder="1" applyAlignment="1">
      <alignment horizontal="left" vertical="center" wrapText="1"/>
    </xf>
    <xf numFmtId="49" fontId="10" fillId="0" borderId="38" xfId="0" applyNumberFormat="1" applyFont="1" applyFill="1" applyBorder="1" applyAlignment="1">
      <alignment horizontal="left" vertical="center" wrapText="1"/>
    </xf>
    <xf numFmtId="49" fontId="10" fillId="0" borderId="34" xfId="0" applyNumberFormat="1" applyFont="1" applyFill="1" applyBorder="1" applyAlignment="1">
      <alignment horizontal="left" vertical="center" wrapText="1"/>
    </xf>
    <xf numFmtId="49" fontId="10" fillId="0" borderId="35" xfId="0" applyNumberFormat="1" applyFont="1" applyFill="1" applyBorder="1" applyAlignment="1">
      <alignment horizontal="left" vertical="center" wrapText="1"/>
    </xf>
    <xf numFmtId="49" fontId="27" fillId="6" borderId="55" xfId="0" applyNumberFormat="1" applyFont="1" applyFill="1" applyBorder="1" applyAlignment="1">
      <alignment horizontal="center" vertical="center"/>
    </xf>
    <xf numFmtId="49" fontId="28" fillId="0" borderId="30" xfId="0" applyNumberFormat="1" applyFont="1" applyFill="1" applyBorder="1" applyAlignment="1">
      <alignment horizontal="left" vertical="center"/>
    </xf>
    <xf numFmtId="0" fontId="29" fillId="0" borderId="22" xfId="0" applyFont="1" applyBorder="1">
      <alignment vertical="center"/>
    </xf>
    <xf numFmtId="49" fontId="9" fillId="5" borderId="6" xfId="0" applyNumberFormat="1" applyFont="1" applyFill="1" applyBorder="1" applyAlignment="1">
      <alignment horizontal="center" vertical="center" wrapText="1"/>
    </xf>
    <xf numFmtId="49" fontId="11" fillId="2" borderId="40" xfId="0" applyNumberFormat="1" applyFont="1" applyFill="1" applyBorder="1" applyAlignment="1">
      <alignment horizontal="center" vertical="center" wrapText="1"/>
    </xf>
    <xf numFmtId="49" fontId="11" fillId="2" borderId="35" xfId="0" applyNumberFormat="1" applyFont="1" applyFill="1" applyBorder="1" applyAlignment="1">
      <alignment horizontal="center" vertical="center" wrapText="1"/>
    </xf>
    <xf numFmtId="49" fontId="11" fillId="2" borderId="36" xfId="0" applyNumberFormat="1" applyFont="1" applyFill="1" applyBorder="1" applyAlignment="1">
      <alignment horizontal="center" vertical="center" wrapText="1"/>
    </xf>
    <xf numFmtId="178" fontId="21" fillId="0" borderId="46" xfId="0" applyNumberFormat="1" applyFont="1" applyFill="1" applyBorder="1" applyAlignment="1">
      <alignment horizontal="center" vertical="center"/>
    </xf>
    <xf numFmtId="178" fontId="21" fillId="0" borderId="26" xfId="0" applyNumberFormat="1" applyFont="1" applyFill="1" applyBorder="1" applyAlignment="1">
      <alignment horizontal="center" vertical="center"/>
    </xf>
    <xf numFmtId="178" fontId="21" fillId="0" borderId="47" xfId="0" applyNumberFormat="1" applyFont="1" applyFill="1" applyBorder="1" applyAlignment="1">
      <alignment horizontal="center" vertical="center"/>
    </xf>
    <xf numFmtId="49" fontId="8" fillId="0" borderId="0" xfId="0" applyNumberFormat="1" applyFont="1" applyFill="1" applyAlignment="1">
      <alignment horizontal="center" vertical="center"/>
    </xf>
    <xf numFmtId="0" fontId="31" fillId="0" borderId="0" xfId="0" applyFont="1">
      <alignment vertical="center"/>
    </xf>
    <xf numFmtId="0" fontId="24" fillId="0" borderId="0" xfId="0" applyFont="1" applyBorder="1" applyAlignment="1">
      <alignment horizontal="center" vertical="center"/>
    </xf>
    <xf numFmtId="0" fontId="24" fillId="0" borderId="0" xfId="0" applyFont="1" applyAlignment="1">
      <alignment vertical="center"/>
    </xf>
    <xf numFmtId="0" fontId="24" fillId="0" borderId="0" xfId="0" applyFont="1" applyAlignment="1">
      <alignment vertical="center" wrapText="1"/>
    </xf>
    <xf numFmtId="0" fontId="24" fillId="0" borderId="0" xfId="0" applyFont="1" applyAlignment="1">
      <alignment horizontal="left" vertical="center" wrapText="1"/>
    </xf>
    <xf numFmtId="0" fontId="24" fillId="0" borderId="0" xfId="0" applyFont="1" applyAlignment="1">
      <alignment vertical="top" wrapText="1"/>
    </xf>
    <xf numFmtId="0" fontId="33" fillId="0" borderId="0" xfId="0" applyFont="1">
      <alignment vertical="center"/>
    </xf>
    <xf numFmtId="49" fontId="19" fillId="3" borderId="60" xfId="0" applyNumberFormat="1" applyFont="1" applyFill="1" applyBorder="1" applyAlignment="1">
      <alignment horizontal="center" vertical="center" shrinkToFit="1"/>
    </xf>
    <xf numFmtId="0" fontId="31" fillId="0" borderId="0" xfId="0" applyFont="1" applyBorder="1" applyAlignment="1">
      <alignment vertical="center"/>
    </xf>
    <xf numFmtId="49" fontId="0" fillId="0" borderId="0" xfId="0" applyNumberFormat="1" applyFont="1" applyAlignment="1">
      <alignment vertical="top" wrapText="1"/>
    </xf>
    <xf numFmtId="0" fontId="0" fillId="0" borderId="0" xfId="0" applyAlignment="1">
      <alignment vertical="top" wrapText="1"/>
    </xf>
    <xf numFmtId="0" fontId="0" fillId="0" borderId="20" xfId="0" applyNumberFormat="1" applyFont="1" applyBorder="1" applyAlignment="1">
      <alignment horizontal="right" vertical="center"/>
    </xf>
    <xf numFmtId="0" fontId="13" fillId="0" borderId="12" xfId="0" applyNumberFormat="1" applyFont="1" applyBorder="1" applyAlignment="1">
      <alignment horizontal="right" vertical="center"/>
    </xf>
    <xf numFmtId="0" fontId="0" fillId="0" borderId="17" xfId="0" applyNumberFormat="1" applyFont="1" applyBorder="1" applyAlignment="1">
      <alignment horizontal="right" vertical="center"/>
    </xf>
    <xf numFmtId="0" fontId="0" fillId="0" borderId="14" xfId="0" applyNumberFormat="1" applyFont="1" applyBorder="1" applyAlignment="1">
      <alignment horizontal="right" vertical="center"/>
    </xf>
    <xf numFmtId="0" fontId="13" fillId="0" borderId="17" xfId="0" applyNumberFormat="1" applyFont="1" applyBorder="1" applyAlignment="1">
      <alignment horizontal="right" vertical="center"/>
    </xf>
    <xf numFmtId="0" fontId="13" fillId="0" borderId="10" xfId="0" applyNumberFormat="1" applyFont="1" applyBorder="1" applyAlignment="1">
      <alignment horizontal="right" vertical="center"/>
    </xf>
    <xf numFmtId="0" fontId="14" fillId="0" borderId="0" xfId="0" applyFont="1" applyAlignment="1">
      <alignment vertical="top" wrapText="1"/>
    </xf>
    <xf numFmtId="0" fontId="0" fillId="0" borderId="17" xfId="0" applyNumberFormat="1" applyFont="1" applyBorder="1" applyAlignment="1">
      <alignment vertical="center"/>
    </xf>
    <xf numFmtId="0" fontId="0" fillId="0" borderId="14" xfId="0" applyNumberFormat="1" applyFont="1" applyBorder="1" applyAlignment="1">
      <alignment vertical="center"/>
    </xf>
    <xf numFmtId="49" fontId="9" fillId="0" borderId="61" xfId="0" applyNumberFormat="1" applyFont="1" applyFill="1" applyBorder="1" applyAlignment="1">
      <alignment horizontal="center" vertical="center" wrapText="1"/>
    </xf>
    <xf numFmtId="49" fontId="9" fillId="0" borderId="62" xfId="0" applyNumberFormat="1" applyFont="1" applyFill="1" applyBorder="1" applyAlignment="1">
      <alignment horizontal="center" vertical="center" wrapText="1"/>
    </xf>
    <xf numFmtId="49" fontId="9" fillId="0" borderId="30" xfId="0" applyNumberFormat="1" applyFont="1" applyFill="1" applyBorder="1" applyAlignment="1">
      <alignment horizontal="center" vertical="center" wrapText="1"/>
    </xf>
    <xf numFmtId="49" fontId="9" fillId="0" borderId="7" xfId="0" applyNumberFormat="1" applyFont="1" applyFill="1" applyBorder="1" applyAlignment="1">
      <alignment horizontal="center" vertical="center" wrapText="1"/>
    </xf>
    <xf numFmtId="49" fontId="9" fillId="0" borderId="63" xfId="0" applyNumberFormat="1" applyFont="1" applyFill="1" applyBorder="1" applyAlignment="1">
      <alignment horizontal="center" vertical="center" wrapText="1"/>
    </xf>
    <xf numFmtId="49" fontId="9" fillId="0" borderId="64" xfId="0" applyNumberFormat="1" applyFont="1" applyFill="1" applyBorder="1" applyAlignment="1">
      <alignment horizontal="center" vertical="center" wrapText="1"/>
    </xf>
    <xf numFmtId="49" fontId="9" fillId="0" borderId="27" xfId="0" applyNumberFormat="1" applyFont="1" applyFill="1" applyBorder="1" applyAlignment="1">
      <alignment horizontal="center" vertical="center" wrapText="1"/>
    </xf>
    <xf numFmtId="49" fontId="9" fillId="0" borderId="65" xfId="0" applyNumberFormat="1" applyFont="1" applyFill="1" applyBorder="1" applyAlignment="1">
      <alignment horizontal="center" vertical="center" wrapText="1"/>
    </xf>
    <xf numFmtId="49" fontId="18" fillId="0" borderId="0" xfId="0" applyNumberFormat="1" applyFont="1" applyAlignment="1">
      <alignment horizontal="left" vertical="center"/>
    </xf>
    <xf numFmtId="0" fontId="2" fillId="0" borderId="50" xfId="0" applyNumberFormat="1" applyFont="1" applyBorder="1" applyAlignment="1">
      <alignment horizontal="center" vertical="center" wrapText="1"/>
    </xf>
    <xf numFmtId="0" fontId="2" fillId="0" borderId="51" xfId="0" applyNumberFormat="1" applyFont="1" applyBorder="1" applyAlignment="1">
      <alignment horizontal="center" vertical="center" wrapText="1"/>
    </xf>
    <xf numFmtId="49" fontId="9" fillId="0" borderId="50" xfId="0" applyNumberFormat="1" applyFont="1" applyFill="1" applyBorder="1" applyAlignment="1">
      <alignment horizontal="center" vertical="center" wrapText="1"/>
    </xf>
    <xf numFmtId="49" fontId="9" fillId="0" borderId="51" xfId="0" applyNumberFormat="1" applyFont="1" applyFill="1" applyBorder="1" applyAlignment="1">
      <alignment horizontal="center" vertical="center" wrapText="1"/>
    </xf>
    <xf numFmtId="49" fontId="9" fillId="0" borderId="41" xfId="0" applyNumberFormat="1" applyFont="1" applyFill="1" applyBorder="1" applyAlignment="1">
      <alignment horizontal="center" vertical="center" wrapText="1"/>
    </xf>
    <xf numFmtId="49" fontId="9" fillId="0" borderId="31" xfId="0" applyNumberFormat="1" applyFont="1" applyFill="1" applyBorder="1" applyAlignment="1">
      <alignment horizontal="center" vertical="center" wrapText="1"/>
    </xf>
    <xf numFmtId="0" fontId="31" fillId="0" borderId="11" xfId="0" applyFont="1" applyBorder="1" applyAlignment="1">
      <alignment horizontal="center" vertical="center"/>
    </xf>
    <xf numFmtId="0" fontId="31" fillId="0" borderId="12" xfId="0" applyFont="1" applyBorder="1" applyAlignment="1">
      <alignment horizontal="center" vertical="center"/>
    </xf>
    <xf numFmtId="0" fontId="31" fillId="0" borderId="4" xfId="0" applyFont="1" applyBorder="1" applyAlignment="1">
      <alignment horizontal="center" vertical="center"/>
    </xf>
    <xf numFmtId="0" fontId="24" fillId="0" borderId="0" xfId="0" applyFont="1" applyAlignment="1">
      <alignment horizontal="left" vertical="top" wrapText="1"/>
    </xf>
  </cellXfs>
  <cellStyles count="2">
    <cellStyle name="桁区切り" xfId="1" builtinId="6"/>
    <cellStyle name="標準"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0070C0"/>
  </sheetPr>
  <dimension ref="B1:AP65"/>
  <sheetViews>
    <sheetView view="pageBreakPreview" topLeftCell="A19" zoomScale="115" zoomScaleNormal="100" zoomScaleSheetLayoutView="115" workbookViewId="0">
      <selection activeCell="BC28" sqref="BC28"/>
    </sheetView>
  </sheetViews>
  <sheetFormatPr defaultColWidth="2.125" defaultRowHeight="19.5" customHeight="1" x14ac:dyDescent="0.15"/>
  <cols>
    <col min="1" max="1" width="0.5" style="14" customWidth="1"/>
    <col min="2" max="16384" width="2.125" style="14"/>
  </cols>
  <sheetData>
    <row r="1" spans="2:42" ht="19.5" customHeight="1" x14ac:dyDescent="0.15">
      <c r="B1" s="141" t="s">
        <v>351</v>
      </c>
      <c r="C1" s="47"/>
      <c r="D1" s="47"/>
      <c r="E1" s="47"/>
      <c r="F1" s="47"/>
      <c r="G1" s="47"/>
      <c r="H1" s="47"/>
      <c r="I1" s="47"/>
      <c r="J1" s="47"/>
      <c r="K1" s="47"/>
      <c r="L1" s="47"/>
      <c r="M1" s="47"/>
      <c r="N1" s="47"/>
      <c r="O1" s="47"/>
      <c r="P1" s="47"/>
      <c r="Q1" s="47"/>
      <c r="R1" s="47"/>
      <c r="S1" s="47"/>
      <c r="T1" s="47"/>
      <c r="U1" s="47"/>
      <c r="V1" s="47"/>
      <c r="W1" s="47"/>
      <c r="X1" s="47"/>
      <c r="Y1" s="47"/>
      <c r="Z1" s="47"/>
      <c r="AA1" s="47"/>
      <c r="AB1" s="47"/>
      <c r="AC1" s="47"/>
      <c r="AD1" s="47"/>
      <c r="AE1" s="47"/>
      <c r="AF1" s="47"/>
      <c r="AG1" s="47"/>
      <c r="AH1" s="47"/>
      <c r="AI1" s="47"/>
      <c r="AJ1" s="47"/>
      <c r="AK1" s="47"/>
    </row>
    <row r="3" spans="2:42" ht="19.5" customHeight="1" x14ac:dyDescent="0.15">
      <c r="B3" s="14" t="s">
        <v>297</v>
      </c>
      <c r="D3" s="14" t="s">
        <v>314</v>
      </c>
    </row>
    <row r="4" spans="2:42" ht="14.25" customHeight="1" x14ac:dyDescent="0.15">
      <c r="C4" s="201" t="s">
        <v>393</v>
      </c>
      <c r="D4" s="202"/>
      <c r="E4" s="202"/>
      <c r="F4" s="202"/>
      <c r="G4" s="202"/>
      <c r="H4" s="202"/>
      <c r="I4" s="202"/>
      <c r="J4" s="202"/>
      <c r="K4" s="202"/>
      <c r="L4" s="202"/>
      <c r="M4" s="202"/>
      <c r="N4" s="202"/>
      <c r="O4" s="202"/>
      <c r="P4" s="202"/>
      <c r="Q4" s="202"/>
      <c r="R4" s="202"/>
      <c r="S4" s="202"/>
      <c r="T4" s="202"/>
      <c r="U4" s="202"/>
      <c r="V4" s="202"/>
      <c r="W4" s="202"/>
      <c r="X4" s="202"/>
      <c r="Y4" s="202"/>
      <c r="Z4" s="202"/>
      <c r="AA4" s="202"/>
      <c r="AB4" s="202"/>
      <c r="AC4" s="202"/>
      <c r="AD4" s="202"/>
      <c r="AE4" s="202"/>
      <c r="AF4" s="202"/>
      <c r="AG4" s="202"/>
      <c r="AH4" s="202"/>
      <c r="AI4" s="202"/>
      <c r="AJ4" s="202"/>
      <c r="AK4" s="202"/>
    </row>
    <row r="5" spans="2:42" ht="14.25" customHeight="1" x14ac:dyDescent="0.15">
      <c r="C5" s="202"/>
      <c r="D5" s="202"/>
      <c r="E5" s="202"/>
      <c r="F5" s="202"/>
      <c r="G5" s="202"/>
      <c r="H5" s="202"/>
      <c r="I5" s="202"/>
      <c r="J5" s="202"/>
      <c r="K5" s="202"/>
      <c r="L5" s="202"/>
      <c r="M5" s="202"/>
      <c r="N5" s="202"/>
      <c r="O5" s="202"/>
      <c r="P5" s="202"/>
      <c r="Q5" s="202"/>
      <c r="R5" s="202"/>
      <c r="S5" s="202"/>
      <c r="T5" s="202"/>
      <c r="U5" s="202"/>
      <c r="V5" s="202"/>
      <c r="W5" s="202"/>
      <c r="X5" s="202"/>
      <c r="Y5" s="202"/>
      <c r="Z5" s="202"/>
      <c r="AA5" s="202"/>
      <c r="AB5" s="202"/>
      <c r="AC5" s="202"/>
      <c r="AD5" s="202"/>
      <c r="AE5" s="202"/>
      <c r="AF5" s="202"/>
      <c r="AG5" s="202"/>
      <c r="AH5" s="202"/>
      <c r="AI5" s="202"/>
      <c r="AJ5" s="202"/>
      <c r="AK5" s="202"/>
    </row>
    <row r="6" spans="2:42" ht="14.25" customHeight="1" x14ac:dyDescent="0.15">
      <c r="C6" s="202"/>
      <c r="D6" s="202"/>
      <c r="E6" s="202"/>
      <c r="F6" s="202"/>
      <c r="G6" s="202"/>
      <c r="H6" s="202"/>
      <c r="I6" s="202"/>
      <c r="J6" s="202"/>
      <c r="K6" s="202"/>
      <c r="L6" s="202"/>
      <c r="M6" s="202"/>
      <c r="N6" s="202"/>
      <c r="O6" s="202"/>
      <c r="P6" s="202"/>
      <c r="Q6" s="202"/>
      <c r="R6" s="202"/>
      <c r="S6" s="202"/>
      <c r="T6" s="202"/>
      <c r="U6" s="202"/>
      <c r="V6" s="202"/>
      <c r="W6" s="202"/>
      <c r="X6" s="202"/>
      <c r="Y6" s="202"/>
      <c r="Z6" s="202"/>
      <c r="AA6" s="202"/>
      <c r="AB6" s="202"/>
      <c r="AC6" s="202"/>
      <c r="AD6" s="202"/>
      <c r="AE6" s="202"/>
      <c r="AF6" s="202"/>
      <c r="AG6" s="202"/>
      <c r="AH6" s="202"/>
      <c r="AI6" s="202"/>
      <c r="AJ6" s="202"/>
      <c r="AK6" s="202"/>
    </row>
    <row r="7" spans="2:42" ht="19.5" customHeight="1" x14ac:dyDescent="0.15">
      <c r="C7" s="202"/>
      <c r="D7" s="202"/>
      <c r="E7" s="202"/>
      <c r="F7" s="202"/>
      <c r="G7" s="202"/>
      <c r="H7" s="202"/>
      <c r="I7" s="202"/>
      <c r="J7" s="202"/>
      <c r="K7" s="202"/>
      <c r="L7" s="202"/>
      <c r="M7" s="202"/>
      <c r="N7" s="202"/>
      <c r="O7" s="202"/>
      <c r="P7" s="202"/>
      <c r="Q7" s="202"/>
      <c r="R7" s="202"/>
      <c r="S7" s="202"/>
      <c r="T7" s="202"/>
      <c r="U7" s="202"/>
      <c r="V7" s="202"/>
      <c r="W7" s="202"/>
      <c r="X7" s="202"/>
      <c r="Y7" s="202"/>
      <c r="Z7" s="202"/>
      <c r="AA7" s="202"/>
      <c r="AB7" s="202"/>
      <c r="AC7" s="202"/>
      <c r="AD7" s="202"/>
      <c r="AE7" s="202"/>
      <c r="AF7" s="202"/>
      <c r="AG7" s="202"/>
      <c r="AH7" s="202"/>
      <c r="AI7" s="202"/>
      <c r="AJ7" s="202"/>
      <c r="AK7" s="202"/>
    </row>
    <row r="8" spans="2:42" ht="19.5" customHeight="1" x14ac:dyDescent="0.15">
      <c r="B8" s="42"/>
    </row>
    <row r="9" spans="2:42" ht="19.5" customHeight="1" x14ac:dyDescent="0.15">
      <c r="B9" s="14" t="s">
        <v>305</v>
      </c>
      <c r="D9" s="43" t="s">
        <v>318</v>
      </c>
    </row>
    <row r="10" spans="2:42" ht="19.5" customHeight="1" x14ac:dyDescent="0.15">
      <c r="B10" s="14" t="s">
        <v>319</v>
      </c>
      <c r="E10" s="14" t="s">
        <v>320</v>
      </c>
    </row>
    <row r="11" spans="2:42" ht="19.5" customHeight="1" x14ac:dyDescent="0.15">
      <c r="C11" s="43"/>
      <c r="D11" s="43" t="s">
        <v>315</v>
      </c>
    </row>
    <row r="12" spans="2:42" ht="19.5" customHeight="1" x14ac:dyDescent="0.15">
      <c r="B12" s="14" t="s">
        <v>321</v>
      </c>
      <c r="E12" s="14" t="s">
        <v>316</v>
      </c>
    </row>
    <row r="13" spans="2:42" ht="14.25" customHeight="1" x14ac:dyDescent="0.15">
      <c r="C13" s="43"/>
      <c r="E13" s="14" t="s">
        <v>317</v>
      </c>
    </row>
    <row r="14" spans="2:42" ht="14.25" customHeight="1" x14ac:dyDescent="0.15">
      <c r="C14" s="43"/>
    </row>
    <row r="15" spans="2:42" ht="19.5" customHeight="1" x14ac:dyDescent="0.15">
      <c r="D15" s="49" t="s">
        <v>353</v>
      </c>
      <c r="E15" s="50"/>
      <c r="F15" s="50"/>
      <c r="G15" s="50"/>
      <c r="H15" s="50"/>
      <c r="I15" s="50"/>
      <c r="J15" s="49" t="s">
        <v>322</v>
      </c>
      <c r="K15" s="50"/>
      <c r="L15" s="50"/>
      <c r="M15" s="51"/>
      <c r="N15" s="49" t="s">
        <v>290</v>
      </c>
      <c r="O15" s="50"/>
      <c r="P15" s="50"/>
      <c r="Q15" s="51"/>
      <c r="R15" s="52" t="s">
        <v>294</v>
      </c>
      <c r="S15" s="53"/>
      <c r="T15" s="53"/>
      <c r="U15" s="54"/>
      <c r="V15" s="52" t="s">
        <v>291</v>
      </c>
      <c r="W15" s="53"/>
      <c r="X15" s="53"/>
      <c r="Y15" s="54"/>
      <c r="Z15" s="49" t="s">
        <v>292</v>
      </c>
      <c r="AA15" s="50"/>
      <c r="AB15" s="50"/>
      <c r="AC15" s="51"/>
      <c r="AD15" s="50" t="s">
        <v>352</v>
      </c>
      <c r="AE15" s="50"/>
      <c r="AF15" s="50"/>
      <c r="AG15" s="51"/>
      <c r="AH15" s="53"/>
      <c r="AI15" s="50" t="s">
        <v>293</v>
      </c>
      <c r="AJ15" s="50"/>
      <c r="AK15" s="48"/>
      <c r="AO15" s="41"/>
      <c r="AP15" s="41"/>
    </row>
    <row r="16" spans="2:42" ht="19.5" customHeight="1" x14ac:dyDescent="0.15">
      <c r="D16" s="55" t="s">
        <v>323</v>
      </c>
      <c r="E16" s="56"/>
      <c r="F16" s="56"/>
      <c r="G16" s="56"/>
      <c r="H16" s="56"/>
      <c r="I16" s="56"/>
      <c r="J16" s="27"/>
      <c r="K16" s="211">
        <v>4</v>
      </c>
      <c r="L16" s="211"/>
      <c r="M16" s="37"/>
      <c r="N16" s="27"/>
      <c r="O16" s="211">
        <v>8</v>
      </c>
      <c r="P16" s="211"/>
      <c r="Q16" s="37"/>
      <c r="R16" s="27"/>
      <c r="S16" s="211">
        <v>7</v>
      </c>
      <c r="T16" s="211"/>
      <c r="U16" s="37"/>
      <c r="V16" s="27"/>
      <c r="W16" s="211">
        <v>6</v>
      </c>
      <c r="X16" s="211"/>
      <c r="Y16" s="37"/>
      <c r="Z16" s="27"/>
      <c r="AA16" s="211">
        <v>8</v>
      </c>
      <c r="AB16" s="211"/>
      <c r="AC16" s="37"/>
      <c r="AD16" s="28"/>
      <c r="AE16" s="211">
        <v>5</v>
      </c>
      <c r="AF16" s="211"/>
      <c r="AG16" s="37"/>
      <c r="AH16" s="28"/>
      <c r="AI16" s="211">
        <f>SUM(K16:AF16)</f>
        <v>38</v>
      </c>
      <c r="AJ16" s="211"/>
      <c r="AK16" s="37"/>
      <c r="AO16" s="41"/>
      <c r="AP16" s="41"/>
    </row>
    <row r="17" spans="2:42" ht="19.5" customHeight="1" x14ac:dyDescent="0.15">
      <c r="D17" s="57" t="s">
        <v>324</v>
      </c>
      <c r="E17" s="58"/>
      <c r="F17" s="58"/>
      <c r="G17" s="58"/>
      <c r="H17" s="58"/>
      <c r="I17" s="58"/>
      <c r="J17" s="31"/>
      <c r="K17" s="210">
        <v>3</v>
      </c>
      <c r="L17" s="210"/>
      <c r="M17" s="36"/>
      <c r="N17" s="31"/>
      <c r="O17" s="210">
        <v>5</v>
      </c>
      <c r="P17" s="210"/>
      <c r="Q17" s="36"/>
      <c r="R17" s="31"/>
      <c r="S17" s="210">
        <v>4</v>
      </c>
      <c r="T17" s="210"/>
      <c r="U17" s="36"/>
      <c r="V17" s="31"/>
      <c r="W17" s="210">
        <v>4</v>
      </c>
      <c r="X17" s="210"/>
      <c r="Y17" s="36"/>
      <c r="Z17" s="31"/>
      <c r="AA17" s="210">
        <v>5</v>
      </c>
      <c r="AB17" s="210"/>
      <c r="AC17" s="36"/>
      <c r="AD17" s="32"/>
      <c r="AE17" s="210">
        <v>5</v>
      </c>
      <c r="AF17" s="210"/>
      <c r="AG17" s="36"/>
      <c r="AH17" s="32"/>
      <c r="AI17" s="210">
        <f>SUM(K17:AF17)</f>
        <v>26</v>
      </c>
      <c r="AJ17" s="210"/>
      <c r="AK17" s="36"/>
      <c r="AO17" s="41"/>
      <c r="AP17" s="41"/>
    </row>
    <row r="18" spans="2:42" ht="19.5" customHeight="1" x14ac:dyDescent="0.15">
      <c r="D18" s="15"/>
      <c r="E18" s="15"/>
      <c r="F18" s="15"/>
      <c r="G18" s="15"/>
      <c r="H18" s="15"/>
      <c r="I18" s="15"/>
      <c r="J18" s="15"/>
      <c r="K18" s="44"/>
      <c r="L18" s="44"/>
      <c r="M18" s="15"/>
      <c r="N18" s="15"/>
      <c r="O18" s="44"/>
      <c r="P18" s="44"/>
      <c r="Q18" s="15"/>
      <c r="R18" s="15"/>
      <c r="S18" s="44"/>
      <c r="T18" s="44"/>
      <c r="U18" s="15"/>
      <c r="V18" s="15"/>
      <c r="W18" s="44"/>
      <c r="X18" s="44"/>
      <c r="Y18" s="15"/>
      <c r="Z18" s="15"/>
      <c r="AA18" s="44"/>
      <c r="AB18" s="44"/>
      <c r="AC18" s="15"/>
      <c r="AD18" s="15"/>
      <c r="AE18" s="44"/>
      <c r="AF18" s="44"/>
      <c r="AG18" s="15"/>
      <c r="AH18" s="15"/>
      <c r="AI18" s="44"/>
      <c r="AJ18" s="44"/>
      <c r="AK18" s="15"/>
      <c r="AO18" s="41"/>
      <c r="AP18" s="41"/>
    </row>
    <row r="19" spans="2:42" ht="19.5" customHeight="1" x14ac:dyDescent="0.15">
      <c r="B19" s="14" t="s">
        <v>313</v>
      </c>
      <c r="D19" s="14" t="s">
        <v>325</v>
      </c>
      <c r="AO19" s="41"/>
      <c r="AP19" s="41"/>
    </row>
    <row r="20" spans="2:42" ht="19.5" customHeight="1" x14ac:dyDescent="0.15">
      <c r="D20" s="43" t="s">
        <v>326</v>
      </c>
      <c r="AO20" s="41"/>
      <c r="AP20" s="41"/>
    </row>
    <row r="21" spans="2:42" ht="19.5" customHeight="1" x14ac:dyDescent="0.15">
      <c r="D21" s="43" t="s">
        <v>327</v>
      </c>
      <c r="AO21" s="41"/>
      <c r="AP21" s="41"/>
    </row>
    <row r="22" spans="2:42" ht="19.5" customHeight="1" x14ac:dyDescent="0.15">
      <c r="E22" s="40" t="s">
        <v>329</v>
      </c>
      <c r="F22" s="43" t="s">
        <v>330</v>
      </c>
    </row>
    <row r="23" spans="2:42" ht="19.5" customHeight="1" x14ac:dyDescent="0.15">
      <c r="E23" s="40" t="s">
        <v>329</v>
      </c>
      <c r="F23" s="43" t="s">
        <v>331</v>
      </c>
    </row>
    <row r="24" spans="2:42" ht="19.5" customHeight="1" x14ac:dyDescent="0.15">
      <c r="E24" s="40" t="s">
        <v>329</v>
      </c>
      <c r="F24" s="43" t="s">
        <v>332</v>
      </c>
    </row>
    <row r="25" spans="2:42" ht="19.5" customHeight="1" x14ac:dyDescent="0.15">
      <c r="F25" s="43" t="s">
        <v>328</v>
      </c>
    </row>
    <row r="27" spans="2:42" ht="19.5" customHeight="1" x14ac:dyDescent="0.15">
      <c r="B27" s="14" t="s">
        <v>333</v>
      </c>
      <c r="D27" s="14" t="s">
        <v>334</v>
      </c>
    </row>
    <row r="28" spans="2:42" ht="19.5" customHeight="1" x14ac:dyDescent="0.15">
      <c r="D28" s="35" t="s">
        <v>337</v>
      </c>
    </row>
    <row r="29" spans="2:42" ht="19.5" customHeight="1" x14ac:dyDescent="0.15">
      <c r="D29" s="35" t="s">
        <v>335</v>
      </c>
    </row>
    <row r="30" spans="2:42" ht="19.5" customHeight="1" x14ac:dyDescent="0.15">
      <c r="D30" s="35" t="s">
        <v>336</v>
      </c>
    </row>
    <row r="32" spans="2:42" ht="19.5" customHeight="1" x14ac:dyDescent="0.15">
      <c r="B32" s="14" t="s">
        <v>312</v>
      </c>
      <c r="D32" s="14" t="s">
        <v>338</v>
      </c>
    </row>
    <row r="33" spans="2:38" ht="14.25" customHeight="1" x14ac:dyDescent="0.15">
      <c r="D33" s="209" t="s">
        <v>339</v>
      </c>
      <c r="E33" s="202"/>
      <c r="F33" s="202"/>
      <c r="G33" s="202"/>
      <c r="H33" s="202"/>
      <c r="I33" s="202"/>
      <c r="J33" s="202"/>
      <c r="K33" s="202"/>
      <c r="L33" s="202"/>
      <c r="M33" s="202"/>
      <c r="N33" s="202"/>
      <c r="O33" s="202"/>
      <c r="P33" s="202"/>
      <c r="Q33" s="202"/>
      <c r="R33" s="202"/>
      <c r="S33" s="202"/>
      <c r="T33" s="202"/>
      <c r="U33" s="202"/>
      <c r="V33" s="202"/>
      <c r="W33" s="202"/>
      <c r="X33" s="202"/>
      <c r="Y33" s="202"/>
      <c r="Z33" s="202"/>
      <c r="AA33" s="202"/>
      <c r="AB33" s="202"/>
      <c r="AC33" s="202"/>
      <c r="AD33" s="202"/>
      <c r="AE33" s="202"/>
      <c r="AF33" s="202"/>
      <c r="AG33" s="202"/>
      <c r="AH33" s="202"/>
      <c r="AI33" s="202"/>
      <c r="AJ33" s="202"/>
      <c r="AK33" s="202"/>
      <c r="AL33" s="202"/>
    </row>
    <row r="34" spans="2:38" ht="19.5" customHeight="1" x14ac:dyDescent="0.15">
      <c r="D34" s="202"/>
      <c r="E34" s="202"/>
      <c r="F34" s="202"/>
      <c r="G34" s="202"/>
      <c r="H34" s="202"/>
      <c r="I34" s="202"/>
      <c r="J34" s="202"/>
      <c r="K34" s="202"/>
      <c r="L34" s="202"/>
      <c r="M34" s="202"/>
      <c r="N34" s="202"/>
      <c r="O34" s="202"/>
      <c r="P34" s="202"/>
      <c r="Q34" s="202"/>
      <c r="R34" s="202"/>
      <c r="S34" s="202"/>
      <c r="T34" s="202"/>
      <c r="U34" s="202"/>
      <c r="V34" s="202"/>
      <c r="W34" s="202"/>
      <c r="X34" s="202"/>
      <c r="Y34" s="202"/>
      <c r="Z34" s="202"/>
      <c r="AA34" s="202"/>
      <c r="AB34" s="202"/>
      <c r="AC34" s="202"/>
      <c r="AD34" s="202"/>
      <c r="AE34" s="202"/>
      <c r="AF34" s="202"/>
      <c r="AG34" s="202"/>
      <c r="AH34" s="202"/>
      <c r="AI34" s="202"/>
      <c r="AJ34" s="202"/>
      <c r="AK34" s="202"/>
      <c r="AL34" s="202"/>
    </row>
    <row r="36" spans="2:38" ht="19.5" customHeight="1" x14ac:dyDescent="0.15">
      <c r="B36" s="14" t="s">
        <v>340</v>
      </c>
      <c r="D36" s="14" t="s">
        <v>310</v>
      </c>
    </row>
    <row r="37" spans="2:38" ht="14.25" customHeight="1" x14ac:dyDescent="0.15">
      <c r="C37" s="201" t="s">
        <v>344</v>
      </c>
      <c r="D37" s="202"/>
      <c r="E37" s="202"/>
      <c r="F37" s="202"/>
      <c r="G37" s="202"/>
      <c r="H37" s="202"/>
      <c r="I37" s="202"/>
      <c r="J37" s="202"/>
      <c r="K37" s="202"/>
      <c r="L37" s="202"/>
      <c r="M37" s="202"/>
      <c r="N37" s="202"/>
      <c r="O37" s="202"/>
      <c r="P37" s="202"/>
      <c r="Q37" s="202"/>
      <c r="R37" s="202"/>
      <c r="S37" s="202"/>
      <c r="T37" s="202"/>
      <c r="U37" s="202"/>
      <c r="V37" s="202"/>
      <c r="W37" s="202"/>
      <c r="X37" s="202"/>
      <c r="Y37" s="202"/>
      <c r="Z37" s="202"/>
      <c r="AA37" s="202"/>
      <c r="AB37" s="202"/>
      <c r="AC37" s="202"/>
      <c r="AD37" s="202"/>
      <c r="AE37" s="202"/>
      <c r="AF37" s="202"/>
      <c r="AG37" s="202"/>
      <c r="AH37" s="202"/>
      <c r="AI37" s="202"/>
      <c r="AJ37" s="202"/>
      <c r="AK37" s="202"/>
      <c r="AL37" s="202"/>
    </row>
    <row r="38" spans="2:38" ht="19.5" customHeight="1" x14ac:dyDescent="0.15">
      <c r="C38" s="202"/>
      <c r="D38" s="202"/>
      <c r="E38" s="202"/>
      <c r="F38" s="202"/>
      <c r="G38" s="202"/>
      <c r="H38" s="202"/>
      <c r="I38" s="202"/>
      <c r="J38" s="202"/>
      <c r="K38" s="202"/>
      <c r="L38" s="202"/>
      <c r="M38" s="202"/>
      <c r="N38" s="202"/>
      <c r="O38" s="202"/>
      <c r="P38" s="202"/>
      <c r="Q38" s="202"/>
      <c r="R38" s="202"/>
      <c r="S38" s="202"/>
      <c r="T38" s="202"/>
      <c r="U38" s="202"/>
      <c r="V38" s="202"/>
      <c r="W38" s="202"/>
      <c r="X38" s="202"/>
      <c r="Y38" s="202"/>
      <c r="Z38" s="202"/>
      <c r="AA38" s="202"/>
      <c r="AB38" s="202"/>
      <c r="AC38" s="202"/>
      <c r="AD38" s="202"/>
      <c r="AE38" s="202"/>
      <c r="AF38" s="202"/>
      <c r="AG38" s="202"/>
      <c r="AH38" s="202"/>
      <c r="AI38" s="202"/>
      <c r="AJ38" s="202"/>
      <c r="AK38" s="202"/>
      <c r="AL38" s="202"/>
    </row>
    <row r="44" spans="2:38" ht="19.5" customHeight="1" x14ac:dyDescent="0.15">
      <c r="B44" s="14" t="s">
        <v>341</v>
      </c>
      <c r="D44" s="14" t="s">
        <v>342</v>
      </c>
    </row>
    <row r="46" spans="2:38" ht="19.5" customHeight="1" x14ac:dyDescent="0.15">
      <c r="B46" s="14" t="s">
        <v>319</v>
      </c>
      <c r="E46" s="14" t="s">
        <v>298</v>
      </c>
      <c r="I46" s="14" t="s">
        <v>354</v>
      </c>
      <c r="J46" s="59"/>
      <c r="K46" s="59"/>
      <c r="L46" s="59"/>
      <c r="M46" s="59"/>
      <c r="N46" s="59"/>
      <c r="O46" s="59"/>
      <c r="P46" s="59"/>
      <c r="Q46" s="59"/>
      <c r="R46" s="59"/>
      <c r="S46" s="59"/>
      <c r="T46" s="59"/>
      <c r="U46" s="59"/>
      <c r="V46" s="59"/>
      <c r="W46" s="59"/>
      <c r="X46" s="59"/>
      <c r="Y46" s="59"/>
      <c r="Z46" s="59"/>
      <c r="AA46" s="59"/>
      <c r="AB46" s="59"/>
      <c r="AC46" s="59"/>
      <c r="AD46" s="59"/>
      <c r="AE46" s="59"/>
      <c r="AF46" s="59"/>
      <c r="AG46" s="59"/>
      <c r="AH46" s="59"/>
      <c r="AI46" s="59"/>
      <c r="AJ46" s="59"/>
      <c r="AK46" s="59"/>
      <c r="AL46" s="59"/>
    </row>
    <row r="47" spans="2:38" ht="19.5" customHeight="1" x14ac:dyDescent="0.15">
      <c r="I47" s="14" t="s">
        <v>299</v>
      </c>
      <c r="J47" s="59"/>
      <c r="K47" s="59"/>
      <c r="L47" s="59"/>
      <c r="M47" s="59"/>
      <c r="N47" s="59"/>
      <c r="O47" s="59"/>
      <c r="P47" s="59"/>
      <c r="Q47" s="59"/>
      <c r="R47" s="59"/>
      <c r="S47" s="59"/>
      <c r="T47" s="59"/>
      <c r="U47" s="59"/>
      <c r="V47" s="59"/>
      <c r="W47" s="59"/>
      <c r="X47" s="59"/>
      <c r="Y47" s="59"/>
      <c r="Z47" s="59"/>
      <c r="AA47" s="59"/>
      <c r="AB47" s="59"/>
      <c r="AC47" s="59"/>
      <c r="AD47" s="59"/>
      <c r="AE47" s="59"/>
      <c r="AF47" s="59"/>
      <c r="AG47" s="59"/>
      <c r="AH47" s="59"/>
      <c r="AI47" s="59"/>
      <c r="AJ47" s="59"/>
      <c r="AK47" s="59"/>
      <c r="AL47" s="59"/>
    </row>
    <row r="48" spans="2:38" ht="19.5" customHeight="1" x14ac:dyDescent="0.15">
      <c r="I48" s="16"/>
      <c r="J48" s="17"/>
      <c r="K48" s="17"/>
      <c r="L48" s="17"/>
      <c r="M48" s="17"/>
      <c r="N48" s="17"/>
      <c r="O48" s="17"/>
      <c r="P48" s="20" t="s">
        <v>303</v>
      </c>
      <c r="Q48" s="21"/>
      <c r="R48" s="21"/>
      <c r="S48" s="22"/>
    </row>
    <row r="49" spans="2:40" ht="19.5" customHeight="1" x14ac:dyDescent="0.15">
      <c r="I49" s="27" t="s">
        <v>300</v>
      </c>
      <c r="J49" s="28"/>
      <c r="K49" s="28"/>
      <c r="L49" s="28"/>
      <c r="M49" s="28"/>
      <c r="N49" s="28"/>
      <c r="O49" s="28"/>
      <c r="P49" s="29"/>
      <c r="Q49" s="206">
        <v>2</v>
      </c>
      <c r="R49" s="206"/>
      <c r="S49" s="30"/>
    </row>
    <row r="50" spans="2:40" ht="19.5" customHeight="1" x14ac:dyDescent="0.15">
      <c r="I50" s="38" t="s">
        <v>301</v>
      </c>
      <c r="J50" s="39"/>
      <c r="K50" s="39"/>
      <c r="L50" s="39"/>
      <c r="M50" s="39"/>
      <c r="N50" s="39"/>
      <c r="O50" s="39"/>
      <c r="P50" s="45"/>
      <c r="Q50" s="203">
        <v>12</v>
      </c>
      <c r="R50" s="203"/>
      <c r="S50" s="46"/>
    </row>
    <row r="51" spans="2:40" ht="19.5" customHeight="1" x14ac:dyDescent="0.15">
      <c r="I51" s="38" t="s">
        <v>304</v>
      </c>
      <c r="J51" s="39"/>
      <c r="K51" s="39"/>
      <c r="L51" s="39"/>
      <c r="M51" s="39"/>
      <c r="N51" s="39"/>
      <c r="O51" s="39"/>
      <c r="P51" s="45"/>
      <c r="Q51" s="203">
        <v>8</v>
      </c>
      <c r="R51" s="203"/>
      <c r="S51" s="46"/>
    </row>
    <row r="52" spans="2:40" ht="19.5" customHeight="1" x14ac:dyDescent="0.15">
      <c r="I52" s="38" t="s">
        <v>302</v>
      </c>
      <c r="J52" s="39"/>
      <c r="K52" s="39"/>
      <c r="L52" s="39"/>
      <c r="M52" s="39"/>
      <c r="N52" s="39"/>
      <c r="O52" s="39"/>
      <c r="P52" s="45"/>
      <c r="Q52" s="203">
        <v>3</v>
      </c>
      <c r="R52" s="203"/>
      <c r="S52" s="46"/>
    </row>
    <row r="53" spans="2:40" ht="19.5" customHeight="1" x14ac:dyDescent="0.15">
      <c r="I53" s="31" t="s">
        <v>311</v>
      </c>
      <c r="J53" s="32"/>
      <c r="K53" s="32"/>
      <c r="L53" s="32"/>
      <c r="M53" s="32"/>
      <c r="N53" s="32"/>
      <c r="O53" s="32"/>
      <c r="P53" s="33"/>
      <c r="Q53" s="207">
        <v>1</v>
      </c>
      <c r="R53" s="207"/>
      <c r="S53" s="34"/>
      <c r="AN53" s="41"/>
    </row>
    <row r="54" spans="2:40" ht="19.5" customHeight="1" x14ac:dyDescent="0.15">
      <c r="I54" s="18"/>
      <c r="J54" s="19"/>
      <c r="K54" s="19" t="s">
        <v>293</v>
      </c>
      <c r="L54" s="19"/>
      <c r="M54" s="19"/>
      <c r="N54" s="19"/>
      <c r="O54" s="19"/>
      <c r="P54" s="23"/>
      <c r="Q54" s="208">
        <f>SUM(Q49:R53)</f>
        <v>26</v>
      </c>
      <c r="R54" s="208"/>
      <c r="S54" s="24"/>
    </row>
    <row r="56" spans="2:40" ht="14.25" customHeight="1" x14ac:dyDescent="0.15">
      <c r="B56" s="14" t="s">
        <v>321</v>
      </c>
      <c r="E56" s="14" t="s">
        <v>306</v>
      </c>
      <c r="I56" s="201" t="s">
        <v>307</v>
      </c>
      <c r="J56" s="202"/>
      <c r="K56" s="202"/>
      <c r="L56" s="202"/>
      <c r="M56" s="202"/>
      <c r="N56" s="202"/>
      <c r="O56" s="202"/>
      <c r="P56" s="202"/>
      <c r="Q56" s="202"/>
      <c r="R56" s="202"/>
      <c r="S56" s="202"/>
      <c r="T56" s="202"/>
      <c r="U56" s="202"/>
      <c r="V56" s="202"/>
      <c r="W56" s="202"/>
      <c r="X56" s="202"/>
      <c r="Y56" s="202"/>
      <c r="Z56" s="202"/>
      <c r="AA56" s="202"/>
      <c r="AB56" s="202"/>
      <c r="AC56" s="202"/>
      <c r="AD56" s="202"/>
      <c r="AE56" s="202"/>
      <c r="AF56" s="202"/>
      <c r="AG56" s="202"/>
      <c r="AH56" s="202"/>
      <c r="AI56" s="202"/>
      <c r="AJ56" s="202"/>
      <c r="AK56" s="202"/>
      <c r="AL56" s="202"/>
    </row>
    <row r="57" spans="2:40" ht="14.25" customHeight="1" x14ac:dyDescent="0.15">
      <c r="I57" s="202"/>
      <c r="J57" s="202"/>
      <c r="K57" s="202"/>
      <c r="L57" s="202"/>
      <c r="M57" s="202"/>
      <c r="N57" s="202"/>
      <c r="O57" s="202"/>
      <c r="P57" s="202"/>
      <c r="Q57" s="202"/>
      <c r="R57" s="202"/>
      <c r="S57" s="202"/>
      <c r="T57" s="202"/>
      <c r="U57" s="202"/>
      <c r="V57" s="202"/>
      <c r="W57" s="202"/>
      <c r="X57" s="202"/>
      <c r="Y57" s="202"/>
      <c r="Z57" s="202"/>
      <c r="AA57" s="202"/>
      <c r="AB57" s="202"/>
      <c r="AC57" s="202"/>
      <c r="AD57" s="202"/>
      <c r="AE57" s="202"/>
      <c r="AF57" s="202"/>
      <c r="AG57" s="202"/>
      <c r="AH57" s="202"/>
      <c r="AI57" s="202"/>
      <c r="AJ57" s="202"/>
      <c r="AK57" s="202"/>
      <c r="AL57" s="202"/>
    </row>
    <row r="58" spans="2:40" ht="19.5" customHeight="1" x14ac:dyDescent="0.15">
      <c r="I58" s="14" t="s">
        <v>343</v>
      </c>
    </row>
    <row r="59" spans="2:40" ht="19.5" customHeight="1" x14ac:dyDescent="0.15">
      <c r="I59" s="16"/>
      <c r="J59" s="17"/>
      <c r="K59" s="17"/>
      <c r="L59" s="17"/>
      <c r="M59" s="17"/>
      <c r="N59" s="17"/>
      <c r="O59" s="17"/>
      <c r="P59" s="20" t="s">
        <v>303</v>
      </c>
      <c r="Q59" s="21"/>
      <c r="R59" s="21"/>
      <c r="S59" s="22"/>
    </row>
    <row r="60" spans="2:40" ht="19.5" customHeight="1" x14ac:dyDescent="0.15">
      <c r="I60" s="27" t="s">
        <v>308</v>
      </c>
      <c r="J60" s="28"/>
      <c r="K60" s="28"/>
      <c r="L60" s="28"/>
      <c r="M60" s="28"/>
      <c r="N60" s="28"/>
      <c r="O60" s="28"/>
      <c r="P60" s="29"/>
      <c r="Q60" s="206">
        <v>9</v>
      </c>
      <c r="R60" s="206"/>
      <c r="S60" s="30"/>
    </row>
    <row r="61" spans="2:40" ht="19.5" customHeight="1" x14ac:dyDescent="0.15">
      <c r="I61" s="31" t="s">
        <v>309</v>
      </c>
      <c r="J61" s="32"/>
      <c r="K61" s="32"/>
      <c r="L61" s="32"/>
      <c r="M61" s="32"/>
      <c r="N61" s="32"/>
      <c r="O61" s="32"/>
      <c r="P61" s="33"/>
      <c r="Q61" s="205">
        <v>17</v>
      </c>
      <c r="R61" s="205"/>
      <c r="S61" s="34"/>
    </row>
    <row r="62" spans="2:40" ht="19.5" customHeight="1" x14ac:dyDescent="0.15">
      <c r="I62" s="16"/>
      <c r="J62" s="17" t="s">
        <v>293</v>
      </c>
      <c r="K62" s="17"/>
      <c r="L62" s="17"/>
      <c r="M62" s="17"/>
      <c r="N62" s="17"/>
      <c r="O62" s="17"/>
      <c r="P62" s="25"/>
      <c r="Q62" s="204">
        <f>SUM(Q60:R61)</f>
        <v>26</v>
      </c>
      <c r="R62" s="204"/>
      <c r="S62" s="26"/>
    </row>
    <row r="64" spans="2:40" ht="19.5" customHeight="1" x14ac:dyDescent="0.15">
      <c r="B64" s="14" t="s">
        <v>345</v>
      </c>
      <c r="E64" s="14" t="s">
        <v>346</v>
      </c>
    </row>
    <row r="65" spans="5:5" ht="19.5" customHeight="1" x14ac:dyDescent="0.15">
      <c r="E65" s="14" t="s">
        <v>347</v>
      </c>
    </row>
  </sheetData>
  <mergeCells count="27">
    <mergeCell ref="C4:AK7"/>
    <mergeCell ref="K16:L16"/>
    <mergeCell ref="O16:P16"/>
    <mergeCell ref="S16:T16"/>
    <mergeCell ref="W16:X16"/>
    <mergeCell ref="AA16:AB16"/>
    <mergeCell ref="AE16:AF16"/>
    <mergeCell ref="AI16:AJ16"/>
    <mergeCell ref="D33:AL34"/>
    <mergeCell ref="C37:AL38"/>
    <mergeCell ref="K17:L17"/>
    <mergeCell ref="O17:P17"/>
    <mergeCell ref="S17:T17"/>
    <mergeCell ref="W17:X17"/>
    <mergeCell ref="AA17:AB17"/>
    <mergeCell ref="AE17:AF17"/>
    <mergeCell ref="AI17:AJ17"/>
    <mergeCell ref="Q49:R49"/>
    <mergeCell ref="Q50:R50"/>
    <mergeCell ref="Q52:R52"/>
    <mergeCell ref="Q53:R53"/>
    <mergeCell ref="Q54:R54"/>
    <mergeCell ref="I56:AL57"/>
    <mergeCell ref="Q51:R51"/>
    <mergeCell ref="Q62:R62"/>
    <mergeCell ref="Q61:R61"/>
    <mergeCell ref="Q60:R60"/>
  </mergeCells>
  <phoneticPr fontId="1"/>
  <pageMargins left="0.78740157480314965" right="0.78740157480314965" top="0.78740157480314965" bottom="0.78740157480314965"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BO182"/>
  <sheetViews>
    <sheetView tabSelected="1" view="pageBreakPreview" zoomScale="70" zoomScaleNormal="70" zoomScaleSheetLayoutView="70" workbookViewId="0">
      <pane xSplit="10" ySplit="6" topLeftCell="K7" activePane="bottomRight" state="frozen"/>
      <selection pane="topRight" activeCell="K1" sqref="K1"/>
      <selection pane="bottomLeft" activeCell="A7" sqref="A7"/>
      <selection pane="bottomRight" activeCell="P10" sqref="P10"/>
    </sheetView>
  </sheetViews>
  <sheetFormatPr defaultColWidth="2.125" defaultRowHeight="14.25" outlineLevelCol="1" x14ac:dyDescent="0.15"/>
  <cols>
    <col min="1" max="1" width="1.875" style="64" customWidth="1"/>
    <col min="2" max="2" width="6.5" style="9" customWidth="1" outlineLevel="1"/>
    <col min="3" max="4" width="12.625" style="61" customWidth="1"/>
    <col min="5" max="5" width="25.75" style="64" customWidth="1"/>
    <col min="6" max="6" width="19.625" style="64" customWidth="1"/>
    <col min="7" max="8" width="8.25" style="64" customWidth="1"/>
    <col min="9" max="9" width="7.5" style="64" hidden="1" customWidth="1"/>
    <col min="10" max="10" width="5.875" style="65" customWidth="1"/>
    <col min="11" max="11" width="8.25" style="65" customWidth="1" outlineLevel="1"/>
    <col min="12" max="22" width="7.5" style="64" customWidth="1" outlineLevel="1"/>
    <col min="23" max="23" width="10.625" style="65" customWidth="1"/>
    <col min="24" max="24" width="9.75" style="65" customWidth="1"/>
    <col min="25" max="34" width="8" style="65" customWidth="1"/>
    <col min="35" max="35" width="3.875" style="65" customWidth="1"/>
    <col min="36" max="46" width="7.5" style="64" customWidth="1"/>
    <col min="47" max="47" width="2.125" style="64"/>
    <col min="48" max="48" width="7.5" style="64" customWidth="1"/>
    <col min="49" max="50" width="6.5" style="64" customWidth="1"/>
    <col min="51" max="16384" width="2.125" style="64"/>
  </cols>
  <sheetData>
    <row r="1" spans="2:67" ht="19.5" thickBot="1" x14ac:dyDescent="0.2">
      <c r="B1" s="67"/>
      <c r="D1" s="140"/>
      <c r="E1" s="67"/>
      <c r="I1" s="142"/>
      <c r="L1" s="1"/>
      <c r="M1" s="1"/>
      <c r="N1" s="1"/>
      <c r="O1" s="1"/>
      <c r="P1" s="1"/>
      <c r="Q1" s="1"/>
      <c r="R1" s="1"/>
      <c r="S1" s="1"/>
      <c r="T1" s="1"/>
      <c r="U1" s="1"/>
      <c r="V1" s="1"/>
      <c r="W1" s="11"/>
      <c r="X1" s="11"/>
      <c r="Y1" s="11"/>
      <c r="Z1" s="11"/>
      <c r="AA1" s="11"/>
      <c r="AB1" s="11"/>
      <c r="AC1" s="11"/>
      <c r="AD1" s="11"/>
      <c r="AE1" s="11"/>
      <c r="AF1" s="11"/>
      <c r="AG1" s="11"/>
      <c r="AH1" s="11"/>
      <c r="AI1" s="11"/>
    </row>
    <row r="2" spans="2:67" ht="45" customHeight="1" thickBot="1" x14ac:dyDescent="0.2">
      <c r="B2" s="67"/>
      <c r="C2" s="140"/>
      <c r="D2" s="140"/>
      <c r="E2" s="67"/>
      <c r="I2" s="142"/>
      <c r="L2" s="1"/>
      <c r="M2" s="1"/>
      <c r="N2" s="1"/>
      <c r="O2" s="1"/>
      <c r="P2" s="1"/>
      <c r="Q2" s="1"/>
      <c r="R2" s="1"/>
      <c r="S2" s="1"/>
      <c r="T2" s="1"/>
      <c r="U2" s="1"/>
      <c r="V2" s="1"/>
      <c r="W2" s="11"/>
      <c r="X2" s="155" t="s">
        <v>1</v>
      </c>
      <c r="Y2" s="156" t="s">
        <v>2</v>
      </c>
      <c r="Z2" s="156" t="s">
        <v>3</v>
      </c>
      <c r="AA2" s="156" t="s">
        <v>4</v>
      </c>
      <c r="AB2" s="156" t="s">
        <v>10</v>
      </c>
      <c r="AC2" s="156" t="s">
        <v>383</v>
      </c>
      <c r="AD2" s="156" t="s">
        <v>6</v>
      </c>
      <c r="AE2" s="156" t="s">
        <v>384</v>
      </c>
      <c r="AF2" s="156" t="s">
        <v>385</v>
      </c>
      <c r="AG2" s="156" t="s">
        <v>386</v>
      </c>
      <c r="AH2" s="157" t="s">
        <v>387</v>
      </c>
      <c r="AI2" s="11"/>
      <c r="AJ2" s="67"/>
    </row>
    <row r="3" spans="2:67" ht="27.75" customHeight="1" thickBot="1" x14ac:dyDescent="0.2">
      <c r="B3" s="67"/>
      <c r="C3" s="220" t="s">
        <v>394</v>
      </c>
      <c r="D3" s="220"/>
      <c r="E3" s="67"/>
      <c r="I3" s="161" t="s">
        <v>432</v>
      </c>
      <c r="L3" s="1"/>
      <c r="M3" s="1"/>
      <c r="N3" s="1"/>
      <c r="O3" s="1"/>
      <c r="P3" s="1"/>
      <c r="Q3" s="1"/>
      <c r="R3" s="1"/>
      <c r="S3" s="1"/>
      <c r="T3" s="1"/>
      <c r="U3" s="1"/>
      <c r="V3" s="1"/>
      <c r="W3" s="181" t="s">
        <v>427</v>
      </c>
      <c r="X3" s="158">
        <f>SUM(X7:X167)</f>
        <v>0</v>
      </c>
      <c r="Y3" s="158">
        <f t="shared" ref="Y3:AH3" si="0">SUM(Y7:Y167)</f>
        <v>0</v>
      </c>
      <c r="Z3" s="158">
        <f t="shared" si="0"/>
        <v>0</v>
      </c>
      <c r="AA3" s="158">
        <f t="shared" si="0"/>
        <v>0</v>
      </c>
      <c r="AB3" s="158">
        <f t="shared" si="0"/>
        <v>0</v>
      </c>
      <c r="AC3" s="158">
        <f t="shared" si="0"/>
        <v>0</v>
      </c>
      <c r="AD3" s="158">
        <f t="shared" si="0"/>
        <v>0</v>
      </c>
      <c r="AE3" s="158">
        <f t="shared" si="0"/>
        <v>0</v>
      </c>
      <c r="AF3" s="158">
        <f t="shared" si="0"/>
        <v>0</v>
      </c>
      <c r="AG3" s="158">
        <f t="shared" si="0"/>
        <v>0</v>
      </c>
      <c r="AH3" s="159">
        <f t="shared" si="0"/>
        <v>0</v>
      </c>
      <c r="AI3" s="11"/>
      <c r="AJ3" s="67" t="s">
        <v>389</v>
      </c>
    </row>
    <row r="4" spans="2:67" ht="12.75" customHeight="1" thickBot="1" x14ac:dyDescent="0.2">
      <c r="B4" s="10"/>
      <c r="C4" s="60"/>
      <c r="D4" s="60"/>
      <c r="E4" s="2"/>
      <c r="F4" s="4"/>
      <c r="G4" s="2"/>
      <c r="H4" s="2"/>
      <c r="I4" s="2"/>
      <c r="J4" s="11"/>
      <c r="K4" s="11"/>
      <c r="L4" s="2"/>
      <c r="M4" s="2"/>
      <c r="N4" s="2"/>
      <c r="O4" s="2"/>
      <c r="P4" s="2"/>
      <c r="Q4" s="2"/>
      <c r="R4" s="2"/>
      <c r="S4" s="2"/>
      <c r="T4" s="2"/>
      <c r="U4" s="2"/>
      <c r="V4" s="2"/>
      <c r="W4" s="71"/>
      <c r="X4" s="71"/>
      <c r="Y4" s="71"/>
      <c r="Z4" s="71"/>
      <c r="AA4" s="71"/>
      <c r="AB4" s="71"/>
      <c r="AC4" s="71"/>
      <c r="AD4" s="71"/>
      <c r="AE4" s="71"/>
      <c r="AF4" s="71"/>
      <c r="AG4" s="71"/>
      <c r="AH4" s="71"/>
      <c r="AI4" s="66"/>
    </row>
    <row r="5" spans="2:67" customFormat="1" ht="22.5" customHeight="1" x14ac:dyDescent="0.15">
      <c r="B5" s="221" t="s">
        <v>444</v>
      </c>
      <c r="C5" s="223" t="s">
        <v>359</v>
      </c>
      <c r="D5" s="223" t="s">
        <v>422</v>
      </c>
      <c r="E5" s="225" t="s">
        <v>390</v>
      </c>
      <c r="F5" s="212" t="s">
        <v>0</v>
      </c>
      <c r="G5" s="214" t="s">
        <v>374</v>
      </c>
      <c r="H5" s="215"/>
      <c r="I5" s="215"/>
      <c r="J5" s="216"/>
      <c r="K5" s="130"/>
      <c r="L5" s="111" t="s">
        <v>476</v>
      </c>
      <c r="M5" s="107"/>
      <c r="N5" s="107"/>
      <c r="O5" s="107"/>
      <c r="P5" s="107"/>
      <c r="Q5" s="107"/>
      <c r="R5" s="107"/>
      <c r="S5" s="107"/>
      <c r="T5" s="107"/>
      <c r="U5" s="107"/>
      <c r="V5" s="107"/>
      <c r="W5" s="199" t="s">
        <v>388</v>
      </c>
      <c r="X5" s="182" t="s">
        <v>391</v>
      </c>
      <c r="Y5" s="107"/>
      <c r="Z5" s="107"/>
      <c r="AA5" s="107"/>
      <c r="AB5" s="107"/>
      <c r="AC5" s="107"/>
      <c r="AD5" s="107"/>
      <c r="AE5" s="107"/>
      <c r="AF5" s="107"/>
      <c r="AG5" s="107"/>
      <c r="AH5" s="108"/>
      <c r="AI5" s="119"/>
      <c r="AJ5" s="183" t="s">
        <v>381</v>
      </c>
      <c r="AK5" s="69"/>
      <c r="AL5" s="69"/>
      <c r="AM5" s="69"/>
      <c r="AN5" s="69"/>
      <c r="AO5" s="69"/>
      <c r="AP5" s="69"/>
      <c r="AQ5" s="69"/>
      <c r="AR5" s="69"/>
      <c r="AS5" s="69"/>
      <c r="AT5" s="70"/>
      <c r="AU5" s="68"/>
    </row>
    <row r="6" spans="2:67" customFormat="1" ht="78.75" customHeight="1" thickBot="1" x14ac:dyDescent="0.2">
      <c r="B6" s="222"/>
      <c r="C6" s="224"/>
      <c r="D6" s="224"/>
      <c r="E6" s="226"/>
      <c r="F6" s="213"/>
      <c r="G6" s="217"/>
      <c r="H6" s="218"/>
      <c r="I6" s="218"/>
      <c r="J6" s="219"/>
      <c r="K6" s="117" t="s">
        <v>12</v>
      </c>
      <c r="L6" s="118" t="s">
        <v>1</v>
      </c>
      <c r="M6" s="118" t="s">
        <v>2</v>
      </c>
      <c r="N6" s="118" t="s">
        <v>3</v>
      </c>
      <c r="O6" s="118" t="s">
        <v>4</v>
      </c>
      <c r="P6" s="118" t="s">
        <v>10</v>
      </c>
      <c r="Q6" s="118" t="s">
        <v>5</v>
      </c>
      <c r="R6" s="118" t="s">
        <v>6</v>
      </c>
      <c r="S6" s="118" t="s">
        <v>9</v>
      </c>
      <c r="T6" s="118" t="s">
        <v>11</v>
      </c>
      <c r="U6" s="118" t="s">
        <v>7</v>
      </c>
      <c r="V6" s="125" t="s">
        <v>8</v>
      </c>
      <c r="W6" s="184" t="s">
        <v>441</v>
      </c>
      <c r="X6" s="185" t="s">
        <v>382</v>
      </c>
      <c r="Y6" s="186" t="s">
        <v>2</v>
      </c>
      <c r="Z6" s="186" t="s">
        <v>3</v>
      </c>
      <c r="AA6" s="186" t="s">
        <v>4</v>
      </c>
      <c r="AB6" s="186" t="s">
        <v>10</v>
      </c>
      <c r="AC6" s="186" t="s">
        <v>383</v>
      </c>
      <c r="AD6" s="186" t="s">
        <v>6</v>
      </c>
      <c r="AE6" s="186" t="s">
        <v>384</v>
      </c>
      <c r="AF6" s="186" t="s">
        <v>385</v>
      </c>
      <c r="AG6" s="186" t="s">
        <v>386</v>
      </c>
      <c r="AH6" s="187" t="s">
        <v>387</v>
      </c>
      <c r="AI6" s="73"/>
      <c r="AJ6" s="122" t="s">
        <v>1</v>
      </c>
      <c r="AK6" s="123" t="s">
        <v>2</v>
      </c>
      <c r="AL6" s="123" t="s">
        <v>3</v>
      </c>
      <c r="AM6" s="123" t="s">
        <v>4</v>
      </c>
      <c r="AN6" s="123" t="s">
        <v>10</v>
      </c>
      <c r="AO6" s="123" t="s">
        <v>5</v>
      </c>
      <c r="AP6" s="123" t="s">
        <v>6</v>
      </c>
      <c r="AQ6" s="123" t="s">
        <v>9</v>
      </c>
      <c r="AR6" s="123" t="s">
        <v>11</v>
      </c>
      <c r="AS6" s="123" t="s">
        <v>7</v>
      </c>
      <c r="AT6" s="124" t="s">
        <v>8</v>
      </c>
      <c r="AU6" s="7"/>
      <c r="AV6" s="7"/>
      <c r="AW6" s="7"/>
      <c r="AX6" s="6"/>
      <c r="AY6" s="6"/>
      <c r="AZ6" s="6"/>
      <c r="BA6" s="6"/>
      <c r="BB6" s="6"/>
      <c r="BC6" s="6"/>
      <c r="BD6" s="6"/>
      <c r="BE6" s="6"/>
      <c r="BF6" s="6"/>
      <c r="BG6" s="6"/>
      <c r="BH6" s="6"/>
      <c r="BI6" s="6"/>
      <c r="BJ6" s="6"/>
      <c r="BK6" s="6"/>
      <c r="BL6" s="6"/>
      <c r="BM6" s="6"/>
      <c r="BN6" s="6"/>
      <c r="BO6" s="6"/>
    </row>
    <row r="7" spans="2:67" s="12" customFormat="1" ht="31.5" customHeight="1" x14ac:dyDescent="0.15">
      <c r="B7" s="136">
        <v>1</v>
      </c>
      <c r="C7" s="137" t="s">
        <v>361</v>
      </c>
      <c r="D7" s="150" t="s">
        <v>413</v>
      </c>
      <c r="E7" s="177" t="s">
        <v>144</v>
      </c>
      <c r="F7" s="178" t="s">
        <v>188</v>
      </c>
      <c r="G7" s="162"/>
      <c r="H7" s="163"/>
      <c r="I7" s="163">
        <v>200</v>
      </c>
      <c r="J7" s="188" t="s">
        <v>288</v>
      </c>
      <c r="K7" s="164" t="s">
        <v>25</v>
      </c>
      <c r="L7" s="163">
        <v>87</v>
      </c>
      <c r="M7" s="163">
        <v>0.2</v>
      </c>
      <c r="N7" s="163">
        <v>0</v>
      </c>
      <c r="O7" s="163">
        <v>21.5</v>
      </c>
      <c r="P7" s="165">
        <v>0</v>
      </c>
      <c r="Q7" s="163"/>
      <c r="R7" s="163"/>
      <c r="S7" s="163"/>
      <c r="T7" s="163"/>
      <c r="U7" s="163"/>
      <c r="V7" s="166"/>
      <c r="W7" s="126"/>
      <c r="X7" s="93">
        <f t="shared" ref="X7:X38" si="1">+$W7*AJ7/100</f>
        <v>0</v>
      </c>
      <c r="Y7" s="94">
        <f t="shared" ref="Y7:Y38" si="2">+$W7*AK7/100</f>
        <v>0</v>
      </c>
      <c r="Z7" s="94">
        <f t="shared" ref="Z7:Z38" si="3">+$W7*AL7/100</f>
        <v>0</v>
      </c>
      <c r="AA7" s="94">
        <f t="shared" ref="AA7:AA38" si="4">+$W7*AM7/100</f>
        <v>0</v>
      </c>
      <c r="AB7" s="95">
        <f t="shared" ref="AB7:AB38" si="5">+$W7*AN7/100</f>
        <v>0</v>
      </c>
      <c r="AC7" s="96" t="str">
        <f t="shared" ref="AC7:AC38" si="6">+IF(AO7="","",$W7*AO7/100)</f>
        <v/>
      </c>
      <c r="AD7" s="94" t="str">
        <f t="shared" ref="AD7:AD38" si="7">+IF(AP7="","",$W7*AP7/100)</f>
        <v/>
      </c>
      <c r="AE7" s="96" t="str">
        <f t="shared" ref="AE7:AE38" si="8">+IF(AQ7="","",$W7*AQ7/100)</f>
        <v/>
      </c>
      <c r="AF7" s="95" t="str">
        <f t="shared" ref="AF7:AF38" si="9">+IF(AR7="","",$W7*AR7/100)</f>
        <v/>
      </c>
      <c r="AG7" s="95" t="str">
        <f t="shared" ref="AG7:AG38" si="10">+IF(AS7="","",$W7*AS7/100)</f>
        <v/>
      </c>
      <c r="AH7" s="97" t="str">
        <f t="shared" ref="AH7:AH38" si="11">+IF(AT7="","",$W7*AT7/100)</f>
        <v/>
      </c>
      <c r="AI7" s="74"/>
      <c r="AJ7" s="120">
        <f t="shared" ref="AJ7:AJ38" si="12">+ROUND(L7*100/I7,0)</f>
        <v>44</v>
      </c>
      <c r="AK7" s="121">
        <f t="shared" ref="AK7:AK38" si="13">+ROUND(M7*100/$I7,1)</f>
        <v>0.1</v>
      </c>
      <c r="AL7" s="121">
        <f t="shared" ref="AL7:AL38" si="14">+ROUND(N7*100/$I7,1)</f>
        <v>0</v>
      </c>
      <c r="AM7" s="121">
        <f t="shared" ref="AM7:AM38" si="15">+ROUND(O7*100/$I7,1)</f>
        <v>10.8</v>
      </c>
      <c r="AN7" s="121">
        <f t="shared" ref="AN7:AN38" si="16">+ROUND(P7*100/$I7,1)</f>
        <v>0</v>
      </c>
      <c r="AO7" s="131" t="str">
        <f>+IF(Q7="","",ROUND(Q7*100/$I7,0))</f>
        <v/>
      </c>
      <c r="AP7" s="121" t="str">
        <f>+IF(R7="","",ROUND(R7*100/$I7,1))</f>
        <v/>
      </c>
      <c r="AQ7" s="131" t="str">
        <f>+IF(S7="","",ROUND(S7*100/$I7,0))</f>
        <v/>
      </c>
      <c r="AR7" s="132" t="str">
        <f t="shared" ref="AR7:AS10" si="17">+IF(T7="","",ROUND(T7*100/$I7,2))</f>
        <v/>
      </c>
      <c r="AS7" s="132" t="str">
        <f t="shared" si="17"/>
        <v/>
      </c>
      <c r="AT7" s="133" t="str">
        <f>+IF(V7="","",ROUND(V7*100/$I7,0))</f>
        <v/>
      </c>
      <c r="AU7" s="72"/>
      <c r="AV7" s="72"/>
    </row>
    <row r="8" spans="2:67" customFormat="1" ht="31.5" customHeight="1" x14ac:dyDescent="0.15">
      <c r="B8" s="136">
        <v>2</v>
      </c>
      <c r="C8" s="138" t="s">
        <v>361</v>
      </c>
      <c r="D8" s="151" t="s">
        <v>413</v>
      </c>
      <c r="E8" s="103" t="s">
        <v>59</v>
      </c>
      <c r="F8" s="104" t="s">
        <v>257</v>
      </c>
      <c r="G8" s="167"/>
      <c r="H8" s="109"/>
      <c r="I8" s="109">
        <v>200</v>
      </c>
      <c r="J8" s="189" t="s">
        <v>288</v>
      </c>
      <c r="K8" s="113" t="s">
        <v>26</v>
      </c>
      <c r="L8" s="109">
        <v>100</v>
      </c>
      <c r="M8" s="109">
        <v>1.3</v>
      </c>
      <c r="N8" s="109">
        <v>0</v>
      </c>
      <c r="O8" s="109">
        <v>23.9</v>
      </c>
      <c r="P8" s="112">
        <v>0.02</v>
      </c>
      <c r="Q8" s="109"/>
      <c r="R8" s="109"/>
      <c r="S8" s="109"/>
      <c r="T8" s="109"/>
      <c r="U8" s="109"/>
      <c r="V8" s="160"/>
      <c r="W8" s="127"/>
      <c r="X8" s="83">
        <f t="shared" si="1"/>
        <v>0</v>
      </c>
      <c r="Y8" s="84">
        <f t="shared" si="2"/>
        <v>0</v>
      </c>
      <c r="Z8" s="84">
        <f t="shared" si="3"/>
        <v>0</v>
      </c>
      <c r="AA8" s="84">
        <f t="shared" si="4"/>
        <v>0</v>
      </c>
      <c r="AB8" s="85">
        <f t="shared" si="5"/>
        <v>0</v>
      </c>
      <c r="AC8" s="86" t="str">
        <f t="shared" si="6"/>
        <v/>
      </c>
      <c r="AD8" s="84" t="str">
        <f t="shared" si="7"/>
        <v/>
      </c>
      <c r="AE8" s="86" t="str">
        <f t="shared" si="8"/>
        <v/>
      </c>
      <c r="AF8" s="85" t="str">
        <f t="shared" si="9"/>
        <v/>
      </c>
      <c r="AG8" s="85" t="str">
        <f t="shared" si="10"/>
        <v/>
      </c>
      <c r="AH8" s="87" t="str">
        <f t="shared" si="11"/>
        <v/>
      </c>
      <c r="AI8" s="74"/>
      <c r="AJ8" s="76">
        <f t="shared" si="12"/>
        <v>50</v>
      </c>
      <c r="AK8" s="77">
        <f t="shared" si="13"/>
        <v>0.7</v>
      </c>
      <c r="AL8" s="77">
        <f t="shared" si="14"/>
        <v>0</v>
      </c>
      <c r="AM8" s="77">
        <f t="shared" si="15"/>
        <v>12</v>
      </c>
      <c r="AN8" s="77">
        <f t="shared" si="16"/>
        <v>0</v>
      </c>
      <c r="AO8" s="78" t="str">
        <f>+IF(Q8="","",ROUND(Q8*100/$I8,0))</f>
        <v/>
      </c>
      <c r="AP8" s="77" t="str">
        <f>+IF(R8="","",ROUND(R8*100/$I8,1))</f>
        <v/>
      </c>
      <c r="AQ8" s="78" t="str">
        <f>+IF(S8="","",ROUND(S8*100/$I8,0))</f>
        <v/>
      </c>
      <c r="AR8" s="79" t="str">
        <f t="shared" si="17"/>
        <v/>
      </c>
      <c r="AS8" s="79" t="str">
        <f t="shared" si="17"/>
        <v/>
      </c>
      <c r="AT8" s="80" t="str">
        <f>+IF(V8="","",ROUND(V8*100/$I8,0))</f>
        <v/>
      </c>
      <c r="AU8" s="105"/>
      <c r="AV8" s="105"/>
    </row>
    <row r="9" spans="2:67" customFormat="1" ht="31.5" customHeight="1" x14ac:dyDescent="0.15">
      <c r="B9" s="136">
        <v>3</v>
      </c>
      <c r="C9" s="138" t="s">
        <v>361</v>
      </c>
      <c r="D9" s="151" t="s">
        <v>413</v>
      </c>
      <c r="E9" s="103" t="s">
        <v>111</v>
      </c>
      <c r="F9" s="104" t="s">
        <v>193</v>
      </c>
      <c r="G9" s="167"/>
      <c r="H9" s="109"/>
      <c r="I9" s="109">
        <v>200</v>
      </c>
      <c r="J9" s="189" t="s">
        <v>288</v>
      </c>
      <c r="K9" s="113" t="s">
        <v>25</v>
      </c>
      <c r="L9" s="109">
        <v>102</v>
      </c>
      <c r="M9" s="109">
        <v>0.4</v>
      </c>
      <c r="N9" s="109">
        <v>0</v>
      </c>
      <c r="O9" s="109">
        <v>25</v>
      </c>
      <c r="P9" s="112">
        <v>0.03</v>
      </c>
      <c r="Q9" s="109"/>
      <c r="R9" s="109"/>
      <c r="S9" s="109"/>
      <c r="T9" s="109"/>
      <c r="U9" s="109"/>
      <c r="V9" s="160"/>
      <c r="W9" s="127"/>
      <c r="X9" s="83">
        <f t="shared" si="1"/>
        <v>0</v>
      </c>
      <c r="Y9" s="84">
        <f t="shared" si="2"/>
        <v>0</v>
      </c>
      <c r="Z9" s="84">
        <f t="shared" si="3"/>
        <v>0</v>
      </c>
      <c r="AA9" s="84">
        <f t="shared" si="4"/>
        <v>0</v>
      </c>
      <c r="AB9" s="85">
        <f t="shared" si="5"/>
        <v>0</v>
      </c>
      <c r="AC9" s="86" t="str">
        <f t="shared" si="6"/>
        <v/>
      </c>
      <c r="AD9" s="84" t="str">
        <f t="shared" si="7"/>
        <v/>
      </c>
      <c r="AE9" s="86" t="str">
        <f t="shared" si="8"/>
        <v/>
      </c>
      <c r="AF9" s="85" t="str">
        <f t="shared" si="9"/>
        <v/>
      </c>
      <c r="AG9" s="85" t="str">
        <f t="shared" si="10"/>
        <v/>
      </c>
      <c r="AH9" s="87" t="str">
        <f t="shared" si="11"/>
        <v/>
      </c>
      <c r="AI9" s="74"/>
      <c r="AJ9" s="76">
        <f t="shared" si="12"/>
        <v>51</v>
      </c>
      <c r="AK9" s="77">
        <f t="shared" si="13"/>
        <v>0.2</v>
      </c>
      <c r="AL9" s="77">
        <f t="shared" si="14"/>
        <v>0</v>
      </c>
      <c r="AM9" s="77">
        <f t="shared" si="15"/>
        <v>12.5</v>
      </c>
      <c r="AN9" s="77">
        <f t="shared" si="16"/>
        <v>0</v>
      </c>
      <c r="AO9" s="78" t="str">
        <f>+IF(Q9="","",ROUND(Q9*100/$I9,0))</f>
        <v/>
      </c>
      <c r="AP9" s="77" t="str">
        <f>+IF(R9="","",ROUND(R9*100/$I9,1))</f>
        <v/>
      </c>
      <c r="AQ9" s="78" t="str">
        <f>+IF(S9="","",ROUND(S9*100/$I9,0))</f>
        <v/>
      </c>
      <c r="AR9" s="79" t="str">
        <f t="shared" si="17"/>
        <v/>
      </c>
      <c r="AS9" s="79" t="str">
        <f t="shared" si="17"/>
        <v/>
      </c>
      <c r="AT9" s="80" t="str">
        <f>+IF(V9="","",ROUND(V9*100/$I9,0))</f>
        <v/>
      </c>
      <c r="AU9" s="105"/>
      <c r="AV9" s="8"/>
    </row>
    <row r="10" spans="2:67" customFormat="1" ht="31.5" customHeight="1" x14ac:dyDescent="0.15">
      <c r="B10" s="136">
        <v>4</v>
      </c>
      <c r="C10" s="138" t="s">
        <v>361</v>
      </c>
      <c r="D10" s="151" t="s">
        <v>413</v>
      </c>
      <c r="E10" s="103" t="s">
        <v>348</v>
      </c>
      <c r="F10" s="104" t="s">
        <v>220</v>
      </c>
      <c r="G10" s="167"/>
      <c r="H10" s="109"/>
      <c r="I10" s="109">
        <v>100</v>
      </c>
      <c r="J10" s="189" t="s">
        <v>288</v>
      </c>
      <c r="K10" s="113" t="s">
        <v>16</v>
      </c>
      <c r="L10" s="114">
        <v>44</v>
      </c>
      <c r="M10" s="115">
        <v>0</v>
      </c>
      <c r="N10" s="115">
        <v>0</v>
      </c>
      <c r="O10" s="115">
        <v>10.7</v>
      </c>
      <c r="P10" s="112">
        <v>0.05</v>
      </c>
      <c r="Q10" s="109"/>
      <c r="R10" s="109"/>
      <c r="S10" s="109"/>
      <c r="T10" s="109"/>
      <c r="U10" s="109"/>
      <c r="V10" s="160"/>
      <c r="W10" s="127"/>
      <c r="X10" s="83">
        <f t="shared" si="1"/>
        <v>0</v>
      </c>
      <c r="Y10" s="84">
        <f t="shared" si="2"/>
        <v>0</v>
      </c>
      <c r="Z10" s="84">
        <f t="shared" si="3"/>
        <v>0</v>
      </c>
      <c r="AA10" s="84">
        <f t="shared" si="4"/>
        <v>0</v>
      </c>
      <c r="AB10" s="85">
        <f t="shared" si="5"/>
        <v>0</v>
      </c>
      <c r="AC10" s="86" t="str">
        <f t="shared" si="6"/>
        <v/>
      </c>
      <c r="AD10" s="84" t="str">
        <f t="shared" si="7"/>
        <v/>
      </c>
      <c r="AE10" s="86" t="str">
        <f t="shared" si="8"/>
        <v/>
      </c>
      <c r="AF10" s="85" t="str">
        <f t="shared" si="9"/>
        <v/>
      </c>
      <c r="AG10" s="85" t="str">
        <f t="shared" si="10"/>
        <v/>
      </c>
      <c r="AH10" s="87" t="str">
        <f t="shared" si="11"/>
        <v/>
      </c>
      <c r="AI10" s="74"/>
      <c r="AJ10" s="76">
        <f t="shared" si="12"/>
        <v>44</v>
      </c>
      <c r="AK10" s="77">
        <f t="shared" si="13"/>
        <v>0</v>
      </c>
      <c r="AL10" s="77">
        <f t="shared" si="14"/>
        <v>0</v>
      </c>
      <c r="AM10" s="77">
        <f t="shared" si="15"/>
        <v>10.7</v>
      </c>
      <c r="AN10" s="79">
        <f t="shared" si="16"/>
        <v>0.1</v>
      </c>
      <c r="AO10" s="78" t="str">
        <f>+IF(Q10="","",ROUND(Q10*100/$I10,0))</f>
        <v/>
      </c>
      <c r="AP10" s="77" t="str">
        <f>+IF(R10="","",ROUND(R10*100/$I10,1))</f>
        <v/>
      </c>
      <c r="AQ10" s="78" t="str">
        <f>+IF(S10="","",ROUND(S10*100/$I10,0))</f>
        <v/>
      </c>
      <c r="AR10" s="79" t="str">
        <f t="shared" si="17"/>
        <v/>
      </c>
      <c r="AS10" s="79" t="str">
        <f t="shared" si="17"/>
        <v/>
      </c>
      <c r="AT10" s="80" t="str">
        <f>+IF(V10="","",ROUND(V10*100/$I10,0))</f>
        <v/>
      </c>
      <c r="AU10" s="105"/>
      <c r="AV10" s="8"/>
    </row>
    <row r="11" spans="2:67" customFormat="1" ht="31.5" customHeight="1" x14ac:dyDescent="0.15">
      <c r="B11" s="136">
        <v>5</v>
      </c>
      <c r="C11" s="138" t="s">
        <v>361</v>
      </c>
      <c r="D11" s="151" t="s">
        <v>413</v>
      </c>
      <c r="E11" s="103" t="s">
        <v>150</v>
      </c>
      <c r="F11" s="104" t="s">
        <v>217</v>
      </c>
      <c r="G11" s="167"/>
      <c r="H11" s="109"/>
      <c r="I11" s="109">
        <v>100</v>
      </c>
      <c r="J11" s="189" t="s">
        <v>288</v>
      </c>
      <c r="K11" s="113" t="s">
        <v>129</v>
      </c>
      <c r="L11" s="109">
        <v>50</v>
      </c>
      <c r="M11" s="109">
        <v>0</v>
      </c>
      <c r="N11" s="109">
        <v>0</v>
      </c>
      <c r="O11" s="109">
        <v>13</v>
      </c>
      <c r="P11" s="112">
        <v>0.05</v>
      </c>
      <c r="Q11" s="109"/>
      <c r="R11" s="109"/>
      <c r="S11" s="109"/>
      <c r="T11" s="109"/>
      <c r="U11" s="109"/>
      <c r="V11" s="160"/>
      <c r="W11" s="127"/>
      <c r="X11" s="83">
        <f t="shared" si="1"/>
        <v>0</v>
      </c>
      <c r="Y11" s="84">
        <f t="shared" si="2"/>
        <v>0</v>
      </c>
      <c r="Z11" s="84">
        <f t="shared" si="3"/>
        <v>0</v>
      </c>
      <c r="AA11" s="84">
        <f t="shared" si="4"/>
        <v>0</v>
      </c>
      <c r="AB11" s="85">
        <f t="shared" si="5"/>
        <v>0</v>
      </c>
      <c r="AC11" s="86" t="str">
        <f t="shared" si="6"/>
        <v/>
      </c>
      <c r="AD11" s="84" t="str">
        <f t="shared" si="7"/>
        <v/>
      </c>
      <c r="AE11" s="86" t="str">
        <f t="shared" si="8"/>
        <v/>
      </c>
      <c r="AF11" s="85" t="str">
        <f t="shared" si="9"/>
        <v/>
      </c>
      <c r="AG11" s="85" t="str">
        <f t="shared" si="10"/>
        <v/>
      </c>
      <c r="AH11" s="87" t="str">
        <f t="shared" si="11"/>
        <v/>
      </c>
      <c r="AI11" s="74"/>
      <c r="AJ11" s="76">
        <f t="shared" si="12"/>
        <v>50</v>
      </c>
      <c r="AK11" s="77">
        <f t="shared" si="13"/>
        <v>0</v>
      </c>
      <c r="AL11" s="77">
        <f t="shared" si="14"/>
        <v>0</v>
      </c>
      <c r="AM11" s="77">
        <f t="shared" si="15"/>
        <v>13</v>
      </c>
      <c r="AN11" s="77">
        <f t="shared" si="16"/>
        <v>0.1</v>
      </c>
      <c r="AO11" s="143"/>
      <c r="AP11" s="145"/>
      <c r="AQ11" s="143"/>
      <c r="AR11" s="146"/>
      <c r="AS11" s="146"/>
      <c r="AT11" s="148"/>
      <c r="AU11" s="134"/>
      <c r="AV11" s="105"/>
      <c r="AW11" s="68"/>
    </row>
    <row r="12" spans="2:67" customFormat="1" ht="31.5" customHeight="1" x14ac:dyDescent="0.15">
      <c r="B12" s="136">
        <v>6</v>
      </c>
      <c r="C12" s="138" t="s">
        <v>361</v>
      </c>
      <c r="D12" s="151" t="s">
        <v>413</v>
      </c>
      <c r="E12" s="103" t="s">
        <v>132</v>
      </c>
      <c r="F12" s="104" t="s">
        <v>217</v>
      </c>
      <c r="G12" s="167"/>
      <c r="H12" s="109"/>
      <c r="I12" s="109">
        <v>100</v>
      </c>
      <c r="J12" s="189" t="s">
        <v>288</v>
      </c>
      <c r="K12" s="113" t="s">
        <v>129</v>
      </c>
      <c r="L12" s="109">
        <v>43</v>
      </c>
      <c r="M12" s="109">
        <v>0</v>
      </c>
      <c r="N12" s="109">
        <v>0</v>
      </c>
      <c r="O12" s="109">
        <v>11</v>
      </c>
      <c r="P12" s="112">
        <v>0</v>
      </c>
      <c r="Q12" s="109"/>
      <c r="R12" s="109"/>
      <c r="S12" s="109"/>
      <c r="T12" s="109"/>
      <c r="U12" s="109"/>
      <c r="V12" s="160"/>
      <c r="W12" s="127"/>
      <c r="X12" s="83">
        <f t="shared" si="1"/>
        <v>0</v>
      </c>
      <c r="Y12" s="84">
        <f t="shared" si="2"/>
        <v>0</v>
      </c>
      <c r="Z12" s="84">
        <f t="shared" si="3"/>
        <v>0</v>
      </c>
      <c r="AA12" s="84">
        <f t="shared" si="4"/>
        <v>0</v>
      </c>
      <c r="AB12" s="85">
        <f t="shared" si="5"/>
        <v>0</v>
      </c>
      <c r="AC12" s="86" t="str">
        <f t="shared" si="6"/>
        <v/>
      </c>
      <c r="AD12" s="84" t="str">
        <f t="shared" si="7"/>
        <v/>
      </c>
      <c r="AE12" s="86" t="str">
        <f t="shared" si="8"/>
        <v/>
      </c>
      <c r="AF12" s="85" t="str">
        <f t="shared" si="9"/>
        <v/>
      </c>
      <c r="AG12" s="85" t="str">
        <f t="shared" si="10"/>
        <v/>
      </c>
      <c r="AH12" s="87" t="str">
        <f t="shared" si="11"/>
        <v/>
      </c>
      <c r="AI12" s="74"/>
      <c r="AJ12" s="76">
        <f t="shared" si="12"/>
        <v>43</v>
      </c>
      <c r="AK12" s="77">
        <f t="shared" si="13"/>
        <v>0</v>
      </c>
      <c r="AL12" s="77">
        <f t="shared" si="14"/>
        <v>0</v>
      </c>
      <c r="AM12" s="77">
        <f t="shared" si="15"/>
        <v>11</v>
      </c>
      <c r="AN12" s="77">
        <f t="shared" si="16"/>
        <v>0</v>
      </c>
      <c r="AO12" s="78" t="str">
        <f t="shared" ref="AO12:AO43" si="18">+IF(Q12="","",ROUND(Q12*100/$I12,0))</f>
        <v/>
      </c>
      <c r="AP12" s="77" t="str">
        <f t="shared" ref="AP12:AP43" si="19">+IF(R12="","",ROUND(R12*100/$I12,1))</f>
        <v/>
      </c>
      <c r="AQ12" s="78" t="str">
        <f t="shared" ref="AQ12:AQ43" si="20">+IF(S12="","",ROUND(S12*100/$I12,0))</f>
        <v/>
      </c>
      <c r="AR12" s="79" t="str">
        <f t="shared" ref="AR12:AR43" si="21">+IF(T12="","",ROUND(T12*100/$I12,2))</f>
        <v/>
      </c>
      <c r="AS12" s="79" t="str">
        <f t="shared" ref="AS12:AS43" si="22">+IF(U12="","",ROUND(U12*100/$I12,2))</f>
        <v/>
      </c>
      <c r="AT12" s="80" t="str">
        <f t="shared" ref="AT12:AT43" si="23">+IF(V12="","",ROUND(V12*100/$I12,0))</f>
        <v/>
      </c>
      <c r="AU12" s="105"/>
      <c r="AV12" s="8"/>
    </row>
    <row r="13" spans="2:67" customFormat="1" ht="31.5" customHeight="1" x14ac:dyDescent="0.15">
      <c r="B13" s="136">
        <v>7</v>
      </c>
      <c r="C13" s="138" t="s">
        <v>363</v>
      </c>
      <c r="D13" s="151" t="s">
        <v>397</v>
      </c>
      <c r="E13" s="103" t="s">
        <v>164</v>
      </c>
      <c r="F13" s="104" t="s">
        <v>212</v>
      </c>
      <c r="G13" s="167" t="s">
        <v>442</v>
      </c>
      <c r="H13" s="109">
        <v>150</v>
      </c>
      <c r="I13" s="109">
        <v>150</v>
      </c>
      <c r="J13" s="189" t="s">
        <v>288</v>
      </c>
      <c r="K13" s="113" t="s">
        <v>40</v>
      </c>
      <c r="L13" s="114">
        <v>89</v>
      </c>
      <c r="M13" s="115">
        <v>1.1000000000000001</v>
      </c>
      <c r="N13" s="115">
        <v>0</v>
      </c>
      <c r="O13" s="115">
        <v>21.2</v>
      </c>
      <c r="P13" s="112">
        <v>0.03</v>
      </c>
      <c r="Q13" s="109"/>
      <c r="R13" s="109"/>
      <c r="S13" s="109"/>
      <c r="T13" s="109"/>
      <c r="U13" s="109"/>
      <c r="V13" s="160"/>
      <c r="W13" s="127"/>
      <c r="X13" s="83">
        <f t="shared" si="1"/>
        <v>0</v>
      </c>
      <c r="Y13" s="84">
        <f t="shared" si="2"/>
        <v>0</v>
      </c>
      <c r="Z13" s="84">
        <f t="shared" si="3"/>
        <v>0</v>
      </c>
      <c r="AA13" s="84">
        <f t="shared" si="4"/>
        <v>0</v>
      </c>
      <c r="AB13" s="85">
        <f t="shared" si="5"/>
        <v>0</v>
      </c>
      <c r="AC13" s="86" t="str">
        <f t="shared" si="6"/>
        <v/>
      </c>
      <c r="AD13" s="84" t="str">
        <f t="shared" si="7"/>
        <v/>
      </c>
      <c r="AE13" s="86" t="str">
        <f t="shared" si="8"/>
        <v/>
      </c>
      <c r="AF13" s="85" t="str">
        <f t="shared" si="9"/>
        <v/>
      </c>
      <c r="AG13" s="85" t="str">
        <f t="shared" si="10"/>
        <v/>
      </c>
      <c r="AH13" s="87" t="str">
        <f t="shared" si="11"/>
        <v/>
      </c>
      <c r="AI13" s="74"/>
      <c r="AJ13" s="76">
        <f t="shared" si="12"/>
        <v>59</v>
      </c>
      <c r="AK13" s="77">
        <f t="shared" si="13"/>
        <v>0.7</v>
      </c>
      <c r="AL13" s="77">
        <f t="shared" si="14"/>
        <v>0</v>
      </c>
      <c r="AM13" s="77">
        <f t="shared" si="15"/>
        <v>14.1</v>
      </c>
      <c r="AN13" s="77">
        <f t="shared" si="16"/>
        <v>0</v>
      </c>
      <c r="AO13" s="78" t="str">
        <f t="shared" si="18"/>
        <v/>
      </c>
      <c r="AP13" s="77" t="str">
        <f t="shared" si="19"/>
        <v/>
      </c>
      <c r="AQ13" s="78" t="str">
        <f t="shared" si="20"/>
        <v/>
      </c>
      <c r="AR13" s="79" t="str">
        <f t="shared" si="21"/>
        <v/>
      </c>
      <c r="AS13" s="79" t="str">
        <f t="shared" si="22"/>
        <v/>
      </c>
      <c r="AT13" s="80" t="str">
        <f t="shared" si="23"/>
        <v/>
      </c>
      <c r="AU13" s="105"/>
      <c r="AV13" s="8"/>
    </row>
    <row r="14" spans="2:67" customFormat="1" ht="31.5" customHeight="1" x14ac:dyDescent="0.15">
      <c r="B14" s="136">
        <v>8</v>
      </c>
      <c r="C14" s="138" t="s">
        <v>363</v>
      </c>
      <c r="D14" s="151" t="s">
        <v>400</v>
      </c>
      <c r="E14" s="103" t="s">
        <v>138</v>
      </c>
      <c r="F14" s="104" t="s">
        <v>139</v>
      </c>
      <c r="G14" s="167" t="s">
        <v>39</v>
      </c>
      <c r="H14" s="109">
        <v>6.5</v>
      </c>
      <c r="I14" s="109">
        <v>6.5</v>
      </c>
      <c r="J14" s="189" t="s">
        <v>287</v>
      </c>
      <c r="K14" s="113" t="s">
        <v>39</v>
      </c>
      <c r="L14" s="109">
        <v>31</v>
      </c>
      <c r="M14" s="109">
        <v>0.3</v>
      </c>
      <c r="N14" s="109">
        <v>1.6</v>
      </c>
      <c r="O14" s="109">
        <v>3.9</v>
      </c>
      <c r="P14" s="112">
        <v>8.0000000000000002E-3</v>
      </c>
      <c r="Q14" s="109">
        <v>200</v>
      </c>
      <c r="R14" s="109"/>
      <c r="S14" s="109"/>
      <c r="T14" s="109"/>
      <c r="U14" s="109"/>
      <c r="V14" s="160"/>
      <c r="W14" s="127"/>
      <c r="X14" s="83">
        <f t="shared" si="1"/>
        <v>0</v>
      </c>
      <c r="Y14" s="84">
        <f t="shared" si="2"/>
        <v>0</v>
      </c>
      <c r="Z14" s="84">
        <f t="shared" si="3"/>
        <v>0</v>
      </c>
      <c r="AA14" s="84">
        <f t="shared" si="4"/>
        <v>0</v>
      </c>
      <c r="AB14" s="85">
        <f t="shared" si="5"/>
        <v>0</v>
      </c>
      <c r="AC14" s="86">
        <f t="shared" si="6"/>
        <v>0</v>
      </c>
      <c r="AD14" s="84" t="str">
        <f t="shared" si="7"/>
        <v/>
      </c>
      <c r="AE14" s="86" t="str">
        <f t="shared" si="8"/>
        <v/>
      </c>
      <c r="AF14" s="85" t="str">
        <f t="shared" si="9"/>
        <v/>
      </c>
      <c r="AG14" s="85" t="str">
        <f t="shared" si="10"/>
        <v/>
      </c>
      <c r="AH14" s="87" t="str">
        <f t="shared" si="11"/>
        <v/>
      </c>
      <c r="AI14" s="74"/>
      <c r="AJ14" s="76">
        <f t="shared" si="12"/>
        <v>477</v>
      </c>
      <c r="AK14" s="77">
        <f t="shared" si="13"/>
        <v>4.5999999999999996</v>
      </c>
      <c r="AL14" s="77">
        <f t="shared" si="14"/>
        <v>24.6</v>
      </c>
      <c r="AM14" s="77">
        <f t="shared" si="15"/>
        <v>60</v>
      </c>
      <c r="AN14" s="77">
        <f t="shared" si="16"/>
        <v>0.1</v>
      </c>
      <c r="AO14" s="135">
        <f t="shared" si="18"/>
        <v>3077</v>
      </c>
      <c r="AP14" s="77" t="str">
        <f t="shared" si="19"/>
        <v/>
      </c>
      <c r="AQ14" s="78" t="str">
        <f t="shared" si="20"/>
        <v/>
      </c>
      <c r="AR14" s="79" t="str">
        <f t="shared" si="21"/>
        <v/>
      </c>
      <c r="AS14" s="79" t="str">
        <f t="shared" si="22"/>
        <v/>
      </c>
      <c r="AT14" s="80" t="str">
        <f t="shared" si="23"/>
        <v/>
      </c>
      <c r="AU14" s="105"/>
      <c r="AV14" s="8"/>
    </row>
    <row r="15" spans="2:67" customFormat="1" ht="31.5" customHeight="1" x14ac:dyDescent="0.15">
      <c r="B15" s="136">
        <v>9</v>
      </c>
      <c r="C15" s="138" t="s">
        <v>363</v>
      </c>
      <c r="D15" s="151" t="s">
        <v>400</v>
      </c>
      <c r="E15" s="103" t="s">
        <v>78</v>
      </c>
      <c r="F15" s="104" t="s">
        <v>256</v>
      </c>
      <c r="G15" s="167" t="s">
        <v>53</v>
      </c>
      <c r="H15" s="109">
        <v>21.3</v>
      </c>
      <c r="I15" s="109">
        <v>21.3</v>
      </c>
      <c r="J15" s="189" t="s">
        <v>287</v>
      </c>
      <c r="K15" s="113" t="s">
        <v>53</v>
      </c>
      <c r="L15" s="109">
        <v>109</v>
      </c>
      <c r="M15" s="109">
        <v>1.5</v>
      </c>
      <c r="N15" s="109">
        <v>5.8</v>
      </c>
      <c r="O15" s="109">
        <v>12.6</v>
      </c>
      <c r="P15" s="112">
        <v>0.06</v>
      </c>
      <c r="Q15" s="109">
        <v>450</v>
      </c>
      <c r="R15" s="109">
        <v>7.5</v>
      </c>
      <c r="S15" s="109"/>
      <c r="T15" s="109"/>
      <c r="U15" s="109"/>
      <c r="V15" s="160"/>
      <c r="W15" s="127"/>
      <c r="X15" s="83">
        <f t="shared" si="1"/>
        <v>0</v>
      </c>
      <c r="Y15" s="84">
        <f t="shared" si="2"/>
        <v>0</v>
      </c>
      <c r="Z15" s="84">
        <f t="shared" si="3"/>
        <v>0</v>
      </c>
      <c r="AA15" s="84">
        <f t="shared" si="4"/>
        <v>0</v>
      </c>
      <c r="AB15" s="85">
        <f t="shared" si="5"/>
        <v>0</v>
      </c>
      <c r="AC15" s="86">
        <f t="shared" si="6"/>
        <v>0</v>
      </c>
      <c r="AD15" s="84">
        <f t="shared" si="7"/>
        <v>0</v>
      </c>
      <c r="AE15" s="86" t="str">
        <f t="shared" si="8"/>
        <v/>
      </c>
      <c r="AF15" s="85" t="str">
        <f t="shared" si="9"/>
        <v/>
      </c>
      <c r="AG15" s="85" t="str">
        <f t="shared" si="10"/>
        <v/>
      </c>
      <c r="AH15" s="87" t="str">
        <f t="shared" si="11"/>
        <v/>
      </c>
      <c r="AI15" s="74"/>
      <c r="AJ15" s="76">
        <f t="shared" si="12"/>
        <v>512</v>
      </c>
      <c r="AK15" s="77">
        <f t="shared" si="13"/>
        <v>7</v>
      </c>
      <c r="AL15" s="77">
        <f t="shared" si="14"/>
        <v>27.2</v>
      </c>
      <c r="AM15" s="77">
        <f t="shared" si="15"/>
        <v>59.2</v>
      </c>
      <c r="AN15" s="77">
        <f t="shared" si="16"/>
        <v>0.3</v>
      </c>
      <c r="AO15" s="135">
        <f t="shared" si="18"/>
        <v>2113</v>
      </c>
      <c r="AP15" s="77">
        <f t="shared" si="19"/>
        <v>35.200000000000003</v>
      </c>
      <c r="AQ15" s="78" t="str">
        <f t="shared" si="20"/>
        <v/>
      </c>
      <c r="AR15" s="79" t="str">
        <f t="shared" si="21"/>
        <v/>
      </c>
      <c r="AS15" s="79" t="str">
        <f t="shared" si="22"/>
        <v/>
      </c>
      <c r="AT15" s="80" t="str">
        <f t="shared" si="23"/>
        <v/>
      </c>
      <c r="AU15" s="105"/>
      <c r="AV15" s="8"/>
    </row>
    <row r="16" spans="2:67" customFormat="1" ht="31.5" customHeight="1" x14ac:dyDescent="0.15">
      <c r="B16" s="136">
        <v>10</v>
      </c>
      <c r="C16" s="138" t="s">
        <v>363</v>
      </c>
      <c r="D16" s="151" t="s">
        <v>400</v>
      </c>
      <c r="E16" s="103" t="s">
        <v>184</v>
      </c>
      <c r="F16" s="104" t="s">
        <v>248</v>
      </c>
      <c r="G16" s="167" t="s">
        <v>357</v>
      </c>
      <c r="H16" s="109">
        <v>14.1</v>
      </c>
      <c r="I16" s="109">
        <v>14.1</v>
      </c>
      <c r="J16" s="189" t="s">
        <v>287</v>
      </c>
      <c r="K16" s="113" t="s">
        <v>357</v>
      </c>
      <c r="L16" s="114">
        <v>80</v>
      </c>
      <c r="M16" s="115">
        <v>1.2</v>
      </c>
      <c r="N16" s="115">
        <v>4.7</v>
      </c>
      <c r="O16" s="115">
        <v>8.1</v>
      </c>
      <c r="P16" s="112">
        <v>0.03</v>
      </c>
      <c r="Q16" s="114"/>
      <c r="R16" s="109"/>
      <c r="S16" s="109"/>
      <c r="T16" s="109"/>
      <c r="U16" s="109"/>
      <c r="V16" s="160"/>
      <c r="W16" s="127"/>
      <c r="X16" s="83">
        <f t="shared" si="1"/>
        <v>0</v>
      </c>
      <c r="Y16" s="84">
        <f t="shared" si="2"/>
        <v>0</v>
      </c>
      <c r="Z16" s="84">
        <f t="shared" si="3"/>
        <v>0</v>
      </c>
      <c r="AA16" s="84">
        <f t="shared" si="4"/>
        <v>0</v>
      </c>
      <c r="AB16" s="85">
        <f t="shared" si="5"/>
        <v>0</v>
      </c>
      <c r="AC16" s="86" t="str">
        <f t="shared" si="6"/>
        <v/>
      </c>
      <c r="AD16" s="84" t="str">
        <f t="shared" si="7"/>
        <v/>
      </c>
      <c r="AE16" s="86" t="str">
        <f t="shared" si="8"/>
        <v/>
      </c>
      <c r="AF16" s="85" t="str">
        <f t="shared" si="9"/>
        <v/>
      </c>
      <c r="AG16" s="85" t="str">
        <f t="shared" si="10"/>
        <v/>
      </c>
      <c r="AH16" s="87" t="str">
        <f t="shared" si="11"/>
        <v/>
      </c>
      <c r="AI16" s="74"/>
      <c r="AJ16" s="76">
        <f t="shared" si="12"/>
        <v>567</v>
      </c>
      <c r="AK16" s="77">
        <f t="shared" si="13"/>
        <v>8.5</v>
      </c>
      <c r="AL16" s="77">
        <f t="shared" si="14"/>
        <v>33.299999999999997</v>
      </c>
      <c r="AM16" s="77">
        <f t="shared" si="15"/>
        <v>57.4</v>
      </c>
      <c r="AN16" s="77">
        <f t="shared" si="16"/>
        <v>0.2</v>
      </c>
      <c r="AO16" s="78" t="str">
        <f t="shared" si="18"/>
        <v/>
      </c>
      <c r="AP16" s="77" t="str">
        <f t="shared" si="19"/>
        <v/>
      </c>
      <c r="AQ16" s="78" t="str">
        <f t="shared" si="20"/>
        <v/>
      </c>
      <c r="AR16" s="79" t="str">
        <f t="shared" si="21"/>
        <v/>
      </c>
      <c r="AS16" s="79" t="str">
        <f t="shared" si="22"/>
        <v/>
      </c>
      <c r="AT16" s="80" t="str">
        <f t="shared" si="23"/>
        <v/>
      </c>
      <c r="AU16" s="105"/>
      <c r="AV16" s="8"/>
    </row>
    <row r="17" spans="2:48" customFormat="1" ht="31.5" customHeight="1" x14ac:dyDescent="0.15">
      <c r="B17" s="136">
        <v>11</v>
      </c>
      <c r="C17" s="138" t="s">
        <v>363</v>
      </c>
      <c r="D17" s="151" t="s">
        <v>400</v>
      </c>
      <c r="E17" s="103" t="s">
        <v>131</v>
      </c>
      <c r="F17" s="104" t="s">
        <v>235</v>
      </c>
      <c r="G17" s="167" t="s">
        <v>130</v>
      </c>
      <c r="H17" s="110">
        <v>64.5</v>
      </c>
      <c r="I17" s="110">
        <v>64.5</v>
      </c>
      <c r="J17" s="189" t="s">
        <v>287</v>
      </c>
      <c r="K17" s="113" t="s">
        <v>130</v>
      </c>
      <c r="L17" s="109">
        <v>359</v>
      </c>
      <c r="M17" s="109">
        <v>4.2</v>
      </c>
      <c r="N17" s="109">
        <v>16.3</v>
      </c>
      <c r="O17" s="109">
        <v>48.9</v>
      </c>
      <c r="P17" s="112">
        <v>0.03</v>
      </c>
      <c r="Q17" s="109">
        <v>115.2</v>
      </c>
      <c r="R17" s="168"/>
      <c r="S17" s="168"/>
      <c r="T17" s="168"/>
      <c r="U17" s="168"/>
      <c r="V17" s="169"/>
      <c r="W17" s="127"/>
      <c r="X17" s="83">
        <f t="shared" si="1"/>
        <v>0</v>
      </c>
      <c r="Y17" s="84">
        <f t="shared" si="2"/>
        <v>0</v>
      </c>
      <c r="Z17" s="84">
        <f t="shared" si="3"/>
        <v>0</v>
      </c>
      <c r="AA17" s="84">
        <f t="shared" si="4"/>
        <v>0</v>
      </c>
      <c r="AB17" s="85">
        <f t="shared" si="5"/>
        <v>0</v>
      </c>
      <c r="AC17" s="86">
        <f t="shared" si="6"/>
        <v>0</v>
      </c>
      <c r="AD17" s="84" t="str">
        <f t="shared" si="7"/>
        <v/>
      </c>
      <c r="AE17" s="86" t="str">
        <f t="shared" si="8"/>
        <v/>
      </c>
      <c r="AF17" s="85" t="str">
        <f t="shared" si="9"/>
        <v/>
      </c>
      <c r="AG17" s="85" t="str">
        <f t="shared" si="10"/>
        <v/>
      </c>
      <c r="AH17" s="87" t="str">
        <f t="shared" si="11"/>
        <v/>
      </c>
      <c r="AI17" s="74"/>
      <c r="AJ17" s="76">
        <f t="shared" si="12"/>
        <v>557</v>
      </c>
      <c r="AK17" s="77">
        <f t="shared" si="13"/>
        <v>6.5</v>
      </c>
      <c r="AL17" s="77">
        <f t="shared" si="14"/>
        <v>25.3</v>
      </c>
      <c r="AM17" s="77">
        <f t="shared" si="15"/>
        <v>75.8</v>
      </c>
      <c r="AN17" s="77">
        <f t="shared" si="16"/>
        <v>0</v>
      </c>
      <c r="AO17" s="78">
        <f t="shared" si="18"/>
        <v>179</v>
      </c>
      <c r="AP17" s="77" t="str">
        <f t="shared" si="19"/>
        <v/>
      </c>
      <c r="AQ17" s="78" t="str">
        <f t="shared" si="20"/>
        <v/>
      </c>
      <c r="AR17" s="79" t="str">
        <f t="shared" si="21"/>
        <v/>
      </c>
      <c r="AS17" s="79" t="str">
        <f t="shared" si="22"/>
        <v/>
      </c>
      <c r="AT17" s="80" t="str">
        <f t="shared" si="23"/>
        <v/>
      </c>
      <c r="AU17" s="105"/>
      <c r="AV17" s="8"/>
    </row>
    <row r="18" spans="2:48" customFormat="1" ht="31.5" customHeight="1" x14ac:dyDescent="0.15">
      <c r="B18" s="136">
        <v>12</v>
      </c>
      <c r="C18" s="138" t="s">
        <v>363</v>
      </c>
      <c r="D18" s="151" t="s">
        <v>403</v>
      </c>
      <c r="E18" s="103" t="s">
        <v>172</v>
      </c>
      <c r="F18" s="104" t="s">
        <v>218</v>
      </c>
      <c r="G18" s="167" t="s">
        <v>38</v>
      </c>
      <c r="H18" s="109">
        <v>40</v>
      </c>
      <c r="I18" s="109">
        <v>40</v>
      </c>
      <c r="J18" s="189" t="s">
        <v>287</v>
      </c>
      <c r="K18" s="113" t="s">
        <v>38</v>
      </c>
      <c r="L18" s="114">
        <v>114</v>
      </c>
      <c r="M18" s="115">
        <v>1.9</v>
      </c>
      <c r="N18" s="115">
        <v>5.5</v>
      </c>
      <c r="O18" s="115">
        <v>14.2</v>
      </c>
      <c r="P18" s="112">
        <v>0.1</v>
      </c>
      <c r="Q18" s="109"/>
      <c r="R18" s="109"/>
      <c r="S18" s="109"/>
      <c r="T18" s="109"/>
      <c r="U18" s="109"/>
      <c r="V18" s="160"/>
      <c r="W18" s="127"/>
      <c r="X18" s="83">
        <f t="shared" si="1"/>
        <v>0</v>
      </c>
      <c r="Y18" s="84">
        <f t="shared" si="2"/>
        <v>0</v>
      </c>
      <c r="Z18" s="84">
        <f t="shared" si="3"/>
        <v>0</v>
      </c>
      <c r="AA18" s="84">
        <f t="shared" si="4"/>
        <v>0</v>
      </c>
      <c r="AB18" s="85">
        <f t="shared" si="5"/>
        <v>0</v>
      </c>
      <c r="AC18" s="86" t="str">
        <f t="shared" si="6"/>
        <v/>
      </c>
      <c r="AD18" s="84" t="str">
        <f t="shared" si="7"/>
        <v/>
      </c>
      <c r="AE18" s="86" t="str">
        <f t="shared" si="8"/>
        <v/>
      </c>
      <c r="AF18" s="85" t="str">
        <f t="shared" si="9"/>
        <v/>
      </c>
      <c r="AG18" s="85" t="str">
        <f t="shared" si="10"/>
        <v/>
      </c>
      <c r="AH18" s="87" t="str">
        <f t="shared" si="11"/>
        <v/>
      </c>
      <c r="AI18" s="74"/>
      <c r="AJ18" s="76">
        <f t="shared" si="12"/>
        <v>285</v>
      </c>
      <c r="AK18" s="77">
        <f t="shared" si="13"/>
        <v>4.8</v>
      </c>
      <c r="AL18" s="77">
        <f t="shared" si="14"/>
        <v>13.8</v>
      </c>
      <c r="AM18" s="77">
        <f t="shared" si="15"/>
        <v>35.5</v>
      </c>
      <c r="AN18" s="77">
        <f t="shared" si="16"/>
        <v>0.3</v>
      </c>
      <c r="AO18" s="78" t="str">
        <f t="shared" si="18"/>
        <v/>
      </c>
      <c r="AP18" s="77" t="str">
        <f t="shared" si="19"/>
        <v/>
      </c>
      <c r="AQ18" s="78" t="str">
        <f t="shared" si="20"/>
        <v/>
      </c>
      <c r="AR18" s="79" t="str">
        <f t="shared" si="21"/>
        <v/>
      </c>
      <c r="AS18" s="79" t="str">
        <f t="shared" si="22"/>
        <v/>
      </c>
      <c r="AT18" s="80" t="str">
        <f t="shared" si="23"/>
        <v/>
      </c>
      <c r="AU18" s="105"/>
      <c r="AV18" s="8"/>
    </row>
    <row r="19" spans="2:48" customFormat="1" ht="31.5" customHeight="1" x14ac:dyDescent="0.15">
      <c r="B19" s="136">
        <v>13</v>
      </c>
      <c r="C19" s="138" t="s">
        <v>363</v>
      </c>
      <c r="D19" s="151" t="s">
        <v>403</v>
      </c>
      <c r="E19" s="103" t="s">
        <v>97</v>
      </c>
      <c r="F19" s="104" t="s">
        <v>98</v>
      </c>
      <c r="G19" s="167" t="s">
        <v>27</v>
      </c>
      <c r="H19" s="109">
        <v>27</v>
      </c>
      <c r="I19" s="109">
        <v>27</v>
      </c>
      <c r="J19" s="189" t="s">
        <v>287</v>
      </c>
      <c r="K19" s="113" t="s">
        <v>27</v>
      </c>
      <c r="L19" s="109">
        <v>100</v>
      </c>
      <c r="M19" s="109">
        <v>1.8</v>
      </c>
      <c r="N19" s="109">
        <v>4.4000000000000004</v>
      </c>
      <c r="O19" s="109">
        <v>13.3</v>
      </c>
      <c r="P19" s="112">
        <v>0.1</v>
      </c>
      <c r="Q19" s="109"/>
      <c r="R19" s="109"/>
      <c r="S19" s="109"/>
      <c r="T19" s="109"/>
      <c r="U19" s="109"/>
      <c r="V19" s="160"/>
      <c r="W19" s="127"/>
      <c r="X19" s="83">
        <f t="shared" si="1"/>
        <v>0</v>
      </c>
      <c r="Y19" s="84">
        <f t="shared" si="2"/>
        <v>0</v>
      </c>
      <c r="Z19" s="84">
        <f t="shared" si="3"/>
        <v>0</v>
      </c>
      <c r="AA19" s="84">
        <f t="shared" si="4"/>
        <v>0</v>
      </c>
      <c r="AB19" s="85">
        <f t="shared" si="5"/>
        <v>0</v>
      </c>
      <c r="AC19" s="86" t="str">
        <f t="shared" si="6"/>
        <v/>
      </c>
      <c r="AD19" s="84" t="str">
        <f t="shared" si="7"/>
        <v/>
      </c>
      <c r="AE19" s="86" t="str">
        <f t="shared" si="8"/>
        <v/>
      </c>
      <c r="AF19" s="85" t="str">
        <f t="shared" si="9"/>
        <v/>
      </c>
      <c r="AG19" s="85" t="str">
        <f t="shared" si="10"/>
        <v/>
      </c>
      <c r="AH19" s="87" t="str">
        <f t="shared" si="11"/>
        <v/>
      </c>
      <c r="AI19" s="74"/>
      <c r="AJ19" s="76">
        <f t="shared" si="12"/>
        <v>370</v>
      </c>
      <c r="AK19" s="77">
        <f t="shared" si="13"/>
        <v>6.7</v>
      </c>
      <c r="AL19" s="77">
        <f t="shared" si="14"/>
        <v>16.3</v>
      </c>
      <c r="AM19" s="77">
        <f t="shared" si="15"/>
        <v>49.3</v>
      </c>
      <c r="AN19" s="77">
        <f t="shared" si="16"/>
        <v>0.4</v>
      </c>
      <c r="AO19" s="78" t="str">
        <f t="shared" si="18"/>
        <v/>
      </c>
      <c r="AP19" s="77" t="str">
        <f t="shared" si="19"/>
        <v/>
      </c>
      <c r="AQ19" s="78" t="str">
        <f t="shared" si="20"/>
        <v/>
      </c>
      <c r="AR19" s="79" t="str">
        <f t="shared" si="21"/>
        <v/>
      </c>
      <c r="AS19" s="79" t="str">
        <f t="shared" si="22"/>
        <v/>
      </c>
      <c r="AT19" s="80" t="str">
        <f t="shared" si="23"/>
        <v/>
      </c>
      <c r="AU19" s="105"/>
      <c r="AV19" s="8"/>
    </row>
    <row r="20" spans="2:48" customFormat="1" ht="31.5" customHeight="1" x14ac:dyDescent="0.15">
      <c r="B20" s="136">
        <v>14</v>
      </c>
      <c r="C20" s="138" t="s">
        <v>363</v>
      </c>
      <c r="D20" s="151" t="s">
        <v>403</v>
      </c>
      <c r="E20" s="103" t="s">
        <v>140</v>
      </c>
      <c r="F20" s="104" t="s">
        <v>269</v>
      </c>
      <c r="G20" s="167" t="s">
        <v>38</v>
      </c>
      <c r="H20" s="109">
        <v>38</v>
      </c>
      <c r="I20" s="109">
        <v>38</v>
      </c>
      <c r="J20" s="189" t="s">
        <v>287</v>
      </c>
      <c r="K20" s="113" t="s">
        <v>38</v>
      </c>
      <c r="L20" s="109">
        <v>100</v>
      </c>
      <c r="M20" s="109">
        <v>2</v>
      </c>
      <c r="N20" s="109">
        <v>3.8</v>
      </c>
      <c r="O20" s="109">
        <v>14.5</v>
      </c>
      <c r="P20" s="112">
        <v>0.25</v>
      </c>
      <c r="Q20" s="109"/>
      <c r="R20" s="109"/>
      <c r="S20" s="109"/>
      <c r="T20" s="109"/>
      <c r="U20" s="109"/>
      <c r="V20" s="160"/>
      <c r="W20" s="127"/>
      <c r="X20" s="83">
        <f t="shared" si="1"/>
        <v>0</v>
      </c>
      <c r="Y20" s="84">
        <f t="shared" si="2"/>
        <v>0</v>
      </c>
      <c r="Z20" s="84">
        <f t="shared" si="3"/>
        <v>0</v>
      </c>
      <c r="AA20" s="84">
        <f t="shared" si="4"/>
        <v>0</v>
      </c>
      <c r="AB20" s="85">
        <f t="shared" si="5"/>
        <v>0</v>
      </c>
      <c r="AC20" s="86" t="str">
        <f t="shared" si="6"/>
        <v/>
      </c>
      <c r="AD20" s="84" t="str">
        <f t="shared" si="7"/>
        <v/>
      </c>
      <c r="AE20" s="86" t="str">
        <f t="shared" si="8"/>
        <v/>
      </c>
      <c r="AF20" s="85" t="str">
        <f t="shared" si="9"/>
        <v/>
      </c>
      <c r="AG20" s="85" t="str">
        <f t="shared" si="10"/>
        <v/>
      </c>
      <c r="AH20" s="87" t="str">
        <f t="shared" si="11"/>
        <v/>
      </c>
      <c r="AI20" s="74"/>
      <c r="AJ20" s="76">
        <f t="shared" si="12"/>
        <v>263</v>
      </c>
      <c r="AK20" s="77">
        <f t="shared" si="13"/>
        <v>5.3</v>
      </c>
      <c r="AL20" s="77">
        <f t="shared" si="14"/>
        <v>10</v>
      </c>
      <c r="AM20" s="77">
        <f t="shared" si="15"/>
        <v>38.200000000000003</v>
      </c>
      <c r="AN20" s="77">
        <f t="shared" si="16"/>
        <v>0.7</v>
      </c>
      <c r="AO20" s="78" t="str">
        <f t="shared" si="18"/>
        <v/>
      </c>
      <c r="AP20" s="77" t="str">
        <f t="shared" si="19"/>
        <v/>
      </c>
      <c r="AQ20" s="78" t="str">
        <f t="shared" si="20"/>
        <v/>
      </c>
      <c r="AR20" s="79" t="str">
        <f t="shared" si="21"/>
        <v/>
      </c>
      <c r="AS20" s="79" t="str">
        <f t="shared" si="22"/>
        <v/>
      </c>
      <c r="AT20" s="80" t="str">
        <f t="shared" si="23"/>
        <v/>
      </c>
      <c r="AU20" s="105"/>
      <c r="AV20" s="8"/>
    </row>
    <row r="21" spans="2:48" customFormat="1" ht="31.5" customHeight="1" x14ac:dyDescent="0.15">
      <c r="B21" s="136">
        <v>15</v>
      </c>
      <c r="C21" s="138" t="s">
        <v>363</v>
      </c>
      <c r="D21" s="151" t="s">
        <v>403</v>
      </c>
      <c r="E21" s="103" t="s">
        <v>151</v>
      </c>
      <c r="F21" s="104" t="s">
        <v>234</v>
      </c>
      <c r="G21" s="167" t="s">
        <v>38</v>
      </c>
      <c r="H21" s="109">
        <v>13</v>
      </c>
      <c r="I21" s="109">
        <v>90</v>
      </c>
      <c r="J21" s="189" t="s">
        <v>287</v>
      </c>
      <c r="K21" s="113" t="s">
        <v>152</v>
      </c>
      <c r="L21" s="109">
        <v>329</v>
      </c>
      <c r="M21" s="109">
        <v>8.4</v>
      </c>
      <c r="N21" s="109">
        <v>9.6999999999999993</v>
      </c>
      <c r="O21" s="109">
        <v>52.2</v>
      </c>
      <c r="P21" s="112">
        <v>0.41</v>
      </c>
      <c r="Q21" s="109"/>
      <c r="R21" s="109"/>
      <c r="S21" s="109"/>
      <c r="T21" s="109"/>
      <c r="U21" s="109"/>
      <c r="V21" s="160"/>
      <c r="W21" s="127"/>
      <c r="X21" s="83">
        <f t="shared" si="1"/>
        <v>0</v>
      </c>
      <c r="Y21" s="84">
        <f t="shared" si="2"/>
        <v>0</v>
      </c>
      <c r="Z21" s="84">
        <f t="shared" si="3"/>
        <v>0</v>
      </c>
      <c r="AA21" s="84">
        <f t="shared" si="4"/>
        <v>0</v>
      </c>
      <c r="AB21" s="85">
        <f t="shared" si="5"/>
        <v>0</v>
      </c>
      <c r="AC21" s="86" t="str">
        <f t="shared" si="6"/>
        <v/>
      </c>
      <c r="AD21" s="84" t="str">
        <f t="shared" si="7"/>
        <v/>
      </c>
      <c r="AE21" s="86" t="str">
        <f t="shared" si="8"/>
        <v/>
      </c>
      <c r="AF21" s="85" t="str">
        <f t="shared" si="9"/>
        <v/>
      </c>
      <c r="AG21" s="85" t="str">
        <f t="shared" si="10"/>
        <v/>
      </c>
      <c r="AH21" s="87" t="str">
        <f t="shared" si="11"/>
        <v/>
      </c>
      <c r="AI21" s="74"/>
      <c r="AJ21" s="76">
        <f t="shared" si="12"/>
        <v>366</v>
      </c>
      <c r="AK21" s="77">
        <f t="shared" si="13"/>
        <v>9.3000000000000007</v>
      </c>
      <c r="AL21" s="77">
        <f t="shared" si="14"/>
        <v>10.8</v>
      </c>
      <c r="AM21" s="77">
        <f t="shared" si="15"/>
        <v>58</v>
      </c>
      <c r="AN21" s="77">
        <f t="shared" si="16"/>
        <v>0.5</v>
      </c>
      <c r="AO21" s="78" t="str">
        <f t="shared" si="18"/>
        <v/>
      </c>
      <c r="AP21" s="77" t="str">
        <f t="shared" si="19"/>
        <v/>
      </c>
      <c r="AQ21" s="78" t="str">
        <f t="shared" si="20"/>
        <v/>
      </c>
      <c r="AR21" s="79" t="str">
        <f t="shared" si="21"/>
        <v/>
      </c>
      <c r="AS21" s="79" t="str">
        <f t="shared" si="22"/>
        <v/>
      </c>
      <c r="AT21" s="80" t="str">
        <f t="shared" si="23"/>
        <v/>
      </c>
      <c r="AU21" s="105"/>
      <c r="AV21" s="105"/>
    </row>
    <row r="22" spans="2:48" customFormat="1" ht="31.5" customHeight="1" x14ac:dyDescent="0.15">
      <c r="B22" s="136">
        <v>16</v>
      </c>
      <c r="C22" s="138" t="s">
        <v>363</v>
      </c>
      <c r="D22" s="151" t="s">
        <v>403</v>
      </c>
      <c r="E22" s="103" t="s">
        <v>426</v>
      </c>
      <c r="F22" s="104" t="s">
        <v>237</v>
      </c>
      <c r="G22" s="167" t="s">
        <v>38</v>
      </c>
      <c r="H22" s="109">
        <v>5</v>
      </c>
      <c r="I22" s="109">
        <v>100</v>
      </c>
      <c r="J22" s="189" t="s">
        <v>287</v>
      </c>
      <c r="K22" s="113" t="s">
        <v>42</v>
      </c>
      <c r="L22" s="109">
        <v>358</v>
      </c>
      <c r="M22" s="109">
        <v>9.4</v>
      </c>
      <c r="N22" s="109">
        <v>5.9</v>
      </c>
      <c r="O22" s="109">
        <v>66.900000000000006</v>
      </c>
      <c r="P22" s="112">
        <v>0.8</v>
      </c>
      <c r="Q22" s="109"/>
      <c r="R22" s="109"/>
      <c r="S22" s="109"/>
      <c r="T22" s="109"/>
      <c r="U22" s="109"/>
      <c r="V22" s="160"/>
      <c r="W22" s="127"/>
      <c r="X22" s="83">
        <f t="shared" si="1"/>
        <v>0</v>
      </c>
      <c r="Y22" s="84">
        <f t="shared" si="2"/>
        <v>0</v>
      </c>
      <c r="Z22" s="84">
        <f t="shared" si="3"/>
        <v>0</v>
      </c>
      <c r="AA22" s="84">
        <f t="shared" si="4"/>
        <v>0</v>
      </c>
      <c r="AB22" s="85">
        <f t="shared" si="5"/>
        <v>0</v>
      </c>
      <c r="AC22" s="86" t="str">
        <f t="shared" si="6"/>
        <v/>
      </c>
      <c r="AD22" s="84" t="str">
        <f t="shared" si="7"/>
        <v/>
      </c>
      <c r="AE22" s="86" t="str">
        <f t="shared" si="8"/>
        <v/>
      </c>
      <c r="AF22" s="85" t="str">
        <f t="shared" si="9"/>
        <v/>
      </c>
      <c r="AG22" s="85" t="str">
        <f t="shared" si="10"/>
        <v/>
      </c>
      <c r="AH22" s="87" t="str">
        <f t="shared" si="11"/>
        <v/>
      </c>
      <c r="AI22" s="74"/>
      <c r="AJ22" s="76">
        <f t="shared" si="12"/>
        <v>358</v>
      </c>
      <c r="AK22" s="77">
        <f t="shared" si="13"/>
        <v>9.4</v>
      </c>
      <c r="AL22" s="77">
        <f t="shared" si="14"/>
        <v>5.9</v>
      </c>
      <c r="AM22" s="77">
        <f t="shared" si="15"/>
        <v>66.900000000000006</v>
      </c>
      <c r="AN22" s="77">
        <f t="shared" si="16"/>
        <v>0.8</v>
      </c>
      <c r="AO22" s="78" t="str">
        <f t="shared" si="18"/>
        <v/>
      </c>
      <c r="AP22" s="77" t="str">
        <f t="shared" si="19"/>
        <v/>
      </c>
      <c r="AQ22" s="78" t="str">
        <f t="shared" si="20"/>
        <v/>
      </c>
      <c r="AR22" s="79" t="str">
        <f t="shared" si="21"/>
        <v/>
      </c>
      <c r="AS22" s="79" t="str">
        <f t="shared" si="22"/>
        <v/>
      </c>
      <c r="AT22" s="80" t="str">
        <f t="shared" si="23"/>
        <v/>
      </c>
      <c r="AU22" s="105"/>
      <c r="AV22" s="8"/>
    </row>
    <row r="23" spans="2:48" customFormat="1" ht="31.5" customHeight="1" x14ac:dyDescent="0.15">
      <c r="B23" s="136">
        <v>17</v>
      </c>
      <c r="C23" s="138" t="s">
        <v>363</v>
      </c>
      <c r="D23" s="151" t="s">
        <v>411</v>
      </c>
      <c r="E23" s="103" t="s">
        <v>436</v>
      </c>
      <c r="F23" s="104" t="s">
        <v>191</v>
      </c>
      <c r="G23" s="167" t="s">
        <v>85</v>
      </c>
      <c r="H23" s="109">
        <v>4.3</v>
      </c>
      <c r="I23" s="109">
        <v>4.3</v>
      </c>
      <c r="J23" s="189" t="s">
        <v>287</v>
      </c>
      <c r="K23" s="113" t="s">
        <v>85</v>
      </c>
      <c r="L23" s="109">
        <v>18</v>
      </c>
      <c r="M23" s="109">
        <v>7.0000000000000007E-2</v>
      </c>
      <c r="N23" s="109">
        <v>0.34</v>
      </c>
      <c r="O23" s="109">
        <v>3.6</v>
      </c>
      <c r="P23" s="112">
        <v>0</v>
      </c>
      <c r="Q23" s="109"/>
      <c r="R23" s="109"/>
      <c r="S23" s="109"/>
      <c r="T23" s="109"/>
      <c r="U23" s="109"/>
      <c r="V23" s="160"/>
      <c r="W23" s="127"/>
      <c r="X23" s="83">
        <f t="shared" si="1"/>
        <v>0</v>
      </c>
      <c r="Y23" s="84">
        <f t="shared" si="2"/>
        <v>0</v>
      </c>
      <c r="Z23" s="84">
        <f t="shared" si="3"/>
        <v>0</v>
      </c>
      <c r="AA23" s="84">
        <f t="shared" si="4"/>
        <v>0</v>
      </c>
      <c r="AB23" s="85">
        <f t="shared" si="5"/>
        <v>0</v>
      </c>
      <c r="AC23" s="86" t="str">
        <f t="shared" si="6"/>
        <v/>
      </c>
      <c r="AD23" s="84" t="str">
        <f t="shared" si="7"/>
        <v/>
      </c>
      <c r="AE23" s="86" t="str">
        <f t="shared" si="8"/>
        <v/>
      </c>
      <c r="AF23" s="85" t="str">
        <f t="shared" si="9"/>
        <v/>
      </c>
      <c r="AG23" s="85" t="str">
        <f t="shared" si="10"/>
        <v/>
      </c>
      <c r="AH23" s="87" t="str">
        <f t="shared" si="11"/>
        <v/>
      </c>
      <c r="AI23" s="74"/>
      <c r="AJ23" s="76">
        <f t="shared" si="12"/>
        <v>419</v>
      </c>
      <c r="AK23" s="77">
        <f t="shared" si="13"/>
        <v>1.6</v>
      </c>
      <c r="AL23" s="77">
        <f t="shared" si="14"/>
        <v>7.9</v>
      </c>
      <c r="AM23" s="77">
        <f t="shared" si="15"/>
        <v>83.7</v>
      </c>
      <c r="AN23" s="77">
        <f t="shared" si="16"/>
        <v>0</v>
      </c>
      <c r="AO23" s="78" t="str">
        <f t="shared" si="18"/>
        <v/>
      </c>
      <c r="AP23" s="77" t="str">
        <f t="shared" si="19"/>
        <v/>
      </c>
      <c r="AQ23" s="78" t="str">
        <f t="shared" si="20"/>
        <v/>
      </c>
      <c r="AR23" s="79" t="str">
        <f t="shared" si="21"/>
        <v/>
      </c>
      <c r="AS23" s="79" t="str">
        <f t="shared" si="22"/>
        <v/>
      </c>
      <c r="AT23" s="80" t="str">
        <f t="shared" si="23"/>
        <v/>
      </c>
      <c r="AU23" s="105"/>
      <c r="AV23" s="8"/>
    </row>
    <row r="24" spans="2:48" customFormat="1" ht="31.5" customHeight="1" x14ac:dyDescent="0.15">
      <c r="B24" s="136">
        <v>18</v>
      </c>
      <c r="C24" s="138" t="s">
        <v>363</v>
      </c>
      <c r="D24" s="151" t="s">
        <v>411</v>
      </c>
      <c r="E24" s="103" t="s">
        <v>19</v>
      </c>
      <c r="F24" s="104" t="s">
        <v>233</v>
      </c>
      <c r="G24" s="167" t="s">
        <v>443</v>
      </c>
      <c r="H24" s="109">
        <v>80</v>
      </c>
      <c r="I24" s="109">
        <v>80</v>
      </c>
      <c r="J24" s="189" t="s">
        <v>287</v>
      </c>
      <c r="K24" s="113" t="s">
        <v>14</v>
      </c>
      <c r="L24" s="109">
        <v>303</v>
      </c>
      <c r="M24" s="109">
        <v>0</v>
      </c>
      <c r="N24" s="109">
        <v>0.1</v>
      </c>
      <c r="O24" s="109">
        <v>75.8</v>
      </c>
      <c r="P24" s="112">
        <v>0.6</v>
      </c>
      <c r="Q24" s="109"/>
      <c r="R24" s="109"/>
      <c r="S24" s="109"/>
      <c r="T24" s="109"/>
      <c r="U24" s="109"/>
      <c r="V24" s="160"/>
      <c r="W24" s="127"/>
      <c r="X24" s="83">
        <f t="shared" si="1"/>
        <v>0</v>
      </c>
      <c r="Y24" s="84">
        <f t="shared" si="2"/>
        <v>0</v>
      </c>
      <c r="Z24" s="84">
        <f t="shared" si="3"/>
        <v>0</v>
      </c>
      <c r="AA24" s="84">
        <f t="shared" si="4"/>
        <v>0</v>
      </c>
      <c r="AB24" s="85">
        <f t="shared" si="5"/>
        <v>0</v>
      </c>
      <c r="AC24" s="86" t="str">
        <f t="shared" si="6"/>
        <v/>
      </c>
      <c r="AD24" s="84" t="str">
        <f t="shared" si="7"/>
        <v/>
      </c>
      <c r="AE24" s="86" t="str">
        <f t="shared" si="8"/>
        <v/>
      </c>
      <c r="AF24" s="85" t="str">
        <f t="shared" si="9"/>
        <v/>
      </c>
      <c r="AG24" s="85" t="str">
        <f t="shared" si="10"/>
        <v/>
      </c>
      <c r="AH24" s="87" t="str">
        <f t="shared" si="11"/>
        <v/>
      </c>
      <c r="AI24" s="74"/>
      <c r="AJ24" s="76">
        <f t="shared" si="12"/>
        <v>379</v>
      </c>
      <c r="AK24" s="77">
        <f t="shared" si="13"/>
        <v>0</v>
      </c>
      <c r="AL24" s="77">
        <f t="shared" si="14"/>
        <v>0.1</v>
      </c>
      <c r="AM24" s="77">
        <f t="shared" si="15"/>
        <v>94.8</v>
      </c>
      <c r="AN24" s="77">
        <f t="shared" si="16"/>
        <v>0.8</v>
      </c>
      <c r="AO24" s="78" t="str">
        <f t="shared" si="18"/>
        <v/>
      </c>
      <c r="AP24" s="77" t="str">
        <f t="shared" si="19"/>
        <v/>
      </c>
      <c r="AQ24" s="78" t="str">
        <f t="shared" si="20"/>
        <v/>
      </c>
      <c r="AR24" s="79" t="str">
        <f t="shared" si="21"/>
        <v/>
      </c>
      <c r="AS24" s="79" t="str">
        <f t="shared" si="22"/>
        <v/>
      </c>
      <c r="AT24" s="80" t="str">
        <f t="shared" si="23"/>
        <v/>
      </c>
      <c r="AU24" s="105"/>
      <c r="AV24" s="8"/>
    </row>
    <row r="25" spans="2:48" customFormat="1" ht="31.5" customHeight="1" x14ac:dyDescent="0.15">
      <c r="B25" s="136">
        <v>19</v>
      </c>
      <c r="C25" s="138" t="s">
        <v>363</v>
      </c>
      <c r="D25" s="151" t="s">
        <v>402</v>
      </c>
      <c r="E25" s="103" t="s">
        <v>43</v>
      </c>
      <c r="F25" s="104" t="s">
        <v>211</v>
      </c>
      <c r="G25" s="167" t="s">
        <v>39</v>
      </c>
      <c r="H25" s="109">
        <v>10</v>
      </c>
      <c r="I25" s="109">
        <v>10</v>
      </c>
      <c r="J25" s="189" t="s">
        <v>287</v>
      </c>
      <c r="K25" s="113" t="s">
        <v>39</v>
      </c>
      <c r="L25" s="109">
        <v>49</v>
      </c>
      <c r="M25" s="109">
        <v>0.5</v>
      </c>
      <c r="N25" s="109">
        <v>2.4</v>
      </c>
      <c r="O25" s="109">
        <v>6.4</v>
      </c>
      <c r="P25" s="112">
        <v>5.1999999999999998E-2</v>
      </c>
      <c r="Q25" s="109"/>
      <c r="R25" s="109"/>
      <c r="S25" s="109"/>
      <c r="T25" s="109"/>
      <c r="U25" s="109"/>
      <c r="V25" s="160"/>
      <c r="W25" s="127"/>
      <c r="X25" s="83">
        <f t="shared" si="1"/>
        <v>0</v>
      </c>
      <c r="Y25" s="84">
        <f t="shared" si="2"/>
        <v>0</v>
      </c>
      <c r="Z25" s="84">
        <f t="shared" si="3"/>
        <v>0</v>
      </c>
      <c r="AA25" s="84">
        <f t="shared" si="4"/>
        <v>0</v>
      </c>
      <c r="AB25" s="85">
        <f t="shared" si="5"/>
        <v>0</v>
      </c>
      <c r="AC25" s="86" t="str">
        <f t="shared" si="6"/>
        <v/>
      </c>
      <c r="AD25" s="84" t="str">
        <f t="shared" si="7"/>
        <v/>
      </c>
      <c r="AE25" s="86" t="str">
        <f t="shared" si="8"/>
        <v/>
      </c>
      <c r="AF25" s="85" t="str">
        <f t="shared" si="9"/>
        <v/>
      </c>
      <c r="AG25" s="85" t="str">
        <f t="shared" si="10"/>
        <v/>
      </c>
      <c r="AH25" s="87" t="str">
        <f t="shared" si="11"/>
        <v/>
      </c>
      <c r="AI25" s="74"/>
      <c r="AJ25" s="76">
        <f t="shared" si="12"/>
        <v>490</v>
      </c>
      <c r="AK25" s="77">
        <f t="shared" si="13"/>
        <v>5</v>
      </c>
      <c r="AL25" s="77">
        <f t="shared" si="14"/>
        <v>24</v>
      </c>
      <c r="AM25" s="77">
        <f t="shared" si="15"/>
        <v>64</v>
      </c>
      <c r="AN25" s="77">
        <f t="shared" si="16"/>
        <v>0.5</v>
      </c>
      <c r="AO25" s="78" t="str">
        <f t="shared" si="18"/>
        <v/>
      </c>
      <c r="AP25" s="77" t="str">
        <f t="shared" si="19"/>
        <v/>
      </c>
      <c r="AQ25" s="78" t="str">
        <f t="shared" si="20"/>
        <v/>
      </c>
      <c r="AR25" s="79" t="str">
        <f t="shared" si="21"/>
        <v/>
      </c>
      <c r="AS25" s="79" t="str">
        <f t="shared" si="22"/>
        <v/>
      </c>
      <c r="AT25" s="80" t="str">
        <f t="shared" si="23"/>
        <v/>
      </c>
      <c r="AU25" s="105"/>
      <c r="AV25" s="8"/>
    </row>
    <row r="26" spans="2:48" customFormat="1" ht="31.5" customHeight="1" x14ac:dyDescent="0.15">
      <c r="B26" s="136">
        <v>20</v>
      </c>
      <c r="C26" s="138" t="s">
        <v>363</v>
      </c>
      <c r="D26" s="151" t="s">
        <v>402</v>
      </c>
      <c r="E26" s="103" t="s">
        <v>84</v>
      </c>
      <c r="F26" s="104" t="s">
        <v>191</v>
      </c>
      <c r="G26" s="167" t="s">
        <v>39</v>
      </c>
      <c r="H26" s="109">
        <v>8.3000000000000007</v>
      </c>
      <c r="I26" s="109">
        <v>8.3000000000000007</v>
      </c>
      <c r="J26" s="189" t="s">
        <v>287</v>
      </c>
      <c r="K26" s="113" t="s">
        <v>39</v>
      </c>
      <c r="L26" s="109">
        <v>44</v>
      </c>
      <c r="M26" s="109">
        <v>0.4</v>
      </c>
      <c r="N26" s="109">
        <v>2.2999999999999998</v>
      </c>
      <c r="O26" s="109">
        <v>5.4</v>
      </c>
      <c r="P26" s="112">
        <v>0.05</v>
      </c>
      <c r="Q26" s="109"/>
      <c r="R26" s="109"/>
      <c r="S26" s="109"/>
      <c r="T26" s="109"/>
      <c r="U26" s="109"/>
      <c r="V26" s="160"/>
      <c r="W26" s="127"/>
      <c r="X26" s="83">
        <f t="shared" si="1"/>
        <v>0</v>
      </c>
      <c r="Y26" s="84">
        <f t="shared" si="2"/>
        <v>0</v>
      </c>
      <c r="Z26" s="84">
        <f t="shared" si="3"/>
        <v>0</v>
      </c>
      <c r="AA26" s="84">
        <f t="shared" si="4"/>
        <v>0</v>
      </c>
      <c r="AB26" s="85">
        <f t="shared" si="5"/>
        <v>0</v>
      </c>
      <c r="AC26" s="86" t="str">
        <f t="shared" si="6"/>
        <v/>
      </c>
      <c r="AD26" s="84" t="str">
        <f t="shared" si="7"/>
        <v/>
      </c>
      <c r="AE26" s="86" t="str">
        <f t="shared" si="8"/>
        <v/>
      </c>
      <c r="AF26" s="85" t="str">
        <f t="shared" si="9"/>
        <v/>
      </c>
      <c r="AG26" s="85" t="str">
        <f t="shared" si="10"/>
        <v/>
      </c>
      <c r="AH26" s="87" t="str">
        <f t="shared" si="11"/>
        <v/>
      </c>
      <c r="AI26" s="74"/>
      <c r="AJ26" s="76">
        <f t="shared" si="12"/>
        <v>530</v>
      </c>
      <c r="AK26" s="77">
        <f t="shared" si="13"/>
        <v>4.8</v>
      </c>
      <c r="AL26" s="77">
        <f t="shared" si="14"/>
        <v>27.7</v>
      </c>
      <c r="AM26" s="77">
        <f t="shared" si="15"/>
        <v>65.099999999999994</v>
      </c>
      <c r="AN26" s="77">
        <f t="shared" si="16"/>
        <v>0.6</v>
      </c>
      <c r="AO26" s="78" t="str">
        <f t="shared" si="18"/>
        <v/>
      </c>
      <c r="AP26" s="77" t="str">
        <f t="shared" si="19"/>
        <v/>
      </c>
      <c r="AQ26" s="78" t="str">
        <f t="shared" si="20"/>
        <v/>
      </c>
      <c r="AR26" s="79" t="str">
        <f t="shared" si="21"/>
        <v/>
      </c>
      <c r="AS26" s="79" t="str">
        <f t="shared" si="22"/>
        <v/>
      </c>
      <c r="AT26" s="80" t="str">
        <f t="shared" si="23"/>
        <v/>
      </c>
      <c r="AU26" s="105"/>
      <c r="AV26" s="8"/>
    </row>
    <row r="27" spans="2:48" customFormat="1" ht="31.5" customHeight="1" x14ac:dyDescent="0.15">
      <c r="B27" s="136">
        <v>21</v>
      </c>
      <c r="C27" s="138" t="s">
        <v>363</v>
      </c>
      <c r="D27" s="151" t="s">
        <v>402</v>
      </c>
      <c r="E27" s="103" t="s">
        <v>104</v>
      </c>
      <c r="F27" s="104" t="s">
        <v>200</v>
      </c>
      <c r="G27" s="167" t="s">
        <v>39</v>
      </c>
      <c r="H27" s="109">
        <v>8.5</v>
      </c>
      <c r="I27" s="109">
        <v>8.5</v>
      </c>
      <c r="J27" s="189" t="s">
        <v>287</v>
      </c>
      <c r="K27" s="113" t="s">
        <v>39</v>
      </c>
      <c r="L27" s="109">
        <v>48</v>
      </c>
      <c r="M27" s="109">
        <v>0.6</v>
      </c>
      <c r="N27" s="109">
        <v>2.9</v>
      </c>
      <c r="O27" s="109">
        <v>4.7</v>
      </c>
      <c r="P27" s="112">
        <v>0.1</v>
      </c>
      <c r="Q27" s="109"/>
      <c r="R27" s="109"/>
      <c r="S27" s="109"/>
      <c r="T27" s="109"/>
      <c r="U27" s="109"/>
      <c r="V27" s="160"/>
      <c r="W27" s="127"/>
      <c r="X27" s="83">
        <f t="shared" si="1"/>
        <v>0</v>
      </c>
      <c r="Y27" s="84">
        <f t="shared" si="2"/>
        <v>0</v>
      </c>
      <c r="Z27" s="84">
        <f t="shared" si="3"/>
        <v>0</v>
      </c>
      <c r="AA27" s="84">
        <f t="shared" si="4"/>
        <v>0</v>
      </c>
      <c r="AB27" s="85">
        <f t="shared" si="5"/>
        <v>0</v>
      </c>
      <c r="AC27" s="86" t="str">
        <f t="shared" si="6"/>
        <v/>
      </c>
      <c r="AD27" s="84" t="str">
        <f t="shared" si="7"/>
        <v/>
      </c>
      <c r="AE27" s="86" t="str">
        <f t="shared" si="8"/>
        <v/>
      </c>
      <c r="AF27" s="85" t="str">
        <f t="shared" si="9"/>
        <v/>
      </c>
      <c r="AG27" s="85" t="str">
        <f t="shared" si="10"/>
        <v/>
      </c>
      <c r="AH27" s="87" t="str">
        <f t="shared" si="11"/>
        <v/>
      </c>
      <c r="AI27" s="74"/>
      <c r="AJ27" s="76">
        <f t="shared" si="12"/>
        <v>565</v>
      </c>
      <c r="AK27" s="77">
        <f t="shared" si="13"/>
        <v>7.1</v>
      </c>
      <c r="AL27" s="77">
        <f t="shared" si="14"/>
        <v>34.1</v>
      </c>
      <c r="AM27" s="77">
        <f t="shared" si="15"/>
        <v>55.3</v>
      </c>
      <c r="AN27" s="77">
        <f t="shared" si="16"/>
        <v>1.2</v>
      </c>
      <c r="AO27" s="78" t="str">
        <f t="shared" si="18"/>
        <v/>
      </c>
      <c r="AP27" s="77" t="str">
        <f t="shared" si="19"/>
        <v/>
      </c>
      <c r="AQ27" s="78" t="str">
        <f t="shared" si="20"/>
        <v/>
      </c>
      <c r="AR27" s="79" t="str">
        <f t="shared" si="21"/>
        <v/>
      </c>
      <c r="AS27" s="79" t="str">
        <f t="shared" si="22"/>
        <v/>
      </c>
      <c r="AT27" s="80" t="str">
        <f t="shared" si="23"/>
        <v/>
      </c>
      <c r="AU27" s="105"/>
      <c r="AV27" s="8"/>
    </row>
    <row r="28" spans="2:48" customFormat="1" ht="31.5" customHeight="1" x14ac:dyDescent="0.15">
      <c r="B28" s="136">
        <v>22</v>
      </c>
      <c r="C28" s="138" t="s">
        <v>363</v>
      </c>
      <c r="D28" s="151" t="s">
        <v>402</v>
      </c>
      <c r="E28" s="103" t="s">
        <v>45</v>
      </c>
      <c r="F28" s="104" t="s">
        <v>228</v>
      </c>
      <c r="G28" s="167"/>
      <c r="H28" s="109"/>
      <c r="I28" s="109">
        <v>100</v>
      </c>
      <c r="J28" s="189" t="s">
        <v>287</v>
      </c>
      <c r="K28" s="113" t="s">
        <v>13</v>
      </c>
      <c r="L28" s="109">
        <v>527</v>
      </c>
      <c r="M28" s="109">
        <v>8.1</v>
      </c>
      <c r="N28" s="109">
        <v>29.4</v>
      </c>
      <c r="O28" s="109">
        <v>57.5</v>
      </c>
      <c r="P28" s="112">
        <v>0.27</v>
      </c>
      <c r="Q28" s="109"/>
      <c r="R28" s="109"/>
      <c r="S28" s="109"/>
      <c r="T28" s="109"/>
      <c r="U28" s="109"/>
      <c r="V28" s="160"/>
      <c r="W28" s="127"/>
      <c r="X28" s="83">
        <f t="shared" si="1"/>
        <v>0</v>
      </c>
      <c r="Y28" s="84">
        <f t="shared" si="2"/>
        <v>0</v>
      </c>
      <c r="Z28" s="84">
        <f t="shared" si="3"/>
        <v>0</v>
      </c>
      <c r="AA28" s="84">
        <f t="shared" si="4"/>
        <v>0</v>
      </c>
      <c r="AB28" s="85">
        <f t="shared" si="5"/>
        <v>0</v>
      </c>
      <c r="AC28" s="86" t="str">
        <f t="shared" si="6"/>
        <v/>
      </c>
      <c r="AD28" s="84" t="str">
        <f t="shared" si="7"/>
        <v/>
      </c>
      <c r="AE28" s="86" t="str">
        <f t="shared" si="8"/>
        <v/>
      </c>
      <c r="AF28" s="85" t="str">
        <f t="shared" si="9"/>
        <v/>
      </c>
      <c r="AG28" s="85" t="str">
        <f t="shared" si="10"/>
        <v/>
      </c>
      <c r="AH28" s="87" t="str">
        <f t="shared" si="11"/>
        <v/>
      </c>
      <c r="AI28" s="74"/>
      <c r="AJ28" s="76">
        <f t="shared" si="12"/>
        <v>527</v>
      </c>
      <c r="AK28" s="77">
        <f t="shared" si="13"/>
        <v>8.1</v>
      </c>
      <c r="AL28" s="77">
        <f t="shared" si="14"/>
        <v>29.4</v>
      </c>
      <c r="AM28" s="77">
        <f t="shared" si="15"/>
        <v>57.5</v>
      </c>
      <c r="AN28" s="77">
        <f t="shared" si="16"/>
        <v>0.3</v>
      </c>
      <c r="AO28" s="78" t="str">
        <f t="shared" si="18"/>
        <v/>
      </c>
      <c r="AP28" s="77" t="str">
        <f t="shared" si="19"/>
        <v/>
      </c>
      <c r="AQ28" s="78" t="str">
        <f t="shared" si="20"/>
        <v/>
      </c>
      <c r="AR28" s="79" t="str">
        <f t="shared" si="21"/>
        <v/>
      </c>
      <c r="AS28" s="79" t="str">
        <f t="shared" si="22"/>
        <v/>
      </c>
      <c r="AT28" s="80" t="str">
        <f t="shared" si="23"/>
        <v/>
      </c>
      <c r="AU28" s="105"/>
      <c r="AV28" s="8"/>
    </row>
    <row r="29" spans="2:48" customFormat="1" ht="31.5" customHeight="1" x14ac:dyDescent="0.15">
      <c r="B29" s="136">
        <v>23</v>
      </c>
      <c r="C29" s="138" t="s">
        <v>363</v>
      </c>
      <c r="D29" s="151" t="s">
        <v>402</v>
      </c>
      <c r="E29" s="103" t="s">
        <v>148</v>
      </c>
      <c r="F29" s="104" t="s">
        <v>262</v>
      </c>
      <c r="G29" s="167" t="s">
        <v>39</v>
      </c>
      <c r="H29" s="109">
        <v>9</v>
      </c>
      <c r="I29" s="109">
        <v>9</v>
      </c>
      <c r="J29" s="189" t="s">
        <v>287</v>
      </c>
      <c r="K29" s="113" t="s">
        <v>39</v>
      </c>
      <c r="L29" s="109">
        <v>47</v>
      </c>
      <c r="M29" s="109">
        <v>0.5</v>
      </c>
      <c r="N29" s="109">
        <v>2.4</v>
      </c>
      <c r="O29" s="109">
        <v>5.9</v>
      </c>
      <c r="P29" s="112">
        <v>0.04</v>
      </c>
      <c r="Q29" s="109"/>
      <c r="R29" s="109"/>
      <c r="S29" s="109"/>
      <c r="T29" s="109"/>
      <c r="U29" s="109"/>
      <c r="V29" s="160"/>
      <c r="W29" s="127"/>
      <c r="X29" s="83">
        <f t="shared" si="1"/>
        <v>0</v>
      </c>
      <c r="Y29" s="84">
        <f t="shared" si="2"/>
        <v>0</v>
      </c>
      <c r="Z29" s="84">
        <f t="shared" si="3"/>
        <v>0</v>
      </c>
      <c r="AA29" s="84">
        <f t="shared" si="4"/>
        <v>0</v>
      </c>
      <c r="AB29" s="85">
        <f t="shared" si="5"/>
        <v>0</v>
      </c>
      <c r="AC29" s="86" t="str">
        <f t="shared" si="6"/>
        <v/>
      </c>
      <c r="AD29" s="84" t="str">
        <f t="shared" si="7"/>
        <v/>
      </c>
      <c r="AE29" s="86" t="str">
        <f t="shared" si="8"/>
        <v/>
      </c>
      <c r="AF29" s="85" t="str">
        <f t="shared" si="9"/>
        <v/>
      </c>
      <c r="AG29" s="85" t="str">
        <f t="shared" si="10"/>
        <v/>
      </c>
      <c r="AH29" s="87" t="str">
        <f t="shared" si="11"/>
        <v/>
      </c>
      <c r="AI29" s="74"/>
      <c r="AJ29" s="76">
        <f t="shared" si="12"/>
        <v>522</v>
      </c>
      <c r="AK29" s="77">
        <f t="shared" si="13"/>
        <v>5.6</v>
      </c>
      <c r="AL29" s="77">
        <f t="shared" si="14"/>
        <v>26.7</v>
      </c>
      <c r="AM29" s="77">
        <f t="shared" si="15"/>
        <v>65.599999999999994</v>
      </c>
      <c r="AN29" s="77">
        <f t="shared" si="16"/>
        <v>0.4</v>
      </c>
      <c r="AO29" s="78" t="str">
        <f t="shared" si="18"/>
        <v/>
      </c>
      <c r="AP29" s="77" t="str">
        <f t="shared" si="19"/>
        <v/>
      </c>
      <c r="AQ29" s="78" t="str">
        <f t="shared" si="20"/>
        <v/>
      </c>
      <c r="AR29" s="79" t="str">
        <f t="shared" si="21"/>
        <v/>
      </c>
      <c r="AS29" s="79" t="str">
        <f t="shared" si="22"/>
        <v/>
      </c>
      <c r="AT29" s="80" t="str">
        <f t="shared" si="23"/>
        <v/>
      </c>
      <c r="AU29" s="105"/>
      <c r="AV29" s="8"/>
    </row>
    <row r="30" spans="2:48" customFormat="1" ht="31.5" customHeight="1" x14ac:dyDescent="0.15">
      <c r="B30" s="136">
        <v>24</v>
      </c>
      <c r="C30" s="138" t="s">
        <v>363</v>
      </c>
      <c r="D30" s="151" t="s">
        <v>402</v>
      </c>
      <c r="E30" s="103" t="s">
        <v>161</v>
      </c>
      <c r="F30" s="104" t="s">
        <v>248</v>
      </c>
      <c r="G30" s="167" t="s">
        <v>39</v>
      </c>
      <c r="H30" s="109">
        <v>10.1</v>
      </c>
      <c r="I30" s="109">
        <v>10.1</v>
      </c>
      <c r="J30" s="189" t="s">
        <v>287</v>
      </c>
      <c r="K30" s="113">
        <v>10.1</v>
      </c>
      <c r="L30" s="109">
        <v>52</v>
      </c>
      <c r="M30" s="109">
        <v>0.6</v>
      </c>
      <c r="N30" s="109">
        <v>2.8</v>
      </c>
      <c r="O30" s="109">
        <v>6.3</v>
      </c>
      <c r="P30" s="112">
        <v>7.0000000000000007E-2</v>
      </c>
      <c r="Q30" s="109"/>
      <c r="R30" s="109"/>
      <c r="S30" s="109"/>
      <c r="T30" s="109"/>
      <c r="U30" s="109"/>
      <c r="V30" s="160"/>
      <c r="W30" s="127"/>
      <c r="X30" s="83">
        <f t="shared" si="1"/>
        <v>0</v>
      </c>
      <c r="Y30" s="84">
        <f t="shared" si="2"/>
        <v>0</v>
      </c>
      <c r="Z30" s="84">
        <f t="shared" si="3"/>
        <v>0</v>
      </c>
      <c r="AA30" s="84">
        <f t="shared" si="4"/>
        <v>0</v>
      </c>
      <c r="AB30" s="85">
        <f t="shared" si="5"/>
        <v>0</v>
      </c>
      <c r="AC30" s="86" t="str">
        <f t="shared" si="6"/>
        <v/>
      </c>
      <c r="AD30" s="84" t="str">
        <f t="shared" si="7"/>
        <v/>
      </c>
      <c r="AE30" s="86" t="str">
        <f t="shared" si="8"/>
        <v/>
      </c>
      <c r="AF30" s="85" t="str">
        <f t="shared" si="9"/>
        <v/>
      </c>
      <c r="AG30" s="85" t="str">
        <f t="shared" si="10"/>
        <v/>
      </c>
      <c r="AH30" s="87" t="str">
        <f t="shared" si="11"/>
        <v/>
      </c>
      <c r="AI30" s="74"/>
      <c r="AJ30" s="76">
        <f t="shared" si="12"/>
        <v>515</v>
      </c>
      <c r="AK30" s="77">
        <f t="shared" si="13"/>
        <v>5.9</v>
      </c>
      <c r="AL30" s="77">
        <f t="shared" si="14"/>
        <v>27.7</v>
      </c>
      <c r="AM30" s="77">
        <f t="shared" si="15"/>
        <v>62.4</v>
      </c>
      <c r="AN30" s="77">
        <f t="shared" si="16"/>
        <v>0.7</v>
      </c>
      <c r="AO30" s="78" t="str">
        <f t="shared" si="18"/>
        <v/>
      </c>
      <c r="AP30" s="77" t="str">
        <f t="shared" si="19"/>
        <v/>
      </c>
      <c r="AQ30" s="78" t="str">
        <f t="shared" si="20"/>
        <v/>
      </c>
      <c r="AR30" s="79" t="str">
        <f t="shared" si="21"/>
        <v/>
      </c>
      <c r="AS30" s="79" t="str">
        <f t="shared" si="22"/>
        <v/>
      </c>
      <c r="AT30" s="80" t="str">
        <f t="shared" si="23"/>
        <v/>
      </c>
      <c r="AU30" s="105"/>
      <c r="AV30" s="8"/>
    </row>
    <row r="31" spans="2:48" customFormat="1" ht="31.5" customHeight="1" x14ac:dyDescent="0.15">
      <c r="B31" s="136">
        <v>25</v>
      </c>
      <c r="C31" s="138" t="s">
        <v>363</v>
      </c>
      <c r="D31" s="151" t="s">
        <v>402</v>
      </c>
      <c r="E31" s="103" t="s">
        <v>167</v>
      </c>
      <c r="F31" s="104" t="s">
        <v>191</v>
      </c>
      <c r="G31" s="167" t="s">
        <v>39</v>
      </c>
      <c r="H31" s="109">
        <v>8.1</v>
      </c>
      <c r="I31" s="109">
        <v>8.1</v>
      </c>
      <c r="J31" s="189" t="s">
        <v>287</v>
      </c>
      <c r="K31" s="113" t="s">
        <v>39</v>
      </c>
      <c r="L31" s="114">
        <v>43</v>
      </c>
      <c r="M31" s="115">
        <v>0.5</v>
      </c>
      <c r="N31" s="115">
        <v>2.2000000000000002</v>
      </c>
      <c r="O31" s="115">
        <v>5.2</v>
      </c>
      <c r="P31" s="112">
        <v>0.04</v>
      </c>
      <c r="Q31" s="109"/>
      <c r="R31" s="109"/>
      <c r="S31" s="109"/>
      <c r="T31" s="109"/>
      <c r="U31" s="109"/>
      <c r="V31" s="160"/>
      <c r="W31" s="127"/>
      <c r="X31" s="83">
        <f t="shared" si="1"/>
        <v>0</v>
      </c>
      <c r="Y31" s="84">
        <f t="shared" si="2"/>
        <v>0</v>
      </c>
      <c r="Z31" s="84">
        <f t="shared" si="3"/>
        <v>0</v>
      </c>
      <c r="AA31" s="84">
        <f t="shared" si="4"/>
        <v>0</v>
      </c>
      <c r="AB31" s="85">
        <f t="shared" si="5"/>
        <v>0</v>
      </c>
      <c r="AC31" s="86" t="str">
        <f t="shared" si="6"/>
        <v/>
      </c>
      <c r="AD31" s="84" t="str">
        <f t="shared" si="7"/>
        <v/>
      </c>
      <c r="AE31" s="86" t="str">
        <f t="shared" si="8"/>
        <v/>
      </c>
      <c r="AF31" s="85" t="str">
        <f t="shared" si="9"/>
        <v/>
      </c>
      <c r="AG31" s="85" t="str">
        <f t="shared" si="10"/>
        <v/>
      </c>
      <c r="AH31" s="87" t="str">
        <f t="shared" si="11"/>
        <v/>
      </c>
      <c r="AI31" s="74"/>
      <c r="AJ31" s="76">
        <f t="shared" si="12"/>
        <v>531</v>
      </c>
      <c r="AK31" s="77">
        <f t="shared" si="13"/>
        <v>6.2</v>
      </c>
      <c r="AL31" s="77">
        <f t="shared" si="14"/>
        <v>27.2</v>
      </c>
      <c r="AM31" s="77">
        <f t="shared" si="15"/>
        <v>64.2</v>
      </c>
      <c r="AN31" s="77">
        <f t="shared" si="16"/>
        <v>0.5</v>
      </c>
      <c r="AO31" s="78" t="str">
        <f t="shared" si="18"/>
        <v/>
      </c>
      <c r="AP31" s="77" t="str">
        <f t="shared" si="19"/>
        <v/>
      </c>
      <c r="AQ31" s="78" t="str">
        <f t="shared" si="20"/>
        <v/>
      </c>
      <c r="AR31" s="79" t="str">
        <f t="shared" si="21"/>
        <v/>
      </c>
      <c r="AS31" s="79" t="str">
        <f t="shared" si="22"/>
        <v/>
      </c>
      <c r="AT31" s="80" t="str">
        <f t="shared" si="23"/>
        <v/>
      </c>
      <c r="AU31" s="105"/>
      <c r="AV31" s="8"/>
    </row>
    <row r="32" spans="2:48" customFormat="1" ht="31.5" customHeight="1" x14ac:dyDescent="0.15">
      <c r="B32" s="136">
        <v>26</v>
      </c>
      <c r="C32" s="138" t="s">
        <v>363</v>
      </c>
      <c r="D32" s="151" t="s">
        <v>399</v>
      </c>
      <c r="E32" s="103" t="s">
        <v>169</v>
      </c>
      <c r="F32" s="104" t="s">
        <v>214</v>
      </c>
      <c r="G32" s="167" t="s">
        <v>39</v>
      </c>
      <c r="H32" s="109">
        <v>8.1999999999999993</v>
      </c>
      <c r="I32" s="109">
        <v>8.1999999999999993</v>
      </c>
      <c r="J32" s="189" t="s">
        <v>287</v>
      </c>
      <c r="K32" s="113" t="s">
        <v>39</v>
      </c>
      <c r="L32" s="114">
        <v>43.4</v>
      </c>
      <c r="M32" s="115">
        <v>0.43</v>
      </c>
      <c r="N32" s="115">
        <v>2.31</v>
      </c>
      <c r="O32" s="115">
        <v>5.23</v>
      </c>
      <c r="P32" s="112">
        <v>0.1</v>
      </c>
      <c r="Q32" s="109"/>
      <c r="R32" s="109"/>
      <c r="S32" s="109"/>
      <c r="T32" s="109"/>
      <c r="U32" s="109"/>
      <c r="V32" s="160"/>
      <c r="W32" s="127"/>
      <c r="X32" s="83">
        <f t="shared" si="1"/>
        <v>0</v>
      </c>
      <c r="Y32" s="84">
        <f t="shared" si="2"/>
        <v>0</v>
      </c>
      <c r="Z32" s="84">
        <f t="shared" si="3"/>
        <v>0</v>
      </c>
      <c r="AA32" s="84">
        <f t="shared" si="4"/>
        <v>0</v>
      </c>
      <c r="AB32" s="85">
        <f t="shared" si="5"/>
        <v>0</v>
      </c>
      <c r="AC32" s="86" t="str">
        <f t="shared" si="6"/>
        <v/>
      </c>
      <c r="AD32" s="84" t="str">
        <f t="shared" si="7"/>
        <v/>
      </c>
      <c r="AE32" s="86" t="str">
        <f t="shared" si="8"/>
        <v/>
      </c>
      <c r="AF32" s="85" t="str">
        <f t="shared" si="9"/>
        <v/>
      </c>
      <c r="AG32" s="85" t="str">
        <f t="shared" si="10"/>
        <v/>
      </c>
      <c r="AH32" s="87" t="str">
        <f t="shared" si="11"/>
        <v/>
      </c>
      <c r="AI32" s="74"/>
      <c r="AJ32" s="76">
        <f t="shared" si="12"/>
        <v>529</v>
      </c>
      <c r="AK32" s="77">
        <f t="shared" si="13"/>
        <v>5.2</v>
      </c>
      <c r="AL32" s="77">
        <f t="shared" si="14"/>
        <v>28.2</v>
      </c>
      <c r="AM32" s="77">
        <f t="shared" si="15"/>
        <v>63.8</v>
      </c>
      <c r="AN32" s="77">
        <f t="shared" si="16"/>
        <v>1.2</v>
      </c>
      <c r="AO32" s="78" t="str">
        <f t="shared" si="18"/>
        <v/>
      </c>
      <c r="AP32" s="77" t="str">
        <f t="shared" si="19"/>
        <v/>
      </c>
      <c r="AQ32" s="78" t="str">
        <f t="shared" si="20"/>
        <v/>
      </c>
      <c r="AR32" s="79" t="str">
        <f t="shared" si="21"/>
        <v/>
      </c>
      <c r="AS32" s="79" t="str">
        <f t="shared" si="22"/>
        <v/>
      </c>
      <c r="AT32" s="80" t="str">
        <f t="shared" si="23"/>
        <v/>
      </c>
      <c r="AU32" s="105"/>
      <c r="AV32" s="8"/>
    </row>
    <row r="33" spans="2:48" customFormat="1" ht="31.5" customHeight="1" x14ac:dyDescent="0.15">
      <c r="B33" s="136">
        <v>27</v>
      </c>
      <c r="C33" s="138" t="s">
        <v>363</v>
      </c>
      <c r="D33" s="151" t="s">
        <v>399</v>
      </c>
      <c r="E33" s="103" t="s">
        <v>146</v>
      </c>
      <c r="F33" s="104" t="s">
        <v>262</v>
      </c>
      <c r="G33" s="167" t="s">
        <v>130</v>
      </c>
      <c r="H33" s="109">
        <v>6</v>
      </c>
      <c r="I33" s="109">
        <v>100</v>
      </c>
      <c r="J33" s="189" t="s">
        <v>287</v>
      </c>
      <c r="K33" s="113" t="s">
        <v>42</v>
      </c>
      <c r="L33" s="109">
        <v>483</v>
      </c>
      <c r="M33" s="109">
        <v>8.6999999999999993</v>
      </c>
      <c r="N33" s="109">
        <v>19.8</v>
      </c>
      <c r="O33" s="109">
        <v>67.5</v>
      </c>
      <c r="P33" s="112">
        <v>1.6</v>
      </c>
      <c r="Q33" s="109"/>
      <c r="R33" s="109"/>
      <c r="S33" s="109"/>
      <c r="T33" s="109"/>
      <c r="U33" s="109"/>
      <c r="V33" s="160"/>
      <c r="W33" s="127"/>
      <c r="X33" s="83">
        <f t="shared" si="1"/>
        <v>0</v>
      </c>
      <c r="Y33" s="84">
        <f t="shared" si="2"/>
        <v>0</v>
      </c>
      <c r="Z33" s="84">
        <f t="shared" si="3"/>
        <v>0</v>
      </c>
      <c r="AA33" s="84">
        <f t="shared" si="4"/>
        <v>0</v>
      </c>
      <c r="AB33" s="85">
        <f t="shared" si="5"/>
        <v>0</v>
      </c>
      <c r="AC33" s="86" t="str">
        <f t="shared" si="6"/>
        <v/>
      </c>
      <c r="AD33" s="84" t="str">
        <f t="shared" si="7"/>
        <v/>
      </c>
      <c r="AE33" s="86" t="str">
        <f t="shared" si="8"/>
        <v/>
      </c>
      <c r="AF33" s="85" t="str">
        <f t="shared" si="9"/>
        <v/>
      </c>
      <c r="AG33" s="85" t="str">
        <f t="shared" si="10"/>
        <v/>
      </c>
      <c r="AH33" s="87" t="str">
        <f t="shared" si="11"/>
        <v/>
      </c>
      <c r="AI33" s="74"/>
      <c r="AJ33" s="76">
        <f t="shared" si="12"/>
        <v>483</v>
      </c>
      <c r="AK33" s="77">
        <f t="shared" si="13"/>
        <v>8.6999999999999993</v>
      </c>
      <c r="AL33" s="77">
        <f t="shared" si="14"/>
        <v>19.8</v>
      </c>
      <c r="AM33" s="77">
        <f t="shared" si="15"/>
        <v>67.5</v>
      </c>
      <c r="AN33" s="77">
        <f t="shared" si="16"/>
        <v>1.6</v>
      </c>
      <c r="AO33" s="78" t="str">
        <f t="shared" si="18"/>
        <v/>
      </c>
      <c r="AP33" s="77" t="str">
        <f t="shared" si="19"/>
        <v/>
      </c>
      <c r="AQ33" s="78" t="str">
        <f t="shared" si="20"/>
        <v/>
      </c>
      <c r="AR33" s="79" t="str">
        <f t="shared" si="21"/>
        <v/>
      </c>
      <c r="AS33" s="79" t="str">
        <f t="shared" si="22"/>
        <v/>
      </c>
      <c r="AT33" s="80" t="str">
        <f t="shared" si="23"/>
        <v/>
      </c>
      <c r="AU33" s="105"/>
      <c r="AV33" s="8"/>
    </row>
    <row r="34" spans="2:48" customFormat="1" ht="31.5" customHeight="1" x14ac:dyDescent="0.15">
      <c r="B34" s="136">
        <v>28</v>
      </c>
      <c r="C34" s="138" t="s">
        <v>363</v>
      </c>
      <c r="D34" s="151" t="s">
        <v>399</v>
      </c>
      <c r="E34" s="103" t="s">
        <v>155</v>
      </c>
      <c r="F34" s="104" t="s">
        <v>223</v>
      </c>
      <c r="G34" s="170" t="s">
        <v>375</v>
      </c>
      <c r="H34" s="109">
        <v>31</v>
      </c>
      <c r="I34" s="109">
        <v>31</v>
      </c>
      <c r="J34" s="189" t="s">
        <v>287</v>
      </c>
      <c r="K34" s="116" t="s">
        <v>375</v>
      </c>
      <c r="L34" s="109">
        <v>125</v>
      </c>
      <c r="M34" s="109">
        <v>3</v>
      </c>
      <c r="N34" s="109">
        <v>3.6</v>
      </c>
      <c r="O34" s="109">
        <v>20.8</v>
      </c>
      <c r="P34" s="112">
        <v>0.5</v>
      </c>
      <c r="Q34" s="109"/>
      <c r="R34" s="109"/>
      <c r="S34" s="109"/>
      <c r="T34" s="109"/>
      <c r="U34" s="109"/>
      <c r="V34" s="160"/>
      <c r="W34" s="127"/>
      <c r="X34" s="83">
        <f t="shared" si="1"/>
        <v>0</v>
      </c>
      <c r="Y34" s="84">
        <f t="shared" si="2"/>
        <v>0</v>
      </c>
      <c r="Z34" s="84">
        <f t="shared" si="3"/>
        <v>0</v>
      </c>
      <c r="AA34" s="84">
        <f t="shared" si="4"/>
        <v>0</v>
      </c>
      <c r="AB34" s="85">
        <f t="shared" si="5"/>
        <v>0</v>
      </c>
      <c r="AC34" s="86" t="str">
        <f t="shared" si="6"/>
        <v/>
      </c>
      <c r="AD34" s="84" t="str">
        <f t="shared" si="7"/>
        <v/>
      </c>
      <c r="AE34" s="86" t="str">
        <f t="shared" si="8"/>
        <v/>
      </c>
      <c r="AF34" s="85" t="str">
        <f t="shared" si="9"/>
        <v/>
      </c>
      <c r="AG34" s="85" t="str">
        <f t="shared" si="10"/>
        <v/>
      </c>
      <c r="AH34" s="87" t="str">
        <f t="shared" si="11"/>
        <v/>
      </c>
      <c r="AI34" s="74"/>
      <c r="AJ34" s="76">
        <f t="shared" si="12"/>
        <v>403</v>
      </c>
      <c r="AK34" s="77">
        <f t="shared" si="13"/>
        <v>9.6999999999999993</v>
      </c>
      <c r="AL34" s="77">
        <f t="shared" si="14"/>
        <v>11.6</v>
      </c>
      <c r="AM34" s="77">
        <f t="shared" si="15"/>
        <v>67.099999999999994</v>
      </c>
      <c r="AN34" s="77">
        <f t="shared" si="16"/>
        <v>1.6</v>
      </c>
      <c r="AO34" s="78" t="str">
        <f t="shared" si="18"/>
        <v/>
      </c>
      <c r="AP34" s="77" t="str">
        <f t="shared" si="19"/>
        <v/>
      </c>
      <c r="AQ34" s="78" t="str">
        <f t="shared" si="20"/>
        <v/>
      </c>
      <c r="AR34" s="79" t="str">
        <f t="shared" si="21"/>
        <v/>
      </c>
      <c r="AS34" s="79" t="str">
        <f t="shared" si="22"/>
        <v/>
      </c>
      <c r="AT34" s="80" t="str">
        <f t="shared" si="23"/>
        <v/>
      </c>
      <c r="AU34" s="105"/>
      <c r="AV34" s="8"/>
    </row>
    <row r="35" spans="2:48" customFormat="1" ht="31.5" customHeight="1" x14ac:dyDescent="0.15">
      <c r="B35" s="136">
        <v>29</v>
      </c>
      <c r="C35" s="138" t="s">
        <v>363</v>
      </c>
      <c r="D35" s="151" t="s">
        <v>399</v>
      </c>
      <c r="E35" s="103" t="s">
        <v>92</v>
      </c>
      <c r="F35" s="104" t="s">
        <v>214</v>
      </c>
      <c r="G35" s="170" t="s">
        <v>366</v>
      </c>
      <c r="H35" s="109">
        <v>44</v>
      </c>
      <c r="I35" s="109">
        <v>44</v>
      </c>
      <c r="J35" s="189" t="s">
        <v>287</v>
      </c>
      <c r="K35" s="116" t="s">
        <v>366</v>
      </c>
      <c r="L35" s="109">
        <v>224</v>
      </c>
      <c r="M35" s="109">
        <v>2.9</v>
      </c>
      <c r="N35" s="109">
        <v>11.1</v>
      </c>
      <c r="O35" s="109">
        <v>28</v>
      </c>
      <c r="P35" s="112">
        <v>0.6</v>
      </c>
      <c r="Q35" s="109"/>
      <c r="R35" s="109"/>
      <c r="S35" s="109"/>
      <c r="T35" s="109"/>
      <c r="U35" s="109"/>
      <c r="V35" s="160"/>
      <c r="W35" s="127"/>
      <c r="X35" s="83">
        <f t="shared" si="1"/>
        <v>0</v>
      </c>
      <c r="Y35" s="84">
        <f t="shared" si="2"/>
        <v>0</v>
      </c>
      <c r="Z35" s="84">
        <f t="shared" si="3"/>
        <v>0</v>
      </c>
      <c r="AA35" s="84">
        <f t="shared" si="4"/>
        <v>0</v>
      </c>
      <c r="AB35" s="85">
        <f t="shared" si="5"/>
        <v>0</v>
      </c>
      <c r="AC35" s="86" t="str">
        <f t="shared" si="6"/>
        <v/>
      </c>
      <c r="AD35" s="84" t="str">
        <f t="shared" si="7"/>
        <v/>
      </c>
      <c r="AE35" s="86" t="str">
        <f t="shared" si="8"/>
        <v/>
      </c>
      <c r="AF35" s="85" t="str">
        <f t="shared" si="9"/>
        <v/>
      </c>
      <c r="AG35" s="85" t="str">
        <f t="shared" si="10"/>
        <v/>
      </c>
      <c r="AH35" s="87" t="str">
        <f t="shared" si="11"/>
        <v/>
      </c>
      <c r="AI35" s="74"/>
      <c r="AJ35" s="76">
        <f t="shared" si="12"/>
        <v>509</v>
      </c>
      <c r="AK35" s="77">
        <f t="shared" si="13"/>
        <v>6.6</v>
      </c>
      <c r="AL35" s="77">
        <f t="shared" si="14"/>
        <v>25.2</v>
      </c>
      <c r="AM35" s="77">
        <f t="shared" si="15"/>
        <v>63.6</v>
      </c>
      <c r="AN35" s="77">
        <f t="shared" si="16"/>
        <v>1.4</v>
      </c>
      <c r="AO35" s="78" t="str">
        <f t="shared" si="18"/>
        <v/>
      </c>
      <c r="AP35" s="77" t="str">
        <f t="shared" si="19"/>
        <v/>
      </c>
      <c r="AQ35" s="78" t="str">
        <f t="shared" si="20"/>
        <v/>
      </c>
      <c r="AR35" s="79" t="str">
        <f t="shared" si="21"/>
        <v/>
      </c>
      <c r="AS35" s="79" t="str">
        <f t="shared" si="22"/>
        <v/>
      </c>
      <c r="AT35" s="80" t="str">
        <f t="shared" si="23"/>
        <v/>
      </c>
      <c r="AU35" s="105"/>
      <c r="AV35" s="8"/>
    </row>
    <row r="36" spans="2:48" customFormat="1" ht="31.5" customHeight="1" x14ac:dyDescent="0.15">
      <c r="B36" s="136">
        <v>30</v>
      </c>
      <c r="C36" s="138" t="s">
        <v>363</v>
      </c>
      <c r="D36" s="151" t="s">
        <v>410</v>
      </c>
      <c r="E36" s="103" t="s">
        <v>238</v>
      </c>
      <c r="F36" s="104" t="s">
        <v>239</v>
      </c>
      <c r="G36" s="167" t="s">
        <v>39</v>
      </c>
      <c r="H36" s="109">
        <v>5</v>
      </c>
      <c r="I36" s="109">
        <v>5</v>
      </c>
      <c r="J36" s="189" t="s">
        <v>287</v>
      </c>
      <c r="K36" s="113" t="s">
        <v>68</v>
      </c>
      <c r="L36" s="114">
        <v>18.64405</v>
      </c>
      <c r="M36" s="112">
        <v>0.50845000000000007</v>
      </c>
      <c r="N36" s="112">
        <v>8.4699999999999998E-2</v>
      </c>
      <c r="O36" s="112">
        <v>4.1524999999999999</v>
      </c>
      <c r="P36" s="112">
        <v>0.11860000000000001</v>
      </c>
      <c r="Q36" s="109"/>
      <c r="R36" s="109"/>
      <c r="S36" s="109"/>
      <c r="T36" s="109"/>
      <c r="U36" s="109"/>
      <c r="V36" s="160"/>
      <c r="W36" s="127"/>
      <c r="X36" s="83">
        <f t="shared" si="1"/>
        <v>0</v>
      </c>
      <c r="Y36" s="84">
        <f t="shared" si="2"/>
        <v>0</v>
      </c>
      <c r="Z36" s="84">
        <f t="shared" si="3"/>
        <v>0</v>
      </c>
      <c r="AA36" s="84">
        <f t="shared" si="4"/>
        <v>0</v>
      </c>
      <c r="AB36" s="85">
        <f t="shared" si="5"/>
        <v>0</v>
      </c>
      <c r="AC36" s="86" t="str">
        <f t="shared" si="6"/>
        <v/>
      </c>
      <c r="AD36" s="84" t="str">
        <f t="shared" si="7"/>
        <v/>
      </c>
      <c r="AE36" s="86" t="str">
        <f t="shared" si="8"/>
        <v/>
      </c>
      <c r="AF36" s="85" t="str">
        <f t="shared" si="9"/>
        <v/>
      </c>
      <c r="AG36" s="85" t="str">
        <f t="shared" si="10"/>
        <v/>
      </c>
      <c r="AH36" s="87" t="str">
        <f t="shared" si="11"/>
        <v/>
      </c>
      <c r="AI36" s="74"/>
      <c r="AJ36" s="76">
        <f t="shared" si="12"/>
        <v>373</v>
      </c>
      <c r="AK36" s="77">
        <f t="shared" si="13"/>
        <v>10.199999999999999</v>
      </c>
      <c r="AL36" s="77">
        <f t="shared" si="14"/>
        <v>1.7</v>
      </c>
      <c r="AM36" s="77">
        <f t="shared" si="15"/>
        <v>83.1</v>
      </c>
      <c r="AN36" s="77">
        <f t="shared" si="16"/>
        <v>2.4</v>
      </c>
      <c r="AO36" s="78" t="str">
        <f t="shared" si="18"/>
        <v/>
      </c>
      <c r="AP36" s="77" t="str">
        <f t="shared" si="19"/>
        <v/>
      </c>
      <c r="AQ36" s="78" t="str">
        <f t="shared" si="20"/>
        <v/>
      </c>
      <c r="AR36" s="79" t="str">
        <f t="shared" si="21"/>
        <v/>
      </c>
      <c r="AS36" s="79" t="str">
        <f t="shared" si="22"/>
        <v/>
      </c>
      <c r="AT36" s="80" t="str">
        <f t="shared" si="23"/>
        <v/>
      </c>
      <c r="AU36" s="105"/>
      <c r="AV36" s="8"/>
    </row>
    <row r="37" spans="2:48" customFormat="1" ht="31.5" customHeight="1" x14ac:dyDescent="0.15">
      <c r="B37" s="136">
        <v>31</v>
      </c>
      <c r="C37" s="138" t="s">
        <v>363</v>
      </c>
      <c r="D37" s="151" t="s">
        <v>410</v>
      </c>
      <c r="E37" s="103" t="s">
        <v>246</v>
      </c>
      <c r="F37" s="104" t="s">
        <v>253</v>
      </c>
      <c r="G37" s="167" t="s">
        <v>39</v>
      </c>
      <c r="H37" s="109">
        <v>12</v>
      </c>
      <c r="I37" s="109">
        <v>12</v>
      </c>
      <c r="J37" s="189" t="s">
        <v>287</v>
      </c>
      <c r="K37" s="113" t="s">
        <v>370</v>
      </c>
      <c r="L37" s="109">
        <v>34</v>
      </c>
      <c r="M37" s="109">
        <v>0.6</v>
      </c>
      <c r="N37" s="109">
        <v>1.5</v>
      </c>
      <c r="O37" s="109">
        <v>4.5999999999999996</v>
      </c>
      <c r="P37" s="112">
        <v>0.1</v>
      </c>
      <c r="Q37" s="109"/>
      <c r="R37" s="109"/>
      <c r="S37" s="109"/>
      <c r="T37" s="109"/>
      <c r="U37" s="109"/>
      <c r="V37" s="160"/>
      <c r="W37" s="127"/>
      <c r="X37" s="83">
        <f t="shared" si="1"/>
        <v>0</v>
      </c>
      <c r="Y37" s="84">
        <f t="shared" si="2"/>
        <v>0</v>
      </c>
      <c r="Z37" s="84">
        <f t="shared" si="3"/>
        <v>0</v>
      </c>
      <c r="AA37" s="84">
        <f t="shared" si="4"/>
        <v>0</v>
      </c>
      <c r="AB37" s="85">
        <f t="shared" si="5"/>
        <v>0</v>
      </c>
      <c r="AC37" s="86" t="str">
        <f t="shared" si="6"/>
        <v/>
      </c>
      <c r="AD37" s="84" t="str">
        <f t="shared" si="7"/>
        <v/>
      </c>
      <c r="AE37" s="86" t="str">
        <f t="shared" si="8"/>
        <v/>
      </c>
      <c r="AF37" s="85" t="str">
        <f t="shared" si="9"/>
        <v/>
      </c>
      <c r="AG37" s="85" t="str">
        <f t="shared" si="10"/>
        <v/>
      </c>
      <c r="AH37" s="87" t="str">
        <f t="shared" si="11"/>
        <v/>
      </c>
      <c r="AI37" s="74"/>
      <c r="AJ37" s="76">
        <f t="shared" si="12"/>
        <v>283</v>
      </c>
      <c r="AK37" s="77">
        <f t="shared" si="13"/>
        <v>5</v>
      </c>
      <c r="AL37" s="77">
        <f t="shared" si="14"/>
        <v>12.5</v>
      </c>
      <c r="AM37" s="77">
        <f t="shared" si="15"/>
        <v>38.299999999999997</v>
      </c>
      <c r="AN37" s="77">
        <f t="shared" si="16"/>
        <v>0.8</v>
      </c>
      <c r="AO37" s="78" t="str">
        <f t="shared" si="18"/>
        <v/>
      </c>
      <c r="AP37" s="77" t="str">
        <f t="shared" si="19"/>
        <v/>
      </c>
      <c r="AQ37" s="78" t="str">
        <f t="shared" si="20"/>
        <v/>
      </c>
      <c r="AR37" s="79" t="str">
        <f t="shared" si="21"/>
        <v/>
      </c>
      <c r="AS37" s="79" t="str">
        <f t="shared" si="22"/>
        <v/>
      </c>
      <c r="AT37" s="80" t="str">
        <f t="shared" si="23"/>
        <v/>
      </c>
      <c r="AU37" s="105"/>
      <c r="AV37" s="8"/>
    </row>
    <row r="38" spans="2:48" customFormat="1" ht="31.5" customHeight="1" x14ac:dyDescent="0.15">
      <c r="B38" s="136">
        <v>32</v>
      </c>
      <c r="C38" s="138" t="s">
        <v>363</v>
      </c>
      <c r="D38" s="151" t="s">
        <v>410</v>
      </c>
      <c r="E38" s="103" t="s">
        <v>240</v>
      </c>
      <c r="F38" s="104" t="s">
        <v>241</v>
      </c>
      <c r="G38" s="113" t="s">
        <v>443</v>
      </c>
      <c r="H38" s="110">
        <v>90</v>
      </c>
      <c r="I38" s="110">
        <v>90</v>
      </c>
      <c r="J38" s="189" t="s">
        <v>287</v>
      </c>
      <c r="K38" s="113" t="s">
        <v>65</v>
      </c>
      <c r="L38" s="109">
        <f>126*3</f>
        <v>378</v>
      </c>
      <c r="M38" s="115">
        <f>3.85714285714286*3</f>
        <v>11.57142857142858</v>
      </c>
      <c r="N38" s="115">
        <f>2.57142857142857*3</f>
        <v>7.71428571428571</v>
      </c>
      <c r="O38" s="115">
        <f>21.8571428571429*3</f>
        <v>65.571428571428697</v>
      </c>
      <c r="P38" s="112">
        <f>0.514285714285714*3</f>
        <v>1.542857142857142</v>
      </c>
      <c r="Q38" s="109"/>
      <c r="R38" s="109"/>
      <c r="S38" s="109"/>
      <c r="T38" s="109"/>
      <c r="U38" s="109"/>
      <c r="V38" s="160"/>
      <c r="W38" s="127"/>
      <c r="X38" s="83">
        <f t="shared" si="1"/>
        <v>0</v>
      </c>
      <c r="Y38" s="84">
        <f t="shared" si="2"/>
        <v>0</v>
      </c>
      <c r="Z38" s="84">
        <f t="shared" si="3"/>
        <v>0</v>
      </c>
      <c r="AA38" s="84">
        <f t="shared" si="4"/>
        <v>0</v>
      </c>
      <c r="AB38" s="85">
        <f t="shared" si="5"/>
        <v>0</v>
      </c>
      <c r="AC38" s="86" t="str">
        <f t="shared" si="6"/>
        <v/>
      </c>
      <c r="AD38" s="84" t="str">
        <f t="shared" si="7"/>
        <v/>
      </c>
      <c r="AE38" s="86" t="str">
        <f t="shared" si="8"/>
        <v/>
      </c>
      <c r="AF38" s="85" t="str">
        <f t="shared" si="9"/>
        <v/>
      </c>
      <c r="AG38" s="85" t="str">
        <f t="shared" si="10"/>
        <v/>
      </c>
      <c r="AH38" s="87" t="str">
        <f t="shared" si="11"/>
        <v/>
      </c>
      <c r="AI38" s="74"/>
      <c r="AJ38" s="76">
        <f t="shared" si="12"/>
        <v>420</v>
      </c>
      <c r="AK38" s="77">
        <f t="shared" si="13"/>
        <v>12.9</v>
      </c>
      <c r="AL38" s="77">
        <f t="shared" si="14"/>
        <v>8.6</v>
      </c>
      <c r="AM38" s="77">
        <f t="shared" si="15"/>
        <v>72.900000000000006</v>
      </c>
      <c r="AN38" s="77">
        <f t="shared" si="16"/>
        <v>1.7</v>
      </c>
      <c r="AO38" s="78" t="str">
        <f t="shared" si="18"/>
        <v/>
      </c>
      <c r="AP38" s="77" t="str">
        <f t="shared" si="19"/>
        <v/>
      </c>
      <c r="AQ38" s="78" t="str">
        <f t="shared" si="20"/>
        <v/>
      </c>
      <c r="AR38" s="79" t="str">
        <f t="shared" si="21"/>
        <v/>
      </c>
      <c r="AS38" s="79" t="str">
        <f t="shared" si="22"/>
        <v/>
      </c>
      <c r="AT38" s="80" t="str">
        <f t="shared" si="23"/>
        <v/>
      </c>
      <c r="AU38" s="105"/>
      <c r="AV38" s="8"/>
    </row>
    <row r="39" spans="2:48" customFormat="1" ht="31.5" customHeight="1" x14ac:dyDescent="0.15">
      <c r="B39" s="136">
        <v>33</v>
      </c>
      <c r="C39" s="138" t="s">
        <v>363</v>
      </c>
      <c r="D39" s="151" t="s">
        <v>407</v>
      </c>
      <c r="E39" s="103" t="s">
        <v>141</v>
      </c>
      <c r="F39" s="104" t="s">
        <v>116</v>
      </c>
      <c r="G39" s="167" t="s">
        <v>117</v>
      </c>
      <c r="H39" s="109">
        <v>40</v>
      </c>
      <c r="I39" s="109">
        <v>40</v>
      </c>
      <c r="J39" s="189" t="s">
        <v>287</v>
      </c>
      <c r="K39" s="113" t="s">
        <v>117</v>
      </c>
      <c r="L39" s="109">
        <v>151</v>
      </c>
      <c r="M39" s="109">
        <v>3.05</v>
      </c>
      <c r="N39" s="109">
        <v>0.1</v>
      </c>
      <c r="O39" s="109">
        <v>34.799999999999997</v>
      </c>
      <c r="P39" s="112">
        <v>0.5</v>
      </c>
      <c r="Q39" s="109">
        <v>1.5</v>
      </c>
      <c r="R39" s="109">
        <v>1.9</v>
      </c>
      <c r="S39" s="109">
        <v>203.5</v>
      </c>
      <c r="T39" s="109">
        <v>0.25</v>
      </c>
      <c r="U39" s="109">
        <v>0.28000000000000003</v>
      </c>
      <c r="V39" s="160">
        <v>20</v>
      </c>
      <c r="W39" s="127"/>
      <c r="X39" s="83">
        <f t="shared" ref="X39:X70" si="24">+$W39*AJ39/100</f>
        <v>0</v>
      </c>
      <c r="Y39" s="84">
        <f t="shared" ref="Y39:Y70" si="25">+$W39*AK39/100</f>
        <v>0</v>
      </c>
      <c r="Z39" s="84">
        <f t="shared" ref="Z39:Z70" si="26">+$W39*AL39/100</f>
        <v>0</v>
      </c>
      <c r="AA39" s="84">
        <f t="shared" ref="AA39:AA70" si="27">+$W39*AM39/100</f>
        <v>0</v>
      </c>
      <c r="AB39" s="85">
        <f t="shared" ref="AB39:AB70" si="28">+$W39*AN39/100</f>
        <v>0</v>
      </c>
      <c r="AC39" s="86">
        <f t="shared" ref="AC39:AC70" si="29">+IF(AO39="","",$W39*AO39/100)</f>
        <v>0</v>
      </c>
      <c r="AD39" s="84">
        <f t="shared" ref="AD39:AD70" si="30">+IF(AP39="","",$W39*AP39/100)</f>
        <v>0</v>
      </c>
      <c r="AE39" s="86">
        <f t="shared" ref="AE39:AE70" si="31">+IF(AQ39="","",$W39*AQ39/100)</f>
        <v>0</v>
      </c>
      <c r="AF39" s="85">
        <f t="shared" ref="AF39:AF70" si="32">+IF(AR39="","",$W39*AR39/100)</f>
        <v>0</v>
      </c>
      <c r="AG39" s="85">
        <f t="shared" ref="AG39:AG70" si="33">+IF(AS39="","",$W39*AS39/100)</f>
        <v>0</v>
      </c>
      <c r="AH39" s="87">
        <f t="shared" ref="AH39:AH70" si="34">+IF(AT39="","",$W39*AT39/100)</f>
        <v>0</v>
      </c>
      <c r="AI39" s="74"/>
      <c r="AJ39" s="76">
        <f t="shared" ref="AJ39:AJ70" si="35">+ROUND(L39*100/I39,0)</f>
        <v>378</v>
      </c>
      <c r="AK39" s="77">
        <f t="shared" ref="AK39:AK70" si="36">+ROUND(M39*100/$I39,1)</f>
        <v>7.6</v>
      </c>
      <c r="AL39" s="77">
        <f t="shared" ref="AL39:AL70" si="37">+ROUND(N39*100/$I39,1)</f>
        <v>0.3</v>
      </c>
      <c r="AM39" s="77">
        <f t="shared" ref="AM39:AM70" si="38">+ROUND(O39*100/$I39,1)</f>
        <v>87</v>
      </c>
      <c r="AN39" s="77">
        <f t="shared" ref="AN39:AN70" si="39">+ROUND(P39*100/$I39,1)</f>
        <v>1.3</v>
      </c>
      <c r="AO39" s="78">
        <f t="shared" si="18"/>
        <v>4</v>
      </c>
      <c r="AP39" s="77">
        <f t="shared" si="19"/>
        <v>4.8</v>
      </c>
      <c r="AQ39" s="78">
        <f t="shared" si="20"/>
        <v>509</v>
      </c>
      <c r="AR39" s="79">
        <f t="shared" si="21"/>
        <v>0.63</v>
      </c>
      <c r="AS39" s="79">
        <f t="shared" si="22"/>
        <v>0.7</v>
      </c>
      <c r="AT39" s="80">
        <f t="shared" si="23"/>
        <v>50</v>
      </c>
      <c r="AU39" s="105"/>
      <c r="AV39" s="105"/>
    </row>
    <row r="40" spans="2:48" customFormat="1" ht="31.5" customHeight="1" x14ac:dyDescent="0.15">
      <c r="B40" s="136">
        <v>34</v>
      </c>
      <c r="C40" s="138" t="s">
        <v>363</v>
      </c>
      <c r="D40" s="151" t="s">
        <v>407</v>
      </c>
      <c r="E40" s="103" t="s">
        <v>86</v>
      </c>
      <c r="F40" s="104" t="s">
        <v>196</v>
      </c>
      <c r="G40" s="167" t="s">
        <v>67</v>
      </c>
      <c r="H40" s="109">
        <v>40</v>
      </c>
      <c r="I40" s="109">
        <v>40</v>
      </c>
      <c r="J40" s="189" t="s">
        <v>287</v>
      </c>
      <c r="K40" s="113" t="s">
        <v>67</v>
      </c>
      <c r="L40" s="109">
        <v>152</v>
      </c>
      <c r="M40" s="109">
        <v>1.5</v>
      </c>
      <c r="N40" s="109">
        <v>0.36</v>
      </c>
      <c r="O40" s="109">
        <v>36.200000000000003</v>
      </c>
      <c r="P40" s="112">
        <v>0.52</v>
      </c>
      <c r="Q40" s="109">
        <v>120</v>
      </c>
      <c r="R40" s="109">
        <v>4</v>
      </c>
      <c r="S40" s="109"/>
      <c r="T40" s="109">
        <v>0.36</v>
      </c>
      <c r="U40" s="109">
        <v>0.16</v>
      </c>
      <c r="V40" s="160">
        <v>36</v>
      </c>
      <c r="W40" s="127"/>
      <c r="X40" s="83">
        <f t="shared" si="24"/>
        <v>0</v>
      </c>
      <c r="Y40" s="84">
        <f t="shared" si="25"/>
        <v>0</v>
      </c>
      <c r="Z40" s="84">
        <f t="shared" si="26"/>
        <v>0</v>
      </c>
      <c r="AA40" s="84">
        <f t="shared" si="27"/>
        <v>0</v>
      </c>
      <c r="AB40" s="85">
        <f t="shared" si="28"/>
        <v>0</v>
      </c>
      <c r="AC40" s="86">
        <f t="shared" si="29"/>
        <v>0</v>
      </c>
      <c r="AD40" s="84">
        <f t="shared" si="30"/>
        <v>0</v>
      </c>
      <c r="AE40" s="86" t="str">
        <f t="shared" si="31"/>
        <v/>
      </c>
      <c r="AF40" s="85">
        <f t="shared" si="32"/>
        <v>0</v>
      </c>
      <c r="AG40" s="85">
        <f t="shared" si="33"/>
        <v>0</v>
      </c>
      <c r="AH40" s="87">
        <f t="shared" si="34"/>
        <v>0</v>
      </c>
      <c r="AI40" s="74"/>
      <c r="AJ40" s="76">
        <f t="shared" si="35"/>
        <v>380</v>
      </c>
      <c r="AK40" s="77">
        <f t="shared" si="36"/>
        <v>3.8</v>
      </c>
      <c r="AL40" s="77">
        <f t="shared" si="37"/>
        <v>0.9</v>
      </c>
      <c r="AM40" s="77">
        <f t="shared" si="38"/>
        <v>90.5</v>
      </c>
      <c r="AN40" s="77">
        <f t="shared" si="39"/>
        <v>1.3</v>
      </c>
      <c r="AO40" s="78">
        <f t="shared" si="18"/>
        <v>300</v>
      </c>
      <c r="AP40" s="77">
        <f t="shared" si="19"/>
        <v>10</v>
      </c>
      <c r="AQ40" s="78" t="str">
        <f t="shared" si="20"/>
        <v/>
      </c>
      <c r="AR40" s="79">
        <f t="shared" si="21"/>
        <v>0.9</v>
      </c>
      <c r="AS40" s="79">
        <f t="shared" si="22"/>
        <v>0.4</v>
      </c>
      <c r="AT40" s="80">
        <f t="shared" si="23"/>
        <v>90</v>
      </c>
      <c r="AU40" s="105"/>
      <c r="AV40" s="8"/>
    </row>
    <row r="41" spans="2:48" customFormat="1" ht="31.5" customHeight="1" x14ac:dyDescent="0.15">
      <c r="B41" s="136">
        <v>35</v>
      </c>
      <c r="C41" s="138" t="s">
        <v>363</v>
      </c>
      <c r="D41" s="151" t="s">
        <v>407</v>
      </c>
      <c r="E41" s="103" t="s">
        <v>142</v>
      </c>
      <c r="F41" s="104" t="s">
        <v>116</v>
      </c>
      <c r="G41" s="167" t="s">
        <v>117</v>
      </c>
      <c r="H41" s="109">
        <v>30</v>
      </c>
      <c r="I41" s="109">
        <v>30</v>
      </c>
      <c r="J41" s="189" t="s">
        <v>287</v>
      </c>
      <c r="K41" s="113" t="s">
        <v>117</v>
      </c>
      <c r="L41" s="109">
        <v>113</v>
      </c>
      <c r="M41" s="109">
        <v>1.6</v>
      </c>
      <c r="N41" s="109">
        <v>0.3</v>
      </c>
      <c r="O41" s="109">
        <v>26.3</v>
      </c>
      <c r="P41" s="112">
        <v>0.5</v>
      </c>
      <c r="Q41" s="109">
        <v>210</v>
      </c>
      <c r="R41" s="109">
        <v>2.6</v>
      </c>
      <c r="S41" s="109">
        <v>111.5</v>
      </c>
      <c r="T41" s="109">
        <v>0.19</v>
      </c>
      <c r="U41" s="109">
        <v>0.36</v>
      </c>
      <c r="V41" s="160">
        <v>15</v>
      </c>
      <c r="W41" s="127"/>
      <c r="X41" s="83">
        <f t="shared" si="24"/>
        <v>0</v>
      </c>
      <c r="Y41" s="84">
        <f t="shared" si="25"/>
        <v>0</v>
      </c>
      <c r="Z41" s="84">
        <f t="shared" si="26"/>
        <v>0</v>
      </c>
      <c r="AA41" s="84">
        <f t="shared" si="27"/>
        <v>0</v>
      </c>
      <c r="AB41" s="85">
        <f t="shared" si="28"/>
        <v>0</v>
      </c>
      <c r="AC41" s="86">
        <f t="shared" si="29"/>
        <v>0</v>
      </c>
      <c r="AD41" s="84">
        <f t="shared" si="30"/>
        <v>0</v>
      </c>
      <c r="AE41" s="86">
        <f t="shared" si="31"/>
        <v>0</v>
      </c>
      <c r="AF41" s="85">
        <f t="shared" si="32"/>
        <v>0</v>
      </c>
      <c r="AG41" s="85">
        <f t="shared" si="33"/>
        <v>0</v>
      </c>
      <c r="AH41" s="87">
        <f t="shared" si="34"/>
        <v>0</v>
      </c>
      <c r="AI41" s="74"/>
      <c r="AJ41" s="76">
        <f t="shared" si="35"/>
        <v>377</v>
      </c>
      <c r="AK41" s="77">
        <f t="shared" si="36"/>
        <v>5.3</v>
      </c>
      <c r="AL41" s="77">
        <f t="shared" si="37"/>
        <v>1</v>
      </c>
      <c r="AM41" s="77">
        <f t="shared" si="38"/>
        <v>87.7</v>
      </c>
      <c r="AN41" s="77">
        <f t="shared" si="39"/>
        <v>1.7</v>
      </c>
      <c r="AO41" s="78">
        <f t="shared" si="18"/>
        <v>700</v>
      </c>
      <c r="AP41" s="77">
        <f t="shared" si="19"/>
        <v>8.6999999999999993</v>
      </c>
      <c r="AQ41" s="78">
        <f t="shared" si="20"/>
        <v>372</v>
      </c>
      <c r="AR41" s="79">
        <f t="shared" si="21"/>
        <v>0.63</v>
      </c>
      <c r="AS41" s="79">
        <f t="shared" si="22"/>
        <v>1.2</v>
      </c>
      <c r="AT41" s="80">
        <f t="shared" si="23"/>
        <v>50</v>
      </c>
      <c r="AU41" s="105"/>
      <c r="AV41" s="8"/>
    </row>
    <row r="42" spans="2:48" customFormat="1" ht="31.5" customHeight="1" x14ac:dyDescent="0.15">
      <c r="B42" s="136">
        <v>36</v>
      </c>
      <c r="C42" s="138" t="s">
        <v>363</v>
      </c>
      <c r="D42" s="151" t="s">
        <v>398</v>
      </c>
      <c r="E42" s="103" t="s">
        <v>242</v>
      </c>
      <c r="F42" s="104" t="s">
        <v>250</v>
      </c>
      <c r="G42" s="167" t="s">
        <v>429</v>
      </c>
      <c r="H42" s="109">
        <v>6</v>
      </c>
      <c r="I42" s="109">
        <v>6</v>
      </c>
      <c r="J42" s="189" t="s">
        <v>287</v>
      </c>
      <c r="K42" s="113" t="s">
        <v>110</v>
      </c>
      <c r="L42" s="109">
        <v>34</v>
      </c>
      <c r="M42" s="109">
        <v>0.4</v>
      </c>
      <c r="N42" s="109">
        <v>2.2000000000000002</v>
      </c>
      <c r="O42" s="109">
        <v>3.1</v>
      </c>
      <c r="P42" s="112">
        <v>8.8900000000000007E-2</v>
      </c>
      <c r="Q42" s="109"/>
      <c r="R42" s="109"/>
      <c r="S42" s="109"/>
      <c r="T42" s="109"/>
      <c r="U42" s="109"/>
      <c r="V42" s="160"/>
      <c r="W42" s="127"/>
      <c r="X42" s="83">
        <f t="shared" si="24"/>
        <v>0</v>
      </c>
      <c r="Y42" s="84">
        <f t="shared" si="25"/>
        <v>0</v>
      </c>
      <c r="Z42" s="84">
        <f t="shared" si="26"/>
        <v>0</v>
      </c>
      <c r="AA42" s="84">
        <f t="shared" si="27"/>
        <v>0</v>
      </c>
      <c r="AB42" s="85">
        <f t="shared" si="28"/>
        <v>0</v>
      </c>
      <c r="AC42" s="86" t="str">
        <f t="shared" si="29"/>
        <v/>
      </c>
      <c r="AD42" s="84" t="str">
        <f t="shared" si="30"/>
        <v/>
      </c>
      <c r="AE42" s="86" t="str">
        <f t="shared" si="31"/>
        <v/>
      </c>
      <c r="AF42" s="85" t="str">
        <f t="shared" si="32"/>
        <v/>
      </c>
      <c r="AG42" s="85" t="str">
        <f t="shared" si="33"/>
        <v/>
      </c>
      <c r="AH42" s="87" t="str">
        <f t="shared" si="34"/>
        <v/>
      </c>
      <c r="AI42" s="74"/>
      <c r="AJ42" s="76">
        <f t="shared" si="35"/>
        <v>567</v>
      </c>
      <c r="AK42" s="77">
        <f t="shared" si="36"/>
        <v>6.7</v>
      </c>
      <c r="AL42" s="77">
        <f t="shared" si="37"/>
        <v>36.700000000000003</v>
      </c>
      <c r="AM42" s="77">
        <f t="shared" si="38"/>
        <v>51.7</v>
      </c>
      <c r="AN42" s="77">
        <f t="shared" si="39"/>
        <v>1.5</v>
      </c>
      <c r="AO42" s="78" t="str">
        <f t="shared" si="18"/>
        <v/>
      </c>
      <c r="AP42" s="77" t="str">
        <f t="shared" si="19"/>
        <v/>
      </c>
      <c r="AQ42" s="78" t="str">
        <f t="shared" si="20"/>
        <v/>
      </c>
      <c r="AR42" s="79" t="str">
        <f t="shared" si="21"/>
        <v/>
      </c>
      <c r="AS42" s="79" t="str">
        <f t="shared" si="22"/>
        <v/>
      </c>
      <c r="AT42" s="80" t="str">
        <f t="shared" si="23"/>
        <v/>
      </c>
      <c r="AU42" s="105"/>
      <c r="AV42" s="8"/>
    </row>
    <row r="43" spans="2:48" customFormat="1" ht="31.5" customHeight="1" x14ac:dyDescent="0.15">
      <c r="B43" s="136">
        <v>37</v>
      </c>
      <c r="C43" s="138" t="s">
        <v>363</v>
      </c>
      <c r="D43" s="151" t="s">
        <v>398</v>
      </c>
      <c r="E43" s="103" t="s">
        <v>186</v>
      </c>
      <c r="F43" s="104" t="s">
        <v>191</v>
      </c>
      <c r="G43" s="167" t="s">
        <v>295</v>
      </c>
      <c r="H43" s="109">
        <v>10</v>
      </c>
      <c r="I43" s="109">
        <v>10</v>
      </c>
      <c r="J43" s="189" t="s">
        <v>287</v>
      </c>
      <c r="K43" s="113" t="s">
        <v>295</v>
      </c>
      <c r="L43" s="114">
        <v>44</v>
      </c>
      <c r="M43" s="115">
        <v>0.6</v>
      </c>
      <c r="N43" s="115">
        <v>1.2</v>
      </c>
      <c r="O43" s="115">
        <v>7.6</v>
      </c>
      <c r="P43" s="112">
        <v>0.2</v>
      </c>
      <c r="Q43" s="109">
        <v>27</v>
      </c>
      <c r="R43" s="109"/>
      <c r="S43" s="109"/>
      <c r="T43" s="109"/>
      <c r="U43" s="109"/>
      <c r="V43" s="160"/>
      <c r="W43" s="127"/>
      <c r="X43" s="83">
        <f t="shared" si="24"/>
        <v>0</v>
      </c>
      <c r="Y43" s="84">
        <f t="shared" si="25"/>
        <v>0</v>
      </c>
      <c r="Z43" s="84">
        <f t="shared" si="26"/>
        <v>0</v>
      </c>
      <c r="AA43" s="84">
        <f t="shared" si="27"/>
        <v>0</v>
      </c>
      <c r="AB43" s="85">
        <f t="shared" si="28"/>
        <v>0</v>
      </c>
      <c r="AC43" s="86">
        <f t="shared" si="29"/>
        <v>0</v>
      </c>
      <c r="AD43" s="84" t="str">
        <f t="shared" si="30"/>
        <v/>
      </c>
      <c r="AE43" s="86" t="str">
        <f t="shared" si="31"/>
        <v/>
      </c>
      <c r="AF43" s="85" t="str">
        <f t="shared" si="32"/>
        <v/>
      </c>
      <c r="AG43" s="85" t="str">
        <f t="shared" si="33"/>
        <v/>
      </c>
      <c r="AH43" s="87" t="str">
        <f t="shared" si="34"/>
        <v/>
      </c>
      <c r="AI43" s="74"/>
      <c r="AJ43" s="76">
        <f t="shared" si="35"/>
        <v>440</v>
      </c>
      <c r="AK43" s="77">
        <f t="shared" si="36"/>
        <v>6</v>
      </c>
      <c r="AL43" s="77">
        <f t="shared" si="37"/>
        <v>12</v>
      </c>
      <c r="AM43" s="77">
        <f t="shared" si="38"/>
        <v>76</v>
      </c>
      <c r="AN43" s="77">
        <f t="shared" si="39"/>
        <v>2</v>
      </c>
      <c r="AO43" s="78">
        <f t="shared" si="18"/>
        <v>270</v>
      </c>
      <c r="AP43" s="77" t="str">
        <f t="shared" si="19"/>
        <v/>
      </c>
      <c r="AQ43" s="78" t="str">
        <f t="shared" si="20"/>
        <v/>
      </c>
      <c r="AR43" s="79" t="str">
        <f t="shared" si="21"/>
        <v/>
      </c>
      <c r="AS43" s="79" t="str">
        <f t="shared" si="22"/>
        <v/>
      </c>
      <c r="AT43" s="80" t="str">
        <f t="shared" si="23"/>
        <v/>
      </c>
      <c r="AU43" s="105"/>
      <c r="AV43" s="8"/>
    </row>
    <row r="44" spans="2:48" customFormat="1" ht="31.5" customHeight="1" x14ac:dyDescent="0.15">
      <c r="B44" s="136">
        <v>38</v>
      </c>
      <c r="C44" s="138" t="s">
        <v>363</v>
      </c>
      <c r="D44" s="151" t="s">
        <v>398</v>
      </c>
      <c r="E44" s="103" t="s">
        <v>36</v>
      </c>
      <c r="F44" s="104" t="s">
        <v>216</v>
      </c>
      <c r="G44" s="167" t="s">
        <v>28</v>
      </c>
      <c r="H44" s="109">
        <v>85</v>
      </c>
      <c r="I44" s="109">
        <v>85</v>
      </c>
      <c r="J44" s="189" t="s">
        <v>287</v>
      </c>
      <c r="K44" s="113" t="s">
        <v>28</v>
      </c>
      <c r="L44" s="109">
        <v>420</v>
      </c>
      <c r="M44" s="109">
        <v>5.4</v>
      </c>
      <c r="N44" s="109">
        <v>18.8</v>
      </c>
      <c r="O44" s="109">
        <v>57.2</v>
      </c>
      <c r="P44" s="112">
        <v>2</v>
      </c>
      <c r="Q44" s="109">
        <v>118</v>
      </c>
      <c r="R44" s="109"/>
      <c r="S44" s="109"/>
      <c r="T44" s="109"/>
      <c r="U44" s="109"/>
      <c r="V44" s="160"/>
      <c r="W44" s="127"/>
      <c r="X44" s="83">
        <f t="shared" si="24"/>
        <v>0</v>
      </c>
      <c r="Y44" s="84">
        <f t="shared" si="25"/>
        <v>0</v>
      </c>
      <c r="Z44" s="84">
        <f t="shared" si="26"/>
        <v>0</v>
      </c>
      <c r="AA44" s="84">
        <f t="shared" si="27"/>
        <v>0</v>
      </c>
      <c r="AB44" s="85">
        <f t="shared" si="28"/>
        <v>0</v>
      </c>
      <c r="AC44" s="86">
        <f t="shared" si="29"/>
        <v>0</v>
      </c>
      <c r="AD44" s="84" t="str">
        <f t="shared" si="30"/>
        <v/>
      </c>
      <c r="AE44" s="86" t="str">
        <f t="shared" si="31"/>
        <v/>
      </c>
      <c r="AF44" s="85" t="str">
        <f t="shared" si="32"/>
        <v/>
      </c>
      <c r="AG44" s="85" t="str">
        <f t="shared" si="33"/>
        <v/>
      </c>
      <c r="AH44" s="87" t="str">
        <f t="shared" si="34"/>
        <v/>
      </c>
      <c r="AI44" s="74"/>
      <c r="AJ44" s="76">
        <f t="shared" si="35"/>
        <v>494</v>
      </c>
      <c r="AK44" s="77">
        <f t="shared" si="36"/>
        <v>6.4</v>
      </c>
      <c r="AL44" s="77">
        <f t="shared" si="37"/>
        <v>22.1</v>
      </c>
      <c r="AM44" s="77">
        <f t="shared" si="38"/>
        <v>67.3</v>
      </c>
      <c r="AN44" s="77">
        <f t="shared" si="39"/>
        <v>2.4</v>
      </c>
      <c r="AO44" s="78">
        <f t="shared" ref="AO44:AO75" si="40">+IF(Q44="","",ROUND(Q44*100/$I44,0))</f>
        <v>139</v>
      </c>
      <c r="AP44" s="77" t="str">
        <f t="shared" ref="AP44:AP75" si="41">+IF(R44="","",ROUND(R44*100/$I44,1))</f>
        <v/>
      </c>
      <c r="AQ44" s="78" t="str">
        <f t="shared" ref="AQ44:AQ75" si="42">+IF(S44="","",ROUND(S44*100/$I44,0))</f>
        <v/>
      </c>
      <c r="AR44" s="79" t="str">
        <f t="shared" ref="AR44:AR75" si="43">+IF(T44="","",ROUND(T44*100/$I44,2))</f>
        <v/>
      </c>
      <c r="AS44" s="79" t="str">
        <f t="shared" ref="AS44:AS75" si="44">+IF(U44="","",ROUND(U44*100/$I44,2))</f>
        <v/>
      </c>
      <c r="AT44" s="80" t="str">
        <f t="shared" ref="AT44:AT75" si="45">+IF(V44="","",ROUND(V44*100/$I44,0))</f>
        <v/>
      </c>
      <c r="AU44" s="105"/>
      <c r="AV44" s="8"/>
    </row>
    <row r="45" spans="2:48" customFormat="1" ht="31.5" customHeight="1" x14ac:dyDescent="0.15">
      <c r="B45" s="136">
        <v>39</v>
      </c>
      <c r="C45" s="138" t="s">
        <v>363</v>
      </c>
      <c r="D45" s="151" t="s">
        <v>398</v>
      </c>
      <c r="E45" s="103" t="s">
        <v>171</v>
      </c>
      <c r="F45" s="104" t="s">
        <v>200</v>
      </c>
      <c r="G45" s="113" t="s">
        <v>28</v>
      </c>
      <c r="H45" s="110">
        <v>11</v>
      </c>
      <c r="I45" s="110">
        <v>11</v>
      </c>
      <c r="J45" s="189" t="s">
        <v>287</v>
      </c>
      <c r="K45" s="113" t="s">
        <v>434</v>
      </c>
      <c r="L45" s="114">
        <v>61</v>
      </c>
      <c r="M45" s="115">
        <v>0.3</v>
      </c>
      <c r="N45" s="115">
        <v>3.7</v>
      </c>
      <c r="O45" s="115">
        <v>6.8</v>
      </c>
      <c r="P45" s="112">
        <v>0.04</v>
      </c>
      <c r="Q45" s="109">
        <v>28</v>
      </c>
      <c r="R45" s="109"/>
      <c r="S45" s="109"/>
      <c r="T45" s="109"/>
      <c r="U45" s="109"/>
      <c r="V45" s="160"/>
      <c r="W45" s="127"/>
      <c r="X45" s="83">
        <f t="shared" si="24"/>
        <v>0</v>
      </c>
      <c r="Y45" s="84">
        <f t="shared" si="25"/>
        <v>0</v>
      </c>
      <c r="Z45" s="84">
        <f t="shared" si="26"/>
        <v>0</v>
      </c>
      <c r="AA45" s="84">
        <f t="shared" si="27"/>
        <v>0</v>
      </c>
      <c r="AB45" s="85">
        <f t="shared" si="28"/>
        <v>0</v>
      </c>
      <c r="AC45" s="86">
        <f t="shared" si="29"/>
        <v>0</v>
      </c>
      <c r="AD45" s="84" t="str">
        <f t="shared" si="30"/>
        <v/>
      </c>
      <c r="AE45" s="86" t="str">
        <f t="shared" si="31"/>
        <v/>
      </c>
      <c r="AF45" s="85" t="str">
        <f t="shared" si="32"/>
        <v/>
      </c>
      <c r="AG45" s="85" t="str">
        <f t="shared" si="33"/>
        <v/>
      </c>
      <c r="AH45" s="87" t="str">
        <f t="shared" si="34"/>
        <v/>
      </c>
      <c r="AI45" s="74"/>
      <c r="AJ45" s="76">
        <f t="shared" si="35"/>
        <v>555</v>
      </c>
      <c r="AK45" s="77">
        <f t="shared" si="36"/>
        <v>2.7</v>
      </c>
      <c r="AL45" s="77">
        <f t="shared" si="37"/>
        <v>33.6</v>
      </c>
      <c r="AM45" s="77">
        <f t="shared" si="38"/>
        <v>61.8</v>
      </c>
      <c r="AN45" s="77">
        <f t="shared" si="39"/>
        <v>0.4</v>
      </c>
      <c r="AO45" s="78">
        <f t="shared" si="40"/>
        <v>255</v>
      </c>
      <c r="AP45" s="77" t="str">
        <f t="shared" si="41"/>
        <v/>
      </c>
      <c r="AQ45" s="78" t="str">
        <f t="shared" si="42"/>
        <v/>
      </c>
      <c r="AR45" s="79" t="str">
        <f t="shared" si="43"/>
        <v/>
      </c>
      <c r="AS45" s="79" t="str">
        <f t="shared" si="44"/>
        <v/>
      </c>
      <c r="AT45" s="80" t="str">
        <f t="shared" si="45"/>
        <v/>
      </c>
      <c r="AU45" s="105"/>
      <c r="AV45" s="8"/>
    </row>
    <row r="46" spans="2:48" customFormat="1" ht="31.5" customHeight="1" x14ac:dyDescent="0.15">
      <c r="B46" s="136">
        <v>40</v>
      </c>
      <c r="C46" s="138" t="s">
        <v>363</v>
      </c>
      <c r="D46" s="151" t="s">
        <v>398</v>
      </c>
      <c r="E46" s="103" t="s">
        <v>283</v>
      </c>
      <c r="F46" s="104" t="s">
        <v>200</v>
      </c>
      <c r="G46" s="167" t="s">
        <v>28</v>
      </c>
      <c r="H46" s="109">
        <v>77</v>
      </c>
      <c r="I46" s="109">
        <v>77</v>
      </c>
      <c r="J46" s="189" t="s">
        <v>287</v>
      </c>
      <c r="K46" s="113" t="s">
        <v>28</v>
      </c>
      <c r="L46" s="109">
        <v>430</v>
      </c>
      <c r="M46" s="109">
        <v>3.9</v>
      </c>
      <c r="N46" s="109">
        <v>26</v>
      </c>
      <c r="O46" s="109">
        <v>45.3</v>
      </c>
      <c r="P46" s="112">
        <v>0.2</v>
      </c>
      <c r="Q46" s="109"/>
      <c r="R46" s="109"/>
      <c r="S46" s="109"/>
      <c r="T46" s="109"/>
      <c r="U46" s="109"/>
      <c r="V46" s="160"/>
      <c r="W46" s="127"/>
      <c r="X46" s="83">
        <f t="shared" si="24"/>
        <v>0</v>
      </c>
      <c r="Y46" s="84">
        <f t="shared" si="25"/>
        <v>0</v>
      </c>
      <c r="Z46" s="84">
        <f t="shared" si="26"/>
        <v>0</v>
      </c>
      <c r="AA46" s="84">
        <f t="shared" si="27"/>
        <v>0</v>
      </c>
      <c r="AB46" s="85">
        <f t="shared" si="28"/>
        <v>0</v>
      </c>
      <c r="AC46" s="86" t="str">
        <f t="shared" si="29"/>
        <v/>
      </c>
      <c r="AD46" s="84" t="str">
        <f t="shared" si="30"/>
        <v/>
      </c>
      <c r="AE46" s="86" t="str">
        <f t="shared" si="31"/>
        <v/>
      </c>
      <c r="AF46" s="85" t="str">
        <f t="shared" si="32"/>
        <v/>
      </c>
      <c r="AG46" s="85" t="str">
        <f t="shared" si="33"/>
        <v/>
      </c>
      <c r="AH46" s="87" t="str">
        <f t="shared" si="34"/>
        <v/>
      </c>
      <c r="AI46" s="74"/>
      <c r="AJ46" s="76">
        <f t="shared" si="35"/>
        <v>558</v>
      </c>
      <c r="AK46" s="77">
        <f t="shared" si="36"/>
        <v>5.0999999999999996</v>
      </c>
      <c r="AL46" s="77">
        <f t="shared" si="37"/>
        <v>33.799999999999997</v>
      </c>
      <c r="AM46" s="77">
        <f t="shared" si="38"/>
        <v>58.8</v>
      </c>
      <c r="AN46" s="77">
        <f t="shared" si="39"/>
        <v>0.3</v>
      </c>
      <c r="AO46" s="78" t="str">
        <f t="shared" si="40"/>
        <v/>
      </c>
      <c r="AP46" s="77" t="str">
        <f t="shared" si="41"/>
        <v/>
      </c>
      <c r="AQ46" s="78" t="str">
        <f t="shared" si="42"/>
        <v/>
      </c>
      <c r="AR46" s="79" t="str">
        <f t="shared" si="43"/>
        <v/>
      </c>
      <c r="AS46" s="79" t="str">
        <f t="shared" si="44"/>
        <v/>
      </c>
      <c r="AT46" s="80" t="str">
        <f t="shared" si="45"/>
        <v/>
      </c>
      <c r="AU46" s="105"/>
      <c r="AV46" s="8"/>
    </row>
    <row r="47" spans="2:48" customFormat="1" ht="31.5" customHeight="1" x14ac:dyDescent="0.15">
      <c r="B47" s="136">
        <v>41</v>
      </c>
      <c r="C47" s="138" t="s">
        <v>363</v>
      </c>
      <c r="D47" s="151" t="s">
        <v>398</v>
      </c>
      <c r="E47" s="103" t="s">
        <v>134</v>
      </c>
      <c r="F47" s="104" t="s">
        <v>216</v>
      </c>
      <c r="G47" s="167" t="s">
        <v>28</v>
      </c>
      <c r="H47" s="109">
        <v>80</v>
      </c>
      <c r="I47" s="109">
        <v>80</v>
      </c>
      <c r="J47" s="189" t="s">
        <v>287</v>
      </c>
      <c r="K47" s="113" t="s">
        <v>28</v>
      </c>
      <c r="L47" s="109">
        <v>388</v>
      </c>
      <c r="M47" s="109">
        <v>4.8</v>
      </c>
      <c r="N47" s="109">
        <v>16.8</v>
      </c>
      <c r="O47" s="109">
        <v>54.5</v>
      </c>
      <c r="P47" s="112">
        <v>1</v>
      </c>
      <c r="Q47" s="109"/>
      <c r="R47" s="109"/>
      <c r="S47" s="109"/>
      <c r="T47" s="109"/>
      <c r="U47" s="109"/>
      <c r="V47" s="160"/>
      <c r="W47" s="127"/>
      <c r="X47" s="83">
        <f t="shared" si="24"/>
        <v>0</v>
      </c>
      <c r="Y47" s="84">
        <f t="shared" si="25"/>
        <v>0</v>
      </c>
      <c r="Z47" s="84">
        <f t="shared" si="26"/>
        <v>0</v>
      </c>
      <c r="AA47" s="84">
        <f t="shared" si="27"/>
        <v>0</v>
      </c>
      <c r="AB47" s="85">
        <f t="shared" si="28"/>
        <v>0</v>
      </c>
      <c r="AC47" s="86" t="str">
        <f t="shared" si="29"/>
        <v/>
      </c>
      <c r="AD47" s="84" t="str">
        <f t="shared" si="30"/>
        <v/>
      </c>
      <c r="AE47" s="86" t="str">
        <f t="shared" si="31"/>
        <v/>
      </c>
      <c r="AF47" s="85" t="str">
        <f t="shared" si="32"/>
        <v/>
      </c>
      <c r="AG47" s="85" t="str">
        <f t="shared" si="33"/>
        <v/>
      </c>
      <c r="AH47" s="87" t="str">
        <f t="shared" si="34"/>
        <v/>
      </c>
      <c r="AI47" s="74"/>
      <c r="AJ47" s="76">
        <f t="shared" si="35"/>
        <v>485</v>
      </c>
      <c r="AK47" s="77">
        <f t="shared" si="36"/>
        <v>6</v>
      </c>
      <c r="AL47" s="77">
        <f t="shared" si="37"/>
        <v>21</v>
      </c>
      <c r="AM47" s="77">
        <f t="shared" si="38"/>
        <v>68.099999999999994</v>
      </c>
      <c r="AN47" s="77">
        <f t="shared" si="39"/>
        <v>1.3</v>
      </c>
      <c r="AO47" s="78" t="str">
        <f t="shared" si="40"/>
        <v/>
      </c>
      <c r="AP47" s="77" t="str">
        <f t="shared" si="41"/>
        <v/>
      </c>
      <c r="AQ47" s="78" t="str">
        <f t="shared" si="42"/>
        <v/>
      </c>
      <c r="AR47" s="79" t="str">
        <f t="shared" si="43"/>
        <v/>
      </c>
      <c r="AS47" s="79" t="str">
        <f t="shared" si="44"/>
        <v/>
      </c>
      <c r="AT47" s="80" t="str">
        <f t="shared" si="45"/>
        <v/>
      </c>
      <c r="AU47" s="105"/>
      <c r="AV47" s="8"/>
    </row>
    <row r="48" spans="2:48" customFormat="1" ht="31.5" customHeight="1" x14ac:dyDescent="0.15">
      <c r="B48" s="136">
        <v>42</v>
      </c>
      <c r="C48" s="138" t="s">
        <v>363</v>
      </c>
      <c r="D48" s="151" t="s">
        <v>398</v>
      </c>
      <c r="E48" s="103" t="s">
        <v>281</v>
      </c>
      <c r="F48" s="104" t="s">
        <v>216</v>
      </c>
      <c r="G48" s="167" t="s">
        <v>428</v>
      </c>
      <c r="H48" s="109">
        <v>4</v>
      </c>
      <c r="I48" s="109">
        <v>80</v>
      </c>
      <c r="J48" s="189" t="s">
        <v>287</v>
      </c>
      <c r="K48" s="113" t="s">
        <v>143</v>
      </c>
      <c r="L48" s="109">
        <v>407</v>
      </c>
      <c r="M48" s="109">
        <v>5.2</v>
      </c>
      <c r="N48" s="109">
        <v>20.8</v>
      </c>
      <c r="O48" s="109">
        <v>49.8</v>
      </c>
      <c r="P48" s="112">
        <v>1.5</v>
      </c>
      <c r="Q48" s="109"/>
      <c r="R48" s="109"/>
      <c r="S48" s="109"/>
      <c r="T48" s="109"/>
      <c r="U48" s="109"/>
      <c r="V48" s="160"/>
      <c r="W48" s="127"/>
      <c r="X48" s="83">
        <f t="shared" si="24"/>
        <v>0</v>
      </c>
      <c r="Y48" s="84">
        <f t="shared" si="25"/>
        <v>0</v>
      </c>
      <c r="Z48" s="84">
        <f t="shared" si="26"/>
        <v>0</v>
      </c>
      <c r="AA48" s="84">
        <f t="shared" si="27"/>
        <v>0</v>
      </c>
      <c r="AB48" s="85">
        <f t="shared" si="28"/>
        <v>0</v>
      </c>
      <c r="AC48" s="86" t="str">
        <f t="shared" si="29"/>
        <v/>
      </c>
      <c r="AD48" s="84" t="str">
        <f t="shared" si="30"/>
        <v/>
      </c>
      <c r="AE48" s="86" t="str">
        <f t="shared" si="31"/>
        <v/>
      </c>
      <c r="AF48" s="85" t="str">
        <f t="shared" si="32"/>
        <v/>
      </c>
      <c r="AG48" s="85" t="str">
        <f t="shared" si="33"/>
        <v/>
      </c>
      <c r="AH48" s="87" t="str">
        <f t="shared" si="34"/>
        <v/>
      </c>
      <c r="AI48" s="74"/>
      <c r="AJ48" s="76">
        <f t="shared" si="35"/>
        <v>509</v>
      </c>
      <c r="AK48" s="77">
        <f t="shared" si="36"/>
        <v>6.5</v>
      </c>
      <c r="AL48" s="77">
        <f t="shared" si="37"/>
        <v>26</v>
      </c>
      <c r="AM48" s="77">
        <f t="shared" si="38"/>
        <v>62.3</v>
      </c>
      <c r="AN48" s="77">
        <f t="shared" si="39"/>
        <v>1.9</v>
      </c>
      <c r="AO48" s="78" t="str">
        <f t="shared" si="40"/>
        <v/>
      </c>
      <c r="AP48" s="77" t="str">
        <f t="shared" si="41"/>
        <v/>
      </c>
      <c r="AQ48" s="78" t="str">
        <f t="shared" si="42"/>
        <v/>
      </c>
      <c r="AR48" s="79" t="str">
        <f t="shared" si="43"/>
        <v/>
      </c>
      <c r="AS48" s="79" t="str">
        <f t="shared" si="44"/>
        <v/>
      </c>
      <c r="AT48" s="80" t="str">
        <f t="shared" si="45"/>
        <v/>
      </c>
      <c r="AU48" s="105"/>
      <c r="AV48" s="8"/>
    </row>
    <row r="49" spans="2:67" customFormat="1" ht="31.5" customHeight="1" x14ac:dyDescent="0.15">
      <c r="B49" s="136">
        <v>43</v>
      </c>
      <c r="C49" s="138" t="s">
        <v>363</v>
      </c>
      <c r="D49" s="151" t="s">
        <v>398</v>
      </c>
      <c r="E49" s="103" t="s">
        <v>122</v>
      </c>
      <c r="F49" s="104" t="s">
        <v>207</v>
      </c>
      <c r="G49" s="167" t="s">
        <v>378</v>
      </c>
      <c r="H49" s="109">
        <v>75</v>
      </c>
      <c r="I49" s="109">
        <v>75</v>
      </c>
      <c r="J49" s="189" t="s">
        <v>287</v>
      </c>
      <c r="K49" s="113" t="s">
        <v>121</v>
      </c>
      <c r="L49" s="109">
        <v>409</v>
      </c>
      <c r="M49" s="109">
        <v>3.8</v>
      </c>
      <c r="N49" s="109">
        <v>23.4</v>
      </c>
      <c r="O49" s="109">
        <v>45.8</v>
      </c>
      <c r="P49" s="112">
        <v>1.2</v>
      </c>
      <c r="Q49" s="109"/>
      <c r="R49" s="109"/>
      <c r="S49" s="109"/>
      <c r="T49" s="109"/>
      <c r="U49" s="109"/>
      <c r="V49" s="160"/>
      <c r="W49" s="127"/>
      <c r="X49" s="83">
        <f t="shared" si="24"/>
        <v>0</v>
      </c>
      <c r="Y49" s="84">
        <f t="shared" si="25"/>
        <v>0</v>
      </c>
      <c r="Z49" s="84">
        <f t="shared" si="26"/>
        <v>0</v>
      </c>
      <c r="AA49" s="84">
        <f t="shared" si="27"/>
        <v>0</v>
      </c>
      <c r="AB49" s="85">
        <f t="shared" si="28"/>
        <v>0</v>
      </c>
      <c r="AC49" s="86" t="str">
        <f t="shared" si="29"/>
        <v/>
      </c>
      <c r="AD49" s="84" t="str">
        <f t="shared" si="30"/>
        <v/>
      </c>
      <c r="AE49" s="86" t="str">
        <f t="shared" si="31"/>
        <v/>
      </c>
      <c r="AF49" s="85" t="str">
        <f t="shared" si="32"/>
        <v/>
      </c>
      <c r="AG49" s="85" t="str">
        <f t="shared" si="33"/>
        <v/>
      </c>
      <c r="AH49" s="87" t="str">
        <f t="shared" si="34"/>
        <v/>
      </c>
      <c r="AI49" s="74"/>
      <c r="AJ49" s="76">
        <f t="shared" si="35"/>
        <v>545</v>
      </c>
      <c r="AK49" s="77">
        <f t="shared" si="36"/>
        <v>5.0999999999999996</v>
      </c>
      <c r="AL49" s="77">
        <f t="shared" si="37"/>
        <v>31.2</v>
      </c>
      <c r="AM49" s="77">
        <f t="shared" si="38"/>
        <v>61.1</v>
      </c>
      <c r="AN49" s="77">
        <f t="shared" si="39"/>
        <v>1.6</v>
      </c>
      <c r="AO49" s="78" t="str">
        <f t="shared" si="40"/>
        <v/>
      </c>
      <c r="AP49" s="77" t="str">
        <f t="shared" si="41"/>
        <v/>
      </c>
      <c r="AQ49" s="78" t="str">
        <f t="shared" si="42"/>
        <v/>
      </c>
      <c r="AR49" s="79" t="str">
        <f t="shared" si="43"/>
        <v/>
      </c>
      <c r="AS49" s="79" t="str">
        <f t="shared" si="44"/>
        <v/>
      </c>
      <c r="AT49" s="80" t="str">
        <f t="shared" si="45"/>
        <v/>
      </c>
      <c r="AU49" s="105"/>
      <c r="AV49" s="8"/>
    </row>
    <row r="50" spans="2:67" customFormat="1" ht="31.5" customHeight="1" x14ac:dyDescent="0.15">
      <c r="B50" s="136">
        <v>44</v>
      </c>
      <c r="C50" s="138" t="s">
        <v>363</v>
      </c>
      <c r="D50" s="151" t="s">
        <v>398</v>
      </c>
      <c r="E50" s="103" t="s">
        <v>284</v>
      </c>
      <c r="F50" s="104" t="s">
        <v>207</v>
      </c>
      <c r="G50" s="167" t="s">
        <v>378</v>
      </c>
      <c r="H50" s="109">
        <v>70</v>
      </c>
      <c r="I50" s="109">
        <v>70</v>
      </c>
      <c r="J50" s="189" t="s">
        <v>287</v>
      </c>
      <c r="K50" s="113" t="s">
        <v>378</v>
      </c>
      <c r="L50" s="109">
        <v>380</v>
      </c>
      <c r="M50" s="109">
        <v>3.5</v>
      </c>
      <c r="N50" s="109">
        <v>21.3</v>
      </c>
      <c r="O50" s="109">
        <v>43.7</v>
      </c>
      <c r="P50" s="112">
        <v>0.7</v>
      </c>
      <c r="Q50" s="109"/>
      <c r="R50" s="109"/>
      <c r="S50" s="109"/>
      <c r="T50" s="109"/>
      <c r="U50" s="109"/>
      <c r="V50" s="160"/>
      <c r="W50" s="127"/>
      <c r="X50" s="83">
        <f t="shared" si="24"/>
        <v>0</v>
      </c>
      <c r="Y50" s="84">
        <f t="shared" si="25"/>
        <v>0</v>
      </c>
      <c r="Z50" s="84">
        <f t="shared" si="26"/>
        <v>0</v>
      </c>
      <c r="AA50" s="84">
        <f t="shared" si="27"/>
        <v>0</v>
      </c>
      <c r="AB50" s="85">
        <f t="shared" si="28"/>
        <v>0</v>
      </c>
      <c r="AC50" s="86" t="str">
        <f t="shared" si="29"/>
        <v/>
      </c>
      <c r="AD50" s="84" t="str">
        <f t="shared" si="30"/>
        <v/>
      </c>
      <c r="AE50" s="86" t="str">
        <f t="shared" si="31"/>
        <v/>
      </c>
      <c r="AF50" s="85" t="str">
        <f t="shared" si="32"/>
        <v/>
      </c>
      <c r="AG50" s="85" t="str">
        <f t="shared" si="33"/>
        <v/>
      </c>
      <c r="AH50" s="87" t="str">
        <f t="shared" si="34"/>
        <v/>
      </c>
      <c r="AI50" s="74"/>
      <c r="AJ50" s="76">
        <f t="shared" si="35"/>
        <v>543</v>
      </c>
      <c r="AK50" s="77">
        <f t="shared" si="36"/>
        <v>5</v>
      </c>
      <c r="AL50" s="77">
        <f t="shared" si="37"/>
        <v>30.4</v>
      </c>
      <c r="AM50" s="77">
        <f t="shared" si="38"/>
        <v>62.4</v>
      </c>
      <c r="AN50" s="77">
        <f t="shared" si="39"/>
        <v>1</v>
      </c>
      <c r="AO50" s="78" t="str">
        <f t="shared" si="40"/>
        <v/>
      </c>
      <c r="AP50" s="77" t="str">
        <f t="shared" si="41"/>
        <v/>
      </c>
      <c r="AQ50" s="78" t="str">
        <f t="shared" si="42"/>
        <v/>
      </c>
      <c r="AR50" s="79" t="str">
        <f t="shared" si="43"/>
        <v/>
      </c>
      <c r="AS50" s="79" t="str">
        <f t="shared" si="44"/>
        <v/>
      </c>
      <c r="AT50" s="80" t="str">
        <f t="shared" si="45"/>
        <v/>
      </c>
      <c r="AU50" s="105"/>
      <c r="AV50" s="8"/>
    </row>
    <row r="51" spans="2:67" customFormat="1" ht="31.5" customHeight="1" x14ac:dyDescent="0.15">
      <c r="B51" s="136">
        <v>45</v>
      </c>
      <c r="C51" s="138" t="s">
        <v>363</v>
      </c>
      <c r="D51" s="151" t="s">
        <v>398</v>
      </c>
      <c r="E51" s="103" t="s">
        <v>136</v>
      </c>
      <c r="F51" s="104" t="s">
        <v>216</v>
      </c>
      <c r="G51" s="167" t="s">
        <v>28</v>
      </c>
      <c r="H51" s="109">
        <v>55</v>
      </c>
      <c r="I51" s="109">
        <v>55</v>
      </c>
      <c r="J51" s="189" t="s">
        <v>287</v>
      </c>
      <c r="K51" s="113" t="s">
        <v>28</v>
      </c>
      <c r="L51" s="109">
        <v>282</v>
      </c>
      <c r="M51" s="109">
        <v>2.8</v>
      </c>
      <c r="N51" s="109">
        <v>14.3</v>
      </c>
      <c r="O51" s="109">
        <v>35.4</v>
      </c>
      <c r="P51" s="112">
        <v>0.9</v>
      </c>
      <c r="Q51" s="109"/>
      <c r="R51" s="109"/>
      <c r="S51" s="109"/>
      <c r="T51" s="109"/>
      <c r="U51" s="109"/>
      <c r="V51" s="160"/>
      <c r="W51" s="127"/>
      <c r="X51" s="83">
        <f t="shared" si="24"/>
        <v>0</v>
      </c>
      <c r="Y51" s="84">
        <f t="shared" si="25"/>
        <v>0</v>
      </c>
      <c r="Z51" s="84">
        <f t="shared" si="26"/>
        <v>0</v>
      </c>
      <c r="AA51" s="84">
        <f t="shared" si="27"/>
        <v>0</v>
      </c>
      <c r="AB51" s="85">
        <f t="shared" si="28"/>
        <v>0</v>
      </c>
      <c r="AC51" s="86" t="str">
        <f t="shared" si="29"/>
        <v/>
      </c>
      <c r="AD51" s="84" t="str">
        <f t="shared" si="30"/>
        <v/>
      </c>
      <c r="AE51" s="86" t="str">
        <f t="shared" si="31"/>
        <v/>
      </c>
      <c r="AF51" s="85" t="str">
        <f t="shared" si="32"/>
        <v/>
      </c>
      <c r="AG51" s="85" t="str">
        <f t="shared" si="33"/>
        <v/>
      </c>
      <c r="AH51" s="87" t="str">
        <f t="shared" si="34"/>
        <v/>
      </c>
      <c r="AI51" s="74"/>
      <c r="AJ51" s="76">
        <f t="shared" si="35"/>
        <v>513</v>
      </c>
      <c r="AK51" s="77">
        <f t="shared" si="36"/>
        <v>5.0999999999999996</v>
      </c>
      <c r="AL51" s="77">
        <f t="shared" si="37"/>
        <v>26</v>
      </c>
      <c r="AM51" s="77">
        <f t="shared" si="38"/>
        <v>64.400000000000006</v>
      </c>
      <c r="AN51" s="77">
        <f t="shared" si="39"/>
        <v>1.6</v>
      </c>
      <c r="AO51" s="78" t="str">
        <f t="shared" si="40"/>
        <v/>
      </c>
      <c r="AP51" s="77" t="str">
        <f t="shared" si="41"/>
        <v/>
      </c>
      <c r="AQ51" s="78" t="str">
        <f t="shared" si="42"/>
        <v/>
      </c>
      <c r="AR51" s="79" t="str">
        <f t="shared" si="43"/>
        <v/>
      </c>
      <c r="AS51" s="79" t="str">
        <f t="shared" si="44"/>
        <v/>
      </c>
      <c r="AT51" s="80" t="str">
        <f t="shared" si="45"/>
        <v/>
      </c>
      <c r="AU51" s="105"/>
      <c r="AV51" s="8"/>
    </row>
    <row r="52" spans="2:67" customFormat="1" ht="31.5" customHeight="1" x14ac:dyDescent="0.15">
      <c r="B52" s="136">
        <v>46</v>
      </c>
      <c r="C52" s="138" t="s">
        <v>363</v>
      </c>
      <c r="D52" s="151" t="s">
        <v>404</v>
      </c>
      <c r="E52" s="103" t="s">
        <v>158</v>
      </c>
      <c r="F52" s="104" t="s">
        <v>194</v>
      </c>
      <c r="G52" s="167" t="s">
        <v>433</v>
      </c>
      <c r="H52" s="109">
        <v>68</v>
      </c>
      <c r="I52" s="109">
        <v>68</v>
      </c>
      <c r="J52" s="189" t="s">
        <v>287</v>
      </c>
      <c r="K52" s="113" t="s">
        <v>157</v>
      </c>
      <c r="L52" s="109">
        <v>48</v>
      </c>
      <c r="M52" s="109">
        <v>0</v>
      </c>
      <c r="N52" s="109">
        <v>0</v>
      </c>
      <c r="O52" s="109">
        <v>12</v>
      </c>
      <c r="P52" s="112">
        <v>0.1</v>
      </c>
      <c r="Q52" s="109"/>
      <c r="R52" s="109"/>
      <c r="S52" s="109"/>
      <c r="T52" s="109"/>
      <c r="U52" s="109"/>
      <c r="V52" s="160"/>
      <c r="W52" s="127"/>
      <c r="X52" s="83">
        <f t="shared" si="24"/>
        <v>0</v>
      </c>
      <c r="Y52" s="84">
        <f t="shared" si="25"/>
        <v>0</v>
      </c>
      <c r="Z52" s="84">
        <f t="shared" si="26"/>
        <v>0</v>
      </c>
      <c r="AA52" s="84">
        <f t="shared" si="27"/>
        <v>0</v>
      </c>
      <c r="AB52" s="85">
        <f t="shared" si="28"/>
        <v>0</v>
      </c>
      <c r="AC52" s="86" t="str">
        <f t="shared" si="29"/>
        <v/>
      </c>
      <c r="AD52" s="84" t="str">
        <f t="shared" si="30"/>
        <v/>
      </c>
      <c r="AE52" s="86" t="str">
        <f t="shared" si="31"/>
        <v/>
      </c>
      <c r="AF52" s="85" t="str">
        <f t="shared" si="32"/>
        <v/>
      </c>
      <c r="AG52" s="85" t="str">
        <f t="shared" si="33"/>
        <v/>
      </c>
      <c r="AH52" s="87" t="str">
        <f t="shared" si="34"/>
        <v/>
      </c>
      <c r="AI52" s="74"/>
      <c r="AJ52" s="76">
        <f t="shared" si="35"/>
        <v>71</v>
      </c>
      <c r="AK52" s="77">
        <f t="shared" si="36"/>
        <v>0</v>
      </c>
      <c r="AL52" s="77">
        <f t="shared" si="37"/>
        <v>0</v>
      </c>
      <c r="AM52" s="77">
        <f t="shared" si="38"/>
        <v>17.600000000000001</v>
      </c>
      <c r="AN52" s="77">
        <f t="shared" si="39"/>
        <v>0.1</v>
      </c>
      <c r="AO52" s="78" t="str">
        <f t="shared" si="40"/>
        <v/>
      </c>
      <c r="AP52" s="77" t="str">
        <f t="shared" si="41"/>
        <v/>
      </c>
      <c r="AQ52" s="78" t="str">
        <f t="shared" si="42"/>
        <v/>
      </c>
      <c r="AR52" s="79" t="str">
        <f t="shared" si="43"/>
        <v/>
      </c>
      <c r="AS52" s="79" t="str">
        <f t="shared" si="44"/>
        <v/>
      </c>
      <c r="AT52" s="80" t="str">
        <f t="shared" si="45"/>
        <v/>
      </c>
      <c r="AU52" s="105"/>
      <c r="AV52" s="8"/>
    </row>
    <row r="53" spans="2:67" customFormat="1" ht="31.5" customHeight="1" x14ac:dyDescent="0.15">
      <c r="B53" s="136">
        <v>47</v>
      </c>
      <c r="C53" s="138" t="s">
        <v>363</v>
      </c>
      <c r="D53" s="151" t="s">
        <v>404</v>
      </c>
      <c r="E53" s="103" t="s">
        <v>57</v>
      </c>
      <c r="F53" s="104" t="s">
        <v>188</v>
      </c>
      <c r="G53" s="167" t="s">
        <v>433</v>
      </c>
      <c r="H53" s="109">
        <v>70</v>
      </c>
      <c r="I53" s="109">
        <v>70</v>
      </c>
      <c r="J53" s="189" t="s">
        <v>287</v>
      </c>
      <c r="K53" s="113" t="s">
        <v>64</v>
      </c>
      <c r="L53" s="109">
        <v>49</v>
      </c>
      <c r="M53" s="109">
        <v>0.1</v>
      </c>
      <c r="N53" s="109">
        <v>0</v>
      </c>
      <c r="O53" s="109">
        <v>12.2</v>
      </c>
      <c r="P53" s="112">
        <v>0.05</v>
      </c>
      <c r="Q53" s="109"/>
      <c r="R53" s="109"/>
      <c r="S53" s="109"/>
      <c r="T53" s="109"/>
      <c r="U53" s="109"/>
      <c r="V53" s="160"/>
      <c r="W53" s="127"/>
      <c r="X53" s="83">
        <f t="shared" si="24"/>
        <v>0</v>
      </c>
      <c r="Y53" s="84">
        <f t="shared" si="25"/>
        <v>0</v>
      </c>
      <c r="Z53" s="84">
        <f t="shared" si="26"/>
        <v>0</v>
      </c>
      <c r="AA53" s="84">
        <f t="shared" si="27"/>
        <v>0</v>
      </c>
      <c r="AB53" s="85">
        <f t="shared" si="28"/>
        <v>0</v>
      </c>
      <c r="AC53" s="86" t="str">
        <f t="shared" si="29"/>
        <v/>
      </c>
      <c r="AD53" s="84" t="str">
        <f t="shared" si="30"/>
        <v/>
      </c>
      <c r="AE53" s="86" t="str">
        <f t="shared" si="31"/>
        <v/>
      </c>
      <c r="AF53" s="85" t="str">
        <f t="shared" si="32"/>
        <v/>
      </c>
      <c r="AG53" s="85" t="str">
        <f t="shared" si="33"/>
        <v/>
      </c>
      <c r="AH53" s="87" t="str">
        <f t="shared" si="34"/>
        <v/>
      </c>
      <c r="AI53" s="74"/>
      <c r="AJ53" s="76">
        <f t="shared" si="35"/>
        <v>70</v>
      </c>
      <c r="AK53" s="77">
        <f t="shared" si="36"/>
        <v>0.1</v>
      </c>
      <c r="AL53" s="77">
        <f t="shared" si="37"/>
        <v>0</v>
      </c>
      <c r="AM53" s="77">
        <f t="shared" si="38"/>
        <v>17.399999999999999</v>
      </c>
      <c r="AN53" s="77">
        <f t="shared" si="39"/>
        <v>0.1</v>
      </c>
      <c r="AO53" s="78" t="str">
        <f t="shared" si="40"/>
        <v/>
      </c>
      <c r="AP53" s="77" t="str">
        <f t="shared" si="41"/>
        <v/>
      </c>
      <c r="AQ53" s="78" t="str">
        <f t="shared" si="42"/>
        <v/>
      </c>
      <c r="AR53" s="79" t="str">
        <f t="shared" si="43"/>
        <v/>
      </c>
      <c r="AS53" s="79" t="str">
        <f t="shared" si="44"/>
        <v/>
      </c>
      <c r="AT53" s="80" t="str">
        <f t="shared" si="45"/>
        <v/>
      </c>
      <c r="AU53" s="105"/>
      <c r="AV53" s="8"/>
    </row>
    <row r="54" spans="2:67" customFormat="1" ht="31.5" customHeight="1" x14ac:dyDescent="0.15">
      <c r="B54" s="136">
        <v>48</v>
      </c>
      <c r="C54" s="138" t="s">
        <v>363</v>
      </c>
      <c r="D54" s="151" t="s">
        <v>404</v>
      </c>
      <c r="E54" s="103" t="s">
        <v>33</v>
      </c>
      <c r="F54" s="104" t="s">
        <v>222</v>
      </c>
      <c r="G54" s="167" t="s">
        <v>38</v>
      </c>
      <c r="H54" s="109">
        <v>15</v>
      </c>
      <c r="I54" s="109">
        <v>15</v>
      </c>
      <c r="J54" s="189" t="s">
        <v>287</v>
      </c>
      <c r="K54" s="113" t="s">
        <v>38</v>
      </c>
      <c r="L54" s="109">
        <v>13</v>
      </c>
      <c r="M54" s="109">
        <v>0</v>
      </c>
      <c r="N54" s="109">
        <v>0</v>
      </c>
      <c r="O54" s="109">
        <v>3.1</v>
      </c>
      <c r="P54" s="112">
        <v>0.03</v>
      </c>
      <c r="Q54" s="109"/>
      <c r="R54" s="109"/>
      <c r="S54" s="109"/>
      <c r="T54" s="109"/>
      <c r="U54" s="109"/>
      <c r="V54" s="160"/>
      <c r="W54" s="127"/>
      <c r="X54" s="83">
        <f t="shared" si="24"/>
        <v>0</v>
      </c>
      <c r="Y54" s="84">
        <f t="shared" si="25"/>
        <v>0</v>
      </c>
      <c r="Z54" s="84">
        <f t="shared" si="26"/>
        <v>0</v>
      </c>
      <c r="AA54" s="84">
        <f t="shared" si="27"/>
        <v>0</v>
      </c>
      <c r="AB54" s="85">
        <f t="shared" si="28"/>
        <v>0</v>
      </c>
      <c r="AC54" s="86" t="str">
        <f t="shared" si="29"/>
        <v/>
      </c>
      <c r="AD54" s="84" t="str">
        <f t="shared" si="30"/>
        <v/>
      </c>
      <c r="AE54" s="86" t="str">
        <f t="shared" si="31"/>
        <v/>
      </c>
      <c r="AF54" s="85" t="str">
        <f t="shared" si="32"/>
        <v/>
      </c>
      <c r="AG54" s="85" t="str">
        <f t="shared" si="33"/>
        <v/>
      </c>
      <c r="AH54" s="87" t="str">
        <f t="shared" si="34"/>
        <v/>
      </c>
      <c r="AI54" s="74"/>
      <c r="AJ54" s="76">
        <f t="shared" si="35"/>
        <v>87</v>
      </c>
      <c r="AK54" s="77">
        <f t="shared" si="36"/>
        <v>0</v>
      </c>
      <c r="AL54" s="77">
        <f t="shared" si="37"/>
        <v>0</v>
      </c>
      <c r="AM54" s="77">
        <f t="shared" si="38"/>
        <v>20.7</v>
      </c>
      <c r="AN54" s="77">
        <f t="shared" si="39"/>
        <v>0.2</v>
      </c>
      <c r="AO54" s="78" t="str">
        <f t="shared" si="40"/>
        <v/>
      </c>
      <c r="AP54" s="77" t="str">
        <f t="shared" si="41"/>
        <v/>
      </c>
      <c r="AQ54" s="78" t="str">
        <f t="shared" si="42"/>
        <v/>
      </c>
      <c r="AR54" s="79" t="str">
        <f t="shared" si="43"/>
        <v/>
      </c>
      <c r="AS54" s="79" t="str">
        <f t="shared" si="44"/>
        <v/>
      </c>
      <c r="AT54" s="80" t="str">
        <f t="shared" si="45"/>
        <v/>
      </c>
      <c r="AU54" s="105"/>
      <c r="AV54" s="105"/>
      <c r="AW54" s="68"/>
      <c r="AX54" s="68"/>
      <c r="AY54" s="68"/>
      <c r="AZ54" s="68"/>
      <c r="BA54" s="68"/>
      <c r="BB54" s="68"/>
      <c r="BC54" s="68"/>
      <c r="BD54" s="68"/>
      <c r="BE54" s="68"/>
      <c r="BF54" s="68"/>
      <c r="BG54" s="68"/>
      <c r="BH54" s="68"/>
      <c r="BI54" s="68"/>
      <c r="BJ54" s="68"/>
      <c r="BK54" s="68"/>
      <c r="BL54" s="68"/>
      <c r="BM54" s="68"/>
      <c r="BN54" s="68"/>
      <c r="BO54" s="68"/>
    </row>
    <row r="55" spans="2:67" customFormat="1" ht="31.5" customHeight="1" x14ac:dyDescent="0.15">
      <c r="B55" s="136">
        <v>49</v>
      </c>
      <c r="C55" s="138" t="s">
        <v>363</v>
      </c>
      <c r="D55" s="151" t="s">
        <v>404</v>
      </c>
      <c r="E55" s="103" t="s">
        <v>34</v>
      </c>
      <c r="F55" s="104" t="s">
        <v>232</v>
      </c>
      <c r="G55" s="167" t="s">
        <v>38</v>
      </c>
      <c r="H55" s="109">
        <v>20</v>
      </c>
      <c r="I55" s="109">
        <v>20</v>
      </c>
      <c r="J55" s="189" t="s">
        <v>287</v>
      </c>
      <c r="K55" s="113" t="s">
        <v>38</v>
      </c>
      <c r="L55" s="109">
        <v>13</v>
      </c>
      <c r="M55" s="109">
        <v>0</v>
      </c>
      <c r="N55" s="109">
        <v>0</v>
      </c>
      <c r="O55" s="109">
        <v>3.2</v>
      </c>
      <c r="P55" s="112">
        <v>0.05</v>
      </c>
      <c r="Q55" s="109"/>
      <c r="R55" s="109"/>
      <c r="S55" s="109"/>
      <c r="T55" s="109"/>
      <c r="U55" s="109"/>
      <c r="V55" s="160"/>
      <c r="W55" s="127"/>
      <c r="X55" s="83">
        <f t="shared" si="24"/>
        <v>0</v>
      </c>
      <c r="Y55" s="84">
        <f t="shared" si="25"/>
        <v>0</v>
      </c>
      <c r="Z55" s="84">
        <f t="shared" si="26"/>
        <v>0</v>
      </c>
      <c r="AA55" s="84">
        <f t="shared" si="27"/>
        <v>0</v>
      </c>
      <c r="AB55" s="85">
        <f t="shared" si="28"/>
        <v>0</v>
      </c>
      <c r="AC55" s="86" t="str">
        <f t="shared" si="29"/>
        <v/>
      </c>
      <c r="AD55" s="84" t="str">
        <f t="shared" si="30"/>
        <v/>
      </c>
      <c r="AE55" s="86" t="str">
        <f t="shared" si="31"/>
        <v/>
      </c>
      <c r="AF55" s="85" t="str">
        <f t="shared" si="32"/>
        <v/>
      </c>
      <c r="AG55" s="85" t="str">
        <f t="shared" si="33"/>
        <v/>
      </c>
      <c r="AH55" s="87" t="str">
        <f t="shared" si="34"/>
        <v/>
      </c>
      <c r="AI55" s="74"/>
      <c r="AJ55" s="76">
        <f t="shared" si="35"/>
        <v>65</v>
      </c>
      <c r="AK55" s="77">
        <f t="shared" si="36"/>
        <v>0</v>
      </c>
      <c r="AL55" s="77">
        <f t="shared" si="37"/>
        <v>0</v>
      </c>
      <c r="AM55" s="77">
        <f t="shared" si="38"/>
        <v>16</v>
      </c>
      <c r="AN55" s="77">
        <f t="shared" si="39"/>
        <v>0.3</v>
      </c>
      <c r="AO55" s="78" t="str">
        <f t="shared" si="40"/>
        <v/>
      </c>
      <c r="AP55" s="77" t="str">
        <f t="shared" si="41"/>
        <v/>
      </c>
      <c r="AQ55" s="78" t="str">
        <f t="shared" si="42"/>
        <v/>
      </c>
      <c r="AR55" s="79" t="str">
        <f t="shared" si="43"/>
        <v/>
      </c>
      <c r="AS55" s="79" t="str">
        <f t="shared" si="44"/>
        <v/>
      </c>
      <c r="AT55" s="80" t="str">
        <f t="shared" si="45"/>
        <v/>
      </c>
      <c r="AU55" s="105"/>
      <c r="AV55" s="8"/>
    </row>
    <row r="56" spans="2:67" customFormat="1" ht="31.5" customHeight="1" x14ac:dyDescent="0.15">
      <c r="B56" s="136">
        <v>50</v>
      </c>
      <c r="C56" s="138" t="s">
        <v>363</v>
      </c>
      <c r="D56" s="151" t="s">
        <v>404</v>
      </c>
      <c r="E56" s="103" t="s">
        <v>173</v>
      </c>
      <c r="F56" s="104" t="s">
        <v>188</v>
      </c>
      <c r="G56" s="167" t="s">
        <v>38</v>
      </c>
      <c r="H56" s="109">
        <v>70</v>
      </c>
      <c r="I56" s="109">
        <v>70</v>
      </c>
      <c r="J56" s="189" t="s">
        <v>287</v>
      </c>
      <c r="K56" s="113" t="s">
        <v>38</v>
      </c>
      <c r="L56" s="114">
        <v>52</v>
      </c>
      <c r="M56" s="115">
        <v>0</v>
      </c>
      <c r="N56" s="115">
        <v>0.1</v>
      </c>
      <c r="O56" s="115">
        <v>12.9</v>
      </c>
      <c r="P56" s="112">
        <v>0.05</v>
      </c>
      <c r="Q56" s="109"/>
      <c r="R56" s="109"/>
      <c r="S56" s="109"/>
      <c r="T56" s="109"/>
      <c r="U56" s="109"/>
      <c r="V56" s="160"/>
      <c r="W56" s="127"/>
      <c r="X56" s="83">
        <f t="shared" si="24"/>
        <v>0</v>
      </c>
      <c r="Y56" s="84">
        <f t="shared" si="25"/>
        <v>0</v>
      </c>
      <c r="Z56" s="84">
        <f t="shared" si="26"/>
        <v>0</v>
      </c>
      <c r="AA56" s="84">
        <f t="shared" si="27"/>
        <v>0</v>
      </c>
      <c r="AB56" s="85">
        <f t="shared" si="28"/>
        <v>0</v>
      </c>
      <c r="AC56" s="86" t="str">
        <f t="shared" si="29"/>
        <v/>
      </c>
      <c r="AD56" s="84" t="str">
        <f t="shared" si="30"/>
        <v/>
      </c>
      <c r="AE56" s="86" t="str">
        <f t="shared" si="31"/>
        <v/>
      </c>
      <c r="AF56" s="85" t="str">
        <f t="shared" si="32"/>
        <v/>
      </c>
      <c r="AG56" s="85" t="str">
        <f t="shared" si="33"/>
        <v/>
      </c>
      <c r="AH56" s="87" t="str">
        <f t="shared" si="34"/>
        <v/>
      </c>
      <c r="AI56" s="74"/>
      <c r="AJ56" s="76">
        <f t="shared" si="35"/>
        <v>74</v>
      </c>
      <c r="AK56" s="77">
        <f t="shared" si="36"/>
        <v>0</v>
      </c>
      <c r="AL56" s="77">
        <f t="shared" si="37"/>
        <v>0.1</v>
      </c>
      <c r="AM56" s="77">
        <f t="shared" si="38"/>
        <v>18.399999999999999</v>
      </c>
      <c r="AN56" s="77">
        <f t="shared" si="39"/>
        <v>0.1</v>
      </c>
      <c r="AO56" s="78" t="str">
        <f t="shared" si="40"/>
        <v/>
      </c>
      <c r="AP56" s="77" t="str">
        <f t="shared" si="41"/>
        <v/>
      </c>
      <c r="AQ56" s="78" t="str">
        <f t="shared" si="42"/>
        <v/>
      </c>
      <c r="AR56" s="79" t="str">
        <f t="shared" si="43"/>
        <v/>
      </c>
      <c r="AS56" s="79" t="str">
        <f t="shared" si="44"/>
        <v/>
      </c>
      <c r="AT56" s="80" t="str">
        <f t="shared" si="45"/>
        <v/>
      </c>
      <c r="AU56" s="105"/>
      <c r="AV56" s="8"/>
    </row>
    <row r="57" spans="2:67" customFormat="1" ht="31.5" customHeight="1" x14ac:dyDescent="0.15">
      <c r="B57" s="136">
        <v>51</v>
      </c>
      <c r="C57" s="138" t="s">
        <v>363</v>
      </c>
      <c r="D57" s="151" t="s">
        <v>420</v>
      </c>
      <c r="E57" s="103" t="s">
        <v>163</v>
      </c>
      <c r="F57" s="104" t="s">
        <v>259</v>
      </c>
      <c r="G57" s="167"/>
      <c r="H57" s="109"/>
      <c r="I57" s="109">
        <v>100</v>
      </c>
      <c r="J57" s="189" t="s">
        <v>287</v>
      </c>
      <c r="K57" s="113">
        <v>100</v>
      </c>
      <c r="L57" s="109">
        <v>335</v>
      </c>
      <c r="M57" s="109">
        <v>49</v>
      </c>
      <c r="N57" s="109">
        <v>1.5</v>
      </c>
      <c r="O57" s="109">
        <v>31.5</v>
      </c>
      <c r="P57" s="112">
        <v>5</v>
      </c>
      <c r="Q57" s="109"/>
      <c r="R57" s="109"/>
      <c r="S57" s="109"/>
      <c r="T57" s="109"/>
      <c r="U57" s="109"/>
      <c r="V57" s="160"/>
      <c r="W57" s="127"/>
      <c r="X57" s="83">
        <f t="shared" si="24"/>
        <v>0</v>
      </c>
      <c r="Y57" s="84">
        <f t="shared" si="25"/>
        <v>0</v>
      </c>
      <c r="Z57" s="84">
        <f t="shared" si="26"/>
        <v>0</v>
      </c>
      <c r="AA57" s="84">
        <f t="shared" si="27"/>
        <v>0</v>
      </c>
      <c r="AB57" s="85">
        <f t="shared" si="28"/>
        <v>0</v>
      </c>
      <c r="AC57" s="86" t="str">
        <f t="shared" si="29"/>
        <v/>
      </c>
      <c r="AD57" s="84" t="str">
        <f t="shared" si="30"/>
        <v/>
      </c>
      <c r="AE57" s="86" t="str">
        <f t="shared" si="31"/>
        <v/>
      </c>
      <c r="AF57" s="85" t="str">
        <f t="shared" si="32"/>
        <v/>
      </c>
      <c r="AG57" s="85" t="str">
        <f t="shared" si="33"/>
        <v/>
      </c>
      <c r="AH57" s="87" t="str">
        <f t="shared" si="34"/>
        <v/>
      </c>
      <c r="AI57" s="74"/>
      <c r="AJ57" s="76">
        <f t="shared" si="35"/>
        <v>335</v>
      </c>
      <c r="AK57" s="77">
        <f t="shared" si="36"/>
        <v>49</v>
      </c>
      <c r="AL57" s="77">
        <f t="shared" si="37"/>
        <v>1.5</v>
      </c>
      <c r="AM57" s="77">
        <f t="shared" si="38"/>
        <v>31.5</v>
      </c>
      <c r="AN57" s="77">
        <f t="shared" si="39"/>
        <v>5</v>
      </c>
      <c r="AO57" s="78" t="str">
        <f t="shared" si="40"/>
        <v/>
      </c>
      <c r="AP57" s="77" t="str">
        <f t="shared" si="41"/>
        <v/>
      </c>
      <c r="AQ57" s="78" t="str">
        <f t="shared" si="42"/>
        <v/>
      </c>
      <c r="AR57" s="79" t="str">
        <f t="shared" si="43"/>
        <v/>
      </c>
      <c r="AS57" s="79" t="str">
        <f t="shared" si="44"/>
        <v/>
      </c>
      <c r="AT57" s="80" t="str">
        <f t="shared" si="45"/>
        <v/>
      </c>
      <c r="AU57" s="105"/>
      <c r="AV57" s="8"/>
    </row>
    <row r="58" spans="2:67" customFormat="1" ht="31.5" customHeight="1" x14ac:dyDescent="0.15">
      <c r="B58" s="136">
        <v>52</v>
      </c>
      <c r="C58" s="138" t="s">
        <v>363</v>
      </c>
      <c r="D58" s="151" t="s">
        <v>420</v>
      </c>
      <c r="E58" s="103" t="s">
        <v>147</v>
      </c>
      <c r="F58" s="104" t="s">
        <v>262</v>
      </c>
      <c r="G58" s="167" t="s">
        <v>431</v>
      </c>
      <c r="H58" s="109">
        <v>8</v>
      </c>
      <c r="I58" s="109">
        <v>100</v>
      </c>
      <c r="J58" s="189" t="s">
        <v>287</v>
      </c>
      <c r="K58" s="113" t="s">
        <v>42</v>
      </c>
      <c r="L58" s="109">
        <v>487</v>
      </c>
      <c r="M58" s="109">
        <v>7.3</v>
      </c>
      <c r="N58" s="109">
        <v>20.6</v>
      </c>
      <c r="O58" s="109">
        <v>69</v>
      </c>
      <c r="P58" s="112">
        <v>0.7</v>
      </c>
      <c r="Q58" s="109"/>
      <c r="R58" s="109"/>
      <c r="S58" s="109"/>
      <c r="T58" s="109"/>
      <c r="U58" s="109"/>
      <c r="V58" s="160"/>
      <c r="W58" s="127"/>
      <c r="X58" s="83">
        <f t="shared" si="24"/>
        <v>0</v>
      </c>
      <c r="Y58" s="84">
        <f t="shared" si="25"/>
        <v>0</v>
      </c>
      <c r="Z58" s="84">
        <f t="shared" si="26"/>
        <v>0</v>
      </c>
      <c r="AA58" s="84">
        <f t="shared" si="27"/>
        <v>0</v>
      </c>
      <c r="AB58" s="85">
        <f t="shared" si="28"/>
        <v>0</v>
      </c>
      <c r="AC58" s="86" t="str">
        <f t="shared" si="29"/>
        <v/>
      </c>
      <c r="AD58" s="84" t="str">
        <f t="shared" si="30"/>
        <v/>
      </c>
      <c r="AE58" s="86" t="str">
        <f t="shared" si="31"/>
        <v/>
      </c>
      <c r="AF58" s="85" t="str">
        <f t="shared" si="32"/>
        <v/>
      </c>
      <c r="AG58" s="85" t="str">
        <f t="shared" si="33"/>
        <v/>
      </c>
      <c r="AH58" s="87" t="str">
        <f t="shared" si="34"/>
        <v/>
      </c>
      <c r="AI58" s="74"/>
      <c r="AJ58" s="76">
        <f t="shared" si="35"/>
        <v>487</v>
      </c>
      <c r="AK58" s="77">
        <f t="shared" si="36"/>
        <v>7.3</v>
      </c>
      <c r="AL58" s="77">
        <f t="shared" si="37"/>
        <v>20.6</v>
      </c>
      <c r="AM58" s="77">
        <f t="shared" si="38"/>
        <v>69</v>
      </c>
      <c r="AN58" s="77">
        <f t="shared" si="39"/>
        <v>0.7</v>
      </c>
      <c r="AO58" s="78" t="str">
        <f t="shared" si="40"/>
        <v/>
      </c>
      <c r="AP58" s="77" t="str">
        <f t="shared" si="41"/>
        <v/>
      </c>
      <c r="AQ58" s="78" t="str">
        <f t="shared" si="42"/>
        <v/>
      </c>
      <c r="AR58" s="79" t="str">
        <f t="shared" si="43"/>
        <v/>
      </c>
      <c r="AS58" s="79" t="str">
        <f t="shared" si="44"/>
        <v/>
      </c>
      <c r="AT58" s="80" t="str">
        <f t="shared" si="45"/>
        <v/>
      </c>
      <c r="AU58" s="105"/>
      <c r="AV58" s="8"/>
    </row>
    <row r="59" spans="2:67" customFormat="1" ht="31.5" customHeight="1" x14ac:dyDescent="0.15">
      <c r="B59" s="136">
        <v>53</v>
      </c>
      <c r="C59" s="138" t="s">
        <v>363</v>
      </c>
      <c r="D59" s="151" t="s">
        <v>420</v>
      </c>
      <c r="E59" s="103" t="s">
        <v>32</v>
      </c>
      <c r="F59" s="104" t="s">
        <v>278</v>
      </c>
      <c r="G59" s="167" t="s">
        <v>28</v>
      </c>
      <c r="H59" s="109">
        <v>50</v>
      </c>
      <c r="I59" s="109">
        <v>50</v>
      </c>
      <c r="J59" s="189" t="s">
        <v>287</v>
      </c>
      <c r="K59" s="113" t="s">
        <v>28</v>
      </c>
      <c r="L59" s="109">
        <v>241</v>
      </c>
      <c r="M59" s="109">
        <v>4.3</v>
      </c>
      <c r="N59" s="109">
        <v>12.2</v>
      </c>
      <c r="O59" s="109">
        <v>30.9</v>
      </c>
      <c r="P59" s="112">
        <v>1.1000000000000001</v>
      </c>
      <c r="Q59" s="109"/>
      <c r="R59" s="109"/>
      <c r="S59" s="109"/>
      <c r="T59" s="109"/>
      <c r="U59" s="109"/>
      <c r="V59" s="160"/>
      <c r="W59" s="127"/>
      <c r="X59" s="83">
        <f t="shared" si="24"/>
        <v>0</v>
      </c>
      <c r="Y59" s="84">
        <f t="shared" si="25"/>
        <v>0</v>
      </c>
      <c r="Z59" s="84">
        <f t="shared" si="26"/>
        <v>0</v>
      </c>
      <c r="AA59" s="84">
        <f t="shared" si="27"/>
        <v>0</v>
      </c>
      <c r="AB59" s="85">
        <f t="shared" si="28"/>
        <v>0</v>
      </c>
      <c r="AC59" s="86" t="str">
        <f t="shared" si="29"/>
        <v/>
      </c>
      <c r="AD59" s="84" t="str">
        <f t="shared" si="30"/>
        <v/>
      </c>
      <c r="AE59" s="86" t="str">
        <f t="shared" si="31"/>
        <v/>
      </c>
      <c r="AF59" s="85" t="str">
        <f t="shared" si="32"/>
        <v/>
      </c>
      <c r="AG59" s="85" t="str">
        <f t="shared" si="33"/>
        <v/>
      </c>
      <c r="AH59" s="87" t="str">
        <f t="shared" si="34"/>
        <v/>
      </c>
      <c r="AI59" s="74"/>
      <c r="AJ59" s="76">
        <f t="shared" si="35"/>
        <v>482</v>
      </c>
      <c r="AK59" s="77">
        <f t="shared" si="36"/>
        <v>8.6</v>
      </c>
      <c r="AL59" s="77">
        <f t="shared" si="37"/>
        <v>24.4</v>
      </c>
      <c r="AM59" s="77">
        <f t="shared" si="38"/>
        <v>61.8</v>
      </c>
      <c r="AN59" s="77">
        <f t="shared" si="39"/>
        <v>2.2000000000000002</v>
      </c>
      <c r="AO59" s="78" t="str">
        <f t="shared" si="40"/>
        <v/>
      </c>
      <c r="AP59" s="77" t="str">
        <f t="shared" si="41"/>
        <v/>
      </c>
      <c r="AQ59" s="78" t="str">
        <f t="shared" si="42"/>
        <v/>
      </c>
      <c r="AR59" s="79" t="str">
        <f t="shared" si="43"/>
        <v/>
      </c>
      <c r="AS59" s="79" t="str">
        <f t="shared" si="44"/>
        <v/>
      </c>
      <c r="AT59" s="80" t="str">
        <f t="shared" si="45"/>
        <v/>
      </c>
      <c r="AU59" s="105"/>
      <c r="AV59" s="8"/>
    </row>
    <row r="60" spans="2:67" customFormat="1" ht="31.5" customHeight="1" x14ac:dyDescent="0.15">
      <c r="B60" s="136">
        <v>54</v>
      </c>
      <c r="C60" s="138" t="s">
        <v>363</v>
      </c>
      <c r="D60" s="151" t="s">
        <v>421</v>
      </c>
      <c r="E60" s="103" t="s">
        <v>30</v>
      </c>
      <c r="F60" s="104" t="s">
        <v>254</v>
      </c>
      <c r="G60" s="167" t="s">
        <v>37</v>
      </c>
      <c r="H60" s="109">
        <v>7.1</v>
      </c>
      <c r="I60" s="109">
        <v>7.1</v>
      </c>
      <c r="J60" s="189" t="s">
        <v>287</v>
      </c>
      <c r="K60" s="113" t="s">
        <v>37</v>
      </c>
      <c r="L60" s="109">
        <v>37</v>
      </c>
      <c r="M60" s="109">
        <v>0.5</v>
      </c>
      <c r="N60" s="109">
        <v>1.8</v>
      </c>
      <c r="O60" s="109">
        <v>4.7</v>
      </c>
      <c r="P60" s="112">
        <v>0.02</v>
      </c>
      <c r="Q60" s="109"/>
      <c r="R60" s="109"/>
      <c r="S60" s="109"/>
      <c r="T60" s="109"/>
      <c r="U60" s="109"/>
      <c r="V60" s="160"/>
      <c r="W60" s="127"/>
      <c r="X60" s="83">
        <f t="shared" si="24"/>
        <v>0</v>
      </c>
      <c r="Y60" s="84">
        <f t="shared" si="25"/>
        <v>0</v>
      </c>
      <c r="Z60" s="84">
        <f t="shared" si="26"/>
        <v>0</v>
      </c>
      <c r="AA60" s="84">
        <f t="shared" si="27"/>
        <v>0</v>
      </c>
      <c r="AB60" s="85">
        <f t="shared" si="28"/>
        <v>0</v>
      </c>
      <c r="AC60" s="86" t="str">
        <f t="shared" si="29"/>
        <v/>
      </c>
      <c r="AD60" s="84" t="str">
        <f t="shared" si="30"/>
        <v/>
      </c>
      <c r="AE60" s="86" t="str">
        <f t="shared" si="31"/>
        <v/>
      </c>
      <c r="AF60" s="85" t="str">
        <f t="shared" si="32"/>
        <v/>
      </c>
      <c r="AG60" s="85" t="str">
        <f t="shared" si="33"/>
        <v/>
      </c>
      <c r="AH60" s="87" t="str">
        <f t="shared" si="34"/>
        <v/>
      </c>
      <c r="AI60" s="74"/>
      <c r="AJ60" s="76">
        <f t="shared" si="35"/>
        <v>521</v>
      </c>
      <c r="AK60" s="77">
        <f t="shared" si="36"/>
        <v>7</v>
      </c>
      <c r="AL60" s="77">
        <f t="shared" si="37"/>
        <v>25.4</v>
      </c>
      <c r="AM60" s="77">
        <f t="shared" si="38"/>
        <v>66.2</v>
      </c>
      <c r="AN60" s="77">
        <f t="shared" si="39"/>
        <v>0.3</v>
      </c>
      <c r="AO60" s="78" t="str">
        <f t="shared" si="40"/>
        <v/>
      </c>
      <c r="AP60" s="77" t="str">
        <f t="shared" si="41"/>
        <v/>
      </c>
      <c r="AQ60" s="78" t="str">
        <f t="shared" si="42"/>
        <v/>
      </c>
      <c r="AR60" s="79" t="str">
        <f t="shared" si="43"/>
        <v/>
      </c>
      <c r="AS60" s="79" t="str">
        <f t="shared" si="44"/>
        <v/>
      </c>
      <c r="AT60" s="80" t="str">
        <f t="shared" si="45"/>
        <v/>
      </c>
      <c r="AU60" s="105"/>
      <c r="AV60" s="8"/>
    </row>
    <row r="61" spans="2:67" customFormat="1" ht="31.5" customHeight="1" x14ac:dyDescent="0.15">
      <c r="B61" s="136">
        <v>55</v>
      </c>
      <c r="C61" s="138" t="s">
        <v>363</v>
      </c>
      <c r="D61" s="151" t="s">
        <v>408</v>
      </c>
      <c r="E61" s="103" t="s">
        <v>135</v>
      </c>
      <c r="F61" s="104" t="s">
        <v>208</v>
      </c>
      <c r="G61" s="167" t="s">
        <v>28</v>
      </c>
      <c r="H61" s="109">
        <v>13.6</v>
      </c>
      <c r="I61" s="109">
        <v>13.6</v>
      </c>
      <c r="J61" s="189" t="s">
        <v>287</v>
      </c>
      <c r="K61" s="113" t="s">
        <v>28</v>
      </c>
      <c r="L61" s="109">
        <v>69</v>
      </c>
      <c r="M61" s="109">
        <v>0.93</v>
      </c>
      <c r="N61" s="109">
        <v>3.1</v>
      </c>
      <c r="O61" s="109">
        <v>9.4</v>
      </c>
      <c r="P61" s="112">
        <v>5.5E-2</v>
      </c>
      <c r="Q61" s="109"/>
      <c r="R61" s="109"/>
      <c r="S61" s="109"/>
      <c r="T61" s="109"/>
      <c r="U61" s="109"/>
      <c r="V61" s="160"/>
      <c r="W61" s="127"/>
      <c r="X61" s="83">
        <f t="shared" si="24"/>
        <v>0</v>
      </c>
      <c r="Y61" s="84">
        <f t="shared" si="25"/>
        <v>0</v>
      </c>
      <c r="Z61" s="84">
        <f t="shared" si="26"/>
        <v>0</v>
      </c>
      <c r="AA61" s="84">
        <f t="shared" si="27"/>
        <v>0</v>
      </c>
      <c r="AB61" s="85">
        <f t="shared" si="28"/>
        <v>0</v>
      </c>
      <c r="AC61" s="86" t="str">
        <f t="shared" si="29"/>
        <v/>
      </c>
      <c r="AD61" s="84" t="str">
        <f t="shared" si="30"/>
        <v/>
      </c>
      <c r="AE61" s="86" t="str">
        <f t="shared" si="31"/>
        <v/>
      </c>
      <c r="AF61" s="85" t="str">
        <f t="shared" si="32"/>
        <v/>
      </c>
      <c r="AG61" s="85" t="str">
        <f t="shared" si="33"/>
        <v/>
      </c>
      <c r="AH61" s="87" t="str">
        <f t="shared" si="34"/>
        <v/>
      </c>
      <c r="AI61" s="74"/>
      <c r="AJ61" s="76">
        <f t="shared" si="35"/>
        <v>507</v>
      </c>
      <c r="AK61" s="77">
        <f t="shared" si="36"/>
        <v>6.8</v>
      </c>
      <c r="AL61" s="77">
        <f t="shared" si="37"/>
        <v>22.8</v>
      </c>
      <c r="AM61" s="77">
        <f t="shared" si="38"/>
        <v>69.099999999999994</v>
      </c>
      <c r="AN61" s="77">
        <f t="shared" si="39"/>
        <v>0.4</v>
      </c>
      <c r="AO61" s="78" t="str">
        <f t="shared" si="40"/>
        <v/>
      </c>
      <c r="AP61" s="77" t="str">
        <f t="shared" si="41"/>
        <v/>
      </c>
      <c r="AQ61" s="78" t="str">
        <f t="shared" si="42"/>
        <v/>
      </c>
      <c r="AR61" s="79" t="str">
        <f t="shared" si="43"/>
        <v/>
      </c>
      <c r="AS61" s="79" t="str">
        <f t="shared" si="44"/>
        <v/>
      </c>
      <c r="AT61" s="80" t="str">
        <f t="shared" si="45"/>
        <v/>
      </c>
      <c r="AU61" s="105"/>
      <c r="AV61" s="8"/>
    </row>
    <row r="62" spans="2:67" customFormat="1" ht="31.5" customHeight="1" x14ac:dyDescent="0.15">
      <c r="B62" s="136">
        <v>56</v>
      </c>
      <c r="C62" s="138" t="s">
        <v>363</v>
      </c>
      <c r="D62" s="151" t="s">
        <v>408</v>
      </c>
      <c r="E62" s="103" t="s">
        <v>175</v>
      </c>
      <c r="F62" s="104" t="s">
        <v>226</v>
      </c>
      <c r="G62" s="167" t="s">
        <v>174</v>
      </c>
      <c r="H62" s="109">
        <v>17.7</v>
      </c>
      <c r="I62" s="109">
        <v>17.7</v>
      </c>
      <c r="J62" s="189" t="s">
        <v>287</v>
      </c>
      <c r="K62" s="113" t="s">
        <v>174</v>
      </c>
      <c r="L62" s="114">
        <v>99</v>
      </c>
      <c r="M62" s="115">
        <v>1.2</v>
      </c>
      <c r="N62" s="115">
        <v>6</v>
      </c>
      <c r="O62" s="115">
        <v>10.5</v>
      </c>
      <c r="P62" s="112">
        <v>0.03</v>
      </c>
      <c r="Q62" s="109"/>
      <c r="R62" s="109"/>
      <c r="S62" s="109"/>
      <c r="T62" s="109"/>
      <c r="U62" s="109"/>
      <c r="V62" s="160"/>
      <c r="W62" s="127"/>
      <c r="X62" s="83">
        <f t="shared" si="24"/>
        <v>0</v>
      </c>
      <c r="Y62" s="84">
        <f t="shared" si="25"/>
        <v>0</v>
      </c>
      <c r="Z62" s="84">
        <f t="shared" si="26"/>
        <v>0</v>
      </c>
      <c r="AA62" s="84">
        <f t="shared" si="27"/>
        <v>0</v>
      </c>
      <c r="AB62" s="85">
        <f t="shared" si="28"/>
        <v>0</v>
      </c>
      <c r="AC62" s="86" t="str">
        <f t="shared" si="29"/>
        <v/>
      </c>
      <c r="AD62" s="84" t="str">
        <f t="shared" si="30"/>
        <v/>
      </c>
      <c r="AE62" s="86" t="str">
        <f t="shared" si="31"/>
        <v/>
      </c>
      <c r="AF62" s="85" t="str">
        <f t="shared" si="32"/>
        <v/>
      </c>
      <c r="AG62" s="85" t="str">
        <f t="shared" si="33"/>
        <v/>
      </c>
      <c r="AH62" s="87" t="str">
        <f t="shared" si="34"/>
        <v/>
      </c>
      <c r="AI62" s="74"/>
      <c r="AJ62" s="76">
        <f t="shared" si="35"/>
        <v>559</v>
      </c>
      <c r="AK62" s="77">
        <f t="shared" si="36"/>
        <v>6.8</v>
      </c>
      <c r="AL62" s="77">
        <f t="shared" si="37"/>
        <v>33.9</v>
      </c>
      <c r="AM62" s="77">
        <f t="shared" si="38"/>
        <v>59.3</v>
      </c>
      <c r="AN62" s="77">
        <f t="shared" si="39"/>
        <v>0.2</v>
      </c>
      <c r="AO62" s="78" t="str">
        <f t="shared" si="40"/>
        <v/>
      </c>
      <c r="AP62" s="77" t="str">
        <f t="shared" si="41"/>
        <v/>
      </c>
      <c r="AQ62" s="78" t="str">
        <f t="shared" si="42"/>
        <v/>
      </c>
      <c r="AR62" s="79" t="str">
        <f t="shared" si="43"/>
        <v/>
      </c>
      <c r="AS62" s="79" t="str">
        <f t="shared" si="44"/>
        <v/>
      </c>
      <c r="AT62" s="80" t="str">
        <f t="shared" si="45"/>
        <v/>
      </c>
      <c r="AU62" s="105"/>
      <c r="AV62" t="s">
        <v>289</v>
      </c>
    </row>
    <row r="63" spans="2:67" customFormat="1" ht="31.5" customHeight="1" x14ac:dyDescent="0.15">
      <c r="B63" s="136">
        <v>57</v>
      </c>
      <c r="C63" s="138" t="s">
        <v>363</v>
      </c>
      <c r="D63" s="151" t="s">
        <v>408</v>
      </c>
      <c r="E63" s="103" t="s">
        <v>168</v>
      </c>
      <c r="F63" s="104" t="s">
        <v>229</v>
      </c>
      <c r="G63" s="167" t="s">
        <v>54</v>
      </c>
      <c r="H63" s="109">
        <v>8.6</v>
      </c>
      <c r="I63" s="109">
        <v>8.6</v>
      </c>
      <c r="J63" s="189" t="s">
        <v>287</v>
      </c>
      <c r="K63" s="113" t="s">
        <v>54</v>
      </c>
      <c r="L63" s="114">
        <v>46</v>
      </c>
      <c r="M63" s="115">
        <v>0.6</v>
      </c>
      <c r="N63" s="115">
        <v>2.8</v>
      </c>
      <c r="O63" s="115">
        <v>5.2</v>
      </c>
      <c r="P63" s="112">
        <v>0.06</v>
      </c>
      <c r="Q63" s="109"/>
      <c r="R63" s="109"/>
      <c r="S63" s="109"/>
      <c r="T63" s="109"/>
      <c r="U63" s="109"/>
      <c r="V63" s="160"/>
      <c r="W63" s="127"/>
      <c r="X63" s="83">
        <f t="shared" si="24"/>
        <v>0</v>
      </c>
      <c r="Y63" s="84">
        <f t="shared" si="25"/>
        <v>0</v>
      </c>
      <c r="Z63" s="84">
        <f t="shared" si="26"/>
        <v>0</v>
      </c>
      <c r="AA63" s="84">
        <f t="shared" si="27"/>
        <v>0</v>
      </c>
      <c r="AB63" s="85">
        <f t="shared" si="28"/>
        <v>0</v>
      </c>
      <c r="AC63" s="86" t="str">
        <f t="shared" si="29"/>
        <v/>
      </c>
      <c r="AD63" s="84" t="str">
        <f t="shared" si="30"/>
        <v/>
      </c>
      <c r="AE63" s="86" t="str">
        <f t="shared" si="31"/>
        <v/>
      </c>
      <c r="AF63" s="85" t="str">
        <f t="shared" si="32"/>
        <v/>
      </c>
      <c r="AG63" s="85" t="str">
        <f t="shared" si="33"/>
        <v/>
      </c>
      <c r="AH63" s="87" t="str">
        <f t="shared" si="34"/>
        <v/>
      </c>
      <c r="AI63" s="74"/>
      <c r="AJ63" s="76">
        <f t="shared" si="35"/>
        <v>535</v>
      </c>
      <c r="AK63" s="77">
        <f t="shared" si="36"/>
        <v>7</v>
      </c>
      <c r="AL63" s="77">
        <f t="shared" si="37"/>
        <v>32.6</v>
      </c>
      <c r="AM63" s="77">
        <f t="shared" si="38"/>
        <v>60.5</v>
      </c>
      <c r="AN63" s="77">
        <f t="shared" si="39"/>
        <v>0.7</v>
      </c>
      <c r="AO63" s="78" t="str">
        <f t="shared" si="40"/>
        <v/>
      </c>
      <c r="AP63" s="77" t="str">
        <f t="shared" si="41"/>
        <v/>
      </c>
      <c r="AQ63" s="78" t="str">
        <f t="shared" si="42"/>
        <v/>
      </c>
      <c r="AR63" s="79" t="str">
        <f t="shared" si="43"/>
        <v/>
      </c>
      <c r="AS63" s="79" t="str">
        <f t="shared" si="44"/>
        <v/>
      </c>
      <c r="AT63" s="80" t="str">
        <f t="shared" si="45"/>
        <v/>
      </c>
      <c r="AU63" s="105"/>
      <c r="AV63" s="8"/>
    </row>
    <row r="64" spans="2:67" customFormat="1" ht="31.5" customHeight="1" x14ac:dyDescent="0.15">
      <c r="B64" s="136">
        <v>58</v>
      </c>
      <c r="C64" s="138" t="s">
        <v>363</v>
      </c>
      <c r="D64" s="151" t="s">
        <v>408</v>
      </c>
      <c r="E64" s="103" t="s">
        <v>170</v>
      </c>
      <c r="F64" s="104" t="s">
        <v>229</v>
      </c>
      <c r="G64" s="170" t="s">
        <v>38</v>
      </c>
      <c r="H64" s="109">
        <v>14.5</v>
      </c>
      <c r="I64" s="109">
        <v>14.5</v>
      </c>
      <c r="J64" s="189" t="s">
        <v>287</v>
      </c>
      <c r="K64" s="116" t="s">
        <v>368</v>
      </c>
      <c r="L64" s="114">
        <v>74</v>
      </c>
      <c r="M64" s="115">
        <v>0.8</v>
      </c>
      <c r="N64" s="115">
        <v>4.5</v>
      </c>
      <c r="O64" s="115">
        <v>7.6</v>
      </c>
      <c r="P64" s="171">
        <v>5.8000000000000003E-2</v>
      </c>
      <c r="Q64" s="114"/>
      <c r="R64" s="109"/>
      <c r="S64" s="109"/>
      <c r="T64" s="109"/>
      <c r="U64" s="109"/>
      <c r="V64" s="160"/>
      <c r="W64" s="127"/>
      <c r="X64" s="83">
        <f t="shared" si="24"/>
        <v>0</v>
      </c>
      <c r="Y64" s="84">
        <f t="shared" si="25"/>
        <v>0</v>
      </c>
      <c r="Z64" s="84">
        <f t="shared" si="26"/>
        <v>0</v>
      </c>
      <c r="AA64" s="84">
        <f t="shared" si="27"/>
        <v>0</v>
      </c>
      <c r="AB64" s="85">
        <f t="shared" si="28"/>
        <v>0</v>
      </c>
      <c r="AC64" s="86" t="str">
        <f t="shared" si="29"/>
        <v/>
      </c>
      <c r="AD64" s="84" t="str">
        <f t="shared" si="30"/>
        <v/>
      </c>
      <c r="AE64" s="86" t="str">
        <f t="shared" si="31"/>
        <v/>
      </c>
      <c r="AF64" s="85" t="str">
        <f t="shared" si="32"/>
        <v/>
      </c>
      <c r="AG64" s="85" t="str">
        <f t="shared" si="33"/>
        <v/>
      </c>
      <c r="AH64" s="87" t="str">
        <f t="shared" si="34"/>
        <v/>
      </c>
      <c r="AI64" s="74"/>
      <c r="AJ64" s="76">
        <f t="shared" si="35"/>
        <v>510</v>
      </c>
      <c r="AK64" s="77">
        <f t="shared" si="36"/>
        <v>5.5</v>
      </c>
      <c r="AL64" s="77">
        <f t="shared" si="37"/>
        <v>31</v>
      </c>
      <c r="AM64" s="77">
        <f t="shared" si="38"/>
        <v>52.4</v>
      </c>
      <c r="AN64" s="77">
        <f t="shared" si="39"/>
        <v>0.4</v>
      </c>
      <c r="AO64" s="78" t="str">
        <f t="shared" si="40"/>
        <v/>
      </c>
      <c r="AP64" s="77" t="str">
        <f t="shared" si="41"/>
        <v/>
      </c>
      <c r="AQ64" s="78" t="str">
        <f t="shared" si="42"/>
        <v/>
      </c>
      <c r="AR64" s="79" t="str">
        <f t="shared" si="43"/>
        <v/>
      </c>
      <c r="AS64" s="79" t="str">
        <f t="shared" si="44"/>
        <v/>
      </c>
      <c r="AT64" s="80" t="str">
        <f t="shared" si="45"/>
        <v/>
      </c>
      <c r="AU64" s="105"/>
      <c r="AV64" s="8"/>
    </row>
    <row r="65" spans="2:48" customFormat="1" ht="31.5" customHeight="1" x14ac:dyDescent="0.15">
      <c r="B65" s="136">
        <v>59</v>
      </c>
      <c r="C65" s="138" t="s">
        <v>363</v>
      </c>
      <c r="D65" s="151" t="s">
        <v>405</v>
      </c>
      <c r="E65" s="103" t="s">
        <v>124</v>
      </c>
      <c r="F65" s="104" t="s">
        <v>195</v>
      </c>
      <c r="G65" s="170" t="s">
        <v>52</v>
      </c>
      <c r="H65" s="109">
        <v>21</v>
      </c>
      <c r="I65" s="109">
        <v>21</v>
      </c>
      <c r="J65" s="189" t="s">
        <v>287</v>
      </c>
      <c r="K65" s="116" t="s">
        <v>376</v>
      </c>
      <c r="L65" s="109">
        <v>116</v>
      </c>
      <c r="M65" s="109">
        <v>1.3</v>
      </c>
      <c r="N65" s="109">
        <v>6.8</v>
      </c>
      <c r="O65" s="109">
        <v>12.4</v>
      </c>
      <c r="P65" s="112">
        <v>0.28000000000000003</v>
      </c>
      <c r="Q65" s="109"/>
      <c r="R65" s="109"/>
      <c r="S65" s="109"/>
      <c r="T65" s="109"/>
      <c r="U65" s="109"/>
      <c r="V65" s="160"/>
      <c r="W65" s="127"/>
      <c r="X65" s="83">
        <f t="shared" si="24"/>
        <v>0</v>
      </c>
      <c r="Y65" s="84">
        <f t="shared" si="25"/>
        <v>0</v>
      </c>
      <c r="Z65" s="84">
        <f t="shared" si="26"/>
        <v>0</v>
      </c>
      <c r="AA65" s="84">
        <f t="shared" si="27"/>
        <v>0</v>
      </c>
      <c r="AB65" s="85">
        <f t="shared" si="28"/>
        <v>0</v>
      </c>
      <c r="AC65" s="86" t="str">
        <f t="shared" si="29"/>
        <v/>
      </c>
      <c r="AD65" s="84" t="str">
        <f t="shared" si="30"/>
        <v/>
      </c>
      <c r="AE65" s="86" t="str">
        <f t="shared" si="31"/>
        <v/>
      </c>
      <c r="AF65" s="85" t="str">
        <f t="shared" si="32"/>
        <v/>
      </c>
      <c r="AG65" s="85" t="str">
        <f t="shared" si="33"/>
        <v/>
      </c>
      <c r="AH65" s="87" t="str">
        <f t="shared" si="34"/>
        <v/>
      </c>
      <c r="AI65" s="74"/>
      <c r="AJ65" s="76">
        <f t="shared" si="35"/>
        <v>552</v>
      </c>
      <c r="AK65" s="77">
        <f t="shared" si="36"/>
        <v>6.2</v>
      </c>
      <c r="AL65" s="77">
        <f t="shared" si="37"/>
        <v>32.4</v>
      </c>
      <c r="AM65" s="77">
        <f t="shared" si="38"/>
        <v>59</v>
      </c>
      <c r="AN65" s="77">
        <f t="shared" si="39"/>
        <v>1.3</v>
      </c>
      <c r="AO65" s="78" t="str">
        <f t="shared" si="40"/>
        <v/>
      </c>
      <c r="AP65" s="77" t="str">
        <f t="shared" si="41"/>
        <v/>
      </c>
      <c r="AQ65" s="78" t="str">
        <f t="shared" si="42"/>
        <v/>
      </c>
      <c r="AR65" s="79" t="str">
        <f t="shared" si="43"/>
        <v/>
      </c>
      <c r="AS65" s="79" t="str">
        <f t="shared" si="44"/>
        <v/>
      </c>
      <c r="AT65" s="80" t="str">
        <f t="shared" si="45"/>
        <v/>
      </c>
      <c r="AU65" s="105"/>
      <c r="AV65" s="8"/>
    </row>
    <row r="66" spans="2:48" customFormat="1" ht="31.5" customHeight="1" x14ac:dyDescent="0.15">
      <c r="B66" s="136">
        <v>60</v>
      </c>
      <c r="C66" s="138" t="s">
        <v>363</v>
      </c>
      <c r="D66" s="151" t="s">
        <v>405</v>
      </c>
      <c r="E66" s="103" t="s">
        <v>48</v>
      </c>
      <c r="F66" s="104" t="s">
        <v>211</v>
      </c>
      <c r="G66" s="167" t="s">
        <v>49</v>
      </c>
      <c r="H66" s="109">
        <v>10</v>
      </c>
      <c r="I66" s="109">
        <v>10</v>
      </c>
      <c r="J66" s="189" t="s">
        <v>287</v>
      </c>
      <c r="K66" s="113" t="s">
        <v>49</v>
      </c>
      <c r="L66" s="109">
        <v>55</v>
      </c>
      <c r="M66" s="109">
        <v>0.7</v>
      </c>
      <c r="N66" s="109">
        <v>3.1</v>
      </c>
      <c r="O66" s="109">
        <v>6.1</v>
      </c>
      <c r="P66" s="112">
        <v>2.4E-2</v>
      </c>
      <c r="Q66" s="109"/>
      <c r="R66" s="109"/>
      <c r="S66" s="109"/>
      <c r="T66" s="109"/>
      <c r="U66" s="109"/>
      <c r="V66" s="160"/>
      <c r="W66" s="127"/>
      <c r="X66" s="83">
        <f t="shared" si="24"/>
        <v>0</v>
      </c>
      <c r="Y66" s="84">
        <f t="shared" si="25"/>
        <v>0</v>
      </c>
      <c r="Z66" s="84">
        <f t="shared" si="26"/>
        <v>0</v>
      </c>
      <c r="AA66" s="84">
        <f t="shared" si="27"/>
        <v>0</v>
      </c>
      <c r="AB66" s="85">
        <f t="shared" si="28"/>
        <v>0</v>
      </c>
      <c r="AC66" s="86" t="str">
        <f t="shared" si="29"/>
        <v/>
      </c>
      <c r="AD66" s="84" t="str">
        <f t="shared" si="30"/>
        <v/>
      </c>
      <c r="AE66" s="86" t="str">
        <f t="shared" si="31"/>
        <v/>
      </c>
      <c r="AF66" s="85" t="str">
        <f t="shared" si="32"/>
        <v/>
      </c>
      <c r="AG66" s="85" t="str">
        <f t="shared" si="33"/>
        <v/>
      </c>
      <c r="AH66" s="87" t="str">
        <f t="shared" si="34"/>
        <v/>
      </c>
      <c r="AI66" s="74"/>
      <c r="AJ66" s="76">
        <f t="shared" si="35"/>
        <v>550</v>
      </c>
      <c r="AK66" s="77">
        <f t="shared" si="36"/>
        <v>7</v>
      </c>
      <c r="AL66" s="77">
        <f t="shared" si="37"/>
        <v>31</v>
      </c>
      <c r="AM66" s="77">
        <f t="shared" si="38"/>
        <v>61</v>
      </c>
      <c r="AN66" s="77">
        <f t="shared" si="39"/>
        <v>0.2</v>
      </c>
      <c r="AO66" s="78" t="str">
        <f t="shared" si="40"/>
        <v/>
      </c>
      <c r="AP66" s="77" t="str">
        <f t="shared" si="41"/>
        <v/>
      </c>
      <c r="AQ66" s="78" t="str">
        <f t="shared" si="42"/>
        <v/>
      </c>
      <c r="AR66" s="79" t="str">
        <f t="shared" si="43"/>
        <v/>
      </c>
      <c r="AS66" s="79" t="str">
        <f t="shared" si="44"/>
        <v/>
      </c>
      <c r="AT66" s="80" t="str">
        <f t="shared" si="45"/>
        <v/>
      </c>
      <c r="AU66" s="105"/>
      <c r="AV66" s="8"/>
    </row>
    <row r="67" spans="2:48" customFormat="1" ht="31.5" customHeight="1" x14ac:dyDescent="0.15">
      <c r="B67" s="136">
        <v>61</v>
      </c>
      <c r="C67" s="138" t="s">
        <v>363</v>
      </c>
      <c r="D67" s="151" t="s">
        <v>396</v>
      </c>
      <c r="E67" s="103" t="s">
        <v>165</v>
      </c>
      <c r="F67" s="104" t="s">
        <v>211</v>
      </c>
      <c r="G67" s="113" t="s">
        <v>54</v>
      </c>
      <c r="H67" s="109">
        <v>3.6</v>
      </c>
      <c r="I67" s="109">
        <v>36</v>
      </c>
      <c r="J67" s="189" t="s">
        <v>287</v>
      </c>
      <c r="K67" s="113" t="s">
        <v>373</v>
      </c>
      <c r="L67" s="114">
        <v>179</v>
      </c>
      <c r="M67" s="115">
        <v>2.2999999999999998</v>
      </c>
      <c r="N67" s="115">
        <v>8.1999999999999993</v>
      </c>
      <c r="O67" s="115">
        <v>23.9</v>
      </c>
      <c r="P67" s="112">
        <v>0.01</v>
      </c>
      <c r="Q67" s="114">
        <v>471</v>
      </c>
      <c r="R67" s="109"/>
      <c r="S67" s="109"/>
      <c r="T67" s="109">
        <v>0.68</v>
      </c>
      <c r="U67" s="109">
        <v>0.44</v>
      </c>
      <c r="V67" s="160"/>
      <c r="W67" s="127"/>
      <c r="X67" s="83">
        <f t="shared" si="24"/>
        <v>0</v>
      </c>
      <c r="Y67" s="84">
        <f t="shared" si="25"/>
        <v>0</v>
      </c>
      <c r="Z67" s="84">
        <f t="shared" si="26"/>
        <v>0</v>
      </c>
      <c r="AA67" s="84">
        <f t="shared" si="27"/>
        <v>0</v>
      </c>
      <c r="AB67" s="85">
        <f t="shared" si="28"/>
        <v>0</v>
      </c>
      <c r="AC67" s="86">
        <f t="shared" si="29"/>
        <v>0</v>
      </c>
      <c r="AD67" s="84" t="str">
        <f t="shared" si="30"/>
        <v/>
      </c>
      <c r="AE67" s="86" t="str">
        <f t="shared" si="31"/>
        <v/>
      </c>
      <c r="AF67" s="85">
        <f t="shared" si="32"/>
        <v>0</v>
      </c>
      <c r="AG67" s="85">
        <f t="shared" si="33"/>
        <v>0</v>
      </c>
      <c r="AH67" s="87" t="str">
        <f t="shared" si="34"/>
        <v/>
      </c>
      <c r="AI67" s="74"/>
      <c r="AJ67" s="76">
        <f t="shared" si="35"/>
        <v>497</v>
      </c>
      <c r="AK67" s="77">
        <f t="shared" si="36"/>
        <v>6.4</v>
      </c>
      <c r="AL67" s="77">
        <f t="shared" si="37"/>
        <v>22.8</v>
      </c>
      <c r="AM67" s="77">
        <f t="shared" si="38"/>
        <v>66.400000000000006</v>
      </c>
      <c r="AN67" s="77">
        <f t="shared" si="39"/>
        <v>0</v>
      </c>
      <c r="AO67" s="135">
        <f t="shared" si="40"/>
        <v>1308</v>
      </c>
      <c r="AP67" s="77" t="str">
        <f t="shared" si="41"/>
        <v/>
      </c>
      <c r="AQ67" s="78" t="str">
        <f t="shared" si="42"/>
        <v/>
      </c>
      <c r="AR67" s="79">
        <f t="shared" si="43"/>
        <v>1.89</v>
      </c>
      <c r="AS67" s="79">
        <f t="shared" si="44"/>
        <v>1.22</v>
      </c>
      <c r="AT67" s="80" t="str">
        <f t="shared" si="45"/>
        <v/>
      </c>
      <c r="AU67" s="105"/>
      <c r="AV67" s="8"/>
    </row>
    <row r="68" spans="2:48" customFormat="1" ht="31.5" customHeight="1" x14ac:dyDescent="0.15">
      <c r="B68" s="136">
        <v>62</v>
      </c>
      <c r="C68" s="138" t="s">
        <v>363</v>
      </c>
      <c r="D68" s="151" t="s">
        <v>396</v>
      </c>
      <c r="E68" s="103" t="s">
        <v>46</v>
      </c>
      <c r="F68" s="104" t="s">
        <v>211</v>
      </c>
      <c r="G68" s="167" t="s">
        <v>28</v>
      </c>
      <c r="H68" s="109">
        <v>42</v>
      </c>
      <c r="I68" s="109">
        <v>42</v>
      </c>
      <c r="J68" s="189" t="s">
        <v>287</v>
      </c>
      <c r="K68" s="113" t="s">
        <v>28</v>
      </c>
      <c r="L68" s="109">
        <v>188</v>
      </c>
      <c r="M68" s="109">
        <v>3</v>
      </c>
      <c r="N68" s="109">
        <v>5.4</v>
      </c>
      <c r="O68" s="109">
        <v>31.8</v>
      </c>
      <c r="P68" s="112">
        <v>0.40300000000000002</v>
      </c>
      <c r="Q68" s="109">
        <v>351</v>
      </c>
      <c r="R68" s="109"/>
      <c r="S68" s="109"/>
      <c r="T68" s="109">
        <v>0.17</v>
      </c>
      <c r="U68" s="109">
        <v>0.35</v>
      </c>
      <c r="V68" s="160"/>
      <c r="W68" s="127"/>
      <c r="X68" s="83">
        <f t="shared" si="24"/>
        <v>0</v>
      </c>
      <c r="Y68" s="84">
        <f t="shared" si="25"/>
        <v>0</v>
      </c>
      <c r="Z68" s="84">
        <f t="shared" si="26"/>
        <v>0</v>
      </c>
      <c r="AA68" s="84">
        <f t="shared" si="27"/>
        <v>0</v>
      </c>
      <c r="AB68" s="85">
        <f t="shared" si="28"/>
        <v>0</v>
      </c>
      <c r="AC68" s="86">
        <f t="shared" si="29"/>
        <v>0</v>
      </c>
      <c r="AD68" s="84" t="str">
        <f t="shared" si="30"/>
        <v/>
      </c>
      <c r="AE68" s="86" t="str">
        <f t="shared" si="31"/>
        <v/>
      </c>
      <c r="AF68" s="85">
        <f t="shared" si="32"/>
        <v>0</v>
      </c>
      <c r="AG68" s="85">
        <f t="shared" si="33"/>
        <v>0</v>
      </c>
      <c r="AH68" s="87" t="str">
        <f t="shared" si="34"/>
        <v/>
      </c>
      <c r="AI68" s="74"/>
      <c r="AJ68" s="76">
        <f t="shared" si="35"/>
        <v>448</v>
      </c>
      <c r="AK68" s="77">
        <f t="shared" si="36"/>
        <v>7.1</v>
      </c>
      <c r="AL68" s="77">
        <f t="shared" si="37"/>
        <v>12.9</v>
      </c>
      <c r="AM68" s="77">
        <f t="shared" si="38"/>
        <v>75.7</v>
      </c>
      <c r="AN68" s="77">
        <f t="shared" si="39"/>
        <v>1</v>
      </c>
      <c r="AO68" s="78">
        <f t="shared" si="40"/>
        <v>836</v>
      </c>
      <c r="AP68" s="77" t="str">
        <f t="shared" si="41"/>
        <v/>
      </c>
      <c r="AQ68" s="78" t="str">
        <f t="shared" si="42"/>
        <v/>
      </c>
      <c r="AR68" s="79">
        <f t="shared" si="43"/>
        <v>0.4</v>
      </c>
      <c r="AS68" s="79">
        <f t="shared" si="44"/>
        <v>0.83</v>
      </c>
      <c r="AT68" s="80" t="str">
        <f t="shared" si="45"/>
        <v/>
      </c>
      <c r="AU68" s="105"/>
      <c r="AV68" s="8"/>
    </row>
    <row r="69" spans="2:48" customFormat="1" ht="31.5" customHeight="1" x14ac:dyDescent="0.15">
      <c r="B69" s="136">
        <v>63</v>
      </c>
      <c r="C69" s="138" t="s">
        <v>363</v>
      </c>
      <c r="D69" s="151" t="s">
        <v>396</v>
      </c>
      <c r="E69" s="103" t="s">
        <v>56</v>
      </c>
      <c r="F69" s="104" t="s">
        <v>213</v>
      </c>
      <c r="G69" s="167"/>
      <c r="H69" s="109"/>
      <c r="I69" s="109">
        <v>100</v>
      </c>
      <c r="J69" s="189" t="s">
        <v>287</v>
      </c>
      <c r="K69" s="113" t="s">
        <v>13</v>
      </c>
      <c r="L69" s="109">
        <v>510</v>
      </c>
      <c r="M69" s="109">
        <v>7.8</v>
      </c>
      <c r="N69" s="109">
        <v>23</v>
      </c>
      <c r="O69" s="109">
        <v>67.900000000000006</v>
      </c>
      <c r="P69" s="112">
        <v>1</v>
      </c>
      <c r="Q69" s="109"/>
      <c r="R69" s="109"/>
      <c r="S69" s="109"/>
      <c r="T69" s="109"/>
      <c r="U69" s="109"/>
      <c r="V69" s="160"/>
      <c r="W69" s="127"/>
      <c r="X69" s="83">
        <f t="shared" si="24"/>
        <v>0</v>
      </c>
      <c r="Y69" s="84">
        <f t="shared" si="25"/>
        <v>0</v>
      </c>
      <c r="Z69" s="84">
        <f t="shared" si="26"/>
        <v>0</v>
      </c>
      <c r="AA69" s="84">
        <f t="shared" si="27"/>
        <v>0</v>
      </c>
      <c r="AB69" s="85">
        <f t="shared" si="28"/>
        <v>0</v>
      </c>
      <c r="AC69" s="86" t="str">
        <f t="shared" si="29"/>
        <v/>
      </c>
      <c r="AD69" s="84" t="str">
        <f t="shared" si="30"/>
        <v/>
      </c>
      <c r="AE69" s="86" t="str">
        <f t="shared" si="31"/>
        <v/>
      </c>
      <c r="AF69" s="85" t="str">
        <f t="shared" si="32"/>
        <v/>
      </c>
      <c r="AG69" s="85" t="str">
        <f t="shared" si="33"/>
        <v/>
      </c>
      <c r="AH69" s="87" t="str">
        <f t="shared" si="34"/>
        <v/>
      </c>
      <c r="AI69" s="74"/>
      <c r="AJ69" s="76">
        <f t="shared" si="35"/>
        <v>510</v>
      </c>
      <c r="AK69" s="77">
        <f t="shared" si="36"/>
        <v>7.8</v>
      </c>
      <c r="AL69" s="77">
        <f t="shared" si="37"/>
        <v>23</v>
      </c>
      <c r="AM69" s="77">
        <f t="shared" si="38"/>
        <v>67.900000000000006</v>
      </c>
      <c r="AN69" s="77">
        <f t="shared" si="39"/>
        <v>1</v>
      </c>
      <c r="AO69" s="78" t="str">
        <f t="shared" si="40"/>
        <v/>
      </c>
      <c r="AP69" s="77" t="str">
        <f t="shared" si="41"/>
        <v/>
      </c>
      <c r="AQ69" s="78" t="str">
        <f t="shared" si="42"/>
        <v/>
      </c>
      <c r="AR69" s="79" t="str">
        <f t="shared" si="43"/>
        <v/>
      </c>
      <c r="AS69" s="79" t="str">
        <f t="shared" si="44"/>
        <v/>
      </c>
      <c r="AT69" s="80" t="str">
        <f t="shared" si="45"/>
        <v/>
      </c>
      <c r="AU69" s="105"/>
      <c r="AV69" s="8"/>
    </row>
    <row r="70" spans="2:48" customFormat="1" ht="31.5" customHeight="1" x14ac:dyDescent="0.15">
      <c r="B70" s="136">
        <v>64</v>
      </c>
      <c r="C70" s="138" t="s">
        <v>363</v>
      </c>
      <c r="D70" s="151" t="s">
        <v>396</v>
      </c>
      <c r="E70" s="103" t="s">
        <v>24</v>
      </c>
      <c r="F70" s="104" t="s">
        <v>215</v>
      </c>
      <c r="G70" s="167" t="s">
        <v>28</v>
      </c>
      <c r="H70" s="109">
        <v>158</v>
      </c>
      <c r="I70" s="109">
        <v>158</v>
      </c>
      <c r="J70" s="189" t="s">
        <v>287</v>
      </c>
      <c r="K70" s="113" t="s">
        <v>28</v>
      </c>
      <c r="L70" s="109">
        <v>697</v>
      </c>
      <c r="M70" s="109">
        <v>11.4</v>
      </c>
      <c r="N70" s="109">
        <v>16</v>
      </c>
      <c r="O70" s="109">
        <v>125.6</v>
      </c>
      <c r="P70" s="112">
        <v>1.2</v>
      </c>
      <c r="Q70" s="109"/>
      <c r="R70" s="109"/>
      <c r="S70" s="109"/>
      <c r="T70" s="109"/>
      <c r="U70" s="109"/>
      <c r="V70" s="160"/>
      <c r="W70" s="127"/>
      <c r="X70" s="83">
        <f t="shared" si="24"/>
        <v>0</v>
      </c>
      <c r="Y70" s="84">
        <f t="shared" si="25"/>
        <v>0</v>
      </c>
      <c r="Z70" s="84">
        <f t="shared" si="26"/>
        <v>0</v>
      </c>
      <c r="AA70" s="84">
        <f t="shared" si="27"/>
        <v>0</v>
      </c>
      <c r="AB70" s="85">
        <f t="shared" si="28"/>
        <v>0</v>
      </c>
      <c r="AC70" s="86" t="str">
        <f t="shared" si="29"/>
        <v/>
      </c>
      <c r="AD70" s="84" t="str">
        <f t="shared" si="30"/>
        <v/>
      </c>
      <c r="AE70" s="86" t="str">
        <f t="shared" si="31"/>
        <v/>
      </c>
      <c r="AF70" s="85" t="str">
        <f t="shared" si="32"/>
        <v/>
      </c>
      <c r="AG70" s="85" t="str">
        <f t="shared" si="33"/>
        <v/>
      </c>
      <c r="AH70" s="87" t="str">
        <f t="shared" si="34"/>
        <v/>
      </c>
      <c r="AI70" s="74"/>
      <c r="AJ70" s="76">
        <f t="shared" si="35"/>
        <v>441</v>
      </c>
      <c r="AK70" s="77">
        <f t="shared" si="36"/>
        <v>7.2</v>
      </c>
      <c r="AL70" s="77">
        <f t="shared" si="37"/>
        <v>10.1</v>
      </c>
      <c r="AM70" s="77">
        <f t="shared" si="38"/>
        <v>79.5</v>
      </c>
      <c r="AN70" s="77">
        <f t="shared" si="39"/>
        <v>0.8</v>
      </c>
      <c r="AO70" s="78" t="str">
        <f t="shared" si="40"/>
        <v/>
      </c>
      <c r="AP70" s="77" t="str">
        <f t="shared" si="41"/>
        <v/>
      </c>
      <c r="AQ70" s="78" t="str">
        <f t="shared" si="42"/>
        <v/>
      </c>
      <c r="AR70" s="79" t="str">
        <f t="shared" si="43"/>
        <v/>
      </c>
      <c r="AS70" s="79" t="str">
        <f t="shared" si="44"/>
        <v/>
      </c>
      <c r="AT70" s="80" t="str">
        <f t="shared" si="45"/>
        <v/>
      </c>
      <c r="AU70" s="105"/>
      <c r="AV70" s="8"/>
    </row>
    <row r="71" spans="2:48" customFormat="1" ht="31.5" customHeight="1" x14ac:dyDescent="0.15">
      <c r="B71" s="136">
        <v>65</v>
      </c>
      <c r="C71" s="138" t="s">
        <v>363</v>
      </c>
      <c r="D71" s="151" t="s">
        <v>396</v>
      </c>
      <c r="E71" s="103" t="s">
        <v>81</v>
      </c>
      <c r="F71" s="104" t="s">
        <v>248</v>
      </c>
      <c r="G71" s="167" t="s">
        <v>82</v>
      </c>
      <c r="H71" s="109">
        <v>17.600000000000001</v>
      </c>
      <c r="I71" s="109">
        <v>17.600000000000001</v>
      </c>
      <c r="J71" s="189" t="s">
        <v>287</v>
      </c>
      <c r="K71" s="113" t="s">
        <v>82</v>
      </c>
      <c r="L71" s="109">
        <v>80</v>
      </c>
      <c r="M71" s="109">
        <v>1.8</v>
      </c>
      <c r="N71" s="109">
        <v>2.7</v>
      </c>
      <c r="O71" s="109">
        <v>11.7</v>
      </c>
      <c r="P71" s="112">
        <v>0.3</v>
      </c>
      <c r="Q71" s="109"/>
      <c r="R71" s="109"/>
      <c r="S71" s="109"/>
      <c r="T71" s="109"/>
      <c r="U71" s="109"/>
      <c r="V71" s="160"/>
      <c r="W71" s="127"/>
      <c r="X71" s="83">
        <f t="shared" ref="X71:X102" si="46">+$W71*AJ71/100</f>
        <v>0</v>
      </c>
      <c r="Y71" s="84">
        <f t="shared" ref="Y71:Y102" si="47">+$W71*AK71/100</f>
        <v>0</v>
      </c>
      <c r="Z71" s="84">
        <f t="shared" ref="Z71:Z102" si="48">+$W71*AL71/100</f>
        <v>0</v>
      </c>
      <c r="AA71" s="84">
        <f t="shared" ref="AA71:AA102" si="49">+$W71*AM71/100</f>
        <v>0</v>
      </c>
      <c r="AB71" s="85">
        <f t="shared" ref="AB71:AB102" si="50">+$W71*AN71/100</f>
        <v>0</v>
      </c>
      <c r="AC71" s="86" t="str">
        <f t="shared" ref="AC71:AC102" si="51">+IF(AO71="","",$W71*AO71/100)</f>
        <v/>
      </c>
      <c r="AD71" s="84" t="str">
        <f t="shared" ref="AD71:AD102" si="52">+IF(AP71="","",$W71*AP71/100)</f>
        <v/>
      </c>
      <c r="AE71" s="86" t="str">
        <f t="shared" ref="AE71:AE102" si="53">+IF(AQ71="","",$W71*AQ71/100)</f>
        <v/>
      </c>
      <c r="AF71" s="85" t="str">
        <f t="shared" ref="AF71:AF102" si="54">+IF(AR71="","",$W71*AR71/100)</f>
        <v/>
      </c>
      <c r="AG71" s="85" t="str">
        <f t="shared" ref="AG71:AG102" si="55">+IF(AS71="","",$W71*AS71/100)</f>
        <v/>
      </c>
      <c r="AH71" s="87" t="str">
        <f t="shared" ref="AH71:AH102" si="56">+IF(AT71="","",$W71*AT71/100)</f>
        <v/>
      </c>
      <c r="AI71" s="74"/>
      <c r="AJ71" s="76">
        <f t="shared" ref="AJ71:AJ102" si="57">+ROUND(L71*100/I71,0)</f>
        <v>455</v>
      </c>
      <c r="AK71" s="77">
        <f t="shared" ref="AK71:AK102" si="58">+ROUND(M71*100/$I71,1)</f>
        <v>10.199999999999999</v>
      </c>
      <c r="AL71" s="77">
        <f t="shared" ref="AL71:AL102" si="59">+ROUND(N71*100/$I71,1)</f>
        <v>15.3</v>
      </c>
      <c r="AM71" s="77">
        <f t="shared" ref="AM71:AM102" si="60">+ROUND(O71*100/$I71,1)</f>
        <v>66.5</v>
      </c>
      <c r="AN71" s="77">
        <f t="shared" ref="AN71:AN102" si="61">+ROUND(P71*100/$I71,1)</f>
        <v>1.7</v>
      </c>
      <c r="AO71" s="78" t="str">
        <f t="shared" si="40"/>
        <v/>
      </c>
      <c r="AP71" s="77" t="str">
        <f t="shared" si="41"/>
        <v/>
      </c>
      <c r="AQ71" s="78" t="str">
        <f t="shared" si="42"/>
        <v/>
      </c>
      <c r="AR71" s="79" t="str">
        <f t="shared" si="43"/>
        <v/>
      </c>
      <c r="AS71" s="79" t="str">
        <f t="shared" si="44"/>
        <v/>
      </c>
      <c r="AT71" s="80" t="str">
        <f t="shared" si="45"/>
        <v/>
      </c>
      <c r="AU71" s="105"/>
      <c r="AV71" s="8"/>
    </row>
    <row r="72" spans="2:48" customFormat="1" ht="31.5" customHeight="1" x14ac:dyDescent="0.15">
      <c r="B72" s="136">
        <v>66</v>
      </c>
      <c r="C72" s="138" t="s">
        <v>363</v>
      </c>
      <c r="D72" s="151" t="s">
        <v>396</v>
      </c>
      <c r="E72" s="103" t="s">
        <v>91</v>
      </c>
      <c r="F72" s="104" t="s">
        <v>196</v>
      </c>
      <c r="G72" s="167" t="s">
        <v>70</v>
      </c>
      <c r="H72" s="109">
        <v>30</v>
      </c>
      <c r="I72" s="109">
        <v>30</v>
      </c>
      <c r="J72" s="189" t="s">
        <v>287</v>
      </c>
      <c r="K72" s="113" t="s">
        <v>70</v>
      </c>
      <c r="L72" s="109">
        <v>143</v>
      </c>
      <c r="M72" s="109">
        <v>1.9</v>
      </c>
      <c r="N72" s="109">
        <v>5.3</v>
      </c>
      <c r="O72" s="109">
        <v>22</v>
      </c>
      <c r="P72" s="112">
        <v>0.28999999999999998</v>
      </c>
      <c r="Q72" s="109"/>
      <c r="R72" s="109"/>
      <c r="S72" s="109"/>
      <c r="T72" s="109"/>
      <c r="U72" s="109"/>
      <c r="V72" s="160"/>
      <c r="W72" s="127"/>
      <c r="X72" s="83">
        <f t="shared" si="46"/>
        <v>0</v>
      </c>
      <c r="Y72" s="84">
        <f t="shared" si="47"/>
        <v>0</v>
      </c>
      <c r="Z72" s="84">
        <f t="shared" si="48"/>
        <v>0</v>
      </c>
      <c r="AA72" s="84">
        <f t="shared" si="49"/>
        <v>0</v>
      </c>
      <c r="AB72" s="85">
        <f t="shared" si="50"/>
        <v>0</v>
      </c>
      <c r="AC72" s="86" t="str">
        <f t="shared" si="51"/>
        <v/>
      </c>
      <c r="AD72" s="84" t="str">
        <f t="shared" si="52"/>
        <v/>
      </c>
      <c r="AE72" s="86" t="str">
        <f t="shared" si="53"/>
        <v/>
      </c>
      <c r="AF72" s="85" t="str">
        <f t="shared" si="54"/>
        <v/>
      </c>
      <c r="AG72" s="85" t="str">
        <f t="shared" si="55"/>
        <v/>
      </c>
      <c r="AH72" s="87" t="str">
        <f t="shared" si="56"/>
        <v/>
      </c>
      <c r="AI72" s="74"/>
      <c r="AJ72" s="76">
        <f t="shared" si="57"/>
        <v>477</v>
      </c>
      <c r="AK72" s="77">
        <f t="shared" si="58"/>
        <v>6.3</v>
      </c>
      <c r="AL72" s="77">
        <f t="shared" si="59"/>
        <v>17.7</v>
      </c>
      <c r="AM72" s="77">
        <f t="shared" si="60"/>
        <v>73.3</v>
      </c>
      <c r="AN72" s="77">
        <f t="shared" si="61"/>
        <v>1</v>
      </c>
      <c r="AO72" s="78" t="str">
        <f t="shared" si="40"/>
        <v/>
      </c>
      <c r="AP72" s="77" t="str">
        <f t="shared" si="41"/>
        <v/>
      </c>
      <c r="AQ72" s="78" t="str">
        <f t="shared" si="42"/>
        <v/>
      </c>
      <c r="AR72" s="79" t="str">
        <f t="shared" si="43"/>
        <v/>
      </c>
      <c r="AS72" s="79" t="str">
        <f t="shared" si="44"/>
        <v/>
      </c>
      <c r="AT72" s="80" t="str">
        <f t="shared" si="45"/>
        <v/>
      </c>
      <c r="AU72" s="105"/>
      <c r="AV72" s="8"/>
    </row>
    <row r="73" spans="2:48" customFormat="1" ht="31.5" customHeight="1" x14ac:dyDescent="0.15">
      <c r="B73" s="136">
        <v>67</v>
      </c>
      <c r="C73" s="138" t="s">
        <v>363</v>
      </c>
      <c r="D73" s="151" t="s">
        <v>396</v>
      </c>
      <c r="E73" s="103" t="s">
        <v>93</v>
      </c>
      <c r="F73" s="104" t="s">
        <v>214</v>
      </c>
      <c r="G73" s="170" t="s">
        <v>365</v>
      </c>
      <c r="H73" s="109">
        <v>91.8</v>
      </c>
      <c r="I73" s="109">
        <v>91.8</v>
      </c>
      <c r="J73" s="189" t="s">
        <v>287</v>
      </c>
      <c r="K73" s="116" t="s">
        <v>365</v>
      </c>
      <c r="L73" s="109">
        <v>455</v>
      </c>
      <c r="M73" s="109">
        <v>4.0999999999999996</v>
      </c>
      <c r="N73" s="109">
        <v>21.3</v>
      </c>
      <c r="O73" s="109">
        <v>63.7</v>
      </c>
      <c r="P73" s="112">
        <v>1</v>
      </c>
      <c r="Q73" s="109"/>
      <c r="R73" s="109"/>
      <c r="S73" s="109"/>
      <c r="T73" s="109"/>
      <c r="U73" s="109"/>
      <c r="V73" s="160"/>
      <c r="W73" s="127"/>
      <c r="X73" s="83">
        <f t="shared" si="46"/>
        <v>0</v>
      </c>
      <c r="Y73" s="84">
        <f t="shared" si="47"/>
        <v>0</v>
      </c>
      <c r="Z73" s="84">
        <f t="shared" si="48"/>
        <v>0</v>
      </c>
      <c r="AA73" s="84">
        <f t="shared" si="49"/>
        <v>0</v>
      </c>
      <c r="AB73" s="85">
        <f t="shared" si="50"/>
        <v>0</v>
      </c>
      <c r="AC73" s="86" t="str">
        <f t="shared" si="51"/>
        <v/>
      </c>
      <c r="AD73" s="84" t="str">
        <f t="shared" si="52"/>
        <v/>
      </c>
      <c r="AE73" s="86" t="str">
        <f t="shared" si="53"/>
        <v/>
      </c>
      <c r="AF73" s="85" t="str">
        <f t="shared" si="54"/>
        <v/>
      </c>
      <c r="AG73" s="85" t="str">
        <f t="shared" si="55"/>
        <v/>
      </c>
      <c r="AH73" s="87" t="str">
        <f t="shared" si="56"/>
        <v/>
      </c>
      <c r="AI73" s="74"/>
      <c r="AJ73" s="76">
        <f t="shared" si="57"/>
        <v>496</v>
      </c>
      <c r="AK73" s="77">
        <f t="shared" si="58"/>
        <v>4.5</v>
      </c>
      <c r="AL73" s="77">
        <f t="shared" si="59"/>
        <v>23.2</v>
      </c>
      <c r="AM73" s="77">
        <f t="shared" si="60"/>
        <v>69.400000000000006</v>
      </c>
      <c r="AN73" s="77">
        <f t="shared" si="61"/>
        <v>1.1000000000000001</v>
      </c>
      <c r="AO73" s="78" t="str">
        <f t="shared" si="40"/>
        <v/>
      </c>
      <c r="AP73" s="77" t="str">
        <f t="shared" si="41"/>
        <v/>
      </c>
      <c r="AQ73" s="78" t="str">
        <f t="shared" si="42"/>
        <v/>
      </c>
      <c r="AR73" s="79" t="str">
        <f t="shared" si="43"/>
        <v/>
      </c>
      <c r="AS73" s="79" t="str">
        <f t="shared" si="44"/>
        <v/>
      </c>
      <c r="AT73" s="80" t="str">
        <f t="shared" si="45"/>
        <v/>
      </c>
      <c r="AU73" s="105"/>
      <c r="AV73" s="8"/>
    </row>
    <row r="74" spans="2:48" customFormat="1" ht="31.5" customHeight="1" x14ac:dyDescent="0.15">
      <c r="B74" s="136">
        <v>68</v>
      </c>
      <c r="C74" s="138" t="s">
        <v>363</v>
      </c>
      <c r="D74" s="151" t="s">
        <v>396</v>
      </c>
      <c r="E74" s="103" t="s">
        <v>162</v>
      </c>
      <c r="F74" s="104" t="s">
        <v>249</v>
      </c>
      <c r="G74" s="167" t="s">
        <v>39</v>
      </c>
      <c r="H74" s="109">
        <v>4</v>
      </c>
      <c r="I74" s="109">
        <v>100</v>
      </c>
      <c r="J74" s="189" t="s">
        <v>287</v>
      </c>
      <c r="K74" s="113">
        <v>100</v>
      </c>
      <c r="L74" s="109">
        <v>510</v>
      </c>
      <c r="M74" s="109">
        <v>6.9</v>
      </c>
      <c r="N74" s="109">
        <v>24.4</v>
      </c>
      <c r="O74" s="109">
        <v>65.7</v>
      </c>
      <c r="P74" s="112">
        <v>0.81279999999999997</v>
      </c>
      <c r="Q74" s="109"/>
      <c r="R74" s="109"/>
      <c r="S74" s="109"/>
      <c r="T74" s="109"/>
      <c r="U74" s="109"/>
      <c r="V74" s="160"/>
      <c r="W74" s="127"/>
      <c r="X74" s="83">
        <f t="shared" si="46"/>
        <v>0</v>
      </c>
      <c r="Y74" s="84">
        <f t="shared" si="47"/>
        <v>0</v>
      </c>
      <c r="Z74" s="84">
        <f t="shared" si="48"/>
        <v>0</v>
      </c>
      <c r="AA74" s="84">
        <f t="shared" si="49"/>
        <v>0</v>
      </c>
      <c r="AB74" s="85">
        <f t="shared" si="50"/>
        <v>0</v>
      </c>
      <c r="AC74" s="86" t="str">
        <f t="shared" si="51"/>
        <v/>
      </c>
      <c r="AD74" s="84" t="str">
        <f t="shared" si="52"/>
        <v/>
      </c>
      <c r="AE74" s="86" t="str">
        <f t="shared" si="53"/>
        <v/>
      </c>
      <c r="AF74" s="85" t="str">
        <f t="shared" si="54"/>
        <v/>
      </c>
      <c r="AG74" s="85" t="str">
        <f t="shared" si="55"/>
        <v/>
      </c>
      <c r="AH74" s="87" t="str">
        <f t="shared" si="56"/>
        <v/>
      </c>
      <c r="AI74" s="74"/>
      <c r="AJ74" s="76">
        <f t="shared" si="57"/>
        <v>510</v>
      </c>
      <c r="AK74" s="77">
        <f t="shared" si="58"/>
        <v>6.9</v>
      </c>
      <c r="AL74" s="77">
        <f t="shared" si="59"/>
        <v>24.4</v>
      </c>
      <c r="AM74" s="77">
        <f t="shared" si="60"/>
        <v>65.7</v>
      </c>
      <c r="AN74" s="77">
        <f t="shared" si="61"/>
        <v>0.8</v>
      </c>
      <c r="AO74" s="78" t="str">
        <f t="shared" si="40"/>
        <v/>
      </c>
      <c r="AP74" s="77" t="str">
        <f t="shared" si="41"/>
        <v/>
      </c>
      <c r="AQ74" s="78" t="str">
        <f t="shared" si="42"/>
        <v/>
      </c>
      <c r="AR74" s="79" t="str">
        <f t="shared" si="43"/>
        <v/>
      </c>
      <c r="AS74" s="79" t="str">
        <f t="shared" si="44"/>
        <v/>
      </c>
      <c r="AT74" s="80" t="str">
        <f t="shared" si="45"/>
        <v/>
      </c>
      <c r="AU74" s="105"/>
      <c r="AV74" s="8"/>
    </row>
    <row r="75" spans="2:48" customFormat="1" ht="31.5" customHeight="1" x14ac:dyDescent="0.15">
      <c r="B75" s="136">
        <v>69</v>
      </c>
      <c r="C75" s="138" t="s">
        <v>363</v>
      </c>
      <c r="D75" s="151" t="s">
        <v>396</v>
      </c>
      <c r="E75" s="103" t="s">
        <v>80</v>
      </c>
      <c r="F75" s="104" t="s">
        <v>191</v>
      </c>
      <c r="G75" s="167" t="s">
        <v>39</v>
      </c>
      <c r="H75" s="109">
        <v>10.7</v>
      </c>
      <c r="I75" s="109">
        <v>10.7</v>
      </c>
      <c r="J75" s="189" t="s">
        <v>287</v>
      </c>
      <c r="K75" s="113" t="s">
        <v>39</v>
      </c>
      <c r="L75" s="109">
        <v>52</v>
      </c>
      <c r="M75" s="109">
        <v>0.9</v>
      </c>
      <c r="N75" s="109">
        <v>2.2000000000000002</v>
      </c>
      <c r="O75" s="109">
        <v>7.3</v>
      </c>
      <c r="P75" s="112">
        <v>7.0000000000000007E-2</v>
      </c>
      <c r="Q75" s="109"/>
      <c r="R75" s="109"/>
      <c r="S75" s="109"/>
      <c r="T75" s="109"/>
      <c r="U75" s="109"/>
      <c r="V75" s="160"/>
      <c r="W75" s="127"/>
      <c r="X75" s="83">
        <f t="shared" si="46"/>
        <v>0</v>
      </c>
      <c r="Y75" s="84">
        <f t="shared" si="47"/>
        <v>0</v>
      </c>
      <c r="Z75" s="84">
        <f t="shared" si="48"/>
        <v>0</v>
      </c>
      <c r="AA75" s="84">
        <f t="shared" si="49"/>
        <v>0</v>
      </c>
      <c r="AB75" s="85">
        <f t="shared" si="50"/>
        <v>0</v>
      </c>
      <c r="AC75" s="86" t="str">
        <f t="shared" si="51"/>
        <v/>
      </c>
      <c r="AD75" s="84" t="str">
        <f t="shared" si="52"/>
        <v/>
      </c>
      <c r="AE75" s="86" t="str">
        <f t="shared" si="53"/>
        <v/>
      </c>
      <c r="AF75" s="85" t="str">
        <f t="shared" si="54"/>
        <v/>
      </c>
      <c r="AG75" s="85" t="str">
        <f t="shared" si="55"/>
        <v/>
      </c>
      <c r="AH75" s="87" t="str">
        <f t="shared" si="56"/>
        <v/>
      </c>
      <c r="AI75" s="74"/>
      <c r="AJ75" s="76">
        <f t="shared" si="57"/>
        <v>486</v>
      </c>
      <c r="AK75" s="77">
        <f t="shared" si="58"/>
        <v>8.4</v>
      </c>
      <c r="AL75" s="77">
        <f t="shared" si="59"/>
        <v>20.6</v>
      </c>
      <c r="AM75" s="77">
        <f t="shared" si="60"/>
        <v>68.2</v>
      </c>
      <c r="AN75" s="77">
        <f t="shared" si="61"/>
        <v>0.7</v>
      </c>
      <c r="AO75" s="78" t="str">
        <f t="shared" si="40"/>
        <v/>
      </c>
      <c r="AP75" s="77" t="str">
        <f t="shared" si="41"/>
        <v/>
      </c>
      <c r="AQ75" s="78" t="str">
        <f t="shared" si="42"/>
        <v/>
      </c>
      <c r="AR75" s="79" t="str">
        <f t="shared" si="43"/>
        <v/>
      </c>
      <c r="AS75" s="79" t="str">
        <f t="shared" si="44"/>
        <v/>
      </c>
      <c r="AT75" s="80" t="str">
        <f t="shared" si="45"/>
        <v/>
      </c>
      <c r="AU75" s="105"/>
      <c r="AV75" s="8"/>
    </row>
    <row r="76" spans="2:48" customFormat="1" ht="31.5" customHeight="1" x14ac:dyDescent="0.15">
      <c r="B76" s="136">
        <v>70</v>
      </c>
      <c r="C76" s="138" t="s">
        <v>363</v>
      </c>
      <c r="D76" s="151" t="s">
        <v>396</v>
      </c>
      <c r="E76" s="103" t="s">
        <v>61</v>
      </c>
      <c r="F76" s="104" t="s">
        <v>204</v>
      </c>
      <c r="G76" s="167"/>
      <c r="H76" s="109"/>
      <c r="I76" s="109">
        <v>28</v>
      </c>
      <c r="J76" s="189" t="s">
        <v>287</v>
      </c>
      <c r="K76" s="113" t="s">
        <v>66</v>
      </c>
      <c r="L76" s="109">
        <v>131</v>
      </c>
      <c r="M76" s="109">
        <v>1.9</v>
      </c>
      <c r="N76" s="109">
        <v>5.6</v>
      </c>
      <c r="O76" s="109">
        <v>19</v>
      </c>
      <c r="P76" s="112">
        <v>0.5</v>
      </c>
      <c r="Q76" s="109"/>
      <c r="R76" s="109"/>
      <c r="S76" s="109"/>
      <c r="T76" s="109"/>
      <c r="U76" s="109"/>
      <c r="V76" s="160"/>
      <c r="W76" s="127"/>
      <c r="X76" s="83">
        <f t="shared" si="46"/>
        <v>0</v>
      </c>
      <c r="Y76" s="84">
        <f t="shared" si="47"/>
        <v>0</v>
      </c>
      <c r="Z76" s="84">
        <f t="shared" si="48"/>
        <v>0</v>
      </c>
      <c r="AA76" s="84">
        <f t="shared" si="49"/>
        <v>0</v>
      </c>
      <c r="AB76" s="85">
        <f t="shared" si="50"/>
        <v>0</v>
      </c>
      <c r="AC76" s="86" t="str">
        <f t="shared" si="51"/>
        <v/>
      </c>
      <c r="AD76" s="84" t="str">
        <f t="shared" si="52"/>
        <v/>
      </c>
      <c r="AE76" s="86" t="str">
        <f t="shared" si="53"/>
        <v/>
      </c>
      <c r="AF76" s="85" t="str">
        <f t="shared" si="54"/>
        <v/>
      </c>
      <c r="AG76" s="85" t="str">
        <f t="shared" si="55"/>
        <v/>
      </c>
      <c r="AH76" s="87" t="str">
        <f t="shared" si="56"/>
        <v/>
      </c>
      <c r="AI76" s="74"/>
      <c r="AJ76" s="76">
        <f t="shared" si="57"/>
        <v>468</v>
      </c>
      <c r="AK76" s="77">
        <f t="shared" si="58"/>
        <v>6.8</v>
      </c>
      <c r="AL76" s="77">
        <f t="shared" si="59"/>
        <v>20</v>
      </c>
      <c r="AM76" s="77">
        <f t="shared" si="60"/>
        <v>67.900000000000006</v>
      </c>
      <c r="AN76" s="77">
        <f t="shared" si="61"/>
        <v>1.8</v>
      </c>
      <c r="AO76" s="78" t="str">
        <f t="shared" ref="AO76:AO107" si="62">+IF(Q76="","",ROUND(Q76*100/$I76,0))</f>
        <v/>
      </c>
      <c r="AP76" s="77" t="str">
        <f t="shared" ref="AP76:AP107" si="63">+IF(R76="","",ROUND(R76*100/$I76,1))</f>
        <v/>
      </c>
      <c r="AQ76" s="78" t="str">
        <f t="shared" ref="AQ76:AQ107" si="64">+IF(S76="","",ROUND(S76*100/$I76,0))</f>
        <v/>
      </c>
      <c r="AR76" s="79" t="str">
        <f t="shared" ref="AR76:AR107" si="65">+IF(T76="","",ROUND(T76*100/$I76,2))</f>
        <v/>
      </c>
      <c r="AS76" s="79" t="str">
        <f t="shared" ref="AS76:AS107" si="66">+IF(U76="","",ROUND(U76*100/$I76,2))</f>
        <v/>
      </c>
      <c r="AT76" s="80" t="str">
        <f t="shared" ref="AT76:AT107" si="67">+IF(V76="","",ROUND(V76*100/$I76,0))</f>
        <v/>
      </c>
      <c r="AU76" s="105"/>
      <c r="AV76" s="8"/>
    </row>
    <row r="77" spans="2:48" customFormat="1" ht="31.5" customHeight="1" x14ac:dyDescent="0.15">
      <c r="B77" s="136">
        <v>71</v>
      </c>
      <c r="C77" s="138" t="s">
        <v>363</v>
      </c>
      <c r="D77" s="151" t="s">
        <v>396</v>
      </c>
      <c r="E77" s="103" t="s">
        <v>119</v>
      </c>
      <c r="F77" s="104" t="s">
        <v>224</v>
      </c>
      <c r="G77" s="167" t="s">
        <v>435</v>
      </c>
      <c r="H77" s="109">
        <v>63</v>
      </c>
      <c r="I77" s="109">
        <v>63</v>
      </c>
      <c r="J77" s="189" t="s">
        <v>287</v>
      </c>
      <c r="K77" s="113" t="s">
        <v>371</v>
      </c>
      <c r="L77" s="109">
        <v>330</v>
      </c>
      <c r="M77" s="109">
        <v>4.7</v>
      </c>
      <c r="N77" s="109">
        <v>17.399999999999999</v>
      </c>
      <c r="O77" s="109">
        <v>39.700000000000003</v>
      </c>
      <c r="P77" s="112">
        <v>0.5</v>
      </c>
      <c r="Q77" s="109">
        <v>120</v>
      </c>
      <c r="R77" s="109"/>
      <c r="S77" s="109"/>
      <c r="T77" s="109"/>
      <c r="U77" s="109"/>
      <c r="V77" s="160"/>
      <c r="W77" s="127"/>
      <c r="X77" s="83">
        <f t="shared" si="46"/>
        <v>0</v>
      </c>
      <c r="Y77" s="84">
        <f t="shared" si="47"/>
        <v>0</v>
      </c>
      <c r="Z77" s="84">
        <f t="shared" si="48"/>
        <v>0</v>
      </c>
      <c r="AA77" s="84">
        <f t="shared" si="49"/>
        <v>0</v>
      </c>
      <c r="AB77" s="85">
        <f t="shared" si="50"/>
        <v>0</v>
      </c>
      <c r="AC77" s="86">
        <f t="shared" si="51"/>
        <v>0</v>
      </c>
      <c r="AD77" s="84" t="str">
        <f t="shared" si="52"/>
        <v/>
      </c>
      <c r="AE77" s="86" t="str">
        <f t="shared" si="53"/>
        <v/>
      </c>
      <c r="AF77" s="85" t="str">
        <f t="shared" si="54"/>
        <v/>
      </c>
      <c r="AG77" s="85" t="str">
        <f t="shared" si="55"/>
        <v/>
      </c>
      <c r="AH77" s="87" t="str">
        <f t="shared" si="56"/>
        <v/>
      </c>
      <c r="AI77" s="74"/>
      <c r="AJ77" s="76">
        <f t="shared" si="57"/>
        <v>524</v>
      </c>
      <c r="AK77" s="77">
        <f t="shared" si="58"/>
        <v>7.5</v>
      </c>
      <c r="AL77" s="77">
        <f t="shared" si="59"/>
        <v>27.6</v>
      </c>
      <c r="AM77" s="77">
        <f t="shared" si="60"/>
        <v>63</v>
      </c>
      <c r="AN77" s="77">
        <f t="shared" si="61"/>
        <v>0.8</v>
      </c>
      <c r="AO77" s="78">
        <f t="shared" si="62"/>
        <v>190</v>
      </c>
      <c r="AP77" s="77" t="str">
        <f t="shared" si="63"/>
        <v/>
      </c>
      <c r="AQ77" s="78" t="str">
        <f t="shared" si="64"/>
        <v/>
      </c>
      <c r="AR77" s="79" t="str">
        <f t="shared" si="65"/>
        <v/>
      </c>
      <c r="AS77" s="79" t="str">
        <f t="shared" si="66"/>
        <v/>
      </c>
      <c r="AT77" s="80" t="str">
        <f t="shared" si="67"/>
        <v/>
      </c>
      <c r="AU77" s="105"/>
      <c r="AV77" s="8"/>
    </row>
    <row r="78" spans="2:48" customFormat="1" ht="31.5" customHeight="1" x14ac:dyDescent="0.15">
      <c r="B78" s="136">
        <v>72</v>
      </c>
      <c r="C78" s="138" t="s">
        <v>363</v>
      </c>
      <c r="D78" s="151" t="s">
        <v>396</v>
      </c>
      <c r="E78" s="103" t="s">
        <v>153</v>
      </c>
      <c r="F78" s="104" t="s">
        <v>191</v>
      </c>
      <c r="G78" s="170" t="s">
        <v>39</v>
      </c>
      <c r="H78" s="109">
        <v>8.6999999999999993</v>
      </c>
      <c r="I78" s="109">
        <v>8.6999999999999993</v>
      </c>
      <c r="J78" s="189" t="s">
        <v>287</v>
      </c>
      <c r="K78" s="116" t="s">
        <v>364</v>
      </c>
      <c r="L78" s="109">
        <v>44</v>
      </c>
      <c r="M78" s="109">
        <v>0.5</v>
      </c>
      <c r="N78" s="109">
        <v>2.1</v>
      </c>
      <c r="O78" s="109">
        <v>5.8</v>
      </c>
      <c r="P78" s="112">
        <v>0.04</v>
      </c>
      <c r="Q78" s="109"/>
      <c r="R78" s="109"/>
      <c r="S78" s="109"/>
      <c r="T78" s="109"/>
      <c r="U78" s="109"/>
      <c r="V78" s="160"/>
      <c r="W78" s="127"/>
      <c r="X78" s="83">
        <f t="shared" si="46"/>
        <v>0</v>
      </c>
      <c r="Y78" s="84">
        <f t="shared" si="47"/>
        <v>0</v>
      </c>
      <c r="Z78" s="84">
        <f t="shared" si="48"/>
        <v>0</v>
      </c>
      <c r="AA78" s="84">
        <f t="shared" si="49"/>
        <v>0</v>
      </c>
      <c r="AB78" s="85">
        <f t="shared" si="50"/>
        <v>0</v>
      </c>
      <c r="AC78" s="86" t="str">
        <f t="shared" si="51"/>
        <v/>
      </c>
      <c r="AD78" s="84" t="str">
        <f t="shared" si="52"/>
        <v/>
      </c>
      <c r="AE78" s="86" t="str">
        <f t="shared" si="53"/>
        <v/>
      </c>
      <c r="AF78" s="85" t="str">
        <f t="shared" si="54"/>
        <v/>
      </c>
      <c r="AG78" s="85" t="str">
        <f t="shared" si="55"/>
        <v/>
      </c>
      <c r="AH78" s="87" t="str">
        <f t="shared" si="56"/>
        <v/>
      </c>
      <c r="AI78" s="74"/>
      <c r="AJ78" s="76">
        <f t="shared" si="57"/>
        <v>506</v>
      </c>
      <c r="AK78" s="77">
        <f t="shared" si="58"/>
        <v>5.7</v>
      </c>
      <c r="AL78" s="77">
        <f t="shared" si="59"/>
        <v>24.1</v>
      </c>
      <c r="AM78" s="77">
        <f t="shared" si="60"/>
        <v>66.7</v>
      </c>
      <c r="AN78" s="77">
        <f t="shared" si="61"/>
        <v>0.5</v>
      </c>
      <c r="AO78" s="78" t="str">
        <f t="shared" si="62"/>
        <v/>
      </c>
      <c r="AP78" s="77" t="str">
        <f t="shared" si="63"/>
        <v/>
      </c>
      <c r="AQ78" s="78" t="str">
        <f t="shared" si="64"/>
        <v/>
      </c>
      <c r="AR78" s="79" t="str">
        <f t="shared" si="65"/>
        <v/>
      </c>
      <c r="AS78" s="79" t="str">
        <f t="shared" si="66"/>
        <v/>
      </c>
      <c r="AT78" s="80" t="str">
        <f t="shared" si="67"/>
        <v/>
      </c>
      <c r="AU78" s="105"/>
      <c r="AV78" s="8"/>
    </row>
    <row r="79" spans="2:48" customFormat="1" ht="31.5" customHeight="1" x14ac:dyDescent="0.15">
      <c r="B79" s="136">
        <v>73</v>
      </c>
      <c r="C79" s="138" t="s">
        <v>363</v>
      </c>
      <c r="D79" s="151" t="s">
        <v>396</v>
      </c>
      <c r="E79" s="103" t="s">
        <v>285</v>
      </c>
      <c r="F79" s="104" t="s">
        <v>263</v>
      </c>
      <c r="G79" s="170" t="s">
        <v>380</v>
      </c>
      <c r="H79" s="109">
        <v>12.5</v>
      </c>
      <c r="I79" s="109">
        <v>12.5</v>
      </c>
      <c r="J79" s="189" t="s">
        <v>287</v>
      </c>
      <c r="K79" s="113" t="s">
        <v>76</v>
      </c>
      <c r="L79" s="109">
        <v>66.7</v>
      </c>
      <c r="M79" s="109">
        <v>0.8</v>
      </c>
      <c r="N79" s="109">
        <v>3.6</v>
      </c>
      <c r="O79" s="109">
        <v>7.7</v>
      </c>
      <c r="P79" s="109">
        <v>0.1</v>
      </c>
      <c r="Q79" s="109"/>
      <c r="R79" s="109"/>
      <c r="S79" s="109"/>
      <c r="T79" s="109"/>
      <c r="U79" s="109"/>
      <c r="V79" s="160"/>
      <c r="W79" s="127"/>
      <c r="X79" s="83">
        <f t="shared" si="46"/>
        <v>0</v>
      </c>
      <c r="Y79" s="84">
        <f t="shared" si="47"/>
        <v>0</v>
      </c>
      <c r="Z79" s="84">
        <f t="shared" si="48"/>
        <v>0</v>
      </c>
      <c r="AA79" s="84">
        <f t="shared" si="49"/>
        <v>0</v>
      </c>
      <c r="AB79" s="85">
        <f t="shared" si="50"/>
        <v>0</v>
      </c>
      <c r="AC79" s="86" t="str">
        <f t="shared" si="51"/>
        <v/>
      </c>
      <c r="AD79" s="84" t="str">
        <f t="shared" si="52"/>
        <v/>
      </c>
      <c r="AE79" s="86" t="str">
        <f t="shared" si="53"/>
        <v/>
      </c>
      <c r="AF79" s="85" t="str">
        <f t="shared" si="54"/>
        <v/>
      </c>
      <c r="AG79" s="85" t="str">
        <f t="shared" si="55"/>
        <v/>
      </c>
      <c r="AH79" s="87" t="str">
        <f t="shared" si="56"/>
        <v/>
      </c>
      <c r="AI79" s="74"/>
      <c r="AJ79" s="76">
        <f t="shared" si="57"/>
        <v>534</v>
      </c>
      <c r="AK79" s="77">
        <f t="shared" si="58"/>
        <v>6.4</v>
      </c>
      <c r="AL79" s="77">
        <f t="shared" si="59"/>
        <v>28.8</v>
      </c>
      <c r="AM79" s="77">
        <f t="shared" si="60"/>
        <v>61.6</v>
      </c>
      <c r="AN79" s="77">
        <f t="shared" si="61"/>
        <v>0.8</v>
      </c>
      <c r="AO79" s="78" t="str">
        <f t="shared" si="62"/>
        <v/>
      </c>
      <c r="AP79" s="77" t="str">
        <f t="shared" si="63"/>
        <v/>
      </c>
      <c r="AQ79" s="78" t="str">
        <f t="shared" si="64"/>
        <v/>
      </c>
      <c r="AR79" s="79" t="str">
        <f t="shared" si="65"/>
        <v/>
      </c>
      <c r="AS79" s="79" t="str">
        <f t="shared" si="66"/>
        <v/>
      </c>
      <c r="AT79" s="80" t="str">
        <f t="shared" si="67"/>
        <v/>
      </c>
      <c r="AU79" s="105"/>
      <c r="AV79" s="8"/>
    </row>
    <row r="80" spans="2:48" customFormat="1" ht="31.5" customHeight="1" x14ac:dyDescent="0.15">
      <c r="B80" s="136">
        <v>74</v>
      </c>
      <c r="C80" s="138" t="s">
        <v>363</v>
      </c>
      <c r="D80" s="151" t="s">
        <v>396</v>
      </c>
      <c r="E80" s="103" t="s">
        <v>286</v>
      </c>
      <c r="F80" s="104" t="s">
        <v>200</v>
      </c>
      <c r="G80" s="170" t="s">
        <v>380</v>
      </c>
      <c r="H80" s="109">
        <v>14</v>
      </c>
      <c r="I80" s="109">
        <v>14</v>
      </c>
      <c r="J80" s="189" t="s">
        <v>287</v>
      </c>
      <c r="K80" s="116" t="s">
        <v>380</v>
      </c>
      <c r="L80" s="109">
        <v>65</v>
      </c>
      <c r="M80" s="109">
        <v>0.7</v>
      </c>
      <c r="N80" s="109">
        <v>3.2</v>
      </c>
      <c r="O80" s="109">
        <v>8.3000000000000007</v>
      </c>
      <c r="P80" s="112">
        <v>0.1</v>
      </c>
      <c r="Q80" s="109"/>
      <c r="R80" s="109"/>
      <c r="S80" s="109"/>
      <c r="T80" s="109"/>
      <c r="U80" s="109"/>
      <c r="V80" s="160"/>
      <c r="W80" s="127"/>
      <c r="X80" s="83">
        <f t="shared" si="46"/>
        <v>0</v>
      </c>
      <c r="Y80" s="84">
        <f t="shared" si="47"/>
        <v>0</v>
      </c>
      <c r="Z80" s="84">
        <f t="shared" si="48"/>
        <v>0</v>
      </c>
      <c r="AA80" s="84">
        <f t="shared" si="49"/>
        <v>0</v>
      </c>
      <c r="AB80" s="85">
        <f t="shared" si="50"/>
        <v>0</v>
      </c>
      <c r="AC80" s="86" t="str">
        <f t="shared" si="51"/>
        <v/>
      </c>
      <c r="AD80" s="84" t="str">
        <f t="shared" si="52"/>
        <v/>
      </c>
      <c r="AE80" s="86" t="str">
        <f t="shared" si="53"/>
        <v/>
      </c>
      <c r="AF80" s="85" t="str">
        <f t="shared" si="54"/>
        <v/>
      </c>
      <c r="AG80" s="85" t="str">
        <f t="shared" si="55"/>
        <v/>
      </c>
      <c r="AH80" s="87" t="str">
        <f t="shared" si="56"/>
        <v/>
      </c>
      <c r="AI80" s="74"/>
      <c r="AJ80" s="76">
        <f t="shared" si="57"/>
        <v>464</v>
      </c>
      <c r="AK80" s="77">
        <f t="shared" si="58"/>
        <v>5</v>
      </c>
      <c r="AL80" s="77">
        <f t="shared" si="59"/>
        <v>22.9</v>
      </c>
      <c r="AM80" s="77">
        <f t="shared" si="60"/>
        <v>59.3</v>
      </c>
      <c r="AN80" s="77">
        <f t="shared" si="61"/>
        <v>0.7</v>
      </c>
      <c r="AO80" s="78" t="str">
        <f t="shared" si="62"/>
        <v/>
      </c>
      <c r="AP80" s="77" t="str">
        <f t="shared" si="63"/>
        <v/>
      </c>
      <c r="AQ80" s="78" t="str">
        <f t="shared" si="64"/>
        <v/>
      </c>
      <c r="AR80" s="79" t="str">
        <f t="shared" si="65"/>
        <v/>
      </c>
      <c r="AS80" s="79" t="str">
        <f t="shared" si="66"/>
        <v/>
      </c>
      <c r="AT80" s="80" t="str">
        <f t="shared" si="67"/>
        <v/>
      </c>
      <c r="AU80" s="105"/>
      <c r="AV80" s="8"/>
    </row>
    <row r="81" spans="2:67" customFormat="1" ht="31.5" customHeight="1" x14ac:dyDescent="0.15">
      <c r="B81" s="136">
        <v>75</v>
      </c>
      <c r="C81" s="138" t="s">
        <v>363</v>
      </c>
      <c r="D81" s="151" t="s">
        <v>396</v>
      </c>
      <c r="E81" s="103" t="s">
        <v>96</v>
      </c>
      <c r="F81" s="104" t="s">
        <v>264</v>
      </c>
      <c r="G81" s="167" t="s">
        <v>95</v>
      </c>
      <c r="H81" s="109">
        <v>8.24</v>
      </c>
      <c r="I81" s="109">
        <v>8.24</v>
      </c>
      <c r="J81" s="189" t="s">
        <v>287</v>
      </c>
      <c r="K81" s="113" t="s">
        <v>95</v>
      </c>
      <c r="L81" s="109">
        <v>40</v>
      </c>
      <c r="M81" s="109">
        <v>0.5</v>
      </c>
      <c r="N81" s="109">
        <v>1.5</v>
      </c>
      <c r="O81" s="109">
        <v>6</v>
      </c>
      <c r="P81" s="112">
        <v>0.05</v>
      </c>
      <c r="Q81" s="109">
        <v>47</v>
      </c>
      <c r="R81" s="109"/>
      <c r="S81" s="109"/>
      <c r="T81" s="109">
        <v>3.2000000000000001E-2</v>
      </c>
      <c r="U81" s="109">
        <v>3.5999999999999997E-2</v>
      </c>
      <c r="V81" s="160"/>
      <c r="W81" s="127"/>
      <c r="X81" s="83">
        <f t="shared" si="46"/>
        <v>0</v>
      </c>
      <c r="Y81" s="84">
        <f t="shared" si="47"/>
        <v>0</v>
      </c>
      <c r="Z81" s="84">
        <f t="shared" si="48"/>
        <v>0</v>
      </c>
      <c r="AA81" s="84">
        <f t="shared" si="49"/>
        <v>0</v>
      </c>
      <c r="AB81" s="85">
        <f t="shared" si="50"/>
        <v>0</v>
      </c>
      <c r="AC81" s="86">
        <f t="shared" si="51"/>
        <v>0</v>
      </c>
      <c r="AD81" s="84" t="str">
        <f t="shared" si="52"/>
        <v/>
      </c>
      <c r="AE81" s="86" t="str">
        <f t="shared" si="53"/>
        <v/>
      </c>
      <c r="AF81" s="85">
        <f t="shared" si="54"/>
        <v>0</v>
      </c>
      <c r="AG81" s="85">
        <f t="shared" si="55"/>
        <v>0</v>
      </c>
      <c r="AH81" s="87" t="str">
        <f t="shared" si="56"/>
        <v/>
      </c>
      <c r="AI81" s="74"/>
      <c r="AJ81" s="76">
        <f t="shared" si="57"/>
        <v>485</v>
      </c>
      <c r="AK81" s="77">
        <f t="shared" si="58"/>
        <v>6.1</v>
      </c>
      <c r="AL81" s="77">
        <f t="shared" si="59"/>
        <v>18.2</v>
      </c>
      <c r="AM81" s="77">
        <f t="shared" si="60"/>
        <v>72.8</v>
      </c>
      <c r="AN81" s="77">
        <f t="shared" si="61"/>
        <v>0.6</v>
      </c>
      <c r="AO81" s="78">
        <f t="shared" si="62"/>
        <v>570</v>
      </c>
      <c r="AP81" s="77" t="str">
        <f t="shared" si="63"/>
        <v/>
      </c>
      <c r="AQ81" s="78" t="str">
        <f t="shared" si="64"/>
        <v/>
      </c>
      <c r="AR81" s="79">
        <f t="shared" si="65"/>
        <v>0.39</v>
      </c>
      <c r="AS81" s="79">
        <f t="shared" si="66"/>
        <v>0.44</v>
      </c>
      <c r="AT81" s="80" t="str">
        <f t="shared" si="67"/>
        <v/>
      </c>
      <c r="AU81" s="105"/>
      <c r="AV81" s="8"/>
    </row>
    <row r="82" spans="2:67" customFormat="1" ht="31.5" customHeight="1" x14ac:dyDescent="0.15">
      <c r="B82" s="136">
        <v>76</v>
      </c>
      <c r="C82" s="138" t="s">
        <v>363</v>
      </c>
      <c r="D82" s="151" t="s">
        <v>396</v>
      </c>
      <c r="E82" s="103" t="s">
        <v>63</v>
      </c>
      <c r="F82" s="104" t="s">
        <v>206</v>
      </c>
      <c r="G82" s="167" t="s">
        <v>443</v>
      </c>
      <c r="H82" s="109">
        <v>90</v>
      </c>
      <c r="I82" s="109">
        <v>90</v>
      </c>
      <c r="J82" s="189" t="s">
        <v>287</v>
      </c>
      <c r="K82" s="113" t="s">
        <v>65</v>
      </c>
      <c r="L82" s="109">
        <v>456</v>
      </c>
      <c r="M82" s="109">
        <v>5.9</v>
      </c>
      <c r="N82" s="109">
        <v>23.1</v>
      </c>
      <c r="O82" s="109">
        <v>56.9</v>
      </c>
      <c r="P82" s="112">
        <v>0.7</v>
      </c>
      <c r="Q82" s="109">
        <v>300</v>
      </c>
      <c r="R82" s="109"/>
      <c r="S82" s="109"/>
      <c r="T82" s="109"/>
      <c r="U82" s="109"/>
      <c r="V82" s="160"/>
      <c r="W82" s="127"/>
      <c r="X82" s="83">
        <f t="shared" si="46"/>
        <v>0</v>
      </c>
      <c r="Y82" s="84">
        <f t="shared" si="47"/>
        <v>0</v>
      </c>
      <c r="Z82" s="84">
        <f t="shared" si="48"/>
        <v>0</v>
      </c>
      <c r="AA82" s="84">
        <f t="shared" si="49"/>
        <v>0</v>
      </c>
      <c r="AB82" s="85">
        <f t="shared" si="50"/>
        <v>0</v>
      </c>
      <c r="AC82" s="86">
        <f t="shared" si="51"/>
        <v>0</v>
      </c>
      <c r="AD82" s="84" t="str">
        <f t="shared" si="52"/>
        <v/>
      </c>
      <c r="AE82" s="86" t="str">
        <f t="shared" si="53"/>
        <v/>
      </c>
      <c r="AF82" s="85" t="str">
        <f t="shared" si="54"/>
        <v/>
      </c>
      <c r="AG82" s="85" t="str">
        <f t="shared" si="55"/>
        <v/>
      </c>
      <c r="AH82" s="87" t="str">
        <f t="shared" si="56"/>
        <v/>
      </c>
      <c r="AI82" s="74"/>
      <c r="AJ82" s="76">
        <f t="shared" si="57"/>
        <v>507</v>
      </c>
      <c r="AK82" s="77">
        <f t="shared" si="58"/>
        <v>6.6</v>
      </c>
      <c r="AL82" s="77">
        <f t="shared" si="59"/>
        <v>25.7</v>
      </c>
      <c r="AM82" s="77">
        <f t="shared" si="60"/>
        <v>63.2</v>
      </c>
      <c r="AN82" s="77">
        <f t="shared" si="61"/>
        <v>0.8</v>
      </c>
      <c r="AO82" s="78">
        <f t="shared" si="62"/>
        <v>333</v>
      </c>
      <c r="AP82" s="77" t="str">
        <f t="shared" si="63"/>
        <v/>
      </c>
      <c r="AQ82" s="78" t="str">
        <f t="shared" si="64"/>
        <v/>
      </c>
      <c r="AR82" s="79" t="str">
        <f t="shared" si="65"/>
        <v/>
      </c>
      <c r="AS82" s="79" t="str">
        <f t="shared" si="66"/>
        <v/>
      </c>
      <c r="AT82" s="80" t="str">
        <f t="shared" si="67"/>
        <v/>
      </c>
      <c r="AU82" s="105"/>
      <c r="AV82" s="8"/>
    </row>
    <row r="83" spans="2:67" customFormat="1" ht="31.5" customHeight="1" x14ac:dyDescent="0.15">
      <c r="B83" s="136">
        <v>77</v>
      </c>
      <c r="C83" s="138" t="s">
        <v>363</v>
      </c>
      <c r="D83" s="151" t="s">
        <v>409</v>
      </c>
      <c r="E83" s="103" t="s">
        <v>100</v>
      </c>
      <c r="F83" s="104" t="s">
        <v>188</v>
      </c>
      <c r="G83" s="167" t="s">
        <v>38</v>
      </c>
      <c r="H83" s="109">
        <v>70</v>
      </c>
      <c r="I83" s="109">
        <v>70</v>
      </c>
      <c r="J83" s="189" t="s">
        <v>287</v>
      </c>
      <c r="K83" s="113" t="s">
        <v>38</v>
      </c>
      <c r="L83" s="109">
        <v>78</v>
      </c>
      <c r="M83" s="109">
        <v>0.6</v>
      </c>
      <c r="N83" s="109">
        <v>2.9</v>
      </c>
      <c r="O83" s="109">
        <v>12.5</v>
      </c>
      <c r="P83" s="112">
        <v>0.11</v>
      </c>
      <c r="Q83" s="109"/>
      <c r="R83" s="109"/>
      <c r="S83" s="109"/>
      <c r="T83" s="109"/>
      <c r="U83" s="109"/>
      <c r="V83" s="160"/>
      <c r="W83" s="127"/>
      <c r="X83" s="83">
        <f t="shared" si="46"/>
        <v>0</v>
      </c>
      <c r="Y83" s="84">
        <f t="shared" si="47"/>
        <v>0</v>
      </c>
      <c r="Z83" s="84">
        <f t="shared" si="48"/>
        <v>0</v>
      </c>
      <c r="AA83" s="84">
        <f t="shared" si="49"/>
        <v>0</v>
      </c>
      <c r="AB83" s="85">
        <f t="shared" si="50"/>
        <v>0</v>
      </c>
      <c r="AC83" s="86" t="str">
        <f t="shared" si="51"/>
        <v/>
      </c>
      <c r="AD83" s="84" t="str">
        <f t="shared" si="52"/>
        <v/>
      </c>
      <c r="AE83" s="86" t="str">
        <f t="shared" si="53"/>
        <v/>
      </c>
      <c r="AF83" s="85" t="str">
        <f t="shared" si="54"/>
        <v/>
      </c>
      <c r="AG83" s="85" t="str">
        <f t="shared" si="55"/>
        <v/>
      </c>
      <c r="AH83" s="87" t="str">
        <f t="shared" si="56"/>
        <v/>
      </c>
      <c r="AI83" s="74"/>
      <c r="AJ83" s="76">
        <f t="shared" si="57"/>
        <v>111</v>
      </c>
      <c r="AK83" s="77">
        <f t="shared" si="58"/>
        <v>0.9</v>
      </c>
      <c r="AL83" s="77">
        <f t="shared" si="59"/>
        <v>4.0999999999999996</v>
      </c>
      <c r="AM83" s="77">
        <f t="shared" si="60"/>
        <v>17.899999999999999</v>
      </c>
      <c r="AN83" s="77">
        <f t="shared" si="61"/>
        <v>0.2</v>
      </c>
      <c r="AO83" s="78" t="str">
        <f t="shared" si="62"/>
        <v/>
      </c>
      <c r="AP83" s="77" t="str">
        <f t="shared" si="63"/>
        <v/>
      </c>
      <c r="AQ83" s="78" t="str">
        <f t="shared" si="64"/>
        <v/>
      </c>
      <c r="AR83" s="79" t="str">
        <f t="shared" si="65"/>
        <v/>
      </c>
      <c r="AS83" s="79" t="str">
        <f t="shared" si="66"/>
        <v/>
      </c>
      <c r="AT83" s="80" t="str">
        <f t="shared" si="67"/>
        <v/>
      </c>
      <c r="AU83" s="105"/>
      <c r="AV83" s="8"/>
    </row>
    <row r="84" spans="2:67" customFormat="1" ht="31.5" customHeight="1" x14ac:dyDescent="0.15">
      <c r="B84" s="136">
        <v>78</v>
      </c>
      <c r="C84" s="138" t="s">
        <v>363</v>
      </c>
      <c r="D84" s="151" t="s">
        <v>395</v>
      </c>
      <c r="E84" s="103" t="s">
        <v>350</v>
      </c>
      <c r="F84" s="104" t="s">
        <v>198</v>
      </c>
      <c r="G84" s="167"/>
      <c r="H84" s="109"/>
      <c r="I84" s="109">
        <v>100</v>
      </c>
      <c r="J84" s="189" t="s">
        <v>287</v>
      </c>
      <c r="K84" s="113" t="s">
        <v>13</v>
      </c>
      <c r="L84" s="109">
        <v>511</v>
      </c>
      <c r="M84" s="109">
        <v>5.0999999999999996</v>
      </c>
      <c r="N84" s="109">
        <v>26.1</v>
      </c>
      <c r="O84" s="109">
        <v>64</v>
      </c>
      <c r="P84" s="112">
        <v>1.75</v>
      </c>
      <c r="Q84" s="109"/>
      <c r="R84" s="109"/>
      <c r="S84" s="109"/>
      <c r="T84" s="109"/>
      <c r="U84" s="109"/>
      <c r="V84" s="160"/>
      <c r="W84" s="127"/>
      <c r="X84" s="83">
        <f t="shared" si="46"/>
        <v>0</v>
      </c>
      <c r="Y84" s="84">
        <f t="shared" si="47"/>
        <v>0</v>
      </c>
      <c r="Z84" s="84">
        <f t="shared" si="48"/>
        <v>0</v>
      </c>
      <c r="AA84" s="84">
        <f t="shared" si="49"/>
        <v>0</v>
      </c>
      <c r="AB84" s="85">
        <f t="shared" si="50"/>
        <v>0</v>
      </c>
      <c r="AC84" s="86" t="str">
        <f t="shared" si="51"/>
        <v/>
      </c>
      <c r="AD84" s="84" t="str">
        <f t="shared" si="52"/>
        <v/>
      </c>
      <c r="AE84" s="86" t="str">
        <f t="shared" si="53"/>
        <v/>
      </c>
      <c r="AF84" s="85" t="str">
        <f t="shared" si="54"/>
        <v/>
      </c>
      <c r="AG84" s="85" t="str">
        <f t="shared" si="55"/>
        <v/>
      </c>
      <c r="AH84" s="87" t="str">
        <f t="shared" si="56"/>
        <v/>
      </c>
      <c r="AI84" s="74"/>
      <c r="AJ84" s="76">
        <f t="shared" si="57"/>
        <v>511</v>
      </c>
      <c r="AK84" s="77">
        <f t="shared" si="58"/>
        <v>5.0999999999999996</v>
      </c>
      <c r="AL84" s="77">
        <f t="shared" si="59"/>
        <v>26.1</v>
      </c>
      <c r="AM84" s="77">
        <f t="shared" si="60"/>
        <v>64</v>
      </c>
      <c r="AN84" s="77">
        <f t="shared" si="61"/>
        <v>1.8</v>
      </c>
      <c r="AO84" s="78" t="str">
        <f t="shared" si="62"/>
        <v/>
      </c>
      <c r="AP84" s="77" t="str">
        <f t="shared" si="63"/>
        <v/>
      </c>
      <c r="AQ84" s="78" t="str">
        <f t="shared" si="64"/>
        <v/>
      </c>
      <c r="AR84" s="79" t="str">
        <f t="shared" si="65"/>
        <v/>
      </c>
      <c r="AS84" s="79" t="str">
        <f t="shared" si="66"/>
        <v/>
      </c>
      <c r="AT84" s="80" t="str">
        <f t="shared" si="67"/>
        <v/>
      </c>
      <c r="AU84" s="105"/>
      <c r="AV84" s="8"/>
    </row>
    <row r="85" spans="2:67" customFormat="1" ht="31.5" customHeight="1" x14ac:dyDescent="0.15">
      <c r="B85" s="136">
        <v>79</v>
      </c>
      <c r="C85" s="138" t="s">
        <v>363</v>
      </c>
      <c r="D85" s="151" t="s">
        <v>395</v>
      </c>
      <c r="E85" s="103" t="s">
        <v>349</v>
      </c>
      <c r="F85" s="104" t="s">
        <v>198</v>
      </c>
      <c r="G85" s="167" t="s">
        <v>39</v>
      </c>
      <c r="H85" s="109">
        <v>5.6</v>
      </c>
      <c r="I85" s="109">
        <v>100</v>
      </c>
      <c r="J85" s="189" t="s">
        <v>287</v>
      </c>
      <c r="K85" s="113" t="s">
        <v>13</v>
      </c>
      <c r="L85" s="114">
        <v>410</v>
      </c>
      <c r="M85" s="115">
        <v>6.3</v>
      </c>
      <c r="N85" s="115">
        <v>5.9</v>
      </c>
      <c r="O85" s="115">
        <v>83</v>
      </c>
      <c r="P85" s="112">
        <v>2</v>
      </c>
      <c r="Q85" s="114"/>
      <c r="R85" s="109"/>
      <c r="S85" s="109"/>
      <c r="T85" s="109"/>
      <c r="U85" s="109"/>
      <c r="V85" s="160"/>
      <c r="W85" s="127"/>
      <c r="X85" s="83">
        <f t="shared" si="46"/>
        <v>0</v>
      </c>
      <c r="Y85" s="84">
        <f t="shared" si="47"/>
        <v>0</v>
      </c>
      <c r="Z85" s="84">
        <f t="shared" si="48"/>
        <v>0</v>
      </c>
      <c r="AA85" s="84">
        <f t="shared" si="49"/>
        <v>0</v>
      </c>
      <c r="AB85" s="85">
        <f t="shared" si="50"/>
        <v>0</v>
      </c>
      <c r="AC85" s="86" t="str">
        <f t="shared" si="51"/>
        <v/>
      </c>
      <c r="AD85" s="84" t="str">
        <f t="shared" si="52"/>
        <v/>
      </c>
      <c r="AE85" s="86" t="str">
        <f t="shared" si="53"/>
        <v/>
      </c>
      <c r="AF85" s="85" t="str">
        <f t="shared" si="54"/>
        <v/>
      </c>
      <c r="AG85" s="85" t="str">
        <f t="shared" si="55"/>
        <v/>
      </c>
      <c r="AH85" s="87" t="str">
        <f t="shared" si="56"/>
        <v/>
      </c>
      <c r="AI85" s="74"/>
      <c r="AJ85" s="76">
        <f t="shared" si="57"/>
        <v>410</v>
      </c>
      <c r="AK85" s="77">
        <f t="shared" si="58"/>
        <v>6.3</v>
      </c>
      <c r="AL85" s="77">
        <f t="shared" si="59"/>
        <v>5.9</v>
      </c>
      <c r="AM85" s="77">
        <f t="shared" si="60"/>
        <v>83</v>
      </c>
      <c r="AN85" s="77">
        <f t="shared" si="61"/>
        <v>2</v>
      </c>
      <c r="AO85" s="78" t="str">
        <f t="shared" si="62"/>
        <v/>
      </c>
      <c r="AP85" s="77" t="str">
        <f t="shared" si="63"/>
        <v/>
      </c>
      <c r="AQ85" s="78" t="str">
        <f t="shared" si="64"/>
        <v/>
      </c>
      <c r="AR85" s="79" t="str">
        <f t="shared" si="65"/>
        <v/>
      </c>
      <c r="AS85" s="79" t="str">
        <f t="shared" si="66"/>
        <v/>
      </c>
      <c r="AT85" s="80" t="str">
        <f t="shared" si="67"/>
        <v/>
      </c>
      <c r="AU85" s="105"/>
      <c r="AV85" s="8"/>
    </row>
    <row r="86" spans="2:67" customFormat="1" ht="31.5" customHeight="1" x14ac:dyDescent="0.15">
      <c r="B86" s="136">
        <v>80</v>
      </c>
      <c r="C86" s="138" t="s">
        <v>363</v>
      </c>
      <c r="D86" s="151" t="s">
        <v>395</v>
      </c>
      <c r="E86" s="103" t="s">
        <v>83</v>
      </c>
      <c r="F86" s="104" t="s">
        <v>260</v>
      </c>
      <c r="G86" s="167" t="s">
        <v>52</v>
      </c>
      <c r="H86" s="109">
        <v>6.4</v>
      </c>
      <c r="I86" s="109">
        <v>6.4</v>
      </c>
      <c r="J86" s="189" t="s">
        <v>287</v>
      </c>
      <c r="K86" s="113" t="s">
        <v>52</v>
      </c>
      <c r="L86" s="109">
        <v>30</v>
      </c>
      <c r="M86" s="109">
        <v>0.3</v>
      </c>
      <c r="N86" s="109">
        <v>1.1000000000000001</v>
      </c>
      <c r="O86" s="109">
        <v>4.8</v>
      </c>
      <c r="P86" s="112">
        <v>0.09</v>
      </c>
      <c r="Q86" s="109"/>
      <c r="R86" s="109"/>
      <c r="S86" s="109"/>
      <c r="T86" s="109"/>
      <c r="U86" s="109"/>
      <c r="V86" s="160"/>
      <c r="W86" s="127"/>
      <c r="X86" s="83">
        <f t="shared" si="46"/>
        <v>0</v>
      </c>
      <c r="Y86" s="84">
        <f t="shared" si="47"/>
        <v>0</v>
      </c>
      <c r="Z86" s="84">
        <f t="shared" si="48"/>
        <v>0</v>
      </c>
      <c r="AA86" s="84">
        <f t="shared" si="49"/>
        <v>0</v>
      </c>
      <c r="AB86" s="85">
        <f t="shared" si="50"/>
        <v>0</v>
      </c>
      <c r="AC86" s="86" t="str">
        <f t="shared" si="51"/>
        <v/>
      </c>
      <c r="AD86" s="84" t="str">
        <f t="shared" si="52"/>
        <v/>
      </c>
      <c r="AE86" s="86" t="str">
        <f t="shared" si="53"/>
        <v/>
      </c>
      <c r="AF86" s="85" t="str">
        <f t="shared" si="54"/>
        <v/>
      </c>
      <c r="AG86" s="85" t="str">
        <f t="shared" si="55"/>
        <v/>
      </c>
      <c r="AH86" s="87" t="str">
        <f t="shared" si="56"/>
        <v/>
      </c>
      <c r="AI86" s="74"/>
      <c r="AJ86" s="76">
        <f t="shared" si="57"/>
        <v>469</v>
      </c>
      <c r="AK86" s="77">
        <f t="shared" si="58"/>
        <v>4.7</v>
      </c>
      <c r="AL86" s="77">
        <f t="shared" si="59"/>
        <v>17.2</v>
      </c>
      <c r="AM86" s="77">
        <f t="shared" si="60"/>
        <v>75</v>
      </c>
      <c r="AN86" s="77">
        <f t="shared" si="61"/>
        <v>1.4</v>
      </c>
      <c r="AO86" s="78" t="str">
        <f t="shared" si="62"/>
        <v/>
      </c>
      <c r="AP86" s="77" t="str">
        <f t="shared" si="63"/>
        <v/>
      </c>
      <c r="AQ86" s="78" t="str">
        <f t="shared" si="64"/>
        <v/>
      </c>
      <c r="AR86" s="79" t="str">
        <f t="shared" si="65"/>
        <v/>
      </c>
      <c r="AS86" s="79" t="str">
        <f t="shared" si="66"/>
        <v/>
      </c>
      <c r="AT86" s="80" t="str">
        <f t="shared" si="67"/>
        <v/>
      </c>
      <c r="AU86" s="105"/>
      <c r="AV86" s="8"/>
    </row>
    <row r="87" spans="2:67" customFormat="1" ht="31.5" customHeight="1" x14ac:dyDescent="0.15">
      <c r="B87" s="136">
        <v>81</v>
      </c>
      <c r="C87" s="138" t="s">
        <v>363</v>
      </c>
      <c r="D87" s="151" t="s">
        <v>395</v>
      </c>
      <c r="E87" s="103" t="s">
        <v>103</v>
      </c>
      <c r="F87" s="104" t="s">
        <v>260</v>
      </c>
      <c r="G87" s="167" t="s">
        <v>52</v>
      </c>
      <c r="H87" s="109">
        <v>7.7</v>
      </c>
      <c r="I87" s="109">
        <v>7.7</v>
      </c>
      <c r="J87" s="189" t="s">
        <v>287</v>
      </c>
      <c r="K87" s="113" t="s">
        <v>52</v>
      </c>
      <c r="L87" s="109">
        <v>35.6</v>
      </c>
      <c r="M87" s="109">
        <v>0.4</v>
      </c>
      <c r="N87" s="109">
        <v>1.3</v>
      </c>
      <c r="O87" s="109">
        <v>5.9</v>
      </c>
      <c r="P87" s="112">
        <v>0.08</v>
      </c>
      <c r="Q87" s="109"/>
      <c r="R87" s="109"/>
      <c r="S87" s="109"/>
      <c r="T87" s="109"/>
      <c r="U87" s="109"/>
      <c r="V87" s="160"/>
      <c r="W87" s="127"/>
      <c r="X87" s="83">
        <f t="shared" si="46"/>
        <v>0</v>
      </c>
      <c r="Y87" s="84">
        <f t="shared" si="47"/>
        <v>0</v>
      </c>
      <c r="Z87" s="84">
        <f t="shared" si="48"/>
        <v>0</v>
      </c>
      <c r="AA87" s="84">
        <f t="shared" si="49"/>
        <v>0</v>
      </c>
      <c r="AB87" s="85">
        <f t="shared" si="50"/>
        <v>0</v>
      </c>
      <c r="AC87" s="86" t="str">
        <f t="shared" si="51"/>
        <v/>
      </c>
      <c r="AD87" s="84" t="str">
        <f t="shared" si="52"/>
        <v/>
      </c>
      <c r="AE87" s="86" t="str">
        <f t="shared" si="53"/>
        <v/>
      </c>
      <c r="AF87" s="85" t="str">
        <f t="shared" si="54"/>
        <v/>
      </c>
      <c r="AG87" s="85" t="str">
        <f t="shared" si="55"/>
        <v/>
      </c>
      <c r="AH87" s="87" t="str">
        <f t="shared" si="56"/>
        <v/>
      </c>
      <c r="AI87" s="74"/>
      <c r="AJ87" s="76">
        <f t="shared" si="57"/>
        <v>462</v>
      </c>
      <c r="AK87" s="77">
        <f t="shared" si="58"/>
        <v>5.2</v>
      </c>
      <c r="AL87" s="77">
        <f t="shared" si="59"/>
        <v>16.899999999999999</v>
      </c>
      <c r="AM87" s="77">
        <f t="shared" si="60"/>
        <v>76.599999999999994</v>
      </c>
      <c r="AN87" s="77">
        <f t="shared" si="61"/>
        <v>1</v>
      </c>
      <c r="AO87" s="78" t="str">
        <f t="shared" si="62"/>
        <v/>
      </c>
      <c r="AP87" s="77" t="str">
        <f t="shared" si="63"/>
        <v/>
      </c>
      <c r="AQ87" s="78" t="str">
        <f t="shared" si="64"/>
        <v/>
      </c>
      <c r="AR87" s="79" t="str">
        <f t="shared" si="65"/>
        <v/>
      </c>
      <c r="AS87" s="79" t="str">
        <f t="shared" si="66"/>
        <v/>
      </c>
      <c r="AT87" s="80" t="str">
        <f t="shared" si="67"/>
        <v/>
      </c>
      <c r="AU87" s="105"/>
      <c r="AV87" s="8"/>
    </row>
    <row r="88" spans="2:67" customFormat="1" ht="31.5" customHeight="1" x14ac:dyDescent="0.15">
      <c r="B88" s="136">
        <v>82</v>
      </c>
      <c r="C88" s="138" t="s">
        <v>363</v>
      </c>
      <c r="D88" s="151" t="s">
        <v>395</v>
      </c>
      <c r="E88" s="103" t="s">
        <v>102</v>
      </c>
      <c r="F88" s="104" t="s">
        <v>260</v>
      </c>
      <c r="G88" s="167" t="s">
        <v>52</v>
      </c>
      <c r="H88" s="109">
        <v>8</v>
      </c>
      <c r="I88" s="109">
        <v>8</v>
      </c>
      <c r="J88" s="189" t="s">
        <v>287</v>
      </c>
      <c r="K88" s="113" t="s">
        <v>52</v>
      </c>
      <c r="L88" s="109">
        <v>36.299999999999997</v>
      </c>
      <c r="M88" s="109">
        <v>0.2</v>
      </c>
      <c r="N88" s="109">
        <v>2</v>
      </c>
      <c r="O88" s="109">
        <v>4.3</v>
      </c>
      <c r="P88" s="112">
        <v>0.13</v>
      </c>
      <c r="Q88" s="109"/>
      <c r="R88" s="109"/>
      <c r="S88" s="109"/>
      <c r="T88" s="109"/>
      <c r="U88" s="109"/>
      <c r="V88" s="160"/>
      <c r="W88" s="127"/>
      <c r="X88" s="83">
        <f t="shared" si="46"/>
        <v>0</v>
      </c>
      <c r="Y88" s="84">
        <f t="shared" si="47"/>
        <v>0</v>
      </c>
      <c r="Z88" s="84">
        <f t="shared" si="48"/>
        <v>0</v>
      </c>
      <c r="AA88" s="84">
        <f t="shared" si="49"/>
        <v>0</v>
      </c>
      <c r="AB88" s="85">
        <f t="shared" si="50"/>
        <v>0</v>
      </c>
      <c r="AC88" s="86" t="str">
        <f t="shared" si="51"/>
        <v/>
      </c>
      <c r="AD88" s="84" t="str">
        <f t="shared" si="52"/>
        <v/>
      </c>
      <c r="AE88" s="86" t="str">
        <f t="shared" si="53"/>
        <v/>
      </c>
      <c r="AF88" s="85" t="str">
        <f t="shared" si="54"/>
        <v/>
      </c>
      <c r="AG88" s="85" t="str">
        <f t="shared" si="55"/>
        <v/>
      </c>
      <c r="AH88" s="87" t="str">
        <f t="shared" si="56"/>
        <v/>
      </c>
      <c r="AI88" s="74"/>
      <c r="AJ88" s="76">
        <f t="shared" si="57"/>
        <v>454</v>
      </c>
      <c r="AK88" s="77">
        <f t="shared" si="58"/>
        <v>2.5</v>
      </c>
      <c r="AL88" s="77">
        <f t="shared" si="59"/>
        <v>25</v>
      </c>
      <c r="AM88" s="77">
        <f t="shared" si="60"/>
        <v>53.8</v>
      </c>
      <c r="AN88" s="77">
        <f t="shared" si="61"/>
        <v>1.6</v>
      </c>
      <c r="AO88" s="78" t="str">
        <f t="shared" si="62"/>
        <v/>
      </c>
      <c r="AP88" s="77" t="str">
        <f t="shared" si="63"/>
        <v/>
      </c>
      <c r="AQ88" s="78" t="str">
        <f t="shared" si="64"/>
        <v/>
      </c>
      <c r="AR88" s="79" t="str">
        <f t="shared" si="65"/>
        <v/>
      </c>
      <c r="AS88" s="79" t="str">
        <f t="shared" si="66"/>
        <v/>
      </c>
      <c r="AT88" s="80" t="str">
        <f t="shared" si="67"/>
        <v/>
      </c>
      <c r="AU88" s="105"/>
      <c r="AV88" s="8"/>
    </row>
    <row r="89" spans="2:67" customFormat="1" ht="31.5" customHeight="1" x14ac:dyDescent="0.15">
      <c r="B89" s="136">
        <v>83</v>
      </c>
      <c r="C89" s="138" t="s">
        <v>363</v>
      </c>
      <c r="D89" s="151" t="s">
        <v>395</v>
      </c>
      <c r="E89" s="103" t="s">
        <v>101</v>
      </c>
      <c r="F89" s="104" t="s">
        <v>260</v>
      </c>
      <c r="G89" s="167" t="s">
        <v>52</v>
      </c>
      <c r="H89" s="109">
        <v>6.4</v>
      </c>
      <c r="I89" s="109">
        <v>6.4</v>
      </c>
      <c r="J89" s="189" t="s">
        <v>287</v>
      </c>
      <c r="K89" s="113" t="s">
        <v>52</v>
      </c>
      <c r="L89" s="109">
        <v>30</v>
      </c>
      <c r="M89" s="109">
        <v>0.3</v>
      </c>
      <c r="N89" s="109">
        <v>1.1000000000000001</v>
      </c>
      <c r="O89" s="109">
        <v>4.8</v>
      </c>
      <c r="P89" s="112">
        <v>0.09</v>
      </c>
      <c r="Q89" s="109"/>
      <c r="R89" s="109"/>
      <c r="S89" s="109"/>
      <c r="T89" s="109"/>
      <c r="U89" s="109"/>
      <c r="V89" s="160"/>
      <c r="W89" s="127"/>
      <c r="X89" s="83">
        <f t="shared" si="46"/>
        <v>0</v>
      </c>
      <c r="Y89" s="84">
        <f t="shared" si="47"/>
        <v>0</v>
      </c>
      <c r="Z89" s="84">
        <f t="shared" si="48"/>
        <v>0</v>
      </c>
      <c r="AA89" s="84">
        <f t="shared" si="49"/>
        <v>0</v>
      </c>
      <c r="AB89" s="85">
        <f t="shared" si="50"/>
        <v>0</v>
      </c>
      <c r="AC89" s="86" t="str">
        <f t="shared" si="51"/>
        <v/>
      </c>
      <c r="AD89" s="84" t="str">
        <f t="shared" si="52"/>
        <v/>
      </c>
      <c r="AE89" s="86" t="str">
        <f t="shared" si="53"/>
        <v/>
      </c>
      <c r="AF89" s="85" t="str">
        <f t="shared" si="54"/>
        <v/>
      </c>
      <c r="AG89" s="85" t="str">
        <f t="shared" si="55"/>
        <v/>
      </c>
      <c r="AH89" s="87" t="str">
        <f t="shared" si="56"/>
        <v/>
      </c>
      <c r="AI89" s="74"/>
      <c r="AJ89" s="76">
        <f t="shared" si="57"/>
        <v>469</v>
      </c>
      <c r="AK89" s="77">
        <f t="shared" si="58"/>
        <v>4.7</v>
      </c>
      <c r="AL89" s="77">
        <f t="shared" si="59"/>
        <v>17.2</v>
      </c>
      <c r="AM89" s="77">
        <f t="shared" si="60"/>
        <v>75</v>
      </c>
      <c r="AN89" s="77">
        <f t="shared" si="61"/>
        <v>1.4</v>
      </c>
      <c r="AO89" s="78" t="str">
        <f t="shared" si="62"/>
        <v/>
      </c>
      <c r="AP89" s="77" t="str">
        <f t="shared" si="63"/>
        <v/>
      </c>
      <c r="AQ89" s="78" t="str">
        <f t="shared" si="64"/>
        <v/>
      </c>
      <c r="AR89" s="79" t="str">
        <f t="shared" si="65"/>
        <v/>
      </c>
      <c r="AS89" s="79" t="str">
        <f t="shared" si="66"/>
        <v/>
      </c>
      <c r="AT89" s="80" t="str">
        <f t="shared" si="67"/>
        <v/>
      </c>
      <c r="AU89" s="105"/>
      <c r="AV89" s="8"/>
    </row>
    <row r="90" spans="2:67" customFormat="1" ht="31.5" customHeight="1" x14ac:dyDescent="0.15">
      <c r="B90" s="136">
        <v>84</v>
      </c>
      <c r="C90" s="138" t="s">
        <v>363</v>
      </c>
      <c r="D90" s="151" t="s">
        <v>395</v>
      </c>
      <c r="E90" s="103" t="s">
        <v>182</v>
      </c>
      <c r="F90" s="104" t="s">
        <v>181</v>
      </c>
      <c r="G90" s="167" t="s">
        <v>112</v>
      </c>
      <c r="H90" s="109">
        <v>13.2</v>
      </c>
      <c r="I90" s="109">
        <v>13.2</v>
      </c>
      <c r="J90" s="189" t="s">
        <v>287</v>
      </c>
      <c r="K90" s="113" t="s">
        <v>112</v>
      </c>
      <c r="L90" s="114">
        <v>57</v>
      </c>
      <c r="M90" s="115">
        <v>0.9</v>
      </c>
      <c r="N90" s="115">
        <v>1.4</v>
      </c>
      <c r="O90" s="115">
        <v>10.3</v>
      </c>
      <c r="P90" s="112">
        <v>0.14000000000000001</v>
      </c>
      <c r="Q90" s="114"/>
      <c r="R90" s="109"/>
      <c r="S90" s="109"/>
      <c r="T90" s="109"/>
      <c r="U90" s="109"/>
      <c r="V90" s="160"/>
      <c r="W90" s="127"/>
      <c r="X90" s="83">
        <f t="shared" si="46"/>
        <v>0</v>
      </c>
      <c r="Y90" s="84">
        <f t="shared" si="47"/>
        <v>0</v>
      </c>
      <c r="Z90" s="84">
        <f t="shared" si="48"/>
        <v>0</v>
      </c>
      <c r="AA90" s="84">
        <f t="shared" si="49"/>
        <v>0</v>
      </c>
      <c r="AB90" s="85">
        <f t="shared" si="50"/>
        <v>0</v>
      </c>
      <c r="AC90" s="86" t="str">
        <f t="shared" si="51"/>
        <v/>
      </c>
      <c r="AD90" s="84" t="str">
        <f t="shared" si="52"/>
        <v/>
      </c>
      <c r="AE90" s="86" t="str">
        <f t="shared" si="53"/>
        <v/>
      </c>
      <c r="AF90" s="85" t="str">
        <f t="shared" si="54"/>
        <v/>
      </c>
      <c r="AG90" s="85" t="str">
        <f t="shared" si="55"/>
        <v/>
      </c>
      <c r="AH90" s="87" t="str">
        <f t="shared" si="56"/>
        <v/>
      </c>
      <c r="AI90" s="74"/>
      <c r="AJ90" s="76">
        <f t="shared" si="57"/>
        <v>432</v>
      </c>
      <c r="AK90" s="77">
        <f t="shared" si="58"/>
        <v>6.8</v>
      </c>
      <c r="AL90" s="77">
        <f t="shared" si="59"/>
        <v>10.6</v>
      </c>
      <c r="AM90" s="77">
        <f t="shared" si="60"/>
        <v>78</v>
      </c>
      <c r="AN90" s="77">
        <f t="shared" si="61"/>
        <v>1.1000000000000001</v>
      </c>
      <c r="AO90" s="78" t="str">
        <f t="shared" si="62"/>
        <v/>
      </c>
      <c r="AP90" s="77" t="str">
        <f t="shared" si="63"/>
        <v/>
      </c>
      <c r="AQ90" s="78" t="str">
        <f t="shared" si="64"/>
        <v/>
      </c>
      <c r="AR90" s="79" t="str">
        <f t="shared" si="65"/>
        <v/>
      </c>
      <c r="AS90" s="79" t="str">
        <f t="shared" si="66"/>
        <v/>
      </c>
      <c r="AT90" s="80" t="str">
        <f t="shared" si="67"/>
        <v/>
      </c>
      <c r="AU90" s="105"/>
      <c r="AV90" s="8"/>
    </row>
    <row r="91" spans="2:67" customFormat="1" ht="31.5" customHeight="1" x14ac:dyDescent="0.15">
      <c r="B91" s="136">
        <v>85</v>
      </c>
      <c r="C91" s="138" t="s">
        <v>363</v>
      </c>
      <c r="D91" s="151" t="s">
        <v>395</v>
      </c>
      <c r="E91" s="103" t="s">
        <v>55</v>
      </c>
      <c r="F91" s="104" t="s">
        <v>199</v>
      </c>
      <c r="G91" s="167" t="s">
        <v>39</v>
      </c>
      <c r="H91" s="109">
        <v>6</v>
      </c>
      <c r="I91" s="109">
        <v>6</v>
      </c>
      <c r="J91" s="189" t="s">
        <v>287</v>
      </c>
      <c r="K91" s="113" t="s">
        <v>110</v>
      </c>
      <c r="L91" s="114">
        <v>34</v>
      </c>
      <c r="M91" s="115">
        <v>0.2</v>
      </c>
      <c r="N91" s="115">
        <v>2.2000000000000002</v>
      </c>
      <c r="O91" s="115">
        <v>3.4</v>
      </c>
      <c r="P91" s="112">
        <v>0.1</v>
      </c>
      <c r="Q91" s="109"/>
      <c r="R91" s="109"/>
      <c r="S91" s="109"/>
      <c r="T91" s="109"/>
      <c r="U91" s="109"/>
      <c r="V91" s="160"/>
      <c r="W91" s="127"/>
      <c r="X91" s="83">
        <f t="shared" si="46"/>
        <v>0</v>
      </c>
      <c r="Y91" s="84">
        <f t="shared" si="47"/>
        <v>0</v>
      </c>
      <c r="Z91" s="84">
        <f t="shared" si="48"/>
        <v>0</v>
      </c>
      <c r="AA91" s="84">
        <f t="shared" si="49"/>
        <v>0</v>
      </c>
      <c r="AB91" s="85">
        <f t="shared" si="50"/>
        <v>0</v>
      </c>
      <c r="AC91" s="86" t="str">
        <f t="shared" si="51"/>
        <v/>
      </c>
      <c r="AD91" s="84" t="str">
        <f t="shared" si="52"/>
        <v/>
      </c>
      <c r="AE91" s="86" t="str">
        <f t="shared" si="53"/>
        <v/>
      </c>
      <c r="AF91" s="85" t="str">
        <f t="shared" si="54"/>
        <v/>
      </c>
      <c r="AG91" s="85" t="str">
        <f t="shared" si="55"/>
        <v/>
      </c>
      <c r="AH91" s="87" t="str">
        <f t="shared" si="56"/>
        <v/>
      </c>
      <c r="AI91" s="74"/>
      <c r="AJ91" s="76">
        <f t="shared" si="57"/>
        <v>567</v>
      </c>
      <c r="AK91" s="77">
        <f t="shared" si="58"/>
        <v>3.3</v>
      </c>
      <c r="AL91" s="77">
        <f t="shared" si="59"/>
        <v>36.700000000000003</v>
      </c>
      <c r="AM91" s="77">
        <f t="shared" si="60"/>
        <v>56.7</v>
      </c>
      <c r="AN91" s="77">
        <f t="shared" si="61"/>
        <v>1.7</v>
      </c>
      <c r="AO91" s="78" t="str">
        <f t="shared" si="62"/>
        <v/>
      </c>
      <c r="AP91" s="77" t="str">
        <f t="shared" si="63"/>
        <v/>
      </c>
      <c r="AQ91" s="78" t="str">
        <f t="shared" si="64"/>
        <v/>
      </c>
      <c r="AR91" s="79" t="str">
        <f t="shared" si="65"/>
        <v/>
      </c>
      <c r="AS91" s="79" t="str">
        <f t="shared" si="66"/>
        <v/>
      </c>
      <c r="AT91" s="80" t="str">
        <f t="shared" si="67"/>
        <v/>
      </c>
      <c r="AU91" s="105"/>
      <c r="AV91" s="8"/>
    </row>
    <row r="92" spans="2:67" customFormat="1" ht="31.5" customHeight="1" x14ac:dyDescent="0.15">
      <c r="B92" s="136">
        <v>86</v>
      </c>
      <c r="C92" s="138" t="s">
        <v>363</v>
      </c>
      <c r="D92" s="151" t="s">
        <v>395</v>
      </c>
      <c r="E92" s="103" t="s">
        <v>176</v>
      </c>
      <c r="F92" s="104" t="s">
        <v>268</v>
      </c>
      <c r="G92" s="116" t="s">
        <v>357</v>
      </c>
      <c r="H92" s="109">
        <v>12.3</v>
      </c>
      <c r="I92" s="109">
        <v>12.3</v>
      </c>
      <c r="J92" s="189" t="s">
        <v>287</v>
      </c>
      <c r="K92" s="116" t="s">
        <v>357</v>
      </c>
      <c r="L92" s="114">
        <v>48</v>
      </c>
      <c r="M92" s="115">
        <v>0.9</v>
      </c>
      <c r="N92" s="115">
        <v>0.3</v>
      </c>
      <c r="O92" s="115">
        <v>10.5</v>
      </c>
      <c r="P92" s="112">
        <v>0.28999999999999998</v>
      </c>
      <c r="Q92" s="109"/>
      <c r="R92" s="109"/>
      <c r="S92" s="109"/>
      <c r="T92" s="109"/>
      <c r="U92" s="109"/>
      <c r="V92" s="160"/>
      <c r="W92" s="127"/>
      <c r="X92" s="83">
        <f t="shared" si="46"/>
        <v>0</v>
      </c>
      <c r="Y92" s="84">
        <f t="shared" si="47"/>
        <v>0</v>
      </c>
      <c r="Z92" s="84">
        <f t="shared" si="48"/>
        <v>0</v>
      </c>
      <c r="AA92" s="84">
        <f t="shared" si="49"/>
        <v>0</v>
      </c>
      <c r="AB92" s="85">
        <f t="shared" si="50"/>
        <v>0</v>
      </c>
      <c r="AC92" s="86" t="str">
        <f t="shared" si="51"/>
        <v/>
      </c>
      <c r="AD92" s="84" t="str">
        <f t="shared" si="52"/>
        <v/>
      </c>
      <c r="AE92" s="86" t="str">
        <f t="shared" si="53"/>
        <v/>
      </c>
      <c r="AF92" s="85" t="str">
        <f t="shared" si="54"/>
        <v/>
      </c>
      <c r="AG92" s="85" t="str">
        <f t="shared" si="55"/>
        <v/>
      </c>
      <c r="AH92" s="87" t="str">
        <f t="shared" si="56"/>
        <v/>
      </c>
      <c r="AI92" s="74"/>
      <c r="AJ92" s="76">
        <f t="shared" si="57"/>
        <v>390</v>
      </c>
      <c r="AK92" s="77">
        <f t="shared" si="58"/>
        <v>7.3</v>
      </c>
      <c r="AL92" s="77">
        <f t="shared" si="59"/>
        <v>2.4</v>
      </c>
      <c r="AM92" s="77">
        <f t="shared" si="60"/>
        <v>85.4</v>
      </c>
      <c r="AN92" s="77">
        <f t="shared" si="61"/>
        <v>2.4</v>
      </c>
      <c r="AO92" s="78" t="str">
        <f t="shared" si="62"/>
        <v/>
      </c>
      <c r="AP92" s="77" t="str">
        <f t="shared" si="63"/>
        <v/>
      </c>
      <c r="AQ92" s="78" t="str">
        <f t="shared" si="64"/>
        <v/>
      </c>
      <c r="AR92" s="79" t="str">
        <f t="shared" si="65"/>
        <v/>
      </c>
      <c r="AS92" s="79" t="str">
        <f t="shared" si="66"/>
        <v/>
      </c>
      <c r="AT92" s="80" t="str">
        <f t="shared" si="67"/>
        <v/>
      </c>
      <c r="AU92" s="105"/>
      <c r="AV92" s="8"/>
    </row>
    <row r="93" spans="2:67" customFormat="1" ht="31.5" customHeight="1" x14ac:dyDescent="0.15">
      <c r="B93" s="136">
        <v>87</v>
      </c>
      <c r="C93" s="138" t="s">
        <v>363</v>
      </c>
      <c r="D93" s="151" t="s">
        <v>395</v>
      </c>
      <c r="E93" s="103" t="s">
        <v>120</v>
      </c>
      <c r="F93" s="104" t="s">
        <v>262</v>
      </c>
      <c r="G93" s="167" t="s">
        <v>53</v>
      </c>
      <c r="H93" s="109">
        <v>6.6</v>
      </c>
      <c r="I93" s="109">
        <v>100</v>
      </c>
      <c r="J93" s="189" t="s">
        <v>287</v>
      </c>
      <c r="K93" s="113" t="s">
        <v>13</v>
      </c>
      <c r="L93" s="109">
        <v>529</v>
      </c>
      <c r="M93" s="109">
        <v>6.9</v>
      </c>
      <c r="N93" s="109">
        <v>29.7</v>
      </c>
      <c r="O93" s="109">
        <v>58.4</v>
      </c>
      <c r="P93" s="112">
        <v>1.2</v>
      </c>
      <c r="Q93" s="109"/>
      <c r="R93" s="109"/>
      <c r="S93" s="109"/>
      <c r="T93" s="109"/>
      <c r="U93" s="109"/>
      <c r="V93" s="160"/>
      <c r="W93" s="127"/>
      <c r="X93" s="83">
        <f t="shared" si="46"/>
        <v>0</v>
      </c>
      <c r="Y93" s="84">
        <f t="shared" si="47"/>
        <v>0</v>
      </c>
      <c r="Z93" s="84">
        <f t="shared" si="48"/>
        <v>0</v>
      </c>
      <c r="AA93" s="84">
        <f t="shared" si="49"/>
        <v>0</v>
      </c>
      <c r="AB93" s="85">
        <f t="shared" si="50"/>
        <v>0</v>
      </c>
      <c r="AC93" s="86" t="str">
        <f t="shared" si="51"/>
        <v/>
      </c>
      <c r="AD93" s="84" t="str">
        <f t="shared" si="52"/>
        <v/>
      </c>
      <c r="AE93" s="86" t="str">
        <f t="shared" si="53"/>
        <v/>
      </c>
      <c r="AF93" s="85" t="str">
        <f t="shared" si="54"/>
        <v/>
      </c>
      <c r="AG93" s="85" t="str">
        <f t="shared" si="55"/>
        <v/>
      </c>
      <c r="AH93" s="87" t="str">
        <f t="shared" si="56"/>
        <v/>
      </c>
      <c r="AI93" s="74"/>
      <c r="AJ93" s="76">
        <f t="shared" si="57"/>
        <v>529</v>
      </c>
      <c r="AK93" s="77">
        <f t="shared" si="58"/>
        <v>6.9</v>
      </c>
      <c r="AL93" s="77">
        <f t="shared" si="59"/>
        <v>29.7</v>
      </c>
      <c r="AM93" s="77">
        <f t="shared" si="60"/>
        <v>58.4</v>
      </c>
      <c r="AN93" s="77">
        <f t="shared" si="61"/>
        <v>1.2</v>
      </c>
      <c r="AO93" s="78" t="str">
        <f t="shared" si="62"/>
        <v/>
      </c>
      <c r="AP93" s="77" t="str">
        <f t="shared" si="63"/>
        <v/>
      </c>
      <c r="AQ93" s="78" t="str">
        <f t="shared" si="64"/>
        <v/>
      </c>
      <c r="AR93" s="79" t="str">
        <f t="shared" si="65"/>
        <v/>
      </c>
      <c r="AS93" s="79" t="str">
        <f t="shared" si="66"/>
        <v/>
      </c>
      <c r="AT93" s="80" t="str">
        <f t="shared" si="67"/>
        <v/>
      </c>
      <c r="AU93" s="105"/>
      <c r="AV93" s="8"/>
    </row>
    <row r="94" spans="2:67" customFormat="1" ht="31.5" customHeight="1" x14ac:dyDescent="0.15">
      <c r="B94" s="136">
        <v>88</v>
      </c>
      <c r="C94" s="138" t="s">
        <v>363</v>
      </c>
      <c r="D94" s="151" t="s">
        <v>395</v>
      </c>
      <c r="E94" s="103" t="s">
        <v>72</v>
      </c>
      <c r="F94" s="104" t="s">
        <v>255</v>
      </c>
      <c r="G94" s="167" t="s">
        <v>39</v>
      </c>
      <c r="H94" s="109">
        <v>4</v>
      </c>
      <c r="I94" s="109">
        <v>4</v>
      </c>
      <c r="J94" s="189" t="s">
        <v>287</v>
      </c>
      <c r="K94" s="113" t="s">
        <v>39</v>
      </c>
      <c r="L94" s="109">
        <v>33</v>
      </c>
      <c r="M94" s="109">
        <v>0.3</v>
      </c>
      <c r="N94" s="109">
        <v>1.6</v>
      </c>
      <c r="O94" s="109">
        <v>4.3</v>
      </c>
      <c r="P94" s="112">
        <v>0.14000000000000001</v>
      </c>
      <c r="Q94" s="109"/>
      <c r="R94" s="109"/>
      <c r="S94" s="109"/>
      <c r="T94" s="109"/>
      <c r="U94" s="109"/>
      <c r="V94" s="160"/>
      <c r="W94" s="127"/>
      <c r="X94" s="83">
        <f t="shared" si="46"/>
        <v>0</v>
      </c>
      <c r="Y94" s="84">
        <f t="shared" si="47"/>
        <v>0</v>
      </c>
      <c r="Z94" s="84">
        <f t="shared" si="48"/>
        <v>0</v>
      </c>
      <c r="AA94" s="84">
        <f t="shared" si="49"/>
        <v>0</v>
      </c>
      <c r="AB94" s="85">
        <f t="shared" si="50"/>
        <v>0</v>
      </c>
      <c r="AC94" s="86" t="str">
        <f t="shared" si="51"/>
        <v/>
      </c>
      <c r="AD94" s="84" t="str">
        <f t="shared" si="52"/>
        <v/>
      </c>
      <c r="AE94" s="86" t="str">
        <f t="shared" si="53"/>
        <v/>
      </c>
      <c r="AF94" s="85" t="str">
        <f t="shared" si="54"/>
        <v/>
      </c>
      <c r="AG94" s="85" t="str">
        <f t="shared" si="55"/>
        <v/>
      </c>
      <c r="AH94" s="87" t="str">
        <f t="shared" si="56"/>
        <v/>
      </c>
      <c r="AI94" s="74"/>
      <c r="AJ94" s="76">
        <f t="shared" si="57"/>
        <v>825</v>
      </c>
      <c r="AK94" s="77">
        <f t="shared" si="58"/>
        <v>7.5</v>
      </c>
      <c r="AL94" s="77">
        <f t="shared" si="59"/>
        <v>40</v>
      </c>
      <c r="AM94" s="77">
        <f t="shared" si="60"/>
        <v>107.5</v>
      </c>
      <c r="AN94" s="77">
        <f t="shared" si="61"/>
        <v>3.5</v>
      </c>
      <c r="AO94" s="78" t="str">
        <f t="shared" si="62"/>
        <v/>
      </c>
      <c r="AP94" s="77" t="str">
        <f t="shared" si="63"/>
        <v/>
      </c>
      <c r="AQ94" s="78" t="str">
        <f t="shared" si="64"/>
        <v/>
      </c>
      <c r="AR94" s="79" t="str">
        <f t="shared" si="65"/>
        <v/>
      </c>
      <c r="AS94" s="79" t="str">
        <f t="shared" si="66"/>
        <v/>
      </c>
      <c r="AT94" s="80" t="str">
        <f t="shared" si="67"/>
        <v/>
      </c>
      <c r="AU94" s="105"/>
      <c r="AV94" s="105"/>
      <c r="AW94" s="68"/>
      <c r="AX94" s="68"/>
      <c r="AY94" s="68"/>
      <c r="AZ94" s="68"/>
      <c r="BA94" s="68"/>
      <c r="BB94" s="68"/>
      <c r="BC94" s="68"/>
      <c r="BD94" s="68"/>
      <c r="BE94" s="68"/>
      <c r="BF94" s="68"/>
      <c r="BG94" s="68"/>
      <c r="BH94" s="68"/>
      <c r="BI94" s="68"/>
      <c r="BJ94" s="68"/>
      <c r="BK94" s="68"/>
      <c r="BL94" s="68"/>
      <c r="BM94" s="68"/>
      <c r="BN94" s="68"/>
      <c r="BO94" s="68"/>
    </row>
    <row r="95" spans="2:67" customFormat="1" ht="31.5" customHeight="1" x14ac:dyDescent="0.15">
      <c r="B95" s="136">
        <v>89</v>
      </c>
      <c r="C95" s="138" t="s">
        <v>363</v>
      </c>
      <c r="D95" s="151" t="s">
        <v>395</v>
      </c>
      <c r="E95" s="103" t="s">
        <v>50</v>
      </c>
      <c r="F95" s="104" t="s">
        <v>199</v>
      </c>
      <c r="G95" s="167"/>
      <c r="H95" s="109"/>
      <c r="I95" s="109">
        <v>100</v>
      </c>
      <c r="J95" s="189" t="s">
        <v>287</v>
      </c>
      <c r="K95" s="113" t="s">
        <v>13</v>
      </c>
      <c r="L95" s="109">
        <v>431</v>
      </c>
      <c r="M95" s="109">
        <v>9.3000000000000007</v>
      </c>
      <c r="N95" s="109">
        <v>12.9</v>
      </c>
      <c r="O95" s="109">
        <v>71.099999999999994</v>
      </c>
      <c r="P95" s="112">
        <v>1.7</v>
      </c>
      <c r="Q95" s="109">
        <v>315</v>
      </c>
      <c r="R95" s="109">
        <v>2.71</v>
      </c>
      <c r="S95" s="109"/>
      <c r="T95" s="109">
        <v>0.02</v>
      </c>
      <c r="U95" s="109">
        <v>7.0000000000000007E-2</v>
      </c>
      <c r="V95" s="160"/>
      <c r="W95" s="127"/>
      <c r="X95" s="83">
        <f t="shared" si="46"/>
        <v>0</v>
      </c>
      <c r="Y95" s="84">
        <f t="shared" si="47"/>
        <v>0</v>
      </c>
      <c r="Z95" s="84">
        <f t="shared" si="48"/>
        <v>0</v>
      </c>
      <c r="AA95" s="84">
        <f t="shared" si="49"/>
        <v>0</v>
      </c>
      <c r="AB95" s="85">
        <f t="shared" si="50"/>
        <v>0</v>
      </c>
      <c r="AC95" s="86">
        <f t="shared" si="51"/>
        <v>0</v>
      </c>
      <c r="AD95" s="84">
        <f t="shared" si="52"/>
        <v>0</v>
      </c>
      <c r="AE95" s="86" t="str">
        <f t="shared" si="53"/>
        <v/>
      </c>
      <c r="AF95" s="85">
        <f t="shared" si="54"/>
        <v>0</v>
      </c>
      <c r="AG95" s="85">
        <f t="shared" si="55"/>
        <v>0</v>
      </c>
      <c r="AH95" s="87" t="str">
        <f t="shared" si="56"/>
        <v/>
      </c>
      <c r="AI95" s="74"/>
      <c r="AJ95" s="76">
        <f t="shared" si="57"/>
        <v>431</v>
      </c>
      <c r="AK95" s="77">
        <f t="shared" si="58"/>
        <v>9.3000000000000007</v>
      </c>
      <c r="AL95" s="77">
        <f t="shared" si="59"/>
        <v>12.9</v>
      </c>
      <c r="AM95" s="77">
        <f t="shared" si="60"/>
        <v>71.099999999999994</v>
      </c>
      <c r="AN95" s="77">
        <f t="shared" si="61"/>
        <v>1.7</v>
      </c>
      <c r="AO95" s="78">
        <f t="shared" si="62"/>
        <v>315</v>
      </c>
      <c r="AP95" s="77">
        <f t="shared" si="63"/>
        <v>2.7</v>
      </c>
      <c r="AQ95" s="78" t="str">
        <f t="shared" si="64"/>
        <v/>
      </c>
      <c r="AR95" s="79">
        <f t="shared" si="65"/>
        <v>0.02</v>
      </c>
      <c r="AS95" s="79">
        <f t="shared" si="66"/>
        <v>7.0000000000000007E-2</v>
      </c>
      <c r="AT95" s="80" t="str">
        <f t="shared" si="67"/>
        <v/>
      </c>
      <c r="AU95" s="105"/>
      <c r="AV95" s="8"/>
    </row>
    <row r="96" spans="2:67" customFormat="1" ht="31.5" customHeight="1" x14ac:dyDescent="0.15">
      <c r="B96" s="136">
        <v>90</v>
      </c>
      <c r="C96" s="138" t="s">
        <v>363</v>
      </c>
      <c r="D96" s="151" t="s">
        <v>395</v>
      </c>
      <c r="E96" s="103" t="s">
        <v>23</v>
      </c>
      <c r="F96" s="104" t="s">
        <v>198</v>
      </c>
      <c r="G96" s="167"/>
      <c r="H96" s="109"/>
      <c r="I96" s="109">
        <v>100</v>
      </c>
      <c r="J96" s="189" t="s">
        <v>287</v>
      </c>
      <c r="K96" s="113" t="s">
        <v>13</v>
      </c>
      <c r="L96" s="109">
        <v>469</v>
      </c>
      <c r="M96" s="109">
        <v>4</v>
      </c>
      <c r="N96" s="109">
        <v>17.3</v>
      </c>
      <c r="O96" s="109">
        <v>74.2</v>
      </c>
      <c r="P96" s="112">
        <v>1.4</v>
      </c>
      <c r="Q96" s="109"/>
      <c r="R96" s="109"/>
      <c r="S96" s="109"/>
      <c r="T96" s="109"/>
      <c r="U96" s="109"/>
      <c r="V96" s="160"/>
      <c r="W96" s="127"/>
      <c r="X96" s="83">
        <f t="shared" si="46"/>
        <v>0</v>
      </c>
      <c r="Y96" s="84">
        <f t="shared" si="47"/>
        <v>0</v>
      </c>
      <c r="Z96" s="84">
        <f t="shared" si="48"/>
        <v>0</v>
      </c>
      <c r="AA96" s="84">
        <f t="shared" si="49"/>
        <v>0</v>
      </c>
      <c r="AB96" s="85">
        <f t="shared" si="50"/>
        <v>0</v>
      </c>
      <c r="AC96" s="86" t="str">
        <f t="shared" si="51"/>
        <v/>
      </c>
      <c r="AD96" s="84" t="str">
        <f t="shared" si="52"/>
        <v/>
      </c>
      <c r="AE96" s="86" t="str">
        <f t="shared" si="53"/>
        <v/>
      </c>
      <c r="AF96" s="85" t="str">
        <f t="shared" si="54"/>
        <v/>
      </c>
      <c r="AG96" s="85" t="str">
        <f t="shared" si="55"/>
        <v/>
      </c>
      <c r="AH96" s="87" t="str">
        <f t="shared" si="56"/>
        <v/>
      </c>
      <c r="AI96" s="74"/>
      <c r="AJ96" s="76">
        <f t="shared" si="57"/>
        <v>469</v>
      </c>
      <c r="AK96" s="77">
        <f t="shared" si="58"/>
        <v>4</v>
      </c>
      <c r="AL96" s="77">
        <f t="shared" si="59"/>
        <v>17.3</v>
      </c>
      <c r="AM96" s="77">
        <f t="shared" si="60"/>
        <v>74.2</v>
      </c>
      <c r="AN96" s="77">
        <f t="shared" si="61"/>
        <v>1.4</v>
      </c>
      <c r="AO96" s="78" t="str">
        <f t="shared" si="62"/>
        <v/>
      </c>
      <c r="AP96" s="77" t="str">
        <f t="shared" si="63"/>
        <v/>
      </c>
      <c r="AQ96" s="78" t="str">
        <f t="shared" si="64"/>
        <v/>
      </c>
      <c r="AR96" s="79" t="str">
        <f t="shared" si="65"/>
        <v/>
      </c>
      <c r="AS96" s="79" t="str">
        <f t="shared" si="66"/>
        <v/>
      </c>
      <c r="AT96" s="80" t="str">
        <f t="shared" si="67"/>
        <v/>
      </c>
      <c r="AU96" s="105"/>
      <c r="AV96" s="8"/>
    </row>
    <row r="97" spans="2:48" customFormat="1" ht="31.5" customHeight="1" x14ac:dyDescent="0.15">
      <c r="B97" s="136">
        <v>91</v>
      </c>
      <c r="C97" s="138" t="s">
        <v>363</v>
      </c>
      <c r="D97" s="151" t="s">
        <v>395</v>
      </c>
      <c r="E97" s="103" t="s">
        <v>156</v>
      </c>
      <c r="F97" s="104" t="s">
        <v>197</v>
      </c>
      <c r="G97" s="167" t="s">
        <v>39</v>
      </c>
      <c r="H97" s="109">
        <v>6.2</v>
      </c>
      <c r="I97" s="109">
        <v>6.2</v>
      </c>
      <c r="J97" s="189" t="s">
        <v>287</v>
      </c>
      <c r="K97" s="113" t="s">
        <v>372</v>
      </c>
      <c r="L97" s="109">
        <v>26</v>
      </c>
      <c r="M97" s="109">
        <v>0.5</v>
      </c>
      <c r="N97" s="109">
        <v>0.6</v>
      </c>
      <c r="O97" s="109">
        <v>4.7</v>
      </c>
      <c r="P97" s="112">
        <v>0.1</v>
      </c>
      <c r="Q97" s="109">
        <v>26</v>
      </c>
      <c r="R97" s="109"/>
      <c r="S97" s="109"/>
      <c r="T97" s="109"/>
      <c r="U97" s="109"/>
      <c r="V97" s="160"/>
      <c r="W97" s="127"/>
      <c r="X97" s="83">
        <f t="shared" si="46"/>
        <v>0</v>
      </c>
      <c r="Y97" s="84">
        <f t="shared" si="47"/>
        <v>0</v>
      </c>
      <c r="Z97" s="84">
        <f t="shared" si="48"/>
        <v>0</v>
      </c>
      <c r="AA97" s="84">
        <f t="shared" si="49"/>
        <v>0</v>
      </c>
      <c r="AB97" s="85">
        <f t="shared" si="50"/>
        <v>0</v>
      </c>
      <c r="AC97" s="86">
        <f t="shared" si="51"/>
        <v>0</v>
      </c>
      <c r="AD97" s="84" t="str">
        <f t="shared" si="52"/>
        <v/>
      </c>
      <c r="AE97" s="86" t="str">
        <f t="shared" si="53"/>
        <v/>
      </c>
      <c r="AF97" s="85" t="str">
        <f t="shared" si="54"/>
        <v/>
      </c>
      <c r="AG97" s="85" t="str">
        <f t="shared" si="55"/>
        <v/>
      </c>
      <c r="AH97" s="87" t="str">
        <f t="shared" si="56"/>
        <v/>
      </c>
      <c r="AI97" s="74"/>
      <c r="AJ97" s="76">
        <f t="shared" si="57"/>
        <v>419</v>
      </c>
      <c r="AK97" s="77">
        <f t="shared" si="58"/>
        <v>8.1</v>
      </c>
      <c r="AL97" s="77">
        <f t="shared" si="59"/>
        <v>9.6999999999999993</v>
      </c>
      <c r="AM97" s="77">
        <f t="shared" si="60"/>
        <v>75.8</v>
      </c>
      <c r="AN97" s="77">
        <f t="shared" si="61"/>
        <v>1.6</v>
      </c>
      <c r="AO97" s="78">
        <f t="shared" si="62"/>
        <v>419</v>
      </c>
      <c r="AP97" s="77" t="str">
        <f t="shared" si="63"/>
        <v/>
      </c>
      <c r="AQ97" s="78" t="str">
        <f t="shared" si="64"/>
        <v/>
      </c>
      <c r="AR97" s="79" t="str">
        <f t="shared" si="65"/>
        <v/>
      </c>
      <c r="AS97" s="79" t="str">
        <f t="shared" si="66"/>
        <v/>
      </c>
      <c r="AT97" s="80" t="str">
        <f t="shared" si="67"/>
        <v/>
      </c>
      <c r="AU97" s="105"/>
      <c r="AV97" s="8"/>
    </row>
    <row r="98" spans="2:48" customFormat="1" ht="31.5" customHeight="1" x14ac:dyDescent="0.15">
      <c r="B98" s="136">
        <v>92</v>
      </c>
      <c r="C98" s="138" t="s">
        <v>363</v>
      </c>
      <c r="D98" s="151" t="s">
        <v>395</v>
      </c>
      <c r="E98" s="103" t="s">
        <v>149</v>
      </c>
      <c r="F98" s="104" t="s">
        <v>262</v>
      </c>
      <c r="G98" s="113"/>
      <c r="H98" s="110"/>
      <c r="I98" s="110">
        <v>100</v>
      </c>
      <c r="J98" s="189" t="s">
        <v>287</v>
      </c>
      <c r="K98" s="113" t="s">
        <v>42</v>
      </c>
      <c r="L98" s="109">
        <v>387</v>
      </c>
      <c r="M98" s="109">
        <v>6.1</v>
      </c>
      <c r="N98" s="109">
        <v>0.6</v>
      </c>
      <c r="O98" s="109">
        <v>89.2</v>
      </c>
      <c r="P98" s="112">
        <v>1.29</v>
      </c>
      <c r="Q98" s="109"/>
      <c r="R98" s="109"/>
      <c r="S98" s="109"/>
      <c r="T98" s="109"/>
      <c r="U98" s="109"/>
      <c r="V98" s="160"/>
      <c r="W98" s="127"/>
      <c r="X98" s="83">
        <f t="shared" si="46"/>
        <v>0</v>
      </c>
      <c r="Y98" s="84">
        <f t="shared" si="47"/>
        <v>0</v>
      </c>
      <c r="Z98" s="84">
        <f t="shared" si="48"/>
        <v>0</v>
      </c>
      <c r="AA98" s="84">
        <f t="shared" si="49"/>
        <v>0</v>
      </c>
      <c r="AB98" s="85">
        <f t="shared" si="50"/>
        <v>0</v>
      </c>
      <c r="AC98" s="86" t="str">
        <f t="shared" si="51"/>
        <v/>
      </c>
      <c r="AD98" s="84" t="str">
        <f t="shared" si="52"/>
        <v/>
      </c>
      <c r="AE98" s="86" t="str">
        <f t="shared" si="53"/>
        <v/>
      </c>
      <c r="AF98" s="85" t="str">
        <f t="shared" si="54"/>
        <v/>
      </c>
      <c r="AG98" s="85" t="str">
        <f t="shared" si="55"/>
        <v/>
      </c>
      <c r="AH98" s="87" t="str">
        <f t="shared" si="56"/>
        <v/>
      </c>
      <c r="AI98" s="74"/>
      <c r="AJ98" s="76">
        <f t="shared" si="57"/>
        <v>387</v>
      </c>
      <c r="AK98" s="77">
        <f t="shared" si="58"/>
        <v>6.1</v>
      </c>
      <c r="AL98" s="77">
        <f t="shared" si="59"/>
        <v>0.6</v>
      </c>
      <c r="AM98" s="77">
        <f t="shared" si="60"/>
        <v>89.2</v>
      </c>
      <c r="AN98" s="77">
        <f t="shared" si="61"/>
        <v>1.3</v>
      </c>
      <c r="AO98" s="78" t="str">
        <f t="shared" si="62"/>
        <v/>
      </c>
      <c r="AP98" s="77" t="str">
        <f t="shared" si="63"/>
        <v/>
      </c>
      <c r="AQ98" s="78" t="str">
        <f t="shared" si="64"/>
        <v/>
      </c>
      <c r="AR98" s="79" t="str">
        <f t="shared" si="65"/>
        <v/>
      </c>
      <c r="AS98" s="79" t="str">
        <f t="shared" si="66"/>
        <v/>
      </c>
      <c r="AT98" s="80" t="str">
        <f t="shared" si="67"/>
        <v/>
      </c>
      <c r="AU98" s="105"/>
      <c r="AV98" s="8"/>
    </row>
    <row r="99" spans="2:48" customFormat="1" ht="31.5" customHeight="1" x14ac:dyDescent="0.15">
      <c r="B99" s="136">
        <v>93</v>
      </c>
      <c r="C99" s="138" t="s">
        <v>363</v>
      </c>
      <c r="D99" s="151" t="s">
        <v>395</v>
      </c>
      <c r="E99" s="103" t="s">
        <v>41</v>
      </c>
      <c r="F99" s="104" t="s">
        <v>199</v>
      </c>
      <c r="G99" s="167"/>
      <c r="H99" s="109"/>
      <c r="I99" s="109">
        <v>100</v>
      </c>
      <c r="J99" s="189" t="s">
        <v>287</v>
      </c>
      <c r="K99" s="113" t="s">
        <v>13</v>
      </c>
      <c r="L99" s="109">
        <v>559</v>
      </c>
      <c r="M99" s="109">
        <v>3</v>
      </c>
      <c r="N99" s="109">
        <v>35.200000000000003</v>
      </c>
      <c r="O99" s="109">
        <v>57.6</v>
      </c>
      <c r="P99" s="112">
        <v>1.6</v>
      </c>
      <c r="Q99" s="109"/>
      <c r="R99" s="109"/>
      <c r="S99" s="109"/>
      <c r="T99" s="109"/>
      <c r="U99" s="109"/>
      <c r="V99" s="160"/>
      <c r="W99" s="127"/>
      <c r="X99" s="83">
        <f t="shared" si="46"/>
        <v>0</v>
      </c>
      <c r="Y99" s="84">
        <f t="shared" si="47"/>
        <v>0</v>
      </c>
      <c r="Z99" s="84">
        <f t="shared" si="48"/>
        <v>0</v>
      </c>
      <c r="AA99" s="84">
        <f t="shared" si="49"/>
        <v>0</v>
      </c>
      <c r="AB99" s="85">
        <f t="shared" si="50"/>
        <v>0</v>
      </c>
      <c r="AC99" s="86" t="str">
        <f t="shared" si="51"/>
        <v/>
      </c>
      <c r="AD99" s="84" t="str">
        <f t="shared" si="52"/>
        <v/>
      </c>
      <c r="AE99" s="86" t="str">
        <f t="shared" si="53"/>
        <v/>
      </c>
      <c r="AF99" s="85" t="str">
        <f t="shared" si="54"/>
        <v/>
      </c>
      <c r="AG99" s="85" t="str">
        <f t="shared" si="55"/>
        <v/>
      </c>
      <c r="AH99" s="87" t="str">
        <f t="shared" si="56"/>
        <v/>
      </c>
      <c r="AI99" s="74"/>
      <c r="AJ99" s="76">
        <f t="shared" si="57"/>
        <v>559</v>
      </c>
      <c r="AK99" s="77">
        <f t="shared" si="58"/>
        <v>3</v>
      </c>
      <c r="AL99" s="77">
        <f t="shared" si="59"/>
        <v>35.200000000000003</v>
      </c>
      <c r="AM99" s="77">
        <f t="shared" si="60"/>
        <v>57.6</v>
      </c>
      <c r="AN99" s="77">
        <f t="shared" si="61"/>
        <v>1.6</v>
      </c>
      <c r="AO99" s="78" t="str">
        <f t="shared" si="62"/>
        <v/>
      </c>
      <c r="AP99" s="77" t="str">
        <f t="shared" si="63"/>
        <v/>
      </c>
      <c r="AQ99" s="78" t="str">
        <f t="shared" si="64"/>
        <v/>
      </c>
      <c r="AR99" s="79" t="str">
        <f t="shared" si="65"/>
        <v/>
      </c>
      <c r="AS99" s="79" t="str">
        <f t="shared" si="66"/>
        <v/>
      </c>
      <c r="AT99" s="80" t="str">
        <f t="shared" si="67"/>
        <v/>
      </c>
      <c r="AU99" s="105"/>
      <c r="AV99" s="8"/>
    </row>
    <row r="100" spans="2:48" customFormat="1" ht="31.5" customHeight="1" x14ac:dyDescent="0.15">
      <c r="B100" s="136">
        <v>94</v>
      </c>
      <c r="C100" s="138" t="s">
        <v>363</v>
      </c>
      <c r="D100" s="151" t="s">
        <v>395</v>
      </c>
      <c r="E100" s="103" t="s">
        <v>282</v>
      </c>
      <c r="F100" s="104" t="s">
        <v>198</v>
      </c>
      <c r="G100" s="167" t="s">
        <v>39</v>
      </c>
      <c r="H100" s="109">
        <v>5.2</v>
      </c>
      <c r="I100" s="109">
        <v>100</v>
      </c>
      <c r="J100" s="189" t="s">
        <v>287</v>
      </c>
      <c r="K100" s="113">
        <v>100</v>
      </c>
      <c r="L100" s="109">
        <v>488</v>
      </c>
      <c r="M100" s="109">
        <v>5.4</v>
      </c>
      <c r="N100" s="109">
        <v>21.1</v>
      </c>
      <c r="O100" s="109">
        <v>69</v>
      </c>
      <c r="P100" s="112">
        <v>1.86</v>
      </c>
      <c r="Q100" s="109"/>
      <c r="R100" s="109"/>
      <c r="S100" s="109"/>
      <c r="T100" s="109"/>
      <c r="U100" s="109"/>
      <c r="V100" s="160"/>
      <c r="W100" s="127"/>
      <c r="X100" s="83">
        <f t="shared" si="46"/>
        <v>0</v>
      </c>
      <c r="Y100" s="84">
        <f t="shared" si="47"/>
        <v>0</v>
      </c>
      <c r="Z100" s="84">
        <f t="shared" si="48"/>
        <v>0</v>
      </c>
      <c r="AA100" s="84">
        <f t="shared" si="49"/>
        <v>0</v>
      </c>
      <c r="AB100" s="85">
        <f t="shared" si="50"/>
        <v>0</v>
      </c>
      <c r="AC100" s="86" t="str">
        <f t="shared" si="51"/>
        <v/>
      </c>
      <c r="AD100" s="84" t="str">
        <f t="shared" si="52"/>
        <v/>
      </c>
      <c r="AE100" s="86" t="str">
        <f t="shared" si="53"/>
        <v/>
      </c>
      <c r="AF100" s="85" t="str">
        <f t="shared" si="54"/>
        <v/>
      </c>
      <c r="AG100" s="85" t="str">
        <f t="shared" si="55"/>
        <v/>
      </c>
      <c r="AH100" s="87" t="str">
        <f t="shared" si="56"/>
        <v/>
      </c>
      <c r="AI100" s="74"/>
      <c r="AJ100" s="76">
        <f t="shared" si="57"/>
        <v>488</v>
      </c>
      <c r="AK100" s="77">
        <f t="shared" si="58"/>
        <v>5.4</v>
      </c>
      <c r="AL100" s="77">
        <f t="shared" si="59"/>
        <v>21.1</v>
      </c>
      <c r="AM100" s="77">
        <f t="shared" si="60"/>
        <v>69</v>
      </c>
      <c r="AN100" s="77">
        <f t="shared" si="61"/>
        <v>1.9</v>
      </c>
      <c r="AO100" s="78" t="str">
        <f t="shared" si="62"/>
        <v/>
      </c>
      <c r="AP100" s="77" t="str">
        <f t="shared" si="63"/>
        <v/>
      </c>
      <c r="AQ100" s="78" t="str">
        <f t="shared" si="64"/>
        <v/>
      </c>
      <c r="AR100" s="79" t="str">
        <f t="shared" si="65"/>
        <v/>
      </c>
      <c r="AS100" s="79" t="str">
        <f t="shared" si="66"/>
        <v/>
      </c>
      <c r="AT100" s="80" t="str">
        <f t="shared" si="67"/>
        <v/>
      </c>
      <c r="AU100" s="105"/>
      <c r="AV100" s="8"/>
    </row>
    <row r="101" spans="2:48" customFormat="1" ht="31.5" customHeight="1" x14ac:dyDescent="0.15">
      <c r="B101" s="136">
        <v>95</v>
      </c>
      <c r="C101" s="138" t="s">
        <v>363</v>
      </c>
      <c r="D101" s="151" t="s">
        <v>395</v>
      </c>
      <c r="E101" s="103" t="s">
        <v>125</v>
      </c>
      <c r="F101" s="104" t="s">
        <v>198</v>
      </c>
      <c r="G101" s="167" t="s">
        <v>39</v>
      </c>
      <c r="H101" s="109">
        <v>10.5</v>
      </c>
      <c r="I101" s="109">
        <v>100</v>
      </c>
      <c r="J101" s="189" t="s">
        <v>287</v>
      </c>
      <c r="K101" s="113" t="s">
        <v>13</v>
      </c>
      <c r="L101" s="109">
        <v>488</v>
      </c>
      <c r="M101" s="109">
        <v>5.4</v>
      </c>
      <c r="N101" s="109">
        <v>21.1</v>
      </c>
      <c r="O101" s="109">
        <v>69</v>
      </c>
      <c r="P101" s="112">
        <v>1.86</v>
      </c>
      <c r="Q101" s="109"/>
      <c r="R101" s="109"/>
      <c r="S101" s="109"/>
      <c r="T101" s="109"/>
      <c r="U101" s="109"/>
      <c r="V101" s="160"/>
      <c r="W101" s="127"/>
      <c r="X101" s="83">
        <f t="shared" si="46"/>
        <v>0</v>
      </c>
      <c r="Y101" s="84">
        <f t="shared" si="47"/>
        <v>0</v>
      </c>
      <c r="Z101" s="84">
        <f t="shared" si="48"/>
        <v>0</v>
      </c>
      <c r="AA101" s="84">
        <f t="shared" si="49"/>
        <v>0</v>
      </c>
      <c r="AB101" s="85">
        <f t="shared" si="50"/>
        <v>0</v>
      </c>
      <c r="AC101" s="86" t="str">
        <f t="shared" si="51"/>
        <v/>
      </c>
      <c r="AD101" s="84" t="str">
        <f t="shared" si="52"/>
        <v/>
      </c>
      <c r="AE101" s="86" t="str">
        <f t="shared" si="53"/>
        <v/>
      </c>
      <c r="AF101" s="85" t="str">
        <f t="shared" si="54"/>
        <v/>
      </c>
      <c r="AG101" s="85" t="str">
        <f t="shared" si="55"/>
        <v/>
      </c>
      <c r="AH101" s="87" t="str">
        <f t="shared" si="56"/>
        <v/>
      </c>
      <c r="AI101" s="74"/>
      <c r="AJ101" s="76">
        <f t="shared" si="57"/>
        <v>488</v>
      </c>
      <c r="AK101" s="77">
        <f t="shared" si="58"/>
        <v>5.4</v>
      </c>
      <c r="AL101" s="77">
        <f t="shared" si="59"/>
        <v>21.1</v>
      </c>
      <c r="AM101" s="77">
        <f t="shared" si="60"/>
        <v>69</v>
      </c>
      <c r="AN101" s="77">
        <f t="shared" si="61"/>
        <v>1.9</v>
      </c>
      <c r="AO101" s="78" t="str">
        <f t="shared" si="62"/>
        <v/>
      </c>
      <c r="AP101" s="77" t="str">
        <f t="shared" si="63"/>
        <v/>
      </c>
      <c r="AQ101" s="78" t="str">
        <f t="shared" si="64"/>
        <v/>
      </c>
      <c r="AR101" s="79" t="str">
        <f t="shared" si="65"/>
        <v/>
      </c>
      <c r="AS101" s="79" t="str">
        <f t="shared" si="66"/>
        <v/>
      </c>
      <c r="AT101" s="80" t="str">
        <f t="shared" si="67"/>
        <v/>
      </c>
      <c r="AU101" s="105"/>
      <c r="AV101" s="8"/>
    </row>
    <row r="102" spans="2:48" customFormat="1" ht="31.5" customHeight="1" x14ac:dyDescent="0.15">
      <c r="B102" s="136">
        <v>96</v>
      </c>
      <c r="C102" s="138" t="s">
        <v>363</v>
      </c>
      <c r="D102" s="151" t="s">
        <v>395</v>
      </c>
      <c r="E102" s="103" t="s">
        <v>62</v>
      </c>
      <c r="F102" s="104" t="s">
        <v>258</v>
      </c>
      <c r="G102" s="167"/>
      <c r="H102" s="109"/>
      <c r="I102" s="109">
        <v>100</v>
      </c>
      <c r="J102" s="189" t="s">
        <v>287</v>
      </c>
      <c r="K102" s="113" t="s">
        <v>13</v>
      </c>
      <c r="L102" s="109">
        <v>492</v>
      </c>
      <c r="M102" s="109">
        <v>5.7</v>
      </c>
      <c r="N102" s="109">
        <v>24.3</v>
      </c>
      <c r="O102" s="109">
        <v>62.5</v>
      </c>
      <c r="P102" s="112">
        <v>3</v>
      </c>
      <c r="Q102" s="109"/>
      <c r="R102" s="109"/>
      <c r="S102" s="109"/>
      <c r="T102" s="109"/>
      <c r="U102" s="109"/>
      <c r="V102" s="160"/>
      <c r="W102" s="127"/>
      <c r="X102" s="83">
        <f t="shared" si="46"/>
        <v>0</v>
      </c>
      <c r="Y102" s="84">
        <f t="shared" si="47"/>
        <v>0</v>
      </c>
      <c r="Z102" s="84">
        <f t="shared" si="48"/>
        <v>0</v>
      </c>
      <c r="AA102" s="84">
        <f t="shared" si="49"/>
        <v>0</v>
      </c>
      <c r="AB102" s="85">
        <f t="shared" si="50"/>
        <v>0</v>
      </c>
      <c r="AC102" s="86" t="str">
        <f t="shared" si="51"/>
        <v/>
      </c>
      <c r="AD102" s="84" t="str">
        <f t="shared" si="52"/>
        <v/>
      </c>
      <c r="AE102" s="86" t="str">
        <f t="shared" si="53"/>
        <v/>
      </c>
      <c r="AF102" s="85" t="str">
        <f t="shared" si="54"/>
        <v/>
      </c>
      <c r="AG102" s="85" t="str">
        <f t="shared" si="55"/>
        <v/>
      </c>
      <c r="AH102" s="87" t="str">
        <f t="shared" si="56"/>
        <v/>
      </c>
      <c r="AI102" s="74"/>
      <c r="AJ102" s="76">
        <f t="shared" si="57"/>
        <v>492</v>
      </c>
      <c r="AK102" s="77">
        <f t="shared" si="58"/>
        <v>5.7</v>
      </c>
      <c r="AL102" s="77">
        <f t="shared" si="59"/>
        <v>24.3</v>
      </c>
      <c r="AM102" s="77">
        <f t="shared" si="60"/>
        <v>62.5</v>
      </c>
      <c r="AN102" s="77">
        <f t="shared" si="61"/>
        <v>3</v>
      </c>
      <c r="AO102" s="78" t="str">
        <f t="shared" si="62"/>
        <v/>
      </c>
      <c r="AP102" s="77" t="str">
        <f t="shared" si="63"/>
        <v/>
      </c>
      <c r="AQ102" s="78" t="str">
        <f t="shared" si="64"/>
        <v/>
      </c>
      <c r="AR102" s="79" t="str">
        <f t="shared" si="65"/>
        <v/>
      </c>
      <c r="AS102" s="79" t="str">
        <f t="shared" si="66"/>
        <v/>
      </c>
      <c r="AT102" s="80" t="str">
        <f t="shared" si="67"/>
        <v/>
      </c>
      <c r="AU102" s="105"/>
      <c r="AV102" s="8"/>
    </row>
    <row r="103" spans="2:48" customFormat="1" ht="31.5" customHeight="1" x14ac:dyDescent="0.15">
      <c r="B103" s="136">
        <v>97</v>
      </c>
      <c r="C103" s="138" t="s">
        <v>363</v>
      </c>
      <c r="D103" s="151" t="s">
        <v>395</v>
      </c>
      <c r="E103" s="103" t="s">
        <v>17</v>
      </c>
      <c r="F103" s="104" t="s">
        <v>198</v>
      </c>
      <c r="G103" s="167"/>
      <c r="H103" s="109"/>
      <c r="I103" s="109">
        <v>100</v>
      </c>
      <c r="J103" s="189" t="s">
        <v>287</v>
      </c>
      <c r="K103" s="113" t="s">
        <v>13</v>
      </c>
      <c r="L103" s="109">
        <v>497</v>
      </c>
      <c r="M103" s="109">
        <v>5.3</v>
      </c>
      <c r="N103" s="109">
        <v>23</v>
      </c>
      <c r="O103" s="109">
        <v>67.099999999999994</v>
      </c>
      <c r="P103" s="112">
        <v>1.85</v>
      </c>
      <c r="Q103" s="109"/>
      <c r="R103" s="109"/>
      <c r="S103" s="109"/>
      <c r="T103" s="109"/>
      <c r="U103" s="109"/>
      <c r="V103" s="160"/>
      <c r="W103" s="127"/>
      <c r="X103" s="83">
        <f t="shared" ref="X103:X134" si="68">+$W103*AJ103/100</f>
        <v>0</v>
      </c>
      <c r="Y103" s="84">
        <f t="shared" ref="Y103:Y134" si="69">+$W103*AK103/100</f>
        <v>0</v>
      </c>
      <c r="Z103" s="84">
        <f t="shared" ref="Z103:Z134" si="70">+$W103*AL103/100</f>
        <v>0</v>
      </c>
      <c r="AA103" s="84">
        <f t="shared" ref="AA103:AA134" si="71">+$W103*AM103/100</f>
        <v>0</v>
      </c>
      <c r="AB103" s="85">
        <f t="shared" ref="AB103:AB134" si="72">+$W103*AN103/100</f>
        <v>0</v>
      </c>
      <c r="AC103" s="86" t="str">
        <f t="shared" ref="AC103:AC134" si="73">+IF(AO103="","",$W103*AO103/100)</f>
        <v/>
      </c>
      <c r="AD103" s="84" t="str">
        <f t="shared" ref="AD103:AD134" si="74">+IF(AP103="","",$W103*AP103/100)</f>
        <v/>
      </c>
      <c r="AE103" s="86" t="str">
        <f t="shared" ref="AE103:AE134" si="75">+IF(AQ103="","",$W103*AQ103/100)</f>
        <v/>
      </c>
      <c r="AF103" s="85" t="str">
        <f t="shared" ref="AF103:AF134" si="76">+IF(AR103="","",$W103*AR103/100)</f>
        <v/>
      </c>
      <c r="AG103" s="85" t="str">
        <f t="shared" ref="AG103:AG134" si="77">+IF(AS103="","",$W103*AS103/100)</f>
        <v/>
      </c>
      <c r="AH103" s="87" t="str">
        <f t="shared" ref="AH103:AH134" si="78">+IF(AT103="","",$W103*AT103/100)</f>
        <v/>
      </c>
      <c r="AI103" s="74"/>
      <c r="AJ103" s="76">
        <f t="shared" ref="AJ103:AJ134" si="79">+ROUND(L103*100/I103,0)</f>
        <v>497</v>
      </c>
      <c r="AK103" s="77">
        <f t="shared" ref="AK103:AK134" si="80">+ROUND(M103*100/$I103,1)</f>
        <v>5.3</v>
      </c>
      <c r="AL103" s="77">
        <f t="shared" ref="AL103:AL134" si="81">+ROUND(N103*100/$I103,1)</f>
        <v>23</v>
      </c>
      <c r="AM103" s="77">
        <f t="shared" ref="AM103:AM134" si="82">+ROUND(O103*100/$I103,1)</f>
        <v>67.099999999999994</v>
      </c>
      <c r="AN103" s="77">
        <f t="shared" ref="AN103:AN134" si="83">+ROUND(P103*100/$I103,1)</f>
        <v>1.9</v>
      </c>
      <c r="AO103" s="78" t="str">
        <f t="shared" si="62"/>
        <v/>
      </c>
      <c r="AP103" s="77" t="str">
        <f t="shared" si="63"/>
        <v/>
      </c>
      <c r="AQ103" s="78" t="str">
        <f t="shared" si="64"/>
        <v/>
      </c>
      <c r="AR103" s="79" t="str">
        <f t="shared" si="65"/>
        <v/>
      </c>
      <c r="AS103" s="79" t="str">
        <f t="shared" si="66"/>
        <v/>
      </c>
      <c r="AT103" s="80" t="str">
        <f t="shared" si="67"/>
        <v/>
      </c>
      <c r="AU103" s="105"/>
      <c r="AV103" s="8"/>
    </row>
    <row r="104" spans="2:48" customFormat="1" ht="31.5" customHeight="1" x14ac:dyDescent="0.15">
      <c r="B104" s="136">
        <v>98</v>
      </c>
      <c r="C104" s="138" t="s">
        <v>363</v>
      </c>
      <c r="D104" s="151" t="s">
        <v>395</v>
      </c>
      <c r="E104" s="103" t="s">
        <v>244</v>
      </c>
      <c r="F104" s="104" t="s">
        <v>190</v>
      </c>
      <c r="G104" s="167" t="s">
        <v>433</v>
      </c>
      <c r="H104" s="109">
        <v>4</v>
      </c>
      <c r="I104" s="109">
        <v>4</v>
      </c>
      <c r="J104" s="189" t="s">
        <v>287</v>
      </c>
      <c r="K104" s="113" t="s">
        <v>108</v>
      </c>
      <c r="L104" s="109">
        <v>18</v>
      </c>
      <c r="M104" s="109">
        <v>0.1</v>
      </c>
      <c r="N104" s="109">
        <v>0.8</v>
      </c>
      <c r="O104" s="109">
        <v>2.6</v>
      </c>
      <c r="P104" s="112">
        <v>5.0799999999999998E-2</v>
      </c>
      <c r="Q104" s="109">
        <v>23</v>
      </c>
      <c r="R104" s="109"/>
      <c r="S104" s="109"/>
      <c r="T104" s="109"/>
      <c r="U104" s="109"/>
      <c r="V104" s="160"/>
      <c r="W104" s="127"/>
      <c r="X104" s="83">
        <f t="shared" si="68"/>
        <v>0</v>
      </c>
      <c r="Y104" s="84">
        <f t="shared" si="69"/>
        <v>0</v>
      </c>
      <c r="Z104" s="84">
        <f t="shared" si="70"/>
        <v>0</v>
      </c>
      <c r="AA104" s="84">
        <f t="shared" si="71"/>
        <v>0</v>
      </c>
      <c r="AB104" s="85">
        <f t="shared" si="72"/>
        <v>0</v>
      </c>
      <c r="AC104" s="86">
        <f t="shared" si="73"/>
        <v>0</v>
      </c>
      <c r="AD104" s="84" t="str">
        <f t="shared" si="74"/>
        <v/>
      </c>
      <c r="AE104" s="86" t="str">
        <f t="shared" si="75"/>
        <v/>
      </c>
      <c r="AF104" s="85" t="str">
        <f t="shared" si="76"/>
        <v/>
      </c>
      <c r="AG104" s="85" t="str">
        <f t="shared" si="77"/>
        <v/>
      </c>
      <c r="AH104" s="87" t="str">
        <f t="shared" si="78"/>
        <v/>
      </c>
      <c r="AI104" s="74"/>
      <c r="AJ104" s="76">
        <f t="shared" si="79"/>
        <v>450</v>
      </c>
      <c r="AK104" s="77">
        <f t="shared" si="80"/>
        <v>2.5</v>
      </c>
      <c r="AL104" s="77">
        <f t="shared" si="81"/>
        <v>20</v>
      </c>
      <c r="AM104" s="77">
        <f t="shared" si="82"/>
        <v>65</v>
      </c>
      <c r="AN104" s="77">
        <f t="shared" si="83"/>
        <v>1.3</v>
      </c>
      <c r="AO104" s="78">
        <f t="shared" si="62"/>
        <v>575</v>
      </c>
      <c r="AP104" s="77" t="str">
        <f t="shared" si="63"/>
        <v/>
      </c>
      <c r="AQ104" s="78" t="str">
        <f t="shared" si="64"/>
        <v/>
      </c>
      <c r="AR104" s="79" t="str">
        <f t="shared" si="65"/>
        <v/>
      </c>
      <c r="AS104" s="79" t="str">
        <f t="shared" si="66"/>
        <v/>
      </c>
      <c r="AT104" s="80" t="str">
        <f t="shared" si="67"/>
        <v/>
      </c>
      <c r="AU104" s="105"/>
      <c r="AV104" s="8"/>
    </row>
    <row r="105" spans="2:48" customFormat="1" ht="31.5" customHeight="1" x14ac:dyDescent="0.15">
      <c r="B105" s="136">
        <v>99</v>
      </c>
      <c r="C105" s="138" t="s">
        <v>363</v>
      </c>
      <c r="D105" s="151" t="s">
        <v>395</v>
      </c>
      <c r="E105" s="103" t="s">
        <v>137</v>
      </c>
      <c r="F105" s="104" t="s">
        <v>190</v>
      </c>
      <c r="G105" s="167" t="s">
        <v>112</v>
      </c>
      <c r="H105" s="109">
        <v>14.7</v>
      </c>
      <c r="I105" s="109">
        <v>14.7</v>
      </c>
      <c r="J105" s="189" t="s">
        <v>287</v>
      </c>
      <c r="K105" s="113" t="s">
        <v>112</v>
      </c>
      <c r="L105" s="109">
        <v>69</v>
      </c>
      <c r="M105" s="109">
        <v>0.6</v>
      </c>
      <c r="N105" s="109">
        <v>2.5</v>
      </c>
      <c r="O105" s="109">
        <v>11.1</v>
      </c>
      <c r="P105" s="112">
        <v>0.25</v>
      </c>
      <c r="Q105" s="109"/>
      <c r="R105" s="109"/>
      <c r="S105" s="109"/>
      <c r="T105" s="109"/>
      <c r="U105" s="109"/>
      <c r="V105" s="160"/>
      <c r="W105" s="127"/>
      <c r="X105" s="83">
        <f t="shared" si="68"/>
        <v>0</v>
      </c>
      <c r="Y105" s="84">
        <f t="shared" si="69"/>
        <v>0</v>
      </c>
      <c r="Z105" s="84">
        <f t="shared" si="70"/>
        <v>0</v>
      </c>
      <c r="AA105" s="84">
        <f t="shared" si="71"/>
        <v>0</v>
      </c>
      <c r="AB105" s="85">
        <f t="shared" si="72"/>
        <v>0</v>
      </c>
      <c r="AC105" s="86" t="str">
        <f t="shared" si="73"/>
        <v/>
      </c>
      <c r="AD105" s="84" t="str">
        <f t="shared" si="74"/>
        <v/>
      </c>
      <c r="AE105" s="86" t="str">
        <f t="shared" si="75"/>
        <v/>
      </c>
      <c r="AF105" s="85" t="str">
        <f t="shared" si="76"/>
        <v/>
      </c>
      <c r="AG105" s="85" t="str">
        <f t="shared" si="77"/>
        <v/>
      </c>
      <c r="AH105" s="87" t="str">
        <f t="shared" si="78"/>
        <v/>
      </c>
      <c r="AI105" s="74"/>
      <c r="AJ105" s="76">
        <f t="shared" si="79"/>
        <v>469</v>
      </c>
      <c r="AK105" s="77">
        <f t="shared" si="80"/>
        <v>4.0999999999999996</v>
      </c>
      <c r="AL105" s="77">
        <f t="shared" si="81"/>
        <v>17</v>
      </c>
      <c r="AM105" s="77">
        <f t="shared" si="82"/>
        <v>75.5</v>
      </c>
      <c r="AN105" s="77">
        <f t="shared" si="83"/>
        <v>1.7</v>
      </c>
      <c r="AO105" s="78" t="str">
        <f t="shared" si="62"/>
        <v/>
      </c>
      <c r="AP105" s="77" t="str">
        <f t="shared" si="63"/>
        <v/>
      </c>
      <c r="AQ105" s="78" t="str">
        <f t="shared" si="64"/>
        <v/>
      </c>
      <c r="AR105" s="79" t="str">
        <f t="shared" si="65"/>
        <v/>
      </c>
      <c r="AS105" s="79" t="str">
        <f t="shared" si="66"/>
        <v/>
      </c>
      <c r="AT105" s="80" t="str">
        <f t="shared" si="67"/>
        <v/>
      </c>
      <c r="AU105" s="105"/>
      <c r="AV105" s="8"/>
    </row>
    <row r="106" spans="2:48" customFormat="1" ht="31.5" customHeight="1" x14ac:dyDescent="0.15">
      <c r="B106" s="136">
        <v>100</v>
      </c>
      <c r="C106" s="138" t="s">
        <v>363</v>
      </c>
      <c r="D106" s="151" t="s">
        <v>395</v>
      </c>
      <c r="E106" s="103" t="s">
        <v>94</v>
      </c>
      <c r="F106" s="104" t="s">
        <v>199</v>
      </c>
      <c r="G106" s="167" t="s">
        <v>39</v>
      </c>
      <c r="H106" s="109">
        <v>6</v>
      </c>
      <c r="I106" s="109">
        <v>100</v>
      </c>
      <c r="J106" s="189" t="s">
        <v>287</v>
      </c>
      <c r="K106" s="113" t="s">
        <v>42</v>
      </c>
      <c r="L106" s="109">
        <v>510</v>
      </c>
      <c r="M106" s="109">
        <v>5.0999999999999996</v>
      </c>
      <c r="N106" s="109">
        <v>25.4</v>
      </c>
      <c r="O106" s="109">
        <v>65.3</v>
      </c>
      <c r="P106" s="112">
        <v>2.2000000000000002</v>
      </c>
      <c r="Q106" s="109"/>
      <c r="R106" s="109"/>
      <c r="S106" s="109"/>
      <c r="T106" s="109"/>
      <c r="U106" s="109"/>
      <c r="V106" s="160"/>
      <c r="W106" s="127"/>
      <c r="X106" s="83">
        <f t="shared" si="68"/>
        <v>0</v>
      </c>
      <c r="Y106" s="84">
        <f t="shared" si="69"/>
        <v>0</v>
      </c>
      <c r="Z106" s="84">
        <f t="shared" si="70"/>
        <v>0</v>
      </c>
      <c r="AA106" s="84">
        <f t="shared" si="71"/>
        <v>0</v>
      </c>
      <c r="AB106" s="85">
        <f t="shared" si="72"/>
        <v>0</v>
      </c>
      <c r="AC106" s="86" t="str">
        <f t="shared" si="73"/>
        <v/>
      </c>
      <c r="AD106" s="84" t="str">
        <f t="shared" si="74"/>
        <v/>
      </c>
      <c r="AE106" s="86" t="str">
        <f t="shared" si="75"/>
        <v/>
      </c>
      <c r="AF106" s="85" t="str">
        <f t="shared" si="76"/>
        <v/>
      </c>
      <c r="AG106" s="85" t="str">
        <f t="shared" si="77"/>
        <v/>
      </c>
      <c r="AH106" s="87" t="str">
        <f t="shared" si="78"/>
        <v/>
      </c>
      <c r="AI106" s="74"/>
      <c r="AJ106" s="76">
        <f t="shared" si="79"/>
        <v>510</v>
      </c>
      <c r="AK106" s="77">
        <f t="shared" si="80"/>
        <v>5.0999999999999996</v>
      </c>
      <c r="AL106" s="77">
        <f t="shared" si="81"/>
        <v>25.4</v>
      </c>
      <c r="AM106" s="77">
        <f t="shared" si="82"/>
        <v>65.3</v>
      </c>
      <c r="AN106" s="77">
        <f t="shared" si="83"/>
        <v>2.2000000000000002</v>
      </c>
      <c r="AO106" s="78" t="str">
        <f t="shared" si="62"/>
        <v/>
      </c>
      <c r="AP106" s="77" t="str">
        <f t="shared" si="63"/>
        <v/>
      </c>
      <c r="AQ106" s="78" t="str">
        <f t="shared" si="64"/>
        <v/>
      </c>
      <c r="AR106" s="79" t="str">
        <f t="shared" si="65"/>
        <v/>
      </c>
      <c r="AS106" s="79" t="str">
        <f t="shared" si="66"/>
        <v/>
      </c>
      <c r="AT106" s="80" t="str">
        <f t="shared" si="67"/>
        <v/>
      </c>
      <c r="AU106" s="105"/>
      <c r="AV106" s="8"/>
    </row>
    <row r="107" spans="2:48" customFormat="1" ht="31.5" customHeight="1" x14ac:dyDescent="0.15">
      <c r="B107" s="136">
        <v>101</v>
      </c>
      <c r="C107" s="138" t="s">
        <v>363</v>
      </c>
      <c r="D107" s="151" t="s">
        <v>395</v>
      </c>
      <c r="E107" s="103" t="s">
        <v>71</v>
      </c>
      <c r="F107" s="104" t="s">
        <v>201</v>
      </c>
      <c r="G107" s="167" t="s">
        <v>39</v>
      </c>
      <c r="H107" s="109">
        <v>4.8</v>
      </c>
      <c r="I107" s="109">
        <v>4.8</v>
      </c>
      <c r="J107" s="189" t="s">
        <v>287</v>
      </c>
      <c r="K107" s="113" t="s">
        <v>39</v>
      </c>
      <c r="L107" s="109">
        <v>22</v>
      </c>
      <c r="M107" s="109">
        <v>0.3</v>
      </c>
      <c r="N107" s="109">
        <v>0.6</v>
      </c>
      <c r="O107" s="109">
        <v>3.7</v>
      </c>
      <c r="P107" s="112">
        <v>0.08</v>
      </c>
      <c r="Q107" s="109"/>
      <c r="R107" s="109"/>
      <c r="S107" s="109"/>
      <c r="T107" s="109"/>
      <c r="U107" s="109"/>
      <c r="V107" s="160"/>
      <c r="W107" s="127"/>
      <c r="X107" s="83">
        <f t="shared" si="68"/>
        <v>0</v>
      </c>
      <c r="Y107" s="84">
        <f t="shared" si="69"/>
        <v>0</v>
      </c>
      <c r="Z107" s="84">
        <f t="shared" si="70"/>
        <v>0</v>
      </c>
      <c r="AA107" s="84">
        <f t="shared" si="71"/>
        <v>0</v>
      </c>
      <c r="AB107" s="85">
        <f t="shared" si="72"/>
        <v>0</v>
      </c>
      <c r="AC107" s="86" t="str">
        <f t="shared" si="73"/>
        <v/>
      </c>
      <c r="AD107" s="84" t="str">
        <f t="shared" si="74"/>
        <v/>
      </c>
      <c r="AE107" s="86" t="str">
        <f t="shared" si="75"/>
        <v/>
      </c>
      <c r="AF107" s="85" t="str">
        <f t="shared" si="76"/>
        <v/>
      </c>
      <c r="AG107" s="85" t="str">
        <f t="shared" si="77"/>
        <v/>
      </c>
      <c r="AH107" s="87" t="str">
        <f t="shared" si="78"/>
        <v/>
      </c>
      <c r="AI107" s="74"/>
      <c r="AJ107" s="76">
        <f t="shared" si="79"/>
        <v>458</v>
      </c>
      <c r="AK107" s="77">
        <f t="shared" si="80"/>
        <v>6.3</v>
      </c>
      <c r="AL107" s="77">
        <f t="shared" si="81"/>
        <v>12.5</v>
      </c>
      <c r="AM107" s="77">
        <f t="shared" si="82"/>
        <v>77.099999999999994</v>
      </c>
      <c r="AN107" s="77">
        <f t="shared" si="83"/>
        <v>1.7</v>
      </c>
      <c r="AO107" s="78" t="str">
        <f t="shared" si="62"/>
        <v/>
      </c>
      <c r="AP107" s="77" t="str">
        <f t="shared" si="63"/>
        <v/>
      </c>
      <c r="AQ107" s="78" t="str">
        <f t="shared" si="64"/>
        <v/>
      </c>
      <c r="AR107" s="79" t="str">
        <f t="shared" si="65"/>
        <v/>
      </c>
      <c r="AS107" s="79" t="str">
        <f t="shared" si="66"/>
        <v/>
      </c>
      <c r="AT107" s="80" t="str">
        <f t="shared" si="67"/>
        <v/>
      </c>
      <c r="AU107" s="105"/>
      <c r="AV107" s="8"/>
    </row>
    <row r="108" spans="2:48" customFormat="1" ht="31.5" customHeight="1" x14ac:dyDescent="0.15">
      <c r="B108" s="136">
        <v>102</v>
      </c>
      <c r="C108" s="138" t="s">
        <v>363</v>
      </c>
      <c r="D108" s="151" t="s">
        <v>395</v>
      </c>
      <c r="E108" s="103" t="s">
        <v>185</v>
      </c>
      <c r="F108" s="104" t="s">
        <v>198</v>
      </c>
      <c r="G108" s="167" t="s">
        <v>369</v>
      </c>
      <c r="H108" s="109">
        <v>14.8</v>
      </c>
      <c r="I108" s="109">
        <v>14.8</v>
      </c>
      <c r="J108" s="189" t="s">
        <v>287</v>
      </c>
      <c r="K108" s="113" t="s">
        <v>369</v>
      </c>
      <c r="L108" s="114">
        <v>77</v>
      </c>
      <c r="M108" s="115">
        <v>0.9</v>
      </c>
      <c r="N108" s="115">
        <v>4.4000000000000004</v>
      </c>
      <c r="O108" s="115">
        <v>8.5</v>
      </c>
      <c r="P108" s="112">
        <v>0.24</v>
      </c>
      <c r="Q108" s="114"/>
      <c r="R108" s="109"/>
      <c r="S108" s="109"/>
      <c r="T108" s="109"/>
      <c r="U108" s="109"/>
      <c r="V108" s="160"/>
      <c r="W108" s="127"/>
      <c r="X108" s="83">
        <f t="shared" si="68"/>
        <v>0</v>
      </c>
      <c r="Y108" s="84">
        <f t="shared" si="69"/>
        <v>0</v>
      </c>
      <c r="Z108" s="84">
        <f t="shared" si="70"/>
        <v>0</v>
      </c>
      <c r="AA108" s="84">
        <f t="shared" si="71"/>
        <v>0</v>
      </c>
      <c r="AB108" s="85">
        <f t="shared" si="72"/>
        <v>0</v>
      </c>
      <c r="AC108" s="86" t="str">
        <f t="shared" si="73"/>
        <v/>
      </c>
      <c r="AD108" s="84" t="str">
        <f t="shared" si="74"/>
        <v/>
      </c>
      <c r="AE108" s="86" t="str">
        <f t="shared" si="75"/>
        <v/>
      </c>
      <c r="AF108" s="85" t="str">
        <f t="shared" si="76"/>
        <v/>
      </c>
      <c r="AG108" s="85" t="str">
        <f t="shared" si="77"/>
        <v/>
      </c>
      <c r="AH108" s="87" t="str">
        <f t="shared" si="78"/>
        <v/>
      </c>
      <c r="AI108" s="74"/>
      <c r="AJ108" s="76">
        <f t="shared" si="79"/>
        <v>520</v>
      </c>
      <c r="AK108" s="77">
        <f t="shared" si="80"/>
        <v>6.1</v>
      </c>
      <c r="AL108" s="77">
        <f t="shared" si="81"/>
        <v>29.7</v>
      </c>
      <c r="AM108" s="77">
        <f t="shared" si="82"/>
        <v>57.4</v>
      </c>
      <c r="AN108" s="77">
        <f t="shared" si="83"/>
        <v>1.6</v>
      </c>
      <c r="AO108" s="78" t="str">
        <f t="shared" ref="AO108:AO139" si="84">+IF(Q108="","",ROUND(Q108*100/$I108,0))</f>
        <v/>
      </c>
      <c r="AP108" s="77" t="str">
        <f t="shared" ref="AP108:AP139" si="85">+IF(R108="","",ROUND(R108*100/$I108,1))</f>
        <v/>
      </c>
      <c r="AQ108" s="78" t="str">
        <f t="shared" ref="AQ108:AQ139" si="86">+IF(S108="","",ROUND(S108*100/$I108,0))</f>
        <v/>
      </c>
      <c r="AR108" s="79" t="str">
        <f t="shared" ref="AR108:AR139" si="87">+IF(T108="","",ROUND(T108*100/$I108,2))</f>
        <v/>
      </c>
      <c r="AS108" s="79" t="str">
        <f t="shared" ref="AS108:AS139" si="88">+IF(U108="","",ROUND(U108*100/$I108,2))</f>
        <v/>
      </c>
      <c r="AT108" s="80" t="str">
        <f t="shared" ref="AT108:AT139" si="89">+IF(V108="","",ROUND(V108*100/$I108,0))</f>
        <v/>
      </c>
      <c r="AU108" s="105"/>
      <c r="AV108" s="8"/>
    </row>
    <row r="109" spans="2:48" customFormat="1" ht="31.5" customHeight="1" x14ac:dyDescent="0.15">
      <c r="B109" s="136">
        <v>103</v>
      </c>
      <c r="C109" s="138" t="s">
        <v>363</v>
      </c>
      <c r="D109" s="151" t="s">
        <v>395</v>
      </c>
      <c r="E109" s="103" t="s">
        <v>73</v>
      </c>
      <c r="F109" s="104" t="s">
        <v>189</v>
      </c>
      <c r="G109" s="167" t="s">
        <v>52</v>
      </c>
      <c r="H109" s="109">
        <v>8</v>
      </c>
      <c r="I109" s="109">
        <v>100</v>
      </c>
      <c r="J109" s="189" t="s">
        <v>287</v>
      </c>
      <c r="K109" s="113" t="s">
        <v>42</v>
      </c>
      <c r="L109" s="109">
        <v>563</v>
      </c>
      <c r="M109" s="109">
        <v>1.9</v>
      </c>
      <c r="N109" s="109">
        <v>35.9</v>
      </c>
      <c r="O109" s="109">
        <v>58</v>
      </c>
      <c r="P109" s="112">
        <v>1.7</v>
      </c>
      <c r="Q109" s="109"/>
      <c r="R109" s="109"/>
      <c r="S109" s="109"/>
      <c r="T109" s="109"/>
      <c r="U109" s="109"/>
      <c r="V109" s="160"/>
      <c r="W109" s="127"/>
      <c r="X109" s="83">
        <f t="shared" si="68"/>
        <v>0</v>
      </c>
      <c r="Y109" s="84">
        <f t="shared" si="69"/>
        <v>0</v>
      </c>
      <c r="Z109" s="84">
        <f t="shared" si="70"/>
        <v>0</v>
      </c>
      <c r="AA109" s="84">
        <f t="shared" si="71"/>
        <v>0</v>
      </c>
      <c r="AB109" s="85">
        <f t="shared" si="72"/>
        <v>0</v>
      </c>
      <c r="AC109" s="86" t="str">
        <f t="shared" si="73"/>
        <v/>
      </c>
      <c r="AD109" s="84" t="str">
        <f t="shared" si="74"/>
        <v/>
      </c>
      <c r="AE109" s="86" t="str">
        <f t="shared" si="75"/>
        <v/>
      </c>
      <c r="AF109" s="85" t="str">
        <f t="shared" si="76"/>
        <v/>
      </c>
      <c r="AG109" s="85" t="str">
        <f t="shared" si="77"/>
        <v/>
      </c>
      <c r="AH109" s="87" t="str">
        <f t="shared" si="78"/>
        <v/>
      </c>
      <c r="AI109" s="74"/>
      <c r="AJ109" s="76">
        <f t="shared" si="79"/>
        <v>563</v>
      </c>
      <c r="AK109" s="77">
        <f t="shared" si="80"/>
        <v>1.9</v>
      </c>
      <c r="AL109" s="77">
        <f t="shared" si="81"/>
        <v>35.9</v>
      </c>
      <c r="AM109" s="77">
        <f t="shared" si="82"/>
        <v>58</v>
      </c>
      <c r="AN109" s="77">
        <f t="shared" si="83"/>
        <v>1.7</v>
      </c>
      <c r="AO109" s="78" t="str">
        <f t="shared" si="84"/>
        <v/>
      </c>
      <c r="AP109" s="77" t="str">
        <f t="shared" si="85"/>
        <v/>
      </c>
      <c r="AQ109" s="78" t="str">
        <f t="shared" si="86"/>
        <v/>
      </c>
      <c r="AR109" s="79" t="str">
        <f t="shared" si="87"/>
        <v/>
      </c>
      <c r="AS109" s="79" t="str">
        <f t="shared" si="88"/>
        <v/>
      </c>
      <c r="AT109" s="80" t="str">
        <f t="shared" si="89"/>
        <v/>
      </c>
      <c r="AU109" s="105"/>
      <c r="AV109" s="8"/>
    </row>
    <row r="110" spans="2:48" customFormat="1" ht="31.5" customHeight="1" x14ac:dyDescent="0.15">
      <c r="B110" s="136">
        <v>104</v>
      </c>
      <c r="C110" s="138" t="s">
        <v>363</v>
      </c>
      <c r="D110" s="151" t="s">
        <v>395</v>
      </c>
      <c r="E110" s="103" t="s">
        <v>77</v>
      </c>
      <c r="F110" s="104" t="s">
        <v>189</v>
      </c>
      <c r="G110" s="167" t="s">
        <v>39</v>
      </c>
      <c r="H110" s="109">
        <v>4</v>
      </c>
      <c r="I110" s="109">
        <v>100</v>
      </c>
      <c r="J110" s="189" t="s">
        <v>287</v>
      </c>
      <c r="K110" s="113" t="s">
        <v>42</v>
      </c>
      <c r="L110" s="109">
        <v>563</v>
      </c>
      <c r="M110" s="109">
        <v>1.9</v>
      </c>
      <c r="N110" s="109">
        <v>35.9</v>
      </c>
      <c r="O110" s="109">
        <v>58</v>
      </c>
      <c r="P110" s="112">
        <v>1.7</v>
      </c>
      <c r="Q110" s="109"/>
      <c r="R110" s="109"/>
      <c r="S110" s="109"/>
      <c r="T110" s="109"/>
      <c r="U110" s="109"/>
      <c r="V110" s="160"/>
      <c r="W110" s="127"/>
      <c r="X110" s="83">
        <f t="shared" si="68"/>
        <v>0</v>
      </c>
      <c r="Y110" s="84">
        <f t="shared" si="69"/>
        <v>0</v>
      </c>
      <c r="Z110" s="84">
        <f t="shared" si="70"/>
        <v>0</v>
      </c>
      <c r="AA110" s="84">
        <f t="shared" si="71"/>
        <v>0</v>
      </c>
      <c r="AB110" s="85">
        <f t="shared" si="72"/>
        <v>0</v>
      </c>
      <c r="AC110" s="86" t="str">
        <f t="shared" si="73"/>
        <v/>
      </c>
      <c r="AD110" s="84" t="str">
        <f t="shared" si="74"/>
        <v/>
      </c>
      <c r="AE110" s="86" t="str">
        <f t="shared" si="75"/>
        <v/>
      </c>
      <c r="AF110" s="85" t="str">
        <f t="shared" si="76"/>
        <v/>
      </c>
      <c r="AG110" s="85" t="str">
        <f t="shared" si="77"/>
        <v/>
      </c>
      <c r="AH110" s="87" t="str">
        <f t="shared" si="78"/>
        <v/>
      </c>
      <c r="AI110" s="74"/>
      <c r="AJ110" s="76">
        <f t="shared" si="79"/>
        <v>563</v>
      </c>
      <c r="AK110" s="77">
        <f t="shared" si="80"/>
        <v>1.9</v>
      </c>
      <c r="AL110" s="77">
        <f t="shared" si="81"/>
        <v>35.9</v>
      </c>
      <c r="AM110" s="77">
        <f t="shared" si="82"/>
        <v>58</v>
      </c>
      <c r="AN110" s="77">
        <f t="shared" si="83"/>
        <v>1.7</v>
      </c>
      <c r="AO110" s="78" t="str">
        <f t="shared" si="84"/>
        <v/>
      </c>
      <c r="AP110" s="77" t="str">
        <f t="shared" si="85"/>
        <v/>
      </c>
      <c r="AQ110" s="78" t="str">
        <f t="shared" si="86"/>
        <v/>
      </c>
      <c r="AR110" s="79" t="str">
        <f t="shared" si="87"/>
        <v/>
      </c>
      <c r="AS110" s="79" t="str">
        <f t="shared" si="88"/>
        <v/>
      </c>
      <c r="AT110" s="80" t="str">
        <f t="shared" si="89"/>
        <v/>
      </c>
      <c r="AU110" s="105"/>
      <c r="AV110" s="8"/>
    </row>
    <row r="111" spans="2:48" customFormat="1" ht="31.5" customHeight="1" x14ac:dyDescent="0.15">
      <c r="B111" s="136">
        <v>105</v>
      </c>
      <c r="C111" s="138" t="s">
        <v>363</v>
      </c>
      <c r="D111" s="151" t="s">
        <v>395</v>
      </c>
      <c r="E111" s="103" t="s">
        <v>126</v>
      </c>
      <c r="F111" s="104" t="s">
        <v>190</v>
      </c>
      <c r="G111" s="167" t="s">
        <v>52</v>
      </c>
      <c r="H111" s="109">
        <v>10.6</v>
      </c>
      <c r="I111" s="109">
        <v>100</v>
      </c>
      <c r="J111" s="189" t="s">
        <v>287</v>
      </c>
      <c r="K111" s="113" t="s">
        <v>42</v>
      </c>
      <c r="L111" s="109">
        <v>379</v>
      </c>
      <c r="M111" s="109">
        <v>7.9</v>
      </c>
      <c r="N111" s="109">
        <v>1.3</v>
      </c>
      <c r="O111" s="109">
        <v>83.9</v>
      </c>
      <c r="P111" s="112">
        <v>2.4300000000000002</v>
      </c>
      <c r="Q111" s="109"/>
      <c r="R111" s="109"/>
      <c r="S111" s="109"/>
      <c r="T111" s="109"/>
      <c r="U111" s="109"/>
      <c r="V111" s="160"/>
      <c r="W111" s="127"/>
      <c r="X111" s="83">
        <f t="shared" si="68"/>
        <v>0</v>
      </c>
      <c r="Y111" s="84">
        <f t="shared" si="69"/>
        <v>0</v>
      </c>
      <c r="Z111" s="84">
        <f t="shared" si="70"/>
        <v>0</v>
      </c>
      <c r="AA111" s="84">
        <f t="shared" si="71"/>
        <v>0</v>
      </c>
      <c r="AB111" s="85">
        <f t="shared" si="72"/>
        <v>0</v>
      </c>
      <c r="AC111" s="86" t="str">
        <f t="shared" si="73"/>
        <v/>
      </c>
      <c r="AD111" s="84" t="str">
        <f t="shared" si="74"/>
        <v/>
      </c>
      <c r="AE111" s="86" t="str">
        <f t="shared" si="75"/>
        <v/>
      </c>
      <c r="AF111" s="85" t="str">
        <f t="shared" si="76"/>
        <v/>
      </c>
      <c r="AG111" s="85" t="str">
        <f t="shared" si="77"/>
        <v/>
      </c>
      <c r="AH111" s="87" t="str">
        <f t="shared" si="78"/>
        <v/>
      </c>
      <c r="AI111" s="74"/>
      <c r="AJ111" s="76">
        <f t="shared" si="79"/>
        <v>379</v>
      </c>
      <c r="AK111" s="77">
        <f t="shared" si="80"/>
        <v>7.9</v>
      </c>
      <c r="AL111" s="77">
        <f t="shared" si="81"/>
        <v>1.3</v>
      </c>
      <c r="AM111" s="77">
        <f t="shared" si="82"/>
        <v>83.9</v>
      </c>
      <c r="AN111" s="77">
        <f t="shared" si="83"/>
        <v>2.4</v>
      </c>
      <c r="AO111" s="78" t="str">
        <f t="shared" si="84"/>
        <v/>
      </c>
      <c r="AP111" s="77" t="str">
        <f t="shared" si="85"/>
        <v/>
      </c>
      <c r="AQ111" s="78" t="str">
        <f t="shared" si="86"/>
        <v/>
      </c>
      <c r="AR111" s="79" t="str">
        <f t="shared" si="87"/>
        <v/>
      </c>
      <c r="AS111" s="79" t="str">
        <f t="shared" si="88"/>
        <v/>
      </c>
      <c r="AT111" s="80" t="str">
        <f t="shared" si="89"/>
        <v/>
      </c>
      <c r="AU111" s="105"/>
      <c r="AV111" s="8"/>
    </row>
    <row r="112" spans="2:48" customFormat="1" ht="31.5" customHeight="1" x14ac:dyDescent="0.15">
      <c r="B112" s="136">
        <v>106</v>
      </c>
      <c r="C112" s="138" t="s">
        <v>363</v>
      </c>
      <c r="D112" s="151" t="s">
        <v>395</v>
      </c>
      <c r="E112" s="103" t="s">
        <v>31</v>
      </c>
      <c r="F112" s="104" t="s">
        <v>190</v>
      </c>
      <c r="G112" s="167"/>
      <c r="H112" s="109"/>
      <c r="I112" s="109">
        <v>100</v>
      </c>
      <c r="J112" s="189" t="s">
        <v>287</v>
      </c>
      <c r="K112" s="113" t="s">
        <v>13</v>
      </c>
      <c r="L112" s="109">
        <v>379</v>
      </c>
      <c r="M112" s="109">
        <v>7.9</v>
      </c>
      <c r="N112" s="109">
        <v>1.3</v>
      </c>
      <c r="O112" s="109">
        <v>83.9</v>
      </c>
      <c r="P112" s="112">
        <v>2.4300000000000002</v>
      </c>
      <c r="Q112" s="109"/>
      <c r="R112" s="109"/>
      <c r="S112" s="109"/>
      <c r="T112" s="109"/>
      <c r="U112" s="109"/>
      <c r="V112" s="160"/>
      <c r="W112" s="127"/>
      <c r="X112" s="83">
        <f t="shared" si="68"/>
        <v>0</v>
      </c>
      <c r="Y112" s="84">
        <f t="shared" si="69"/>
        <v>0</v>
      </c>
      <c r="Z112" s="84">
        <f t="shared" si="70"/>
        <v>0</v>
      </c>
      <c r="AA112" s="84">
        <f t="shared" si="71"/>
        <v>0</v>
      </c>
      <c r="AB112" s="85">
        <f t="shared" si="72"/>
        <v>0</v>
      </c>
      <c r="AC112" s="86" t="str">
        <f t="shared" si="73"/>
        <v/>
      </c>
      <c r="AD112" s="84" t="str">
        <f t="shared" si="74"/>
        <v/>
      </c>
      <c r="AE112" s="86" t="str">
        <f t="shared" si="75"/>
        <v/>
      </c>
      <c r="AF112" s="85" t="str">
        <f t="shared" si="76"/>
        <v/>
      </c>
      <c r="AG112" s="85" t="str">
        <f t="shared" si="77"/>
        <v/>
      </c>
      <c r="AH112" s="87" t="str">
        <f t="shared" si="78"/>
        <v/>
      </c>
      <c r="AI112" s="74"/>
      <c r="AJ112" s="76">
        <f t="shared" si="79"/>
        <v>379</v>
      </c>
      <c r="AK112" s="77">
        <f t="shared" si="80"/>
        <v>7.9</v>
      </c>
      <c r="AL112" s="77">
        <f t="shared" si="81"/>
        <v>1.3</v>
      </c>
      <c r="AM112" s="77">
        <f t="shared" si="82"/>
        <v>83.9</v>
      </c>
      <c r="AN112" s="77">
        <f t="shared" si="83"/>
        <v>2.4</v>
      </c>
      <c r="AO112" s="78" t="str">
        <f t="shared" si="84"/>
        <v/>
      </c>
      <c r="AP112" s="77" t="str">
        <f t="shared" si="85"/>
        <v/>
      </c>
      <c r="AQ112" s="78" t="str">
        <f t="shared" si="86"/>
        <v/>
      </c>
      <c r="AR112" s="79" t="str">
        <f t="shared" si="87"/>
        <v/>
      </c>
      <c r="AS112" s="79" t="str">
        <f t="shared" si="88"/>
        <v/>
      </c>
      <c r="AT112" s="80" t="str">
        <f t="shared" si="89"/>
        <v/>
      </c>
      <c r="AU112" s="105"/>
      <c r="AV112" s="8"/>
    </row>
    <row r="113" spans="2:67" customFormat="1" ht="31.5" customHeight="1" x14ac:dyDescent="0.15">
      <c r="B113" s="136">
        <v>107</v>
      </c>
      <c r="C113" s="138" t="s">
        <v>363</v>
      </c>
      <c r="D113" s="151" t="s">
        <v>395</v>
      </c>
      <c r="E113" s="103" t="s">
        <v>75</v>
      </c>
      <c r="F113" s="104" t="s">
        <v>203</v>
      </c>
      <c r="G113" s="167" t="s">
        <v>39</v>
      </c>
      <c r="H113" s="109">
        <v>12</v>
      </c>
      <c r="I113" s="109">
        <v>12</v>
      </c>
      <c r="J113" s="189" t="s">
        <v>287</v>
      </c>
      <c r="K113" s="113" t="s">
        <v>39</v>
      </c>
      <c r="L113" s="109">
        <v>47.4</v>
      </c>
      <c r="M113" s="109">
        <v>0.6</v>
      </c>
      <c r="N113" s="109">
        <v>2</v>
      </c>
      <c r="O113" s="109">
        <v>6.8</v>
      </c>
      <c r="P113" s="112">
        <v>0.3</v>
      </c>
      <c r="Q113" s="109"/>
      <c r="R113" s="109"/>
      <c r="S113" s="109"/>
      <c r="T113" s="109"/>
      <c r="U113" s="109"/>
      <c r="V113" s="160"/>
      <c r="W113" s="127"/>
      <c r="X113" s="83">
        <f t="shared" si="68"/>
        <v>0</v>
      </c>
      <c r="Y113" s="84">
        <f t="shared" si="69"/>
        <v>0</v>
      </c>
      <c r="Z113" s="84">
        <f t="shared" si="70"/>
        <v>0</v>
      </c>
      <c r="AA113" s="84">
        <f t="shared" si="71"/>
        <v>0</v>
      </c>
      <c r="AB113" s="85">
        <f t="shared" si="72"/>
        <v>0</v>
      </c>
      <c r="AC113" s="86" t="str">
        <f t="shared" si="73"/>
        <v/>
      </c>
      <c r="AD113" s="84" t="str">
        <f t="shared" si="74"/>
        <v/>
      </c>
      <c r="AE113" s="86" t="str">
        <f t="shared" si="75"/>
        <v/>
      </c>
      <c r="AF113" s="85" t="str">
        <f t="shared" si="76"/>
        <v/>
      </c>
      <c r="AG113" s="85" t="str">
        <f t="shared" si="77"/>
        <v/>
      </c>
      <c r="AH113" s="87" t="str">
        <f t="shared" si="78"/>
        <v/>
      </c>
      <c r="AI113" s="74"/>
      <c r="AJ113" s="76">
        <f t="shared" si="79"/>
        <v>395</v>
      </c>
      <c r="AK113" s="77">
        <f t="shared" si="80"/>
        <v>5</v>
      </c>
      <c r="AL113" s="77">
        <f t="shared" si="81"/>
        <v>16.7</v>
      </c>
      <c r="AM113" s="77">
        <f t="shared" si="82"/>
        <v>56.7</v>
      </c>
      <c r="AN113" s="77">
        <f t="shared" si="83"/>
        <v>2.5</v>
      </c>
      <c r="AO113" s="78" t="str">
        <f t="shared" si="84"/>
        <v/>
      </c>
      <c r="AP113" s="77" t="str">
        <f t="shared" si="85"/>
        <v/>
      </c>
      <c r="AQ113" s="78" t="str">
        <f t="shared" si="86"/>
        <v/>
      </c>
      <c r="AR113" s="79" t="str">
        <f t="shared" si="87"/>
        <v/>
      </c>
      <c r="AS113" s="79" t="str">
        <f t="shared" si="88"/>
        <v/>
      </c>
      <c r="AT113" s="80" t="str">
        <f t="shared" si="89"/>
        <v/>
      </c>
      <c r="AU113" s="105"/>
      <c r="AV113" s="8"/>
    </row>
    <row r="114" spans="2:67" customFormat="1" ht="31.5" customHeight="1" x14ac:dyDescent="0.15">
      <c r="B114" s="136">
        <v>108</v>
      </c>
      <c r="C114" s="138" t="s">
        <v>363</v>
      </c>
      <c r="D114" s="151" t="s">
        <v>395</v>
      </c>
      <c r="E114" s="103" t="s">
        <v>274</v>
      </c>
      <c r="F114" s="104" t="s">
        <v>203</v>
      </c>
      <c r="G114" s="167" t="s">
        <v>52</v>
      </c>
      <c r="H114" s="109">
        <v>11.2</v>
      </c>
      <c r="I114" s="109">
        <v>11.2</v>
      </c>
      <c r="J114" s="189" t="s">
        <v>287</v>
      </c>
      <c r="K114" s="113" t="s">
        <v>52</v>
      </c>
      <c r="L114" s="109">
        <v>52.7</v>
      </c>
      <c r="M114" s="109">
        <v>0.7</v>
      </c>
      <c r="N114" s="109">
        <v>2.1</v>
      </c>
      <c r="O114" s="109">
        <v>7.8</v>
      </c>
      <c r="P114" s="112">
        <v>0.2</v>
      </c>
      <c r="Q114" s="109"/>
      <c r="R114" s="109"/>
      <c r="S114" s="109"/>
      <c r="T114" s="109"/>
      <c r="U114" s="109"/>
      <c r="V114" s="160"/>
      <c r="W114" s="127"/>
      <c r="X114" s="83">
        <f t="shared" si="68"/>
        <v>0</v>
      </c>
      <c r="Y114" s="84">
        <f t="shared" si="69"/>
        <v>0</v>
      </c>
      <c r="Z114" s="84">
        <f t="shared" si="70"/>
        <v>0</v>
      </c>
      <c r="AA114" s="84">
        <f t="shared" si="71"/>
        <v>0</v>
      </c>
      <c r="AB114" s="85">
        <f t="shared" si="72"/>
        <v>0</v>
      </c>
      <c r="AC114" s="86" t="str">
        <f t="shared" si="73"/>
        <v/>
      </c>
      <c r="AD114" s="84" t="str">
        <f t="shared" si="74"/>
        <v/>
      </c>
      <c r="AE114" s="86" t="str">
        <f t="shared" si="75"/>
        <v/>
      </c>
      <c r="AF114" s="85" t="str">
        <f t="shared" si="76"/>
        <v/>
      </c>
      <c r="AG114" s="85" t="str">
        <f t="shared" si="77"/>
        <v/>
      </c>
      <c r="AH114" s="87" t="str">
        <f t="shared" si="78"/>
        <v/>
      </c>
      <c r="AI114" s="74"/>
      <c r="AJ114" s="76">
        <f t="shared" si="79"/>
        <v>471</v>
      </c>
      <c r="AK114" s="77">
        <f t="shared" si="80"/>
        <v>6.3</v>
      </c>
      <c r="AL114" s="77">
        <f t="shared" si="81"/>
        <v>18.8</v>
      </c>
      <c r="AM114" s="77">
        <f t="shared" si="82"/>
        <v>69.599999999999994</v>
      </c>
      <c r="AN114" s="77">
        <f t="shared" si="83"/>
        <v>1.8</v>
      </c>
      <c r="AO114" s="78" t="str">
        <f t="shared" si="84"/>
        <v/>
      </c>
      <c r="AP114" s="77" t="str">
        <f t="shared" si="85"/>
        <v/>
      </c>
      <c r="AQ114" s="78" t="str">
        <f t="shared" si="86"/>
        <v/>
      </c>
      <c r="AR114" s="79" t="str">
        <f t="shared" si="87"/>
        <v/>
      </c>
      <c r="AS114" s="79" t="str">
        <f t="shared" si="88"/>
        <v/>
      </c>
      <c r="AT114" s="80" t="str">
        <f t="shared" si="89"/>
        <v/>
      </c>
      <c r="AU114" s="105"/>
      <c r="AV114" s="8"/>
    </row>
    <row r="115" spans="2:67" customFormat="1" ht="31.5" customHeight="1" x14ac:dyDescent="0.15">
      <c r="B115" s="136">
        <v>109</v>
      </c>
      <c r="C115" s="138" t="s">
        <v>363</v>
      </c>
      <c r="D115" s="151" t="s">
        <v>395</v>
      </c>
      <c r="E115" s="103" t="s">
        <v>275</v>
      </c>
      <c r="F115" s="104" t="s">
        <v>203</v>
      </c>
      <c r="G115" s="167" t="s">
        <v>52</v>
      </c>
      <c r="H115" s="109">
        <v>12</v>
      </c>
      <c r="I115" s="109">
        <v>12</v>
      </c>
      <c r="J115" s="189" t="s">
        <v>287</v>
      </c>
      <c r="K115" s="113" t="s">
        <v>52</v>
      </c>
      <c r="L115" s="109">
        <v>43.5</v>
      </c>
      <c r="M115" s="109">
        <v>0.5</v>
      </c>
      <c r="N115" s="109">
        <v>1.9</v>
      </c>
      <c r="O115" s="109">
        <v>6.1</v>
      </c>
      <c r="P115" s="112">
        <v>0.18</v>
      </c>
      <c r="Q115" s="109"/>
      <c r="R115" s="109"/>
      <c r="S115" s="109"/>
      <c r="T115" s="109"/>
      <c r="U115" s="109"/>
      <c r="V115" s="160"/>
      <c r="W115" s="127"/>
      <c r="X115" s="83">
        <f t="shared" si="68"/>
        <v>0</v>
      </c>
      <c r="Y115" s="84">
        <f t="shared" si="69"/>
        <v>0</v>
      </c>
      <c r="Z115" s="84">
        <f t="shared" si="70"/>
        <v>0</v>
      </c>
      <c r="AA115" s="84">
        <f t="shared" si="71"/>
        <v>0</v>
      </c>
      <c r="AB115" s="85">
        <f t="shared" si="72"/>
        <v>0</v>
      </c>
      <c r="AC115" s="86" t="str">
        <f t="shared" si="73"/>
        <v/>
      </c>
      <c r="AD115" s="84" t="str">
        <f t="shared" si="74"/>
        <v/>
      </c>
      <c r="AE115" s="86" t="str">
        <f t="shared" si="75"/>
        <v/>
      </c>
      <c r="AF115" s="85" t="str">
        <f t="shared" si="76"/>
        <v/>
      </c>
      <c r="AG115" s="85" t="str">
        <f t="shared" si="77"/>
        <v/>
      </c>
      <c r="AH115" s="87" t="str">
        <f t="shared" si="78"/>
        <v/>
      </c>
      <c r="AI115" s="74"/>
      <c r="AJ115" s="76">
        <f t="shared" si="79"/>
        <v>363</v>
      </c>
      <c r="AK115" s="77">
        <f t="shared" si="80"/>
        <v>4.2</v>
      </c>
      <c r="AL115" s="77">
        <f t="shared" si="81"/>
        <v>15.8</v>
      </c>
      <c r="AM115" s="77">
        <f t="shared" si="82"/>
        <v>50.8</v>
      </c>
      <c r="AN115" s="77">
        <f t="shared" si="83"/>
        <v>1.5</v>
      </c>
      <c r="AO115" s="78" t="str">
        <f t="shared" si="84"/>
        <v/>
      </c>
      <c r="AP115" s="77" t="str">
        <f t="shared" si="85"/>
        <v/>
      </c>
      <c r="AQ115" s="78" t="str">
        <f t="shared" si="86"/>
        <v/>
      </c>
      <c r="AR115" s="79" t="str">
        <f t="shared" si="87"/>
        <v/>
      </c>
      <c r="AS115" s="79" t="str">
        <f t="shared" si="88"/>
        <v/>
      </c>
      <c r="AT115" s="80" t="str">
        <f t="shared" si="89"/>
        <v/>
      </c>
      <c r="AU115" s="105"/>
      <c r="AV115" s="8"/>
    </row>
    <row r="116" spans="2:67" customFormat="1" ht="31.5" customHeight="1" x14ac:dyDescent="0.15">
      <c r="B116" s="136">
        <v>110</v>
      </c>
      <c r="C116" s="138" t="s">
        <v>363</v>
      </c>
      <c r="D116" s="151" t="s">
        <v>395</v>
      </c>
      <c r="E116" s="103" t="s">
        <v>276</v>
      </c>
      <c r="F116" s="104" t="s">
        <v>203</v>
      </c>
      <c r="G116" s="167" t="s">
        <v>39</v>
      </c>
      <c r="H116" s="109">
        <v>6.8</v>
      </c>
      <c r="I116" s="109">
        <v>6.8</v>
      </c>
      <c r="J116" s="189" t="s">
        <v>287</v>
      </c>
      <c r="K116" s="113" t="s">
        <v>39</v>
      </c>
      <c r="L116" s="109">
        <v>36.6</v>
      </c>
      <c r="M116" s="109">
        <v>0.3</v>
      </c>
      <c r="N116" s="109">
        <v>2.2000000000000002</v>
      </c>
      <c r="O116" s="109">
        <v>4</v>
      </c>
      <c r="P116" s="112">
        <v>0.12</v>
      </c>
      <c r="Q116" s="109"/>
      <c r="R116" s="109"/>
      <c r="S116" s="109"/>
      <c r="T116" s="109"/>
      <c r="U116" s="109"/>
      <c r="V116" s="160"/>
      <c r="W116" s="127"/>
      <c r="X116" s="83">
        <f t="shared" si="68"/>
        <v>0</v>
      </c>
      <c r="Y116" s="84">
        <f t="shared" si="69"/>
        <v>0</v>
      </c>
      <c r="Z116" s="84">
        <f t="shared" si="70"/>
        <v>0</v>
      </c>
      <c r="AA116" s="84">
        <f t="shared" si="71"/>
        <v>0</v>
      </c>
      <c r="AB116" s="85">
        <f t="shared" si="72"/>
        <v>0</v>
      </c>
      <c r="AC116" s="86" t="str">
        <f t="shared" si="73"/>
        <v/>
      </c>
      <c r="AD116" s="84" t="str">
        <f t="shared" si="74"/>
        <v/>
      </c>
      <c r="AE116" s="86" t="str">
        <f t="shared" si="75"/>
        <v/>
      </c>
      <c r="AF116" s="85" t="str">
        <f t="shared" si="76"/>
        <v/>
      </c>
      <c r="AG116" s="85" t="str">
        <f t="shared" si="77"/>
        <v/>
      </c>
      <c r="AH116" s="87" t="str">
        <f t="shared" si="78"/>
        <v/>
      </c>
      <c r="AI116" s="74"/>
      <c r="AJ116" s="76">
        <f t="shared" si="79"/>
        <v>538</v>
      </c>
      <c r="AK116" s="77">
        <f t="shared" si="80"/>
        <v>4.4000000000000004</v>
      </c>
      <c r="AL116" s="77">
        <f t="shared" si="81"/>
        <v>32.4</v>
      </c>
      <c r="AM116" s="77">
        <f t="shared" si="82"/>
        <v>58.8</v>
      </c>
      <c r="AN116" s="77">
        <f t="shared" si="83"/>
        <v>1.8</v>
      </c>
      <c r="AO116" s="78" t="str">
        <f t="shared" si="84"/>
        <v/>
      </c>
      <c r="AP116" s="77" t="str">
        <f t="shared" si="85"/>
        <v/>
      </c>
      <c r="AQ116" s="78" t="str">
        <f t="shared" si="86"/>
        <v/>
      </c>
      <c r="AR116" s="79" t="str">
        <f t="shared" si="87"/>
        <v/>
      </c>
      <c r="AS116" s="79" t="str">
        <f t="shared" si="88"/>
        <v/>
      </c>
      <c r="AT116" s="80" t="str">
        <f t="shared" si="89"/>
        <v/>
      </c>
      <c r="AU116" s="105"/>
      <c r="AV116" s="8"/>
    </row>
    <row r="117" spans="2:67" customFormat="1" ht="31.5" customHeight="1" x14ac:dyDescent="0.15">
      <c r="B117" s="136">
        <v>111</v>
      </c>
      <c r="C117" s="138" t="s">
        <v>363</v>
      </c>
      <c r="D117" s="151" t="s">
        <v>395</v>
      </c>
      <c r="E117" s="103" t="s">
        <v>166</v>
      </c>
      <c r="F117" s="104" t="s">
        <v>190</v>
      </c>
      <c r="G117" s="167" t="s">
        <v>39</v>
      </c>
      <c r="H117" s="109">
        <v>3.9</v>
      </c>
      <c r="I117" s="109">
        <v>3.9</v>
      </c>
      <c r="J117" s="189" t="s">
        <v>287</v>
      </c>
      <c r="K117" s="113" t="s">
        <v>39</v>
      </c>
      <c r="L117" s="114">
        <v>20</v>
      </c>
      <c r="M117" s="115">
        <v>0.2</v>
      </c>
      <c r="N117" s="115">
        <v>1</v>
      </c>
      <c r="O117" s="115">
        <v>2.6</v>
      </c>
      <c r="P117" s="112">
        <v>0.06</v>
      </c>
      <c r="Q117" s="109"/>
      <c r="R117" s="109"/>
      <c r="S117" s="109"/>
      <c r="T117" s="109"/>
      <c r="U117" s="109"/>
      <c r="V117" s="160"/>
      <c r="W117" s="127"/>
      <c r="X117" s="83">
        <f t="shared" si="68"/>
        <v>0</v>
      </c>
      <c r="Y117" s="84">
        <f t="shared" si="69"/>
        <v>0</v>
      </c>
      <c r="Z117" s="84">
        <f t="shared" si="70"/>
        <v>0</v>
      </c>
      <c r="AA117" s="84">
        <f t="shared" si="71"/>
        <v>0</v>
      </c>
      <c r="AB117" s="85">
        <f t="shared" si="72"/>
        <v>0</v>
      </c>
      <c r="AC117" s="86" t="str">
        <f t="shared" si="73"/>
        <v/>
      </c>
      <c r="AD117" s="84" t="str">
        <f t="shared" si="74"/>
        <v/>
      </c>
      <c r="AE117" s="86" t="str">
        <f t="shared" si="75"/>
        <v/>
      </c>
      <c r="AF117" s="85" t="str">
        <f t="shared" si="76"/>
        <v/>
      </c>
      <c r="AG117" s="85" t="str">
        <f t="shared" si="77"/>
        <v/>
      </c>
      <c r="AH117" s="87" t="str">
        <f t="shared" si="78"/>
        <v/>
      </c>
      <c r="AI117" s="74"/>
      <c r="AJ117" s="76">
        <f t="shared" si="79"/>
        <v>513</v>
      </c>
      <c r="AK117" s="77">
        <f t="shared" si="80"/>
        <v>5.0999999999999996</v>
      </c>
      <c r="AL117" s="77">
        <f t="shared" si="81"/>
        <v>25.6</v>
      </c>
      <c r="AM117" s="77">
        <f t="shared" si="82"/>
        <v>66.7</v>
      </c>
      <c r="AN117" s="77">
        <f t="shared" si="83"/>
        <v>1.5</v>
      </c>
      <c r="AO117" s="78" t="str">
        <f t="shared" si="84"/>
        <v/>
      </c>
      <c r="AP117" s="77" t="str">
        <f t="shared" si="85"/>
        <v/>
      </c>
      <c r="AQ117" s="78" t="str">
        <f t="shared" si="86"/>
        <v/>
      </c>
      <c r="AR117" s="79" t="str">
        <f t="shared" si="87"/>
        <v/>
      </c>
      <c r="AS117" s="79" t="str">
        <f t="shared" si="88"/>
        <v/>
      </c>
      <c r="AT117" s="80" t="str">
        <f t="shared" si="89"/>
        <v/>
      </c>
      <c r="AU117" s="105"/>
      <c r="AV117" s="8"/>
    </row>
    <row r="118" spans="2:67" customFormat="1" ht="31.5" customHeight="1" x14ac:dyDescent="0.15">
      <c r="B118" s="136">
        <v>112</v>
      </c>
      <c r="C118" s="138" t="s">
        <v>363</v>
      </c>
      <c r="D118" s="151" t="s">
        <v>395</v>
      </c>
      <c r="E118" s="103" t="s">
        <v>79</v>
      </c>
      <c r="F118" s="104" t="s">
        <v>190</v>
      </c>
      <c r="G118" s="167" t="s">
        <v>39</v>
      </c>
      <c r="H118" s="109">
        <v>4</v>
      </c>
      <c r="I118" s="109">
        <v>4</v>
      </c>
      <c r="J118" s="189" t="s">
        <v>287</v>
      </c>
      <c r="K118" s="113" t="s">
        <v>39</v>
      </c>
      <c r="L118" s="109">
        <v>21</v>
      </c>
      <c r="M118" s="109">
        <v>0.2</v>
      </c>
      <c r="N118" s="115">
        <v>1</v>
      </c>
      <c r="O118" s="109">
        <v>2.6</v>
      </c>
      <c r="P118" s="112">
        <v>7.0000000000000007E-2</v>
      </c>
      <c r="Q118" s="109"/>
      <c r="R118" s="109"/>
      <c r="S118" s="109"/>
      <c r="T118" s="109"/>
      <c r="U118" s="109"/>
      <c r="V118" s="160"/>
      <c r="W118" s="127"/>
      <c r="X118" s="83">
        <f t="shared" si="68"/>
        <v>0</v>
      </c>
      <c r="Y118" s="84">
        <f t="shared" si="69"/>
        <v>0</v>
      </c>
      <c r="Z118" s="84">
        <f t="shared" si="70"/>
        <v>0</v>
      </c>
      <c r="AA118" s="84">
        <f t="shared" si="71"/>
        <v>0</v>
      </c>
      <c r="AB118" s="85">
        <f t="shared" si="72"/>
        <v>0</v>
      </c>
      <c r="AC118" s="86" t="str">
        <f t="shared" si="73"/>
        <v/>
      </c>
      <c r="AD118" s="84" t="str">
        <f t="shared" si="74"/>
        <v/>
      </c>
      <c r="AE118" s="86" t="str">
        <f t="shared" si="75"/>
        <v/>
      </c>
      <c r="AF118" s="85" t="str">
        <f t="shared" si="76"/>
        <v/>
      </c>
      <c r="AG118" s="85" t="str">
        <f t="shared" si="77"/>
        <v/>
      </c>
      <c r="AH118" s="87" t="str">
        <f t="shared" si="78"/>
        <v/>
      </c>
      <c r="AI118" s="74"/>
      <c r="AJ118" s="76">
        <f t="shared" si="79"/>
        <v>525</v>
      </c>
      <c r="AK118" s="77">
        <f t="shared" si="80"/>
        <v>5</v>
      </c>
      <c r="AL118" s="77">
        <f t="shared" si="81"/>
        <v>25</v>
      </c>
      <c r="AM118" s="77">
        <f t="shared" si="82"/>
        <v>65</v>
      </c>
      <c r="AN118" s="77">
        <f t="shared" si="83"/>
        <v>1.8</v>
      </c>
      <c r="AO118" s="78" t="str">
        <f t="shared" si="84"/>
        <v/>
      </c>
      <c r="AP118" s="77" t="str">
        <f t="shared" si="85"/>
        <v/>
      </c>
      <c r="AQ118" s="78" t="str">
        <f t="shared" si="86"/>
        <v/>
      </c>
      <c r="AR118" s="79" t="str">
        <f t="shared" si="87"/>
        <v/>
      </c>
      <c r="AS118" s="79" t="str">
        <f t="shared" si="88"/>
        <v/>
      </c>
      <c r="AT118" s="80" t="str">
        <f t="shared" si="89"/>
        <v/>
      </c>
      <c r="AU118" s="105"/>
      <c r="AV118" s="8" t="s">
        <v>296</v>
      </c>
    </row>
    <row r="119" spans="2:67" customFormat="1" ht="31.5" customHeight="1" x14ac:dyDescent="0.15">
      <c r="B119" s="136">
        <v>113</v>
      </c>
      <c r="C119" s="138" t="s">
        <v>363</v>
      </c>
      <c r="D119" s="151" t="s">
        <v>395</v>
      </c>
      <c r="E119" s="103" t="s">
        <v>60</v>
      </c>
      <c r="F119" s="104" t="s">
        <v>198</v>
      </c>
      <c r="G119" s="167"/>
      <c r="H119" s="109"/>
      <c r="I119" s="109">
        <v>100</v>
      </c>
      <c r="J119" s="189" t="s">
        <v>287</v>
      </c>
      <c r="K119" s="113" t="s">
        <v>13</v>
      </c>
      <c r="L119" s="109">
        <v>514</v>
      </c>
      <c r="M119" s="109">
        <v>5.0999999999999996</v>
      </c>
      <c r="N119" s="109">
        <v>26.6</v>
      </c>
      <c r="O119" s="109">
        <v>63.6</v>
      </c>
      <c r="P119" s="112">
        <v>1.75</v>
      </c>
      <c r="Q119" s="109"/>
      <c r="R119" s="109"/>
      <c r="S119" s="109"/>
      <c r="T119" s="109"/>
      <c r="U119" s="109"/>
      <c r="V119" s="160"/>
      <c r="W119" s="127"/>
      <c r="X119" s="83">
        <f t="shared" si="68"/>
        <v>0</v>
      </c>
      <c r="Y119" s="84">
        <f t="shared" si="69"/>
        <v>0</v>
      </c>
      <c r="Z119" s="84">
        <f t="shared" si="70"/>
        <v>0</v>
      </c>
      <c r="AA119" s="84">
        <f t="shared" si="71"/>
        <v>0</v>
      </c>
      <c r="AB119" s="85">
        <f t="shared" si="72"/>
        <v>0</v>
      </c>
      <c r="AC119" s="86" t="str">
        <f t="shared" si="73"/>
        <v/>
      </c>
      <c r="AD119" s="84" t="str">
        <f t="shared" si="74"/>
        <v/>
      </c>
      <c r="AE119" s="86" t="str">
        <f t="shared" si="75"/>
        <v/>
      </c>
      <c r="AF119" s="85" t="str">
        <f t="shared" si="76"/>
        <v/>
      </c>
      <c r="AG119" s="85" t="str">
        <f t="shared" si="77"/>
        <v/>
      </c>
      <c r="AH119" s="87" t="str">
        <f t="shared" si="78"/>
        <v/>
      </c>
      <c r="AI119" s="74"/>
      <c r="AJ119" s="76">
        <f t="shared" si="79"/>
        <v>514</v>
      </c>
      <c r="AK119" s="77">
        <f t="shared" si="80"/>
        <v>5.0999999999999996</v>
      </c>
      <c r="AL119" s="77">
        <f t="shared" si="81"/>
        <v>26.6</v>
      </c>
      <c r="AM119" s="77">
        <f t="shared" si="82"/>
        <v>63.6</v>
      </c>
      <c r="AN119" s="77">
        <f t="shared" si="83"/>
        <v>1.8</v>
      </c>
      <c r="AO119" s="78" t="str">
        <f t="shared" si="84"/>
        <v/>
      </c>
      <c r="AP119" s="77" t="str">
        <f t="shared" si="85"/>
        <v/>
      </c>
      <c r="AQ119" s="78" t="str">
        <f t="shared" si="86"/>
        <v/>
      </c>
      <c r="AR119" s="79" t="str">
        <f t="shared" si="87"/>
        <v/>
      </c>
      <c r="AS119" s="79" t="str">
        <f t="shared" si="88"/>
        <v/>
      </c>
      <c r="AT119" s="80" t="str">
        <f t="shared" si="89"/>
        <v/>
      </c>
      <c r="AU119" s="105"/>
      <c r="AV119" s="8"/>
    </row>
    <row r="120" spans="2:67" customFormat="1" ht="31.5" customHeight="1" x14ac:dyDescent="0.15">
      <c r="B120" s="136">
        <v>114</v>
      </c>
      <c r="C120" s="138" t="s">
        <v>363</v>
      </c>
      <c r="D120" s="151" t="s">
        <v>395</v>
      </c>
      <c r="E120" s="103" t="s">
        <v>133</v>
      </c>
      <c r="F120" s="104" t="s">
        <v>231</v>
      </c>
      <c r="G120" s="167" t="s">
        <v>443</v>
      </c>
      <c r="H120" s="109">
        <v>95</v>
      </c>
      <c r="I120" s="109">
        <v>95</v>
      </c>
      <c r="J120" s="189" t="s">
        <v>287</v>
      </c>
      <c r="K120" s="113" t="s">
        <v>154</v>
      </c>
      <c r="L120" s="109">
        <v>543</v>
      </c>
      <c r="M120" s="109">
        <v>3</v>
      </c>
      <c r="N120" s="109">
        <v>34.6</v>
      </c>
      <c r="O120" s="109">
        <v>54.9</v>
      </c>
      <c r="P120" s="112">
        <v>1</v>
      </c>
      <c r="Q120" s="109"/>
      <c r="R120" s="109"/>
      <c r="S120" s="109"/>
      <c r="T120" s="109"/>
      <c r="U120" s="109"/>
      <c r="V120" s="160"/>
      <c r="W120" s="127"/>
      <c r="X120" s="83">
        <f t="shared" si="68"/>
        <v>0</v>
      </c>
      <c r="Y120" s="84">
        <f t="shared" si="69"/>
        <v>0</v>
      </c>
      <c r="Z120" s="84">
        <f t="shared" si="70"/>
        <v>0</v>
      </c>
      <c r="AA120" s="84">
        <f t="shared" si="71"/>
        <v>0</v>
      </c>
      <c r="AB120" s="85">
        <f t="shared" si="72"/>
        <v>0</v>
      </c>
      <c r="AC120" s="86" t="str">
        <f t="shared" si="73"/>
        <v/>
      </c>
      <c r="AD120" s="84" t="str">
        <f t="shared" si="74"/>
        <v/>
      </c>
      <c r="AE120" s="86" t="str">
        <f t="shared" si="75"/>
        <v/>
      </c>
      <c r="AF120" s="85" t="str">
        <f t="shared" si="76"/>
        <v/>
      </c>
      <c r="AG120" s="85" t="str">
        <f t="shared" si="77"/>
        <v/>
      </c>
      <c r="AH120" s="87" t="str">
        <f t="shared" si="78"/>
        <v/>
      </c>
      <c r="AI120" s="74"/>
      <c r="AJ120" s="76">
        <f t="shared" si="79"/>
        <v>572</v>
      </c>
      <c r="AK120" s="77">
        <f t="shared" si="80"/>
        <v>3.2</v>
      </c>
      <c r="AL120" s="77">
        <f t="shared" si="81"/>
        <v>36.4</v>
      </c>
      <c r="AM120" s="77">
        <f t="shared" si="82"/>
        <v>57.8</v>
      </c>
      <c r="AN120" s="77">
        <f t="shared" si="83"/>
        <v>1.1000000000000001</v>
      </c>
      <c r="AO120" s="78" t="str">
        <f t="shared" si="84"/>
        <v/>
      </c>
      <c r="AP120" s="77" t="str">
        <f t="shared" si="85"/>
        <v/>
      </c>
      <c r="AQ120" s="78" t="str">
        <f t="shared" si="86"/>
        <v/>
      </c>
      <c r="AR120" s="79" t="str">
        <f t="shared" si="87"/>
        <v/>
      </c>
      <c r="AS120" s="79" t="str">
        <f t="shared" si="88"/>
        <v/>
      </c>
      <c r="AT120" s="80" t="str">
        <f t="shared" si="89"/>
        <v/>
      </c>
      <c r="AU120" s="105"/>
      <c r="AV120" s="8"/>
    </row>
    <row r="121" spans="2:67" customFormat="1" ht="31.5" customHeight="1" x14ac:dyDescent="0.15">
      <c r="B121" s="136">
        <v>115</v>
      </c>
      <c r="C121" s="138" t="s">
        <v>363</v>
      </c>
      <c r="D121" s="151" t="s">
        <v>395</v>
      </c>
      <c r="E121" s="103" t="s">
        <v>247</v>
      </c>
      <c r="F121" s="104" t="s">
        <v>203</v>
      </c>
      <c r="G121" s="170" t="s">
        <v>377</v>
      </c>
      <c r="H121" s="109">
        <v>7</v>
      </c>
      <c r="I121" s="109">
        <v>7</v>
      </c>
      <c r="J121" s="189" t="s">
        <v>287</v>
      </c>
      <c r="K121" s="116" t="s">
        <v>377</v>
      </c>
      <c r="L121" s="109">
        <v>36.299999999999997</v>
      </c>
      <c r="M121" s="109">
        <v>0.2</v>
      </c>
      <c r="N121" s="109">
        <v>2</v>
      </c>
      <c r="O121" s="109">
        <v>4.3</v>
      </c>
      <c r="P121" s="112">
        <v>0.13</v>
      </c>
      <c r="Q121" s="109"/>
      <c r="R121" s="109"/>
      <c r="S121" s="109"/>
      <c r="T121" s="109"/>
      <c r="U121" s="109"/>
      <c r="V121" s="160"/>
      <c r="W121" s="127"/>
      <c r="X121" s="83">
        <f t="shared" si="68"/>
        <v>0</v>
      </c>
      <c r="Y121" s="84">
        <f t="shared" si="69"/>
        <v>0</v>
      </c>
      <c r="Z121" s="84">
        <f t="shared" si="70"/>
        <v>0</v>
      </c>
      <c r="AA121" s="84">
        <f t="shared" si="71"/>
        <v>0</v>
      </c>
      <c r="AB121" s="85">
        <f t="shared" si="72"/>
        <v>0</v>
      </c>
      <c r="AC121" s="86" t="str">
        <f t="shared" si="73"/>
        <v/>
      </c>
      <c r="AD121" s="84" t="str">
        <f t="shared" si="74"/>
        <v/>
      </c>
      <c r="AE121" s="86" t="str">
        <f t="shared" si="75"/>
        <v/>
      </c>
      <c r="AF121" s="85" t="str">
        <f t="shared" si="76"/>
        <v/>
      </c>
      <c r="AG121" s="85" t="str">
        <f t="shared" si="77"/>
        <v/>
      </c>
      <c r="AH121" s="87" t="str">
        <f t="shared" si="78"/>
        <v/>
      </c>
      <c r="AI121" s="74"/>
      <c r="AJ121" s="76">
        <f t="shared" si="79"/>
        <v>519</v>
      </c>
      <c r="AK121" s="77">
        <f t="shared" si="80"/>
        <v>2.9</v>
      </c>
      <c r="AL121" s="77">
        <f t="shared" si="81"/>
        <v>28.6</v>
      </c>
      <c r="AM121" s="77">
        <f t="shared" si="82"/>
        <v>61.4</v>
      </c>
      <c r="AN121" s="77">
        <f t="shared" si="83"/>
        <v>1.9</v>
      </c>
      <c r="AO121" s="78" t="str">
        <f t="shared" si="84"/>
        <v/>
      </c>
      <c r="AP121" s="77" t="str">
        <f t="shared" si="85"/>
        <v/>
      </c>
      <c r="AQ121" s="78" t="str">
        <f t="shared" si="86"/>
        <v/>
      </c>
      <c r="AR121" s="79" t="str">
        <f t="shared" si="87"/>
        <v/>
      </c>
      <c r="AS121" s="79" t="str">
        <f t="shared" si="88"/>
        <v/>
      </c>
      <c r="AT121" s="80" t="str">
        <f t="shared" si="89"/>
        <v/>
      </c>
      <c r="AU121" s="105"/>
      <c r="AV121" s="8"/>
    </row>
    <row r="122" spans="2:67" customFormat="1" ht="31.5" customHeight="1" x14ac:dyDescent="0.15">
      <c r="B122" s="136">
        <v>116</v>
      </c>
      <c r="C122" s="138" t="s">
        <v>363</v>
      </c>
      <c r="D122" s="151" t="s">
        <v>395</v>
      </c>
      <c r="E122" s="103" t="s">
        <v>180</v>
      </c>
      <c r="F122" s="104" t="s">
        <v>190</v>
      </c>
      <c r="G122" s="116" t="s">
        <v>177</v>
      </c>
      <c r="H122" s="109">
        <v>12.5</v>
      </c>
      <c r="I122" s="109">
        <v>12.5</v>
      </c>
      <c r="J122" s="189" t="s">
        <v>287</v>
      </c>
      <c r="K122" s="116" t="s">
        <v>177</v>
      </c>
      <c r="L122" s="114">
        <v>53</v>
      </c>
      <c r="M122" s="115">
        <v>0.5</v>
      </c>
      <c r="N122" s="115">
        <v>1.2</v>
      </c>
      <c r="O122" s="115">
        <v>10.1</v>
      </c>
      <c r="P122" s="112">
        <v>0.23</v>
      </c>
      <c r="Q122" s="114"/>
      <c r="R122" s="109"/>
      <c r="S122" s="109"/>
      <c r="T122" s="109"/>
      <c r="U122" s="109"/>
      <c r="V122" s="160"/>
      <c r="W122" s="127"/>
      <c r="X122" s="83">
        <f t="shared" si="68"/>
        <v>0</v>
      </c>
      <c r="Y122" s="84">
        <f t="shared" si="69"/>
        <v>0</v>
      </c>
      <c r="Z122" s="84">
        <f t="shared" si="70"/>
        <v>0</v>
      </c>
      <c r="AA122" s="84">
        <f t="shared" si="71"/>
        <v>0</v>
      </c>
      <c r="AB122" s="85">
        <f t="shared" si="72"/>
        <v>0</v>
      </c>
      <c r="AC122" s="86" t="str">
        <f t="shared" si="73"/>
        <v/>
      </c>
      <c r="AD122" s="84" t="str">
        <f t="shared" si="74"/>
        <v/>
      </c>
      <c r="AE122" s="86" t="str">
        <f t="shared" si="75"/>
        <v/>
      </c>
      <c r="AF122" s="85" t="str">
        <f t="shared" si="76"/>
        <v/>
      </c>
      <c r="AG122" s="85" t="str">
        <f t="shared" si="77"/>
        <v/>
      </c>
      <c r="AH122" s="87" t="str">
        <f t="shared" si="78"/>
        <v/>
      </c>
      <c r="AI122" s="74"/>
      <c r="AJ122" s="76">
        <f t="shared" si="79"/>
        <v>424</v>
      </c>
      <c r="AK122" s="77">
        <f t="shared" si="80"/>
        <v>4</v>
      </c>
      <c r="AL122" s="77">
        <f t="shared" si="81"/>
        <v>9.6</v>
      </c>
      <c r="AM122" s="77">
        <f t="shared" si="82"/>
        <v>80.8</v>
      </c>
      <c r="AN122" s="77">
        <f t="shared" si="83"/>
        <v>1.8</v>
      </c>
      <c r="AO122" s="78" t="str">
        <f t="shared" si="84"/>
        <v/>
      </c>
      <c r="AP122" s="77" t="str">
        <f t="shared" si="85"/>
        <v/>
      </c>
      <c r="AQ122" s="78" t="str">
        <f t="shared" si="86"/>
        <v/>
      </c>
      <c r="AR122" s="79" t="str">
        <f t="shared" si="87"/>
        <v/>
      </c>
      <c r="AS122" s="79" t="str">
        <f t="shared" si="88"/>
        <v/>
      </c>
      <c r="AT122" s="80" t="str">
        <f t="shared" si="89"/>
        <v/>
      </c>
      <c r="AU122" s="105"/>
      <c r="AV122" s="8"/>
    </row>
    <row r="123" spans="2:67" customFormat="1" ht="31.5" customHeight="1" x14ac:dyDescent="0.15">
      <c r="B123" s="136">
        <v>117</v>
      </c>
      <c r="C123" s="138" t="s">
        <v>363</v>
      </c>
      <c r="D123" s="151" t="s">
        <v>395</v>
      </c>
      <c r="E123" s="103" t="s">
        <v>47</v>
      </c>
      <c r="F123" s="104" t="s">
        <v>203</v>
      </c>
      <c r="G123" s="167"/>
      <c r="H123" s="109"/>
      <c r="I123" s="109">
        <v>100</v>
      </c>
      <c r="J123" s="189" t="s">
        <v>287</v>
      </c>
      <c r="K123" s="113" t="s">
        <v>13</v>
      </c>
      <c r="L123" s="109">
        <v>439</v>
      </c>
      <c r="M123" s="109">
        <v>6.6</v>
      </c>
      <c r="N123" s="109">
        <v>12.2</v>
      </c>
      <c r="O123" s="109">
        <v>75.7</v>
      </c>
      <c r="P123" s="112">
        <v>1.81</v>
      </c>
      <c r="Q123" s="109"/>
      <c r="R123" s="109"/>
      <c r="S123" s="109"/>
      <c r="T123" s="109"/>
      <c r="U123" s="109"/>
      <c r="V123" s="160"/>
      <c r="W123" s="127"/>
      <c r="X123" s="83">
        <f t="shared" si="68"/>
        <v>0</v>
      </c>
      <c r="Y123" s="84">
        <f t="shared" si="69"/>
        <v>0</v>
      </c>
      <c r="Z123" s="84">
        <f t="shared" si="70"/>
        <v>0</v>
      </c>
      <c r="AA123" s="84">
        <f t="shared" si="71"/>
        <v>0</v>
      </c>
      <c r="AB123" s="85">
        <f t="shared" si="72"/>
        <v>0</v>
      </c>
      <c r="AC123" s="86" t="str">
        <f t="shared" si="73"/>
        <v/>
      </c>
      <c r="AD123" s="84" t="str">
        <f t="shared" si="74"/>
        <v/>
      </c>
      <c r="AE123" s="86" t="str">
        <f t="shared" si="75"/>
        <v/>
      </c>
      <c r="AF123" s="85" t="str">
        <f t="shared" si="76"/>
        <v/>
      </c>
      <c r="AG123" s="85" t="str">
        <f t="shared" si="77"/>
        <v/>
      </c>
      <c r="AH123" s="87" t="str">
        <f t="shared" si="78"/>
        <v/>
      </c>
      <c r="AI123" s="74"/>
      <c r="AJ123" s="76">
        <f t="shared" si="79"/>
        <v>439</v>
      </c>
      <c r="AK123" s="77">
        <f t="shared" si="80"/>
        <v>6.6</v>
      </c>
      <c r="AL123" s="77">
        <f t="shared" si="81"/>
        <v>12.2</v>
      </c>
      <c r="AM123" s="77">
        <f t="shared" si="82"/>
        <v>75.7</v>
      </c>
      <c r="AN123" s="77">
        <f t="shared" si="83"/>
        <v>1.8</v>
      </c>
      <c r="AO123" s="78" t="str">
        <f t="shared" si="84"/>
        <v/>
      </c>
      <c r="AP123" s="77" t="str">
        <f t="shared" si="85"/>
        <v/>
      </c>
      <c r="AQ123" s="78" t="str">
        <f t="shared" si="86"/>
        <v/>
      </c>
      <c r="AR123" s="79" t="str">
        <f t="shared" si="87"/>
        <v/>
      </c>
      <c r="AS123" s="79" t="str">
        <f t="shared" si="88"/>
        <v/>
      </c>
      <c r="AT123" s="80" t="str">
        <f t="shared" si="89"/>
        <v/>
      </c>
      <c r="AU123" s="105"/>
      <c r="AV123" s="8"/>
    </row>
    <row r="124" spans="2:67" customFormat="1" ht="31.5" customHeight="1" x14ac:dyDescent="0.15">
      <c r="B124" s="136">
        <v>118</v>
      </c>
      <c r="C124" s="138" t="s">
        <v>363</v>
      </c>
      <c r="D124" s="151" t="s">
        <v>395</v>
      </c>
      <c r="E124" s="103" t="s">
        <v>437</v>
      </c>
      <c r="F124" s="104" t="s">
        <v>198</v>
      </c>
      <c r="G124" s="167" t="s">
        <v>295</v>
      </c>
      <c r="H124" s="109">
        <v>7</v>
      </c>
      <c r="I124" s="109">
        <v>7</v>
      </c>
      <c r="J124" s="189" t="s">
        <v>287</v>
      </c>
      <c r="K124" s="113" t="s">
        <v>295</v>
      </c>
      <c r="L124" s="114">
        <v>29</v>
      </c>
      <c r="M124" s="115">
        <v>0.6</v>
      </c>
      <c r="N124" s="115">
        <v>0.69</v>
      </c>
      <c r="O124" s="115">
        <v>5.09</v>
      </c>
      <c r="P124" s="112">
        <v>0.14000000000000001</v>
      </c>
      <c r="Q124" s="114"/>
      <c r="R124" s="109"/>
      <c r="S124" s="109"/>
      <c r="T124" s="109"/>
      <c r="U124" s="109"/>
      <c r="V124" s="160"/>
      <c r="W124" s="127"/>
      <c r="X124" s="83">
        <f t="shared" si="68"/>
        <v>0</v>
      </c>
      <c r="Y124" s="84">
        <f t="shared" si="69"/>
        <v>0</v>
      </c>
      <c r="Z124" s="84">
        <f t="shared" si="70"/>
        <v>0</v>
      </c>
      <c r="AA124" s="84">
        <f t="shared" si="71"/>
        <v>0</v>
      </c>
      <c r="AB124" s="85">
        <f t="shared" si="72"/>
        <v>0</v>
      </c>
      <c r="AC124" s="86" t="str">
        <f t="shared" si="73"/>
        <v/>
      </c>
      <c r="AD124" s="84" t="str">
        <f t="shared" si="74"/>
        <v/>
      </c>
      <c r="AE124" s="86" t="str">
        <f t="shared" si="75"/>
        <v/>
      </c>
      <c r="AF124" s="85" t="str">
        <f t="shared" si="76"/>
        <v/>
      </c>
      <c r="AG124" s="85" t="str">
        <f t="shared" si="77"/>
        <v/>
      </c>
      <c r="AH124" s="87" t="str">
        <f t="shared" si="78"/>
        <v/>
      </c>
      <c r="AI124" s="74"/>
      <c r="AJ124" s="76">
        <f t="shared" si="79"/>
        <v>414</v>
      </c>
      <c r="AK124" s="77">
        <f t="shared" si="80"/>
        <v>8.6</v>
      </c>
      <c r="AL124" s="77">
        <f t="shared" si="81"/>
        <v>9.9</v>
      </c>
      <c r="AM124" s="77">
        <f t="shared" si="82"/>
        <v>72.7</v>
      </c>
      <c r="AN124" s="77">
        <f t="shared" si="83"/>
        <v>2</v>
      </c>
      <c r="AO124" s="78" t="str">
        <f t="shared" si="84"/>
        <v/>
      </c>
      <c r="AP124" s="77" t="str">
        <f t="shared" si="85"/>
        <v/>
      </c>
      <c r="AQ124" s="78" t="str">
        <f t="shared" si="86"/>
        <v/>
      </c>
      <c r="AR124" s="79" t="str">
        <f t="shared" si="87"/>
        <v/>
      </c>
      <c r="AS124" s="79" t="str">
        <f t="shared" si="88"/>
        <v/>
      </c>
      <c r="AT124" s="80" t="str">
        <f t="shared" si="89"/>
        <v/>
      </c>
      <c r="AU124" s="105"/>
      <c r="AV124" s="8"/>
    </row>
    <row r="125" spans="2:67" customFormat="1" ht="31.5" customHeight="1" x14ac:dyDescent="0.15">
      <c r="B125" s="136">
        <v>119</v>
      </c>
      <c r="C125" s="138" t="s">
        <v>363</v>
      </c>
      <c r="D125" s="151" t="s">
        <v>395</v>
      </c>
      <c r="E125" s="103" t="s">
        <v>51</v>
      </c>
      <c r="F125" s="104" t="s">
        <v>198</v>
      </c>
      <c r="G125" s="167" t="s">
        <v>430</v>
      </c>
      <c r="H125" s="109">
        <v>13.5</v>
      </c>
      <c r="I125" s="109">
        <v>100</v>
      </c>
      <c r="J125" s="189" t="s">
        <v>287</v>
      </c>
      <c r="K125" s="113" t="s">
        <v>13</v>
      </c>
      <c r="L125" s="109">
        <v>460</v>
      </c>
      <c r="M125" s="109">
        <v>4.5999999999999996</v>
      </c>
      <c r="N125" s="109">
        <v>15.4</v>
      </c>
      <c r="O125" s="109">
        <v>75.7</v>
      </c>
      <c r="P125" s="112">
        <v>1.46</v>
      </c>
      <c r="Q125" s="109"/>
      <c r="R125" s="109"/>
      <c r="S125" s="109"/>
      <c r="T125" s="109"/>
      <c r="U125" s="109"/>
      <c r="V125" s="160"/>
      <c r="W125" s="127"/>
      <c r="X125" s="83">
        <f t="shared" si="68"/>
        <v>0</v>
      </c>
      <c r="Y125" s="84">
        <f t="shared" si="69"/>
        <v>0</v>
      </c>
      <c r="Z125" s="84">
        <f t="shared" si="70"/>
        <v>0</v>
      </c>
      <c r="AA125" s="84">
        <f t="shared" si="71"/>
        <v>0</v>
      </c>
      <c r="AB125" s="85">
        <f t="shared" si="72"/>
        <v>0</v>
      </c>
      <c r="AC125" s="86" t="str">
        <f t="shared" si="73"/>
        <v/>
      </c>
      <c r="AD125" s="84" t="str">
        <f t="shared" si="74"/>
        <v/>
      </c>
      <c r="AE125" s="86" t="str">
        <f t="shared" si="75"/>
        <v/>
      </c>
      <c r="AF125" s="85" t="str">
        <f t="shared" si="76"/>
        <v/>
      </c>
      <c r="AG125" s="85" t="str">
        <f t="shared" si="77"/>
        <v/>
      </c>
      <c r="AH125" s="87" t="str">
        <f t="shared" si="78"/>
        <v/>
      </c>
      <c r="AI125" s="74"/>
      <c r="AJ125" s="76">
        <f t="shared" si="79"/>
        <v>460</v>
      </c>
      <c r="AK125" s="77">
        <f t="shared" si="80"/>
        <v>4.5999999999999996</v>
      </c>
      <c r="AL125" s="77">
        <f t="shared" si="81"/>
        <v>15.4</v>
      </c>
      <c r="AM125" s="77">
        <f t="shared" si="82"/>
        <v>75.7</v>
      </c>
      <c r="AN125" s="77">
        <f t="shared" si="83"/>
        <v>1.5</v>
      </c>
      <c r="AO125" s="78" t="str">
        <f t="shared" si="84"/>
        <v/>
      </c>
      <c r="AP125" s="77" t="str">
        <f t="shared" si="85"/>
        <v/>
      </c>
      <c r="AQ125" s="78" t="str">
        <f t="shared" si="86"/>
        <v/>
      </c>
      <c r="AR125" s="79" t="str">
        <f t="shared" si="87"/>
        <v/>
      </c>
      <c r="AS125" s="79" t="str">
        <f t="shared" si="88"/>
        <v/>
      </c>
      <c r="AT125" s="80" t="str">
        <f t="shared" si="89"/>
        <v/>
      </c>
      <c r="AU125" s="105"/>
      <c r="AV125" s="8"/>
    </row>
    <row r="126" spans="2:67" customFormat="1" ht="31.5" customHeight="1" x14ac:dyDescent="0.15">
      <c r="B126" s="136">
        <v>120</v>
      </c>
      <c r="C126" s="138" t="s">
        <v>363</v>
      </c>
      <c r="D126" s="151" t="s">
        <v>401</v>
      </c>
      <c r="E126" s="103" t="s">
        <v>145</v>
      </c>
      <c r="F126" s="104" t="s">
        <v>262</v>
      </c>
      <c r="G126" s="167" t="s">
        <v>38</v>
      </c>
      <c r="H126" s="109">
        <v>11</v>
      </c>
      <c r="I126" s="109">
        <v>100</v>
      </c>
      <c r="J126" s="189" t="s">
        <v>287</v>
      </c>
      <c r="K126" s="113" t="s">
        <v>13</v>
      </c>
      <c r="L126" s="109">
        <v>382</v>
      </c>
      <c r="M126" s="109">
        <v>7.4</v>
      </c>
      <c r="N126" s="109">
        <v>13.2</v>
      </c>
      <c r="O126" s="109">
        <v>58.4</v>
      </c>
      <c r="P126" s="112">
        <v>0.6</v>
      </c>
      <c r="Q126" s="109">
        <v>760</v>
      </c>
      <c r="R126" s="109">
        <v>27.2</v>
      </c>
      <c r="S126" s="109"/>
      <c r="T126" s="109"/>
      <c r="U126" s="109"/>
      <c r="V126" s="160"/>
      <c r="W126" s="127"/>
      <c r="X126" s="83">
        <f t="shared" si="68"/>
        <v>0</v>
      </c>
      <c r="Y126" s="84">
        <f t="shared" si="69"/>
        <v>0</v>
      </c>
      <c r="Z126" s="84">
        <f t="shared" si="70"/>
        <v>0</v>
      </c>
      <c r="AA126" s="84">
        <f t="shared" si="71"/>
        <v>0</v>
      </c>
      <c r="AB126" s="85">
        <f t="shared" si="72"/>
        <v>0</v>
      </c>
      <c r="AC126" s="86">
        <f t="shared" si="73"/>
        <v>0</v>
      </c>
      <c r="AD126" s="84">
        <f t="shared" si="74"/>
        <v>0</v>
      </c>
      <c r="AE126" s="86" t="str">
        <f t="shared" si="75"/>
        <v/>
      </c>
      <c r="AF126" s="85" t="str">
        <f t="shared" si="76"/>
        <v/>
      </c>
      <c r="AG126" s="85" t="str">
        <f t="shared" si="77"/>
        <v/>
      </c>
      <c r="AH126" s="87" t="str">
        <f t="shared" si="78"/>
        <v/>
      </c>
      <c r="AI126" s="74"/>
      <c r="AJ126" s="76">
        <f t="shared" si="79"/>
        <v>382</v>
      </c>
      <c r="AK126" s="77">
        <f t="shared" si="80"/>
        <v>7.4</v>
      </c>
      <c r="AL126" s="77">
        <f t="shared" si="81"/>
        <v>13.2</v>
      </c>
      <c r="AM126" s="77">
        <f t="shared" si="82"/>
        <v>58.4</v>
      </c>
      <c r="AN126" s="77">
        <f t="shared" si="83"/>
        <v>0.6</v>
      </c>
      <c r="AO126" s="78">
        <f t="shared" si="84"/>
        <v>760</v>
      </c>
      <c r="AP126" s="77">
        <f t="shared" si="85"/>
        <v>27.2</v>
      </c>
      <c r="AQ126" s="78" t="str">
        <f t="shared" si="86"/>
        <v/>
      </c>
      <c r="AR126" s="79" t="str">
        <f t="shared" si="87"/>
        <v/>
      </c>
      <c r="AS126" s="79" t="str">
        <f t="shared" si="88"/>
        <v/>
      </c>
      <c r="AT126" s="80" t="str">
        <f t="shared" si="89"/>
        <v/>
      </c>
      <c r="AU126" s="105"/>
      <c r="AV126" s="105"/>
      <c r="AW126" s="68"/>
      <c r="AX126" s="68"/>
      <c r="AY126" s="68"/>
      <c r="AZ126" s="68"/>
      <c r="BA126" s="68"/>
      <c r="BB126" s="68"/>
      <c r="BC126" s="68"/>
      <c r="BD126" s="68"/>
      <c r="BE126" s="68"/>
      <c r="BF126" s="68"/>
      <c r="BG126" s="68"/>
      <c r="BH126" s="68"/>
      <c r="BI126" s="68"/>
      <c r="BJ126" s="68"/>
      <c r="BK126" s="68"/>
      <c r="BL126" s="68"/>
      <c r="BM126" s="68"/>
      <c r="BN126" s="68"/>
      <c r="BO126" s="68"/>
    </row>
    <row r="127" spans="2:67" customFormat="1" ht="31.5" customHeight="1" x14ac:dyDescent="0.15">
      <c r="B127" s="136">
        <v>121</v>
      </c>
      <c r="C127" s="138" t="s">
        <v>363</v>
      </c>
      <c r="D127" s="151" t="s">
        <v>401</v>
      </c>
      <c r="E127" s="103" t="s">
        <v>22</v>
      </c>
      <c r="F127" s="104" t="s">
        <v>254</v>
      </c>
      <c r="G127" s="167" t="s">
        <v>27</v>
      </c>
      <c r="H127" s="109">
        <v>8.9</v>
      </c>
      <c r="I127" s="109">
        <v>8.9</v>
      </c>
      <c r="J127" s="189" t="s">
        <v>287</v>
      </c>
      <c r="K127" s="113" t="s">
        <v>27</v>
      </c>
      <c r="L127" s="109">
        <v>47</v>
      </c>
      <c r="M127" s="109">
        <v>0.4</v>
      </c>
      <c r="N127" s="109">
        <v>2.8</v>
      </c>
      <c r="O127" s="109">
        <v>5</v>
      </c>
      <c r="P127" s="112">
        <v>0.04</v>
      </c>
      <c r="Q127" s="109"/>
      <c r="R127" s="109"/>
      <c r="S127" s="109"/>
      <c r="T127" s="109"/>
      <c r="U127" s="109"/>
      <c r="V127" s="160"/>
      <c r="W127" s="127"/>
      <c r="X127" s="83">
        <f t="shared" si="68"/>
        <v>0</v>
      </c>
      <c r="Y127" s="84">
        <f t="shared" si="69"/>
        <v>0</v>
      </c>
      <c r="Z127" s="84">
        <f t="shared" si="70"/>
        <v>0</v>
      </c>
      <c r="AA127" s="84">
        <f t="shared" si="71"/>
        <v>0</v>
      </c>
      <c r="AB127" s="85">
        <f t="shared" si="72"/>
        <v>0</v>
      </c>
      <c r="AC127" s="86" t="str">
        <f t="shared" si="73"/>
        <v/>
      </c>
      <c r="AD127" s="84" t="str">
        <f t="shared" si="74"/>
        <v/>
      </c>
      <c r="AE127" s="86" t="str">
        <f t="shared" si="75"/>
        <v/>
      </c>
      <c r="AF127" s="85" t="str">
        <f t="shared" si="76"/>
        <v/>
      </c>
      <c r="AG127" s="85" t="str">
        <f t="shared" si="77"/>
        <v/>
      </c>
      <c r="AH127" s="87" t="str">
        <f t="shared" si="78"/>
        <v/>
      </c>
      <c r="AI127" s="74"/>
      <c r="AJ127" s="76">
        <f t="shared" si="79"/>
        <v>528</v>
      </c>
      <c r="AK127" s="77">
        <f t="shared" si="80"/>
        <v>4.5</v>
      </c>
      <c r="AL127" s="77">
        <f t="shared" si="81"/>
        <v>31.5</v>
      </c>
      <c r="AM127" s="77">
        <f t="shared" si="82"/>
        <v>56.2</v>
      </c>
      <c r="AN127" s="77">
        <f t="shared" si="83"/>
        <v>0.4</v>
      </c>
      <c r="AO127" s="78" t="str">
        <f t="shared" si="84"/>
        <v/>
      </c>
      <c r="AP127" s="77" t="str">
        <f t="shared" si="85"/>
        <v/>
      </c>
      <c r="AQ127" s="78" t="str">
        <f t="shared" si="86"/>
        <v/>
      </c>
      <c r="AR127" s="79" t="str">
        <f t="shared" si="87"/>
        <v/>
      </c>
      <c r="AS127" s="79" t="str">
        <f t="shared" si="88"/>
        <v/>
      </c>
      <c r="AT127" s="80" t="str">
        <f t="shared" si="89"/>
        <v/>
      </c>
      <c r="AU127" s="105"/>
      <c r="AV127" s="8"/>
    </row>
    <row r="128" spans="2:67" customFormat="1" ht="31.5" customHeight="1" x14ac:dyDescent="0.15">
      <c r="B128" s="136">
        <v>122</v>
      </c>
      <c r="C128" s="138" t="s">
        <v>363</v>
      </c>
      <c r="D128" s="151" t="s">
        <v>401</v>
      </c>
      <c r="E128" s="103" t="s">
        <v>88</v>
      </c>
      <c r="F128" s="104" t="s">
        <v>205</v>
      </c>
      <c r="G128" s="167" t="s">
        <v>38</v>
      </c>
      <c r="H128" s="109">
        <v>20</v>
      </c>
      <c r="I128" s="109">
        <v>100</v>
      </c>
      <c r="J128" s="189" t="s">
        <v>287</v>
      </c>
      <c r="K128" s="113" t="s">
        <v>42</v>
      </c>
      <c r="L128" s="109">
        <v>422</v>
      </c>
      <c r="M128" s="109">
        <v>8.9</v>
      </c>
      <c r="N128" s="109">
        <v>20.2</v>
      </c>
      <c r="O128" s="109">
        <v>51.2</v>
      </c>
      <c r="P128" s="112">
        <v>0.6</v>
      </c>
      <c r="Q128" s="109">
        <v>40</v>
      </c>
      <c r="R128" s="109">
        <v>0.56000000000000005</v>
      </c>
      <c r="S128" s="109">
        <v>41</v>
      </c>
      <c r="T128" s="109">
        <v>0.1</v>
      </c>
      <c r="U128" s="109">
        <v>0.13</v>
      </c>
      <c r="V128" s="160">
        <v>1</v>
      </c>
      <c r="W128" s="127"/>
      <c r="X128" s="83">
        <f t="shared" si="68"/>
        <v>0</v>
      </c>
      <c r="Y128" s="84">
        <f t="shared" si="69"/>
        <v>0</v>
      </c>
      <c r="Z128" s="84">
        <f t="shared" si="70"/>
        <v>0</v>
      </c>
      <c r="AA128" s="84">
        <f t="shared" si="71"/>
        <v>0</v>
      </c>
      <c r="AB128" s="85">
        <f t="shared" si="72"/>
        <v>0</v>
      </c>
      <c r="AC128" s="86">
        <f t="shared" si="73"/>
        <v>0</v>
      </c>
      <c r="AD128" s="84">
        <f t="shared" si="74"/>
        <v>0</v>
      </c>
      <c r="AE128" s="86">
        <f t="shared" si="75"/>
        <v>0</v>
      </c>
      <c r="AF128" s="85">
        <f t="shared" si="76"/>
        <v>0</v>
      </c>
      <c r="AG128" s="85">
        <f t="shared" si="77"/>
        <v>0</v>
      </c>
      <c r="AH128" s="87">
        <f t="shared" si="78"/>
        <v>0</v>
      </c>
      <c r="AI128" s="74"/>
      <c r="AJ128" s="76">
        <f t="shared" si="79"/>
        <v>422</v>
      </c>
      <c r="AK128" s="77">
        <f t="shared" si="80"/>
        <v>8.9</v>
      </c>
      <c r="AL128" s="77">
        <f t="shared" si="81"/>
        <v>20.2</v>
      </c>
      <c r="AM128" s="77">
        <f t="shared" si="82"/>
        <v>51.2</v>
      </c>
      <c r="AN128" s="77">
        <f t="shared" si="83"/>
        <v>0.6</v>
      </c>
      <c r="AO128" s="78">
        <f t="shared" si="84"/>
        <v>40</v>
      </c>
      <c r="AP128" s="77">
        <f t="shared" si="85"/>
        <v>0.6</v>
      </c>
      <c r="AQ128" s="78">
        <f t="shared" si="86"/>
        <v>41</v>
      </c>
      <c r="AR128" s="79">
        <f t="shared" si="87"/>
        <v>0.1</v>
      </c>
      <c r="AS128" s="79">
        <f t="shared" si="88"/>
        <v>0.13</v>
      </c>
      <c r="AT128" s="80">
        <f t="shared" si="89"/>
        <v>1</v>
      </c>
      <c r="AU128" s="105"/>
      <c r="AV128" s="8"/>
    </row>
    <row r="129" spans="2:49" customFormat="1" ht="31.5" customHeight="1" x14ac:dyDescent="0.15">
      <c r="B129" s="136">
        <v>123</v>
      </c>
      <c r="C129" s="138" t="s">
        <v>363</v>
      </c>
      <c r="D129" s="151" t="s">
        <v>412</v>
      </c>
      <c r="E129" s="103" t="s">
        <v>107</v>
      </c>
      <c r="F129" s="104" t="s">
        <v>227</v>
      </c>
      <c r="G129" s="167" t="s">
        <v>38</v>
      </c>
      <c r="H129" s="109">
        <v>30</v>
      </c>
      <c r="I129" s="109">
        <v>30</v>
      </c>
      <c r="J129" s="189" t="s">
        <v>287</v>
      </c>
      <c r="K129" s="113" t="s">
        <v>38</v>
      </c>
      <c r="L129" s="109">
        <v>53</v>
      </c>
      <c r="M129" s="109">
        <v>0.8</v>
      </c>
      <c r="N129" s="109">
        <v>0.1</v>
      </c>
      <c r="O129" s="109">
        <v>12.3</v>
      </c>
      <c r="P129" s="112">
        <v>0.04</v>
      </c>
      <c r="Q129" s="109"/>
      <c r="R129" s="109"/>
      <c r="S129" s="109"/>
      <c r="T129" s="109"/>
      <c r="U129" s="109"/>
      <c r="V129" s="160"/>
      <c r="W129" s="127"/>
      <c r="X129" s="83">
        <f t="shared" si="68"/>
        <v>0</v>
      </c>
      <c r="Y129" s="84">
        <f t="shared" si="69"/>
        <v>0</v>
      </c>
      <c r="Z129" s="84">
        <f t="shared" si="70"/>
        <v>0</v>
      </c>
      <c r="AA129" s="84">
        <f t="shared" si="71"/>
        <v>0</v>
      </c>
      <c r="AB129" s="85">
        <f t="shared" si="72"/>
        <v>0</v>
      </c>
      <c r="AC129" s="86" t="str">
        <f t="shared" si="73"/>
        <v/>
      </c>
      <c r="AD129" s="84" t="str">
        <f t="shared" si="74"/>
        <v/>
      </c>
      <c r="AE129" s="86" t="str">
        <f t="shared" si="75"/>
        <v/>
      </c>
      <c r="AF129" s="85" t="str">
        <f t="shared" si="76"/>
        <v/>
      </c>
      <c r="AG129" s="85" t="str">
        <f t="shared" si="77"/>
        <v/>
      </c>
      <c r="AH129" s="87" t="str">
        <f t="shared" si="78"/>
        <v/>
      </c>
      <c r="AI129" s="74"/>
      <c r="AJ129" s="76">
        <f t="shared" si="79"/>
        <v>177</v>
      </c>
      <c r="AK129" s="77">
        <f t="shared" si="80"/>
        <v>2.7</v>
      </c>
      <c r="AL129" s="77">
        <f t="shared" si="81"/>
        <v>0.3</v>
      </c>
      <c r="AM129" s="77">
        <f t="shared" si="82"/>
        <v>41</v>
      </c>
      <c r="AN129" s="77">
        <f t="shared" si="83"/>
        <v>0.1</v>
      </c>
      <c r="AO129" s="78" t="str">
        <f t="shared" si="84"/>
        <v/>
      </c>
      <c r="AP129" s="77" t="str">
        <f t="shared" si="85"/>
        <v/>
      </c>
      <c r="AQ129" s="78" t="str">
        <f t="shared" si="86"/>
        <v/>
      </c>
      <c r="AR129" s="79" t="str">
        <f t="shared" si="87"/>
        <v/>
      </c>
      <c r="AS129" s="79" t="str">
        <f t="shared" si="88"/>
        <v/>
      </c>
      <c r="AT129" s="80" t="str">
        <f t="shared" si="89"/>
        <v/>
      </c>
      <c r="AU129" s="105"/>
      <c r="AV129" s="8"/>
    </row>
    <row r="130" spans="2:49" customFormat="1" ht="31.5" customHeight="1" x14ac:dyDescent="0.15">
      <c r="B130" s="136">
        <v>124</v>
      </c>
      <c r="C130" s="138" t="s">
        <v>363</v>
      </c>
      <c r="D130" s="151" t="s">
        <v>412</v>
      </c>
      <c r="E130" s="103" t="s">
        <v>20</v>
      </c>
      <c r="F130" s="104" t="s">
        <v>236</v>
      </c>
      <c r="G130" s="167"/>
      <c r="H130" s="109"/>
      <c r="I130" s="109">
        <v>100</v>
      </c>
      <c r="J130" s="189" t="s">
        <v>287</v>
      </c>
      <c r="K130" s="113" t="s">
        <v>13</v>
      </c>
      <c r="L130" s="109">
        <v>308</v>
      </c>
      <c r="M130" s="109">
        <v>5.9</v>
      </c>
      <c r="N130" s="109">
        <v>0.9</v>
      </c>
      <c r="O130" s="109">
        <v>69.099999999999994</v>
      </c>
      <c r="P130" s="112">
        <v>0.27</v>
      </c>
      <c r="Q130" s="109"/>
      <c r="R130" s="109"/>
      <c r="S130" s="109"/>
      <c r="T130" s="109"/>
      <c r="U130" s="109"/>
      <c r="V130" s="160"/>
      <c r="W130" s="127"/>
      <c r="X130" s="83">
        <f t="shared" si="68"/>
        <v>0</v>
      </c>
      <c r="Y130" s="84">
        <f t="shared" si="69"/>
        <v>0</v>
      </c>
      <c r="Z130" s="84">
        <f t="shared" si="70"/>
        <v>0</v>
      </c>
      <c r="AA130" s="84">
        <f t="shared" si="71"/>
        <v>0</v>
      </c>
      <c r="AB130" s="85">
        <f t="shared" si="72"/>
        <v>0</v>
      </c>
      <c r="AC130" s="86" t="str">
        <f t="shared" si="73"/>
        <v/>
      </c>
      <c r="AD130" s="84" t="str">
        <f t="shared" si="74"/>
        <v/>
      </c>
      <c r="AE130" s="86" t="str">
        <f t="shared" si="75"/>
        <v/>
      </c>
      <c r="AF130" s="85" t="str">
        <f t="shared" si="76"/>
        <v/>
      </c>
      <c r="AG130" s="85" t="str">
        <f t="shared" si="77"/>
        <v/>
      </c>
      <c r="AH130" s="87" t="str">
        <f t="shared" si="78"/>
        <v/>
      </c>
      <c r="AI130" s="74"/>
      <c r="AJ130" s="76">
        <f t="shared" si="79"/>
        <v>308</v>
      </c>
      <c r="AK130" s="77">
        <f t="shared" si="80"/>
        <v>5.9</v>
      </c>
      <c r="AL130" s="77">
        <f t="shared" si="81"/>
        <v>0.9</v>
      </c>
      <c r="AM130" s="77">
        <f t="shared" si="82"/>
        <v>69.099999999999994</v>
      </c>
      <c r="AN130" s="77">
        <f t="shared" si="83"/>
        <v>0.3</v>
      </c>
      <c r="AO130" s="78" t="str">
        <f t="shared" si="84"/>
        <v/>
      </c>
      <c r="AP130" s="77" t="str">
        <f t="shared" si="85"/>
        <v/>
      </c>
      <c r="AQ130" s="78" t="str">
        <f t="shared" si="86"/>
        <v/>
      </c>
      <c r="AR130" s="79" t="str">
        <f t="shared" si="87"/>
        <v/>
      </c>
      <c r="AS130" s="79" t="str">
        <f t="shared" si="88"/>
        <v/>
      </c>
      <c r="AT130" s="80" t="str">
        <f t="shared" si="89"/>
        <v/>
      </c>
      <c r="AU130" s="105"/>
      <c r="AV130" s="8"/>
    </row>
    <row r="131" spans="2:49" customFormat="1" ht="31.5" customHeight="1" x14ac:dyDescent="0.15">
      <c r="B131" s="136">
        <v>125</v>
      </c>
      <c r="C131" s="138" t="s">
        <v>360</v>
      </c>
      <c r="D131" s="151" t="s">
        <v>418</v>
      </c>
      <c r="E131" s="103" t="s">
        <v>87</v>
      </c>
      <c r="F131" s="104" t="s">
        <v>192</v>
      </c>
      <c r="G131" s="167" t="s">
        <v>69</v>
      </c>
      <c r="H131" s="109">
        <v>15</v>
      </c>
      <c r="I131" s="109">
        <v>15</v>
      </c>
      <c r="J131" s="189" t="s">
        <v>287</v>
      </c>
      <c r="K131" s="113" t="s">
        <v>69</v>
      </c>
      <c r="L131" s="109">
        <v>60</v>
      </c>
      <c r="M131" s="109">
        <v>1.2</v>
      </c>
      <c r="N131" s="109">
        <v>1.6</v>
      </c>
      <c r="O131" s="109">
        <v>10.7</v>
      </c>
      <c r="P131" s="112">
        <v>0.04</v>
      </c>
      <c r="Q131" s="109">
        <v>220</v>
      </c>
      <c r="R131" s="109">
        <v>3.2</v>
      </c>
      <c r="S131" s="109"/>
      <c r="T131" s="109"/>
      <c r="U131" s="109">
        <v>0.3</v>
      </c>
      <c r="V131" s="160">
        <v>14</v>
      </c>
      <c r="W131" s="127"/>
      <c r="X131" s="83">
        <f t="shared" si="68"/>
        <v>0</v>
      </c>
      <c r="Y131" s="84">
        <f t="shared" si="69"/>
        <v>0</v>
      </c>
      <c r="Z131" s="84">
        <f t="shared" si="70"/>
        <v>0</v>
      </c>
      <c r="AA131" s="84">
        <f t="shared" si="71"/>
        <v>0</v>
      </c>
      <c r="AB131" s="85">
        <f t="shared" si="72"/>
        <v>0</v>
      </c>
      <c r="AC131" s="86">
        <f t="shared" si="73"/>
        <v>0</v>
      </c>
      <c r="AD131" s="84">
        <f t="shared" si="74"/>
        <v>0</v>
      </c>
      <c r="AE131" s="86" t="str">
        <f t="shared" si="75"/>
        <v/>
      </c>
      <c r="AF131" s="85" t="str">
        <f t="shared" si="76"/>
        <v/>
      </c>
      <c r="AG131" s="85">
        <f t="shared" si="77"/>
        <v>0</v>
      </c>
      <c r="AH131" s="87">
        <f t="shared" si="78"/>
        <v>0</v>
      </c>
      <c r="AI131" s="74"/>
      <c r="AJ131" s="76">
        <f t="shared" si="79"/>
        <v>400</v>
      </c>
      <c r="AK131" s="77">
        <f t="shared" si="80"/>
        <v>8</v>
      </c>
      <c r="AL131" s="77">
        <f t="shared" si="81"/>
        <v>10.7</v>
      </c>
      <c r="AM131" s="77">
        <f t="shared" si="82"/>
        <v>71.3</v>
      </c>
      <c r="AN131" s="77">
        <f t="shared" si="83"/>
        <v>0.3</v>
      </c>
      <c r="AO131" s="135">
        <f t="shared" si="84"/>
        <v>1467</v>
      </c>
      <c r="AP131" s="77">
        <f t="shared" si="85"/>
        <v>21.3</v>
      </c>
      <c r="AQ131" s="78" t="str">
        <f t="shared" si="86"/>
        <v/>
      </c>
      <c r="AR131" s="79" t="str">
        <f t="shared" si="87"/>
        <v/>
      </c>
      <c r="AS131" s="79">
        <f t="shared" si="88"/>
        <v>2</v>
      </c>
      <c r="AT131" s="80">
        <f t="shared" si="89"/>
        <v>93</v>
      </c>
      <c r="AU131" s="105"/>
      <c r="AV131" s="8"/>
    </row>
    <row r="132" spans="2:49" customFormat="1" ht="31.5" customHeight="1" x14ac:dyDescent="0.15">
      <c r="B132" s="136">
        <v>126</v>
      </c>
      <c r="C132" s="138" t="s">
        <v>360</v>
      </c>
      <c r="D132" s="150" t="s">
        <v>418</v>
      </c>
      <c r="E132" s="177" t="s">
        <v>105</v>
      </c>
      <c r="F132" s="178" t="s">
        <v>267</v>
      </c>
      <c r="G132" s="162"/>
      <c r="H132" s="163"/>
      <c r="I132" s="163">
        <v>100</v>
      </c>
      <c r="J132" s="189" t="s">
        <v>288</v>
      </c>
      <c r="K132" s="164" t="s">
        <v>445</v>
      </c>
      <c r="L132" s="163">
        <v>0</v>
      </c>
      <c r="M132" s="163">
        <v>0</v>
      </c>
      <c r="N132" s="163">
        <v>0</v>
      </c>
      <c r="O132" s="163">
        <v>0</v>
      </c>
      <c r="P132" s="165">
        <v>0</v>
      </c>
      <c r="Q132" s="163"/>
      <c r="R132" s="163"/>
      <c r="S132" s="163"/>
      <c r="T132" s="163"/>
      <c r="U132" s="163"/>
      <c r="V132" s="166"/>
      <c r="W132" s="126"/>
      <c r="X132" s="93">
        <f t="shared" si="68"/>
        <v>0</v>
      </c>
      <c r="Y132" s="94">
        <f t="shared" si="69"/>
        <v>0</v>
      </c>
      <c r="Z132" s="94">
        <f t="shared" si="70"/>
        <v>0</v>
      </c>
      <c r="AA132" s="94">
        <f t="shared" si="71"/>
        <v>0</v>
      </c>
      <c r="AB132" s="95">
        <f t="shared" si="72"/>
        <v>0</v>
      </c>
      <c r="AC132" s="96" t="str">
        <f t="shared" si="73"/>
        <v/>
      </c>
      <c r="AD132" s="94" t="str">
        <f t="shared" si="74"/>
        <v/>
      </c>
      <c r="AE132" s="96" t="str">
        <f t="shared" si="75"/>
        <v/>
      </c>
      <c r="AF132" s="95" t="str">
        <f t="shared" si="76"/>
        <v/>
      </c>
      <c r="AG132" s="95" t="str">
        <f t="shared" si="77"/>
        <v/>
      </c>
      <c r="AH132" s="97" t="str">
        <f t="shared" si="78"/>
        <v/>
      </c>
      <c r="AI132" s="74"/>
      <c r="AJ132" s="76">
        <f t="shared" si="79"/>
        <v>0</v>
      </c>
      <c r="AK132" s="77">
        <f t="shared" si="80"/>
        <v>0</v>
      </c>
      <c r="AL132" s="77">
        <f t="shared" si="81"/>
        <v>0</v>
      </c>
      <c r="AM132" s="77">
        <f t="shared" si="82"/>
        <v>0</v>
      </c>
      <c r="AN132" s="77">
        <f t="shared" si="83"/>
        <v>0</v>
      </c>
      <c r="AO132" s="78" t="str">
        <f t="shared" si="84"/>
        <v/>
      </c>
      <c r="AP132" s="77" t="str">
        <f t="shared" si="85"/>
        <v/>
      </c>
      <c r="AQ132" s="78" t="str">
        <f t="shared" si="86"/>
        <v/>
      </c>
      <c r="AR132" s="79" t="str">
        <f t="shared" si="87"/>
        <v/>
      </c>
      <c r="AS132" s="79" t="str">
        <f t="shared" si="88"/>
        <v/>
      </c>
      <c r="AT132" s="80" t="str">
        <f t="shared" si="89"/>
        <v/>
      </c>
      <c r="AU132" s="105"/>
      <c r="AV132" s="8"/>
    </row>
    <row r="133" spans="2:49" customFormat="1" ht="31.5" customHeight="1" x14ac:dyDescent="0.15">
      <c r="B133" s="136">
        <v>127</v>
      </c>
      <c r="C133" s="138" t="s">
        <v>360</v>
      </c>
      <c r="D133" s="151" t="s">
        <v>418</v>
      </c>
      <c r="E133" s="103" t="s">
        <v>35</v>
      </c>
      <c r="F133" s="104" t="s">
        <v>191</v>
      </c>
      <c r="G133" s="167" t="s">
        <v>379</v>
      </c>
      <c r="H133" s="109">
        <v>20</v>
      </c>
      <c r="I133" s="109">
        <v>20</v>
      </c>
      <c r="J133" s="189" t="s">
        <v>287</v>
      </c>
      <c r="K133" s="113" t="s">
        <v>379</v>
      </c>
      <c r="L133" s="109">
        <v>77</v>
      </c>
      <c r="M133" s="109">
        <v>1.9</v>
      </c>
      <c r="N133" s="109">
        <v>1.6</v>
      </c>
      <c r="O133" s="109">
        <v>15.1</v>
      </c>
      <c r="P133" s="112">
        <v>0.09</v>
      </c>
      <c r="Q133" s="109"/>
      <c r="R133" s="109"/>
      <c r="S133" s="109"/>
      <c r="T133" s="109"/>
      <c r="U133" s="109"/>
      <c r="V133" s="160"/>
      <c r="W133" s="127"/>
      <c r="X133" s="83">
        <f t="shared" si="68"/>
        <v>0</v>
      </c>
      <c r="Y133" s="84">
        <f t="shared" si="69"/>
        <v>0</v>
      </c>
      <c r="Z133" s="84">
        <f t="shared" si="70"/>
        <v>0</v>
      </c>
      <c r="AA133" s="84">
        <f t="shared" si="71"/>
        <v>0</v>
      </c>
      <c r="AB133" s="85">
        <f t="shared" si="72"/>
        <v>0</v>
      </c>
      <c r="AC133" s="86" t="str">
        <f t="shared" si="73"/>
        <v/>
      </c>
      <c r="AD133" s="84" t="str">
        <f t="shared" si="74"/>
        <v/>
      </c>
      <c r="AE133" s="86" t="str">
        <f t="shared" si="75"/>
        <v/>
      </c>
      <c r="AF133" s="85" t="str">
        <f t="shared" si="76"/>
        <v/>
      </c>
      <c r="AG133" s="85" t="str">
        <f t="shared" si="77"/>
        <v/>
      </c>
      <c r="AH133" s="87" t="str">
        <f t="shared" si="78"/>
        <v/>
      </c>
      <c r="AI133" s="74"/>
      <c r="AJ133" s="76">
        <f t="shared" si="79"/>
        <v>385</v>
      </c>
      <c r="AK133" s="77">
        <f t="shared" si="80"/>
        <v>9.5</v>
      </c>
      <c r="AL133" s="77">
        <f t="shared" si="81"/>
        <v>8</v>
      </c>
      <c r="AM133" s="77">
        <f t="shared" si="82"/>
        <v>75.5</v>
      </c>
      <c r="AN133" s="77">
        <f t="shared" si="83"/>
        <v>0.5</v>
      </c>
      <c r="AO133" s="78" t="str">
        <f t="shared" si="84"/>
        <v/>
      </c>
      <c r="AP133" s="77" t="str">
        <f t="shared" si="85"/>
        <v/>
      </c>
      <c r="AQ133" s="78" t="str">
        <f t="shared" si="86"/>
        <v/>
      </c>
      <c r="AR133" s="79" t="str">
        <f t="shared" si="87"/>
        <v/>
      </c>
      <c r="AS133" s="79" t="str">
        <f t="shared" si="88"/>
        <v/>
      </c>
      <c r="AT133" s="80" t="str">
        <f t="shared" si="89"/>
        <v/>
      </c>
      <c r="AU133" s="105"/>
      <c r="AV133" s="8"/>
    </row>
    <row r="134" spans="2:49" customFormat="1" ht="31.5" customHeight="1" x14ac:dyDescent="0.15">
      <c r="B134" s="136">
        <v>128</v>
      </c>
      <c r="C134" s="138" t="s">
        <v>360</v>
      </c>
      <c r="D134" s="151" t="s">
        <v>419</v>
      </c>
      <c r="E134" s="103" t="s">
        <v>109</v>
      </c>
      <c r="F134" s="104" t="s">
        <v>257</v>
      </c>
      <c r="G134" s="167"/>
      <c r="H134" s="109"/>
      <c r="I134" s="109">
        <v>100</v>
      </c>
      <c r="J134" s="189" t="s">
        <v>288</v>
      </c>
      <c r="K134" s="113" t="s">
        <v>445</v>
      </c>
      <c r="L134" s="109">
        <v>0</v>
      </c>
      <c r="M134" s="109">
        <v>0</v>
      </c>
      <c r="N134" s="109">
        <v>0</v>
      </c>
      <c r="O134" s="109">
        <v>0</v>
      </c>
      <c r="P134" s="112">
        <v>0</v>
      </c>
      <c r="Q134" s="109"/>
      <c r="R134" s="109"/>
      <c r="S134" s="109"/>
      <c r="T134" s="109"/>
      <c r="U134" s="109"/>
      <c r="V134" s="160"/>
      <c r="W134" s="127"/>
      <c r="X134" s="83">
        <f t="shared" si="68"/>
        <v>0</v>
      </c>
      <c r="Y134" s="84">
        <f t="shared" si="69"/>
        <v>0</v>
      </c>
      <c r="Z134" s="84">
        <f t="shared" si="70"/>
        <v>0</v>
      </c>
      <c r="AA134" s="84">
        <f t="shared" si="71"/>
        <v>0</v>
      </c>
      <c r="AB134" s="85">
        <f t="shared" si="72"/>
        <v>0</v>
      </c>
      <c r="AC134" s="86" t="str">
        <f t="shared" si="73"/>
        <v/>
      </c>
      <c r="AD134" s="84" t="str">
        <f t="shared" si="74"/>
        <v/>
      </c>
      <c r="AE134" s="86" t="str">
        <f t="shared" si="75"/>
        <v/>
      </c>
      <c r="AF134" s="85" t="str">
        <f t="shared" si="76"/>
        <v/>
      </c>
      <c r="AG134" s="85" t="str">
        <f t="shared" si="77"/>
        <v/>
      </c>
      <c r="AH134" s="87" t="str">
        <f t="shared" si="78"/>
        <v/>
      </c>
      <c r="AI134" s="74"/>
      <c r="AJ134" s="76">
        <f t="shared" si="79"/>
        <v>0</v>
      </c>
      <c r="AK134" s="77">
        <f t="shared" si="80"/>
        <v>0</v>
      </c>
      <c r="AL134" s="77">
        <f t="shared" si="81"/>
        <v>0</v>
      </c>
      <c r="AM134" s="77">
        <f t="shared" si="82"/>
        <v>0</v>
      </c>
      <c r="AN134" s="77">
        <f t="shared" si="83"/>
        <v>0</v>
      </c>
      <c r="AO134" s="78" t="str">
        <f t="shared" si="84"/>
        <v/>
      </c>
      <c r="AP134" s="77" t="str">
        <f t="shared" si="85"/>
        <v/>
      </c>
      <c r="AQ134" s="78" t="str">
        <f t="shared" si="86"/>
        <v/>
      </c>
      <c r="AR134" s="79" t="str">
        <f t="shared" si="87"/>
        <v/>
      </c>
      <c r="AS134" s="79" t="str">
        <f t="shared" si="88"/>
        <v/>
      </c>
      <c r="AT134" s="80" t="str">
        <f t="shared" si="89"/>
        <v/>
      </c>
      <c r="AU134" s="105"/>
      <c r="AV134" s="8"/>
    </row>
    <row r="135" spans="2:49" customFormat="1" ht="31.5" customHeight="1" x14ac:dyDescent="0.15">
      <c r="B135" s="136">
        <v>129</v>
      </c>
      <c r="C135" s="138" t="s">
        <v>358</v>
      </c>
      <c r="D135" s="151" t="s">
        <v>58</v>
      </c>
      <c r="E135" s="103" t="s">
        <v>29</v>
      </c>
      <c r="F135" s="104" t="s">
        <v>209</v>
      </c>
      <c r="G135" s="167"/>
      <c r="H135" s="109"/>
      <c r="I135" s="109">
        <v>200</v>
      </c>
      <c r="J135" s="189" t="s">
        <v>288</v>
      </c>
      <c r="K135" s="113" t="s">
        <v>26</v>
      </c>
      <c r="L135" s="109">
        <v>137</v>
      </c>
      <c r="M135" s="109">
        <v>6.8</v>
      </c>
      <c r="N135" s="109">
        <v>7.8</v>
      </c>
      <c r="O135" s="109">
        <v>9.9</v>
      </c>
      <c r="P135" s="112">
        <v>0.2</v>
      </c>
      <c r="Q135" s="109">
        <v>227</v>
      </c>
      <c r="R135" s="109"/>
      <c r="S135" s="109"/>
      <c r="T135" s="109"/>
      <c r="U135" s="109"/>
      <c r="V135" s="160"/>
      <c r="W135" s="127"/>
      <c r="X135" s="83">
        <f t="shared" ref="X135:X167" si="90">+$W135*AJ135/100</f>
        <v>0</v>
      </c>
      <c r="Y135" s="84">
        <f t="shared" ref="Y135:Y167" si="91">+$W135*AK135/100</f>
        <v>0</v>
      </c>
      <c r="Z135" s="84">
        <f t="shared" ref="Z135:Z167" si="92">+$W135*AL135/100</f>
        <v>0</v>
      </c>
      <c r="AA135" s="84">
        <f t="shared" ref="AA135:AA167" si="93">+$W135*AM135/100</f>
        <v>0</v>
      </c>
      <c r="AB135" s="85">
        <f t="shared" ref="AB135:AB167" si="94">+$W135*AN135/100</f>
        <v>0</v>
      </c>
      <c r="AC135" s="86">
        <f t="shared" ref="AC135:AC167" si="95">+IF(AO135="","",$W135*AO135/100)</f>
        <v>0</v>
      </c>
      <c r="AD135" s="84" t="str">
        <f t="shared" ref="AD135:AD167" si="96">+IF(AP135="","",$W135*AP135/100)</f>
        <v/>
      </c>
      <c r="AE135" s="86" t="str">
        <f t="shared" ref="AE135:AE167" si="97">+IF(AQ135="","",$W135*AQ135/100)</f>
        <v/>
      </c>
      <c r="AF135" s="85" t="str">
        <f t="shared" ref="AF135:AF167" si="98">+IF(AR135="","",$W135*AR135/100)</f>
        <v/>
      </c>
      <c r="AG135" s="85" t="str">
        <f t="shared" ref="AG135:AG167" si="99">+IF(AS135="","",$W135*AS135/100)</f>
        <v/>
      </c>
      <c r="AH135" s="87" t="str">
        <f t="shared" ref="AH135:AH167" si="100">+IF(AT135="","",$W135*AT135/100)</f>
        <v/>
      </c>
      <c r="AI135" s="74"/>
      <c r="AJ135" s="76">
        <f t="shared" ref="AJ135:AJ167" si="101">+ROUND(L135*100/I135,0)</f>
        <v>69</v>
      </c>
      <c r="AK135" s="77">
        <f t="shared" ref="AK135:AK167" si="102">+ROUND(M135*100/$I135,1)</f>
        <v>3.4</v>
      </c>
      <c r="AL135" s="77">
        <f t="shared" ref="AL135:AL167" si="103">+ROUND(N135*100/$I135,1)</f>
        <v>3.9</v>
      </c>
      <c r="AM135" s="77">
        <f t="shared" ref="AM135:AM167" si="104">+ROUND(O135*100/$I135,1)</f>
        <v>5</v>
      </c>
      <c r="AN135" s="77">
        <f t="shared" ref="AN135:AN167" si="105">+ROUND(P135*100/$I135,1)</f>
        <v>0.1</v>
      </c>
      <c r="AO135" s="78">
        <f t="shared" si="84"/>
        <v>114</v>
      </c>
      <c r="AP135" s="77" t="str">
        <f t="shared" si="85"/>
        <v/>
      </c>
      <c r="AQ135" s="78" t="str">
        <f t="shared" si="86"/>
        <v/>
      </c>
      <c r="AR135" s="79" t="str">
        <f t="shared" si="87"/>
        <v/>
      </c>
      <c r="AS135" s="79" t="str">
        <f t="shared" si="88"/>
        <v/>
      </c>
      <c r="AT135" s="80" t="str">
        <f t="shared" si="89"/>
        <v/>
      </c>
      <c r="AU135" s="105"/>
      <c r="AV135" s="8"/>
    </row>
    <row r="136" spans="2:49" customFormat="1" ht="31.5" customHeight="1" x14ac:dyDescent="0.15">
      <c r="B136" s="136">
        <v>130</v>
      </c>
      <c r="C136" s="138" t="s">
        <v>358</v>
      </c>
      <c r="D136" s="151" t="s">
        <v>58</v>
      </c>
      <c r="E136" s="103" t="s">
        <v>44</v>
      </c>
      <c r="F136" s="104" t="s">
        <v>210</v>
      </c>
      <c r="G136" s="167"/>
      <c r="H136" s="109"/>
      <c r="I136" s="109">
        <v>200</v>
      </c>
      <c r="J136" s="189" t="s">
        <v>288</v>
      </c>
      <c r="K136" s="113" t="s">
        <v>26</v>
      </c>
      <c r="L136" s="109">
        <v>137</v>
      </c>
      <c r="M136" s="109">
        <v>6.8</v>
      </c>
      <c r="N136" s="109">
        <v>7.8</v>
      </c>
      <c r="O136" s="109">
        <v>9.9</v>
      </c>
      <c r="P136" s="112">
        <v>0.21</v>
      </c>
      <c r="Q136" s="109">
        <v>227</v>
      </c>
      <c r="R136" s="109"/>
      <c r="S136" s="109"/>
      <c r="T136" s="109"/>
      <c r="U136" s="109"/>
      <c r="V136" s="160"/>
      <c r="W136" s="127"/>
      <c r="X136" s="83">
        <f t="shared" si="90"/>
        <v>0</v>
      </c>
      <c r="Y136" s="84">
        <f t="shared" si="91"/>
        <v>0</v>
      </c>
      <c r="Z136" s="84">
        <f t="shared" si="92"/>
        <v>0</v>
      </c>
      <c r="AA136" s="84">
        <f t="shared" si="93"/>
        <v>0</v>
      </c>
      <c r="AB136" s="85">
        <f t="shared" si="94"/>
        <v>0</v>
      </c>
      <c r="AC136" s="86">
        <f t="shared" si="95"/>
        <v>0</v>
      </c>
      <c r="AD136" s="84" t="str">
        <f t="shared" si="96"/>
        <v/>
      </c>
      <c r="AE136" s="86" t="str">
        <f t="shared" si="97"/>
        <v/>
      </c>
      <c r="AF136" s="85" t="str">
        <f t="shared" si="98"/>
        <v/>
      </c>
      <c r="AG136" s="85" t="str">
        <f t="shared" si="99"/>
        <v/>
      </c>
      <c r="AH136" s="87" t="str">
        <f t="shared" si="100"/>
        <v/>
      </c>
      <c r="AI136" s="74"/>
      <c r="AJ136" s="76">
        <f t="shared" si="101"/>
        <v>69</v>
      </c>
      <c r="AK136" s="77">
        <f t="shared" si="102"/>
        <v>3.4</v>
      </c>
      <c r="AL136" s="77">
        <f t="shared" si="103"/>
        <v>3.9</v>
      </c>
      <c r="AM136" s="77">
        <f t="shared" si="104"/>
        <v>5</v>
      </c>
      <c r="AN136" s="77">
        <f t="shared" si="105"/>
        <v>0.1</v>
      </c>
      <c r="AO136" s="78">
        <f t="shared" si="84"/>
        <v>114</v>
      </c>
      <c r="AP136" s="77" t="str">
        <f t="shared" si="85"/>
        <v/>
      </c>
      <c r="AQ136" s="78" t="str">
        <f t="shared" si="86"/>
        <v/>
      </c>
      <c r="AR136" s="79" t="str">
        <f t="shared" si="87"/>
        <v/>
      </c>
      <c r="AS136" s="79" t="str">
        <f t="shared" si="88"/>
        <v/>
      </c>
      <c r="AT136" s="80" t="str">
        <f t="shared" si="89"/>
        <v/>
      </c>
      <c r="AU136" s="105"/>
      <c r="AV136" s="8"/>
    </row>
    <row r="137" spans="2:49" customFormat="1" ht="31.5" customHeight="1" x14ac:dyDescent="0.15">
      <c r="B137" s="136">
        <v>131</v>
      </c>
      <c r="C137" s="138" t="s">
        <v>358</v>
      </c>
      <c r="D137" s="151" t="s">
        <v>58</v>
      </c>
      <c r="E137" s="103" t="s">
        <v>58</v>
      </c>
      <c r="F137" s="104" t="s">
        <v>257</v>
      </c>
      <c r="G137" s="167"/>
      <c r="H137" s="109"/>
      <c r="I137" s="109">
        <v>200</v>
      </c>
      <c r="J137" s="189" t="s">
        <v>288</v>
      </c>
      <c r="K137" s="113" t="s">
        <v>26</v>
      </c>
      <c r="L137" s="109">
        <v>139</v>
      </c>
      <c r="M137" s="109">
        <v>6.8</v>
      </c>
      <c r="N137" s="115">
        <v>8</v>
      </c>
      <c r="O137" s="109">
        <v>9.9</v>
      </c>
      <c r="P137" s="112">
        <v>0.22</v>
      </c>
      <c r="Q137" s="109">
        <v>227</v>
      </c>
      <c r="R137" s="109"/>
      <c r="S137" s="109"/>
      <c r="T137" s="109"/>
      <c r="U137" s="109"/>
      <c r="V137" s="160"/>
      <c r="W137" s="127"/>
      <c r="X137" s="83">
        <f t="shared" si="90"/>
        <v>0</v>
      </c>
      <c r="Y137" s="84">
        <f t="shared" si="91"/>
        <v>0</v>
      </c>
      <c r="Z137" s="84">
        <f t="shared" si="92"/>
        <v>0</v>
      </c>
      <c r="AA137" s="84">
        <f t="shared" si="93"/>
        <v>0</v>
      </c>
      <c r="AB137" s="85">
        <f t="shared" si="94"/>
        <v>0</v>
      </c>
      <c r="AC137" s="86">
        <f t="shared" si="95"/>
        <v>0</v>
      </c>
      <c r="AD137" s="84" t="str">
        <f t="shared" si="96"/>
        <v/>
      </c>
      <c r="AE137" s="86" t="str">
        <f t="shared" si="97"/>
        <v/>
      </c>
      <c r="AF137" s="85" t="str">
        <f t="shared" si="98"/>
        <v/>
      </c>
      <c r="AG137" s="85" t="str">
        <f t="shared" si="99"/>
        <v/>
      </c>
      <c r="AH137" s="87" t="str">
        <f t="shared" si="100"/>
        <v/>
      </c>
      <c r="AI137" s="74"/>
      <c r="AJ137" s="76">
        <f t="shared" si="101"/>
        <v>70</v>
      </c>
      <c r="AK137" s="77">
        <f t="shared" si="102"/>
        <v>3.4</v>
      </c>
      <c r="AL137" s="77">
        <f t="shared" si="103"/>
        <v>4</v>
      </c>
      <c r="AM137" s="77">
        <f t="shared" si="104"/>
        <v>5</v>
      </c>
      <c r="AN137" s="77">
        <f t="shared" si="105"/>
        <v>0.1</v>
      </c>
      <c r="AO137" s="78">
        <f t="shared" si="84"/>
        <v>114</v>
      </c>
      <c r="AP137" s="77" t="str">
        <f t="shared" si="85"/>
        <v/>
      </c>
      <c r="AQ137" s="78" t="str">
        <f t="shared" si="86"/>
        <v/>
      </c>
      <c r="AR137" s="79" t="str">
        <f t="shared" si="87"/>
        <v/>
      </c>
      <c r="AS137" s="79" t="str">
        <f t="shared" si="88"/>
        <v/>
      </c>
      <c r="AT137" s="80" t="str">
        <f t="shared" si="89"/>
        <v/>
      </c>
      <c r="AU137" s="105"/>
      <c r="AV137" s="8"/>
      <c r="AW137" s="64"/>
    </row>
    <row r="138" spans="2:49" customFormat="1" ht="31.5" customHeight="1" x14ac:dyDescent="0.15">
      <c r="B138" s="136">
        <v>132</v>
      </c>
      <c r="C138" s="138" t="s">
        <v>358</v>
      </c>
      <c r="D138" s="151" t="s">
        <v>58</v>
      </c>
      <c r="E138" s="103" t="s">
        <v>58</v>
      </c>
      <c r="F138" s="104" t="s">
        <v>280</v>
      </c>
      <c r="G138" s="167" t="s">
        <v>295</v>
      </c>
      <c r="H138" s="109">
        <v>110</v>
      </c>
      <c r="I138" s="109">
        <v>110</v>
      </c>
      <c r="J138" s="189" t="s">
        <v>288</v>
      </c>
      <c r="K138" s="113" t="s">
        <v>295</v>
      </c>
      <c r="L138" s="114">
        <v>70.400000000000006</v>
      </c>
      <c r="M138" s="115">
        <v>3.35</v>
      </c>
      <c r="N138" s="115">
        <v>4.07</v>
      </c>
      <c r="O138" s="115">
        <v>5.1100000000000003</v>
      </c>
      <c r="P138" s="112">
        <v>0.12</v>
      </c>
      <c r="Q138" s="114">
        <v>121</v>
      </c>
      <c r="R138" s="109"/>
      <c r="S138" s="109"/>
      <c r="T138" s="109"/>
      <c r="U138" s="109"/>
      <c r="V138" s="160"/>
      <c r="W138" s="127"/>
      <c r="X138" s="83">
        <f t="shared" si="90"/>
        <v>0</v>
      </c>
      <c r="Y138" s="84">
        <f t="shared" si="91"/>
        <v>0</v>
      </c>
      <c r="Z138" s="84">
        <f t="shared" si="92"/>
        <v>0</v>
      </c>
      <c r="AA138" s="84">
        <f t="shared" si="93"/>
        <v>0</v>
      </c>
      <c r="AB138" s="85">
        <f t="shared" si="94"/>
        <v>0</v>
      </c>
      <c r="AC138" s="86">
        <f t="shared" si="95"/>
        <v>0</v>
      </c>
      <c r="AD138" s="84" t="str">
        <f t="shared" si="96"/>
        <v/>
      </c>
      <c r="AE138" s="86" t="str">
        <f t="shared" si="97"/>
        <v/>
      </c>
      <c r="AF138" s="85" t="str">
        <f t="shared" si="98"/>
        <v/>
      </c>
      <c r="AG138" s="85" t="str">
        <f t="shared" si="99"/>
        <v/>
      </c>
      <c r="AH138" s="87" t="str">
        <f t="shared" si="100"/>
        <v/>
      </c>
      <c r="AI138" s="74"/>
      <c r="AJ138" s="76">
        <f t="shared" si="101"/>
        <v>64</v>
      </c>
      <c r="AK138" s="77">
        <f t="shared" si="102"/>
        <v>3</v>
      </c>
      <c r="AL138" s="77">
        <f t="shared" si="103"/>
        <v>3.7</v>
      </c>
      <c r="AM138" s="77">
        <f t="shared" si="104"/>
        <v>4.5999999999999996</v>
      </c>
      <c r="AN138" s="77">
        <f t="shared" si="105"/>
        <v>0.1</v>
      </c>
      <c r="AO138" s="78">
        <f t="shared" si="84"/>
        <v>110</v>
      </c>
      <c r="AP138" s="77" t="str">
        <f t="shared" si="85"/>
        <v/>
      </c>
      <c r="AQ138" s="78" t="str">
        <f t="shared" si="86"/>
        <v/>
      </c>
      <c r="AR138" s="79" t="str">
        <f t="shared" si="87"/>
        <v/>
      </c>
      <c r="AS138" s="79" t="str">
        <f t="shared" si="88"/>
        <v/>
      </c>
      <c r="AT138" s="80" t="str">
        <f t="shared" si="89"/>
        <v/>
      </c>
      <c r="AU138" s="105"/>
      <c r="AV138" s="8"/>
    </row>
    <row r="139" spans="2:49" customFormat="1" ht="31.5" customHeight="1" x14ac:dyDescent="0.15">
      <c r="B139" s="136">
        <v>133</v>
      </c>
      <c r="C139" s="138" t="s">
        <v>358</v>
      </c>
      <c r="D139" s="151" t="s">
        <v>58</v>
      </c>
      <c r="E139" s="103" t="s">
        <v>356</v>
      </c>
      <c r="F139" s="104" t="s">
        <v>188</v>
      </c>
      <c r="G139" s="170" t="s">
        <v>27</v>
      </c>
      <c r="H139" s="109">
        <v>125</v>
      </c>
      <c r="I139" s="109">
        <v>125</v>
      </c>
      <c r="J139" s="189" t="s">
        <v>288</v>
      </c>
      <c r="K139" s="116" t="s">
        <v>367</v>
      </c>
      <c r="L139" s="109">
        <v>84</v>
      </c>
      <c r="M139" s="109">
        <v>4.0999999999999996</v>
      </c>
      <c r="N139" s="109">
        <v>4.8</v>
      </c>
      <c r="O139" s="109">
        <v>6</v>
      </c>
      <c r="P139" s="112">
        <v>0.13</v>
      </c>
      <c r="Q139" s="109">
        <v>142</v>
      </c>
      <c r="R139" s="109"/>
      <c r="S139" s="109"/>
      <c r="T139" s="109"/>
      <c r="U139" s="109"/>
      <c r="V139" s="160"/>
      <c r="W139" s="127"/>
      <c r="X139" s="83">
        <f t="shared" si="90"/>
        <v>0</v>
      </c>
      <c r="Y139" s="84">
        <f t="shared" si="91"/>
        <v>0</v>
      </c>
      <c r="Z139" s="84">
        <f t="shared" si="92"/>
        <v>0</v>
      </c>
      <c r="AA139" s="84">
        <f t="shared" si="93"/>
        <v>0</v>
      </c>
      <c r="AB139" s="85">
        <f t="shared" si="94"/>
        <v>0</v>
      </c>
      <c r="AC139" s="86">
        <f t="shared" si="95"/>
        <v>0</v>
      </c>
      <c r="AD139" s="84" t="str">
        <f t="shared" si="96"/>
        <v/>
      </c>
      <c r="AE139" s="86" t="str">
        <f t="shared" si="97"/>
        <v/>
      </c>
      <c r="AF139" s="85" t="str">
        <f t="shared" si="98"/>
        <v/>
      </c>
      <c r="AG139" s="85" t="str">
        <f t="shared" si="99"/>
        <v/>
      </c>
      <c r="AH139" s="87" t="str">
        <f t="shared" si="100"/>
        <v/>
      </c>
      <c r="AI139" s="74"/>
      <c r="AJ139" s="76">
        <f t="shared" si="101"/>
        <v>67</v>
      </c>
      <c r="AK139" s="77">
        <f t="shared" si="102"/>
        <v>3.3</v>
      </c>
      <c r="AL139" s="77">
        <f t="shared" si="103"/>
        <v>3.8</v>
      </c>
      <c r="AM139" s="77">
        <f t="shared" si="104"/>
        <v>4.8</v>
      </c>
      <c r="AN139" s="77">
        <f t="shared" si="105"/>
        <v>0.1</v>
      </c>
      <c r="AO139" s="78">
        <f t="shared" si="84"/>
        <v>114</v>
      </c>
      <c r="AP139" s="77" t="str">
        <f t="shared" si="85"/>
        <v/>
      </c>
      <c r="AQ139" s="78" t="str">
        <f t="shared" si="86"/>
        <v/>
      </c>
      <c r="AR139" s="79" t="str">
        <f t="shared" si="87"/>
        <v/>
      </c>
      <c r="AS139" s="79" t="str">
        <f t="shared" si="88"/>
        <v/>
      </c>
      <c r="AT139" s="80" t="str">
        <f t="shared" si="89"/>
        <v/>
      </c>
      <c r="AU139" s="105"/>
      <c r="AV139" s="8"/>
    </row>
    <row r="140" spans="2:49" customFormat="1" ht="31.5" customHeight="1" x14ac:dyDescent="0.15">
      <c r="B140" s="136">
        <v>134</v>
      </c>
      <c r="C140" s="138" t="s">
        <v>358</v>
      </c>
      <c r="D140" s="151" t="s">
        <v>58</v>
      </c>
      <c r="E140" s="103" t="s">
        <v>178</v>
      </c>
      <c r="F140" s="104" t="s">
        <v>270</v>
      </c>
      <c r="G140" s="113"/>
      <c r="H140" s="110"/>
      <c r="I140" s="110">
        <v>200</v>
      </c>
      <c r="J140" s="189" t="s">
        <v>288</v>
      </c>
      <c r="K140" s="113" t="s">
        <v>26</v>
      </c>
      <c r="L140" s="114">
        <v>106</v>
      </c>
      <c r="M140" s="115">
        <v>6.6</v>
      </c>
      <c r="N140" s="115">
        <v>4.5</v>
      </c>
      <c r="O140" s="115">
        <v>9.6999999999999993</v>
      </c>
      <c r="P140" s="112">
        <v>0.27</v>
      </c>
      <c r="Q140" s="114">
        <v>221</v>
      </c>
      <c r="R140" s="109"/>
      <c r="S140" s="109"/>
      <c r="T140" s="109"/>
      <c r="U140" s="109"/>
      <c r="V140" s="160"/>
      <c r="W140" s="127"/>
      <c r="X140" s="83">
        <f t="shared" si="90"/>
        <v>0</v>
      </c>
      <c r="Y140" s="84">
        <f t="shared" si="91"/>
        <v>0</v>
      </c>
      <c r="Z140" s="84">
        <f t="shared" si="92"/>
        <v>0</v>
      </c>
      <c r="AA140" s="84">
        <f t="shared" si="93"/>
        <v>0</v>
      </c>
      <c r="AB140" s="85">
        <f t="shared" si="94"/>
        <v>0</v>
      </c>
      <c r="AC140" s="86">
        <f t="shared" si="95"/>
        <v>0</v>
      </c>
      <c r="AD140" s="84" t="str">
        <f t="shared" si="96"/>
        <v/>
      </c>
      <c r="AE140" s="86" t="str">
        <f t="shared" si="97"/>
        <v/>
      </c>
      <c r="AF140" s="85" t="str">
        <f t="shared" si="98"/>
        <v/>
      </c>
      <c r="AG140" s="85" t="str">
        <f t="shared" si="99"/>
        <v/>
      </c>
      <c r="AH140" s="87" t="str">
        <f t="shared" si="100"/>
        <v/>
      </c>
      <c r="AI140" s="74"/>
      <c r="AJ140" s="76">
        <f t="shared" si="101"/>
        <v>53</v>
      </c>
      <c r="AK140" s="77">
        <f t="shared" si="102"/>
        <v>3.3</v>
      </c>
      <c r="AL140" s="77">
        <f t="shared" si="103"/>
        <v>2.2999999999999998</v>
      </c>
      <c r="AM140" s="77">
        <f t="shared" si="104"/>
        <v>4.9000000000000004</v>
      </c>
      <c r="AN140" s="77">
        <f t="shared" si="105"/>
        <v>0.1</v>
      </c>
      <c r="AO140" s="78">
        <f t="shared" ref="AO140:AO167" si="106">+IF(Q140="","",ROUND(Q140*100/$I140,0))</f>
        <v>111</v>
      </c>
      <c r="AP140" s="77" t="str">
        <f t="shared" ref="AP140:AP167" si="107">+IF(R140="","",ROUND(R140*100/$I140,1))</f>
        <v/>
      </c>
      <c r="AQ140" s="78" t="str">
        <f t="shared" ref="AQ140:AQ167" si="108">+IF(S140="","",ROUND(S140*100/$I140,0))</f>
        <v/>
      </c>
      <c r="AR140" s="79" t="str">
        <f t="shared" ref="AR140:AR167" si="109">+IF(T140="","",ROUND(T140*100/$I140,2))</f>
        <v/>
      </c>
      <c r="AS140" s="79" t="str">
        <f t="shared" ref="AS140:AS167" si="110">+IF(U140="","",ROUND(U140*100/$I140,2))</f>
        <v/>
      </c>
      <c r="AT140" s="80" t="str">
        <f t="shared" ref="AT140:AT167" si="111">+IF(V140="","",ROUND(V140*100/$I140,0))</f>
        <v/>
      </c>
      <c r="AU140" s="105"/>
      <c r="AV140" s="8"/>
    </row>
    <row r="141" spans="2:49" customFormat="1" ht="31.5" customHeight="1" x14ac:dyDescent="0.15">
      <c r="B141" s="136">
        <v>135</v>
      </c>
      <c r="C141" s="138" t="s">
        <v>358</v>
      </c>
      <c r="D141" s="151" t="s">
        <v>58</v>
      </c>
      <c r="E141" s="103" t="s">
        <v>438</v>
      </c>
      <c r="F141" s="104" t="s">
        <v>188</v>
      </c>
      <c r="G141" s="167"/>
      <c r="H141" s="109"/>
      <c r="I141" s="109">
        <v>100</v>
      </c>
      <c r="J141" s="189" t="s">
        <v>288</v>
      </c>
      <c r="K141" s="113" t="s">
        <v>16</v>
      </c>
      <c r="L141" s="114">
        <v>37</v>
      </c>
      <c r="M141" s="115">
        <v>3</v>
      </c>
      <c r="N141" s="115">
        <v>0.6</v>
      </c>
      <c r="O141" s="115">
        <v>4.8499999999999996</v>
      </c>
      <c r="P141" s="115">
        <v>0.13500000000000001</v>
      </c>
      <c r="Q141" s="114">
        <v>170</v>
      </c>
      <c r="R141" s="109">
        <v>1.7</v>
      </c>
      <c r="S141" s="109"/>
      <c r="T141" s="109"/>
      <c r="U141" s="109"/>
      <c r="V141" s="160"/>
      <c r="W141" s="127"/>
      <c r="X141" s="83">
        <f t="shared" si="90"/>
        <v>0</v>
      </c>
      <c r="Y141" s="84">
        <f t="shared" si="91"/>
        <v>0</v>
      </c>
      <c r="Z141" s="84">
        <f t="shared" si="92"/>
        <v>0</v>
      </c>
      <c r="AA141" s="84">
        <f t="shared" si="93"/>
        <v>0</v>
      </c>
      <c r="AB141" s="85">
        <f t="shared" si="94"/>
        <v>0</v>
      </c>
      <c r="AC141" s="86">
        <f t="shared" si="95"/>
        <v>0</v>
      </c>
      <c r="AD141" s="84">
        <f t="shared" si="96"/>
        <v>0</v>
      </c>
      <c r="AE141" s="86" t="str">
        <f t="shared" si="97"/>
        <v/>
      </c>
      <c r="AF141" s="85" t="str">
        <f t="shared" si="98"/>
        <v/>
      </c>
      <c r="AG141" s="85" t="str">
        <f t="shared" si="99"/>
        <v/>
      </c>
      <c r="AH141" s="87" t="str">
        <f t="shared" si="100"/>
        <v/>
      </c>
      <c r="AI141" s="74"/>
      <c r="AJ141" s="76">
        <f t="shared" si="101"/>
        <v>37</v>
      </c>
      <c r="AK141" s="77">
        <f t="shared" si="102"/>
        <v>3</v>
      </c>
      <c r="AL141" s="77">
        <f t="shared" si="103"/>
        <v>0.6</v>
      </c>
      <c r="AM141" s="77">
        <f t="shared" si="104"/>
        <v>4.9000000000000004</v>
      </c>
      <c r="AN141" s="77">
        <f t="shared" si="105"/>
        <v>0.1</v>
      </c>
      <c r="AO141" s="78">
        <f t="shared" si="106"/>
        <v>170</v>
      </c>
      <c r="AP141" s="77">
        <f t="shared" si="107"/>
        <v>1.7</v>
      </c>
      <c r="AQ141" s="78" t="str">
        <f t="shared" si="108"/>
        <v/>
      </c>
      <c r="AR141" s="79" t="str">
        <f t="shared" si="109"/>
        <v/>
      </c>
      <c r="AS141" s="79" t="str">
        <f t="shared" si="110"/>
        <v/>
      </c>
      <c r="AT141" s="80" t="str">
        <f t="shared" si="111"/>
        <v/>
      </c>
      <c r="AU141" s="105"/>
      <c r="AV141" s="8"/>
    </row>
    <row r="142" spans="2:49" customFormat="1" ht="31.5" customHeight="1" x14ac:dyDescent="0.15">
      <c r="B142" s="136">
        <v>136</v>
      </c>
      <c r="C142" s="138" t="s">
        <v>358</v>
      </c>
      <c r="D142" s="151" t="s">
        <v>58</v>
      </c>
      <c r="E142" s="103" t="s">
        <v>74</v>
      </c>
      <c r="F142" s="104" t="s">
        <v>266</v>
      </c>
      <c r="G142" s="167"/>
      <c r="H142" s="109"/>
      <c r="I142" s="109">
        <v>200</v>
      </c>
      <c r="J142" s="189" t="s">
        <v>288</v>
      </c>
      <c r="K142" s="113" t="s">
        <v>25</v>
      </c>
      <c r="L142" s="109">
        <v>72</v>
      </c>
      <c r="M142" s="109">
        <v>5.3</v>
      </c>
      <c r="N142" s="109">
        <v>1.1000000000000001</v>
      </c>
      <c r="O142" s="109">
        <v>10.199999999999999</v>
      </c>
      <c r="P142" s="112">
        <v>0.18</v>
      </c>
      <c r="Q142" s="109">
        <v>170</v>
      </c>
      <c r="R142" s="109"/>
      <c r="S142" s="109"/>
      <c r="T142" s="109"/>
      <c r="U142" s="109"/>
      <c r="V142" s="160"/>
      <c r="W142" s="127"/>
      <c r="X142" s="83">
        <f t="shared" si="90"/>
        <v>0</v>
      </c>
      <c r="Y142" s="84">
        <f t="shared" si="91"/>
        <v>0</v>
      </c>
      <c r="Z142" s="84">
        <f t="shared" si="92"/>
        <v>0</v>
      </c>
      <c r="AA142" s="84">
        <f t="shared" si="93"/>
        <v>0</v>
      </c>
      <c r="AB142" s="85">
        <f t="shared" si="94"/>
        <v>0</v>
      </c>
      <c r="AC142" s="86">
        <f t="shared" si="95"/>
        <v>0</v>
      </c>
      <c r="AD142" s="84" t="str">
        <f t="shared" si="96"/>
        <v/>
      </c>
      <c r="AE142" s="86" t="str">
        <f t="shared" si="97"/>
        <v/>
      </c>
      <c r="AF142" s="85" t="str">
        <f t="shared" si="98"/>
        <v/>
      </c>
      <c r="AG142" s="85" t="str">
        <f t="shared" si="99"/>
        <v/>
      </c>
      <c r="AH142" s="87" t="str">
        <f t="shared" si="100"/>
        <v/>
      </c>
      <c r="AI142" s="74"/>
      <c r="AJ142" s="76">
        <f t="shared" si="101"/>
        <v>36</v>
      </c>
      <c r="AK142" s="77">
        <f t="shared" si="102"/>
        <v>2.7</v>
      </c>
      <c r="AL142" s="77">
        <f t="shared" si="103"/>
        <v>0.6</v>
      </c>
      <c r="AM142" s="77">
        <f t="shared" si="104"/>
        <v>5.0999999999999996</v>
      </c>
      <c r="AN142" s="77">
        <f t="shared" si="105"/>
        <v>0.1</v>
      </c>
      <c r="AO142" s="78">
        <f t="shared" si="106"/>
        <v>85</v>
      </c>
      <c r="AP142" s="77" t="str">
        <f t="shared" si="107"/>
        <v/>
      </c>
      <c r="AQ142" s="78" t="str">
        <f t="shared" si="108"/>
        <v/>
      </c>
      <c r="AR142" s="79" t="str">
        <f t="shared" si="109"/>
        <v/>
      </c>
      <c r="AS142" s="79" t="str">
        <f t="shared" si="110"/>
        <v/>
      </c>
      <c r="AT142" s="80" t="str">
        <f t="shared" si="111"/>
        <v/>
      </c>
      <c r="AU142" s="105"/>
      <c r="AV142" s="8"/>
      <c r="AW142" s="64"/>
    </row>
    <row r="143" spans="2:49" customFormat="1" ht="31.5" customHeight="1" x14ac:dyDescent="0.15">
      <c r="B143" s="136">
        <v>137</v>
      </c>
      <c r="C143" s="138" t="s">
        <v>358</v>
      </c>
      <c r="D143" s="151" t="s">
        <v>58</v>
      </c>
      <c r="E143" s="103" t="s">
        <v>114</v>
      </c>
      <c r="F143" s="104" t="s">
        <v>230</v>
      </c>
      <c r="G143" s="167"/>
      <c r="H143" s="109"/>
      <c r="I143" s="109">
        <v>200</v>
      </c>
      <c r="J143" s="189" t="s">
        <v>288</v>
      </c>
      <c r="K143" s="113" t="s">
        <v>25</v>
      </c>
      <c r="L143" s="109">
        <v>138</v>
      </c>
      <c r="M143" s="109">
        <v>6.8</v>
      </c>
      <c r="N143" s="109">
        <v>8.1</v>
      </c>
      <c r="O143" s="109">
        <v>9.5</v>
      </c>
      <c r="P143" s="112">
        <v>0.2</v>
      </c>
      <c r="Q143" s="109">
        <v>242</v>
      </c>
      <c r="R143" s="109"/>
      <c r="S143" s="109"/>
      <c r="T143" s="109"/>
      <c r="U143" s="109"/>
      <c r="V143" s="160"/>
      <c r="W143" s="127"/>
      <c r="X143" s="83">
        <f t="shared" si="90"/>
        <v>0</v>
      </c>
      <c r="Y143" s="84">
        <f t="shared" si="91"/>
        <v>0</v>
      </c>
      <c r="Z143" s="84">
        <f t="shared" si="92"/>
        <v>0</v>
      </c>
      <c r="AA143" s="84">
        <f t="shared" si="93"/>
        <v>0</v>
      </c>
      <c r="AB143" s="85">
        <f t="shared" si="94"/>
        <v>0</v>
      </c>
      <c r="AC143" s="86">
        <f t="shared" si="95"/>
        <v>0</v>
      </c>
      <c r="AD143" s="84" t="str">
        <f t="shared" si="96"/>
        <v/>
      </c>
      <c r="AE143" s="86" t="str">
        <f t="shared" si="97"/>
        <v/>
      </c>
      <c r="AF143" s="85" t="str">
        <f t="shared" si="98"/>
        <v/>
      </c>
      <c r="AG143" s="85" t="str">
        <f t="shared" si="99"/>
        <v/>
      </c>
      <c r="AH143" s="87" t="str">
        <f t="shared" si="100"/>
        <v/>
      </c>
      <c r="AI143" s="74"/>
      <c r="AJ143" s="76">
        <f t="shared" si="101"/>
        <v>69</v>
      </c>
      <c r="AK143" s="77">
        <f t="shared" si="102"/>
        <v>3.4</v>
      </c>
      <c r="AL143" s="77">
        <f t="shared" si="103"/>
        <v>4.0999999999999996</v>
      </c>
      <c r="AM143" s="77">
        <f t="shared" si="104"/>
        <v>4.8</v>
      </c>
      <c r="AN143" s="77">
        <f t="shared" si="105"/>
        <v>0.1</v>
      </c>
      <c r="AO143" s="78">
        <f t="shared" si="106"/>
        <v>121</v>
      </c>
      <c r="AP143" s="77" t="str">
        <f t="shared" si="107"/>
        <v/>
      </c>
      <c r="AQ143" s="78" t="str">
        <f t="shared" si="108"/>
        <v/>
      </c>
      <c r="AR143" s="79" t="str">
        <f t="shared" si="109"/>
        <v/>
      </c>
      <c r="AS143" s="79" t="str">
        <f t="shared" si="110"/>
        <v/>
      </c>
      <c r="AT143" s="80" t="str">
        <f t="shared" si="111"/>
        <v/>
      </c>
      <c r="AU143" s="105"/>
      <c r="AV143" s="8"/>
    </row>
    <row r="144" spans="2:49" customFormat="1" ht="31.5" customHeight="1" x14ac:dyDescent="0.15">
      <c r="B144" s="136">
        <v>138</v>
      </c>
      <c r="C144" s="138" t="s">
        <v>358</v>
      </c>
      <c r="D144" s="151" t="s">
        <v>58</v>
      </c>
      <c r="E144" s="103" t="s">
        <v>277</v>
      </c>
      <c r="F144" s="104" t="s">
        <v>252</v>
      </c>
      <c r="G144" s="167"/>
      <c r="H144" s="109"/>
      <c r="I144" s="109">
        <v>100</v>
      </c>
      <c r="J144" s="189" t="s">
        <v>288</v>
      </c>
      <c r="K144" s="113" t="s">
        <v>16</v>
      </c>
      <c r="L144" s="114">
        <v>67.5</v>
      </c>
      <c r="M144" s="115">
        <v>3.25</v>
      </c>
      <c r="N144" s="115">
        <v>3.9</v>
      </c>
      <c r="O144" s="115">
        <v>4.8</v>
      </c>
      <c r="P144" s="112">
        <v>0.11</v>
      </c>
      <c r="Q144" s="114">
        <v>113.5</v>
      </c>
      <c r="R144" s="109"/>
      <c r="S144" s="109"/>
      <c r="T144" s="109"/>
      <c r="U144" s="109"/>
      <c r="V144" s="160"/>
      <c r="W144" s="127"/>
      <c r="X144" s="83">
        <f t="shared" si="90"/>
        <v>0</v>
      </c>
      <c r="Y144" s="84">
        <f t="shared" si="91"/>
        <v>0</v>
      </c>
      <c r="Z144" s="84">
        <f t="shared" si="92"/>
        <v>0</v>
      </c>
      <c r="AA144" s="84">
        <f t="shared" si="93"/>
        <v>0</v>
      </c>
      <c r="AB144" s="85">
        <f t="shared" si="94"/>
        <v>0</v>
      </c>
      <c r="AC144" s="86">
        <f t="shared" si="95"/>
        <v>0</v>
      </c>
      <c r="AD144" s="84" t="str">
        <f t="shared" si="96"/>
        <v/>
      </c>
      <c r="AE144" s="86" t="str">
        <f t="shared" si="97"/>
        <v/>
      </c>
      <c r="AF144" s="85" t="str">
        <f t="shared" si="98"/>
        <v/>
      </c>
      <c r="AG144" s="85" t="str">
        <f t="shared" si="99"/>
        <v/>
      </c>
      <c r="AH144" s="87" t="str">
        <f t="shared" si="100"/>
        <v/>
      </c>
      <c r="AI144" s="74"/>
      <c r="AJ144" s="76">
        <f t="shared" si="101"/>
        <v>68</v>
      </c>
      <c r="AK144" s="77">
        <f t="shared" si="102"/>
        <v>3.3</v>
      </c>
      <c r="AL144" s="77">
        <f t="shared" si="103"/>
        <v>3.9</v>
      </c>
      <c r="AM144" s="77">
        <f t="shared" si="104"/>
        <v>4.8</v>
      </c>
      <c r="AN144" s="77">
        <f t="shared" si="105"/>
        <v>0.1</v>
      </c>
      <c r="AO144" s="78">
        <f t="shared" si="106"/>
        <v>114</v>
      </c>
      <c r="AP144" s="77" t="str">
        <f t="shared" si="107"/>
        <v/>
      </c>
      <c r="AQ144" s="78" t="str">
        <f t="shared" si="108"/>
        <v/>
      </c>
      <c r="AR144" s="79" t="str">
        <f t="shared" si="109"/>
        <v/>
      </c>
      <c r="AS144" s="79" t="str">
        <f t="shared" si="110"/>
        <v/>
      </c>
      <c r="AT144" s="80" t="str">
        <f t="shared" si="111"/>
        <v/>
      </c>
      <c r="AU144" s="105"/>
      <c r="AV144" s="8"/>
    </row>
    <row r="145" spans="2:67" customFormat="1" ht="31.5" customHeight="1" x14ac:dyDescent="0.15">
      <c r="B145" s="136">
        <v>139</v>
      </c>
      <c r="C145" s="138" t="s">
        <v>358</v>
      </c>
      <c r="D145" s="151" t="s">
        <v>58</v>
      </c>
      <c r="E145" s="103" t="s">
        <v>245</v>
      </c>
      <c r="F145" s="104" t="s">
        <v>252</v>
      </c>
      <c r="G145" s="167"/>
      <c r="H145" s="109"/>
      <c r="I145" s="109">
        <v>200</v>
      </c>
      <c r="J145" s="189" t="s">
        <v>288</v>
      </c>
      <c r="K145" s="113" t="s">
        <v>26</v>
      </c>
      <c r="L145" s="109">
        <v>135</v>
      </c>
      <c r="M145" s="109">
        <v>6.5</v>
      </c>
      <c r="N145" s="109">
        <v>7.8</v>
      </c>
      <c r="O145" s="109">
        <v>9.6</v>
      </c>
      <c r="P145" s="112">
        <v>0.22</v>
      </c>
      <c r="Q145" s="109">
        <v>227</v>
      </c>
      <c r="R145" s="109"/>
      <c r="S145" s="109"/>
      <c r="T145" s="109"/>
      <c r="U145" s="109"/>
      <c r="V145" s="160"/>
      <c r="W145" s="127"/>
      <c r="X145" s="83">
        <f t="shared" si="90"/>
        <v>0</v>
      </c>
      <c r="Y145" s="84">
        <f t="shared" si="91"/>
        <v>0</v>
      </c>
      <c r="Z145" s="84">
        <f t="shared" si="92"/>
        <v>0</v>
      </c>
      <c r="AA145" s="84">
        <f t="shared" si="93"/>
        <v>0</v>
      </c>
      <c r="AB145" s="85">
        <f t="shared" si="94"/>
        <v>0</v>
      </c>
      <c r="AC145" s="86">
        <f t="shared" si="95"/>
        <v>0</v>
      </c>
      <c r="AD145" s="84" t="str">
        <f t="shared" si="96"/>
        <v/>
      </c>
      <c r="AE145" s="86" t="str">
        <f t="shared" si="97"/>
        <v/>
      </c>
      <c r="AF145" s="85" t="str">
        <f t="shared" si="98"/>
        <v/>
      </c>
      <c r="AG145" s="85" t="str">
        <f t="shared" si="99"/>
        <v/>
      </c>
      <c r="AH145" s="87" t="str">
        <f t="shared" si="100"/>
        <v/>
      </c>
      <c r="AI145" s="74"/>
      <c r="AJ145" s="76">
        <f t="shared" si="101"/>
        <v>68</v>
      </c>
      <c r="AK145" s="77">
        <f t="shared" si="102"/>
        <v>3.3</v>
      </c>
      <c r="AL145" s="77">
        <f t="shared" si="103"/>
        <v>3.9</v>
      </c>
      <c r="AM145" s="77">
        <f t="shared" si="104"/>
        <v>4.8</v>
      </c>
      <c r="AN145" s="77">
        <f t="shared" si="105"/>
        <v>0.1</v>
      </c>
      <c r="AO145" s="78">
        <f t="shared" si="106"/>
        <v>114</v>
      </c>
      <c r="AP145" s="77" t="str">
        <f t="shared" si="107"/>
        <v/>
      </c>
      <c r="AQ145" s="78" t="str">
        <f t="shared" si="108"/>
        <v/>
      </c>
      <c r="AR145" s="79" t="str">
        <f t="shared" si="109"/>
        <v/>
      </c>
      <c r="AS145" s="79" t="str">
        <f t="shared" si="110"/>
        <v/>
      </c>
      <c r="AT145" s="80" t="str">
        <f t="shared" si="111"/>
        <v/>
      </c>
      <c r="AU145" s="105"/>
      <c r="AV145" s="8"/>
    </row>
    <row r="146" spans="2:67" customFormat="1" ht="31.5" customHeight="1" x14ac:dyDescent="0.15">
      <c r="B146" s="136">
        <v>140</v>
      </c>
      <c r="C146" s="138" t="s">
        <v>358</v>
      </c>
      <c r="D146" s="151" t="s">
        <v>58</v>
      </c>
      <c r="E146" s="103" t="s">
        <v>123</v>
      </c>
      <c r="F146" s="104" t="s">
        <v>204</v>
      </c>
      <c r="G146" s="167"/>
      <c r="H146" s="109"/>
      <c r="I146" s="109">
        <v>200</v>
      </c>
      <c r="J146" s="189" t="s">
        <v>288</v>
      </c>
      <c r="K146" s="113" t="s">
        <v>25</v>
      </c>
      <c r="L146" s="109">
        <v>137</v>
      </c>
      <c r="M146" s="109">
        <v>6.8</v>
      </c>
      <c r="N146" s="109">
        <v>7.8</v>
      </c>
      <c r="O146" s="109">
        <v>9.9</v>
      </c>
      <c r="P146" s="112">
        <v>0.22</v>
      </c>
      <c r="Q146" s="109">
        <v>227</v>
      </c>
      <c r="R146" s="109"/>
      <c r="S146" s="109"/>
      <c r="T146" s="109"/>
      <c r="U146" s="109">
        <v>0</v>
      </c>
      <c r="V146" s="160"/>
      <c r="W146" s="127"/>
      <c r="X146" s="83">
        <f t="shared" si="90"/>
        <v>0</v>
      </c>
      <c r="Y146" s="84">
        <f t="shared" si="91"/>
        <v>0</v>
      </c>
      <c r="Z146" s="84">
        <f t="shared" si="92"/>
        <v>0</v>
      </c>
      <c r="AA146" s="84">
        <f t="shared" si="93"/>
        <v>0</v>
      </c>
      <c r="AB146" s="85">
        <f t="shared" si="94"/>
        <v>0</v>
      </c>
      <c r="AC146" s="86">
        <f t="shared" si="95"/>
        <v>0</v>
      </c>
      <c r="AD146" s="84" t="str">
        <f t="shared" si="96"/>
        <v/>
      </c>
      <c r="AE146" s="86" t="str">
        <f t="shared" si="97"/>
        <v/>
      </c>
      <c r="AF146" s="85" t="str">
        <f t="shared" si="98"/>
        <v/>
      </c>
      <c r="AG146" s="85">
        <f t="shared" si="99"/>
        <v>0</v>
      </c>
      <c r="AH146" s="87" t="str">
        <f t="shared" si="100"/>
        <v/>
      </c>
      <c r="AI146" s="74"/>
      <c r="AJ146" s="76">
        <f t="shared" si="101"/>
        <v>69</v>
      </c>
      <c r="AK146" s="77">
        <f t="shared" si="102"/>
        <v>3.4</v>
      </c>
      <c r="AL146" s="77">
        <f t="shared" si="103"/>
        <v>3.9</v>
      </c>
      <c r="AM146" s="77">
        <f t="shared" si="104"/>
        <v>5</v>
      </c>
      <c r="AN146" s="77">
        <f t="shared" si="105"/>
        <v>0.1</v>
      </c>
      <c r="AO146" s="78">
        <f t="shared" si="106"/>
        <v>114</v>
      </c>
      <c r="AP146" s="77" t="str">
        <f t="shared" si="107"/>
        <v/>
      </c>
      <c r="AQ146" s="78" t="str">
        <f t="shared" si="108"/>
        <v/>
      </c>
      <c r="AR146" s="79" t="str">
        <f t="shared" si="109"/>
        <v/>
      </c>
      <c r="AS146" s="79">
        <f t="shared" si="110"/>
        <v>0</v>
      </c>
      <c r="AT146" s="80" t="str">
        <f t="shared" si="111"/>
        <v/>
      </c>
      <c r="AU146" s="105"/>
      <c r="AV146" s="8"/>
    </row>
    <row r="147" spans="2:67" customFormat="1" ht="31.5" customHeight="1" x14ac:dyDescent="0.15">
      <c r="B147" s="136">
        <v>141</v>
      </c>
      <c r="C147" s="138" t="s">
        <v>358</v>
      </c>
      <c r="D147" s="151" t="s">
        <v>58</v>
      </c>
      <c r="E147" s="103" t="s">
        <v>355</v>
      </c>
      <c r="F147" s="104" t="s">
        <v>266</v>
      </c>
      <c r="G147" s="167"/>
      <c r="H147" s="109"/>
      <c r="I147" s="109">
        <v>200</v>
      </c>
      <c r="J147" s="189" t="s">
        <v>288</v>
      </c>
      <c r="K147" s="113" t="s">
        <v>25</v>
      </c>
      <c r="L147" s="109">
        <v>137</v>
      </c>
      <c r="M147" s="109">
        <v>6.8</v>
      </c>
      <c r="N147" s="109">
        <v>7.8</v>
      </c>
      <c r="O147" s="109">
        <v>9.9</v>
      </c>
      <c r="P147" s="112">
        <v>0.21</v>
      </c>
      <c r="Q147" s="109">
        <v>227</v>
      </c>
      <c r="R147" s="109"/>
      <c r="S147" s="109"/>
      <c r="T147" s="109"/>
      <c r="U147" s="109"/>
      <c r="V147" s="160"/>
      <c r="W147" s="127"/>
      <c r="X147" s="83">
        <f t="shared" si="90"/>
        <v>0</v>
      </c>
      <c r="Y147" s="84">
        <f t="shared" si="91"/>
        <v>0</v>
      </c>
      <c r="Z147" s="84">
        <f t="shared" si="92"/>
        <v>0</v>
      </c>
      <c r="AA147" s="84">
        <f t="shared" si="93"/>
        <v>0</v>
      </c>
      <c r="AB147" s="85">
        <f t="shared" si="94"/>
        <v>0</v>
      </c>
      <c r="AC147" s="86">
        <f t="shared" si="95"/>
        <v>0</v>
      </c>
      <c r="AD147" s="84" t="str">
        <f t="shared" si="96"/>
        <v/>
      </c>
      <c r="AE147" s="86" t="str">
        <f t="shared" si="97"/>
        <v/>
      </c>
      <c r="AF147" s="85" t="str">
        <f t="shared" si="98"/>
        <v/>
      </c>
      <c r="AG147" s="85" t="str">
        <f t="shared" si="99"/>
        <v/>
      </c>
      <c r="AH147" s="87" t="str">
        <f t="shared" si="100"/>
        <v/>
      </c>
      <c r="AI147" s="74"/>
      <c r="AJ147" s="76">
        <f t="shared" si="101"/>
        <v>69</v>
      </c>
      <c r="AK147" s="77">
        <f t="shared" si="102"/>
        <v>3.4</v>
      </c>
      <c r="AL147" s="77">
        <f t="shared" si="103"/>
        <v>3.9</v>
      </c>
      <c r="AM147" s="77">
        <f t="shared" si="104"/>
        <v>5</v>
      </c>
      <c r="AN147" s="77">
        <f t="shared" si="105"/>
        <v>0.1</v>
      </c>
      <c r="AO147" s="78">
        <f t="shared" si="106"/>
        <v>114</v>
      </c>
      <c r="AP147" s="77" t="str">
        <f t="shared" si="107"/>
        <v/>
      </c>
      <c r="AQ147" s="78" t="str">
        <f t="shared" si="108"/>
        <v/>
      </c>
      <c r="AR147" s="79" t="str">
        <f t="shared" si="109"/>
        <v/>
      </c>
      <c r="AS147" s="79" t="str">
        <f t="shared" si="110"/>
        <v/>
      </c>
      <c r="AT147" s="80" t="str">
        <f t="shared" si="111"/>
        <v/>
      </c>
      <c r="AU147" s="105"/>
      <c r="AV147" s="8"/>
    </row>
    <row r="148" spans="2:67" customFormat="1" ht="31.5" customHeight="1" x14ac:dyDescent="0.15">
      <c r="B148" s="136">
        <v>142</v>
      </c>
      <c r="C148" s="138" t="s">
        <v>358</v>
      </c>
      <c r="D148" s="151" t="s">
        <v>58</v>
      </c>
      <c r="E148" s="103" t="s">
        <v>113</v>
      </c>
      <c r="F148" s="104" t="s">
        <v>265</v>
      </c>
      <c r="G148" s="167" t="s">
        <v>446</v>
      </c>
      <c r="H148" s="109">
        <v>100</v>
      </c>
      <c r="I148" s="109">
        <v>100</v>
      </c>
      <c r="J148" s="189" t="s">
        <v>288</v>
      </c>
      <c r="K148" s="113" t="s">
        <v>129</v>
      </c>
      <c r="L148" s="109">
        <v>68</v>
      </c>
      <c r="M148" s="109">
        <v>3.3</v>
      </c>
      <c r="N148" s="109">
        <v>3.9</v>
      </c>
      <c r="O148" s="109">
        <v>4.8</v>
      </c>
      <c r="P148" s="112">
        <v>0.1</v>
      </c>
      <c r="Q148" s="109">
        <v>114</v>
      </c>
      <c r="R148" s="109"/>
      <c r="S148" s="109"/>
      <c r="T148" s="109"/>
      <c r="U148" s="109"/>
      <c r="V148" s="160"/>
      <c r="W148" s="127"/>
      <c r="X148" s="83">
        <f t="shared" si="90"/>
        <v>0</v>
      </c>
      <c r="Y148" s="84">
        <f t="shared" si="91"/>
        <v>0</v>
      </c>
      <c r="Z148" s="84">
        <f t="shared" si="92"/>
        <v>0</v>
      </c>
      <c r="AA148" s="84">
        <f t="shared" si="93"/>
        <v>0</v>
      </c>
      <c r="AB148" s="85">
        <f t="shared" si="94"/>
        <v>0</v>
      </c>
      <c r="AC148" s="86">
        <f t="shared" si="95"/>
        <v>0</v>
      </c>
      <c r="AD148" s="84" t="str">
        <f t="shared" si="96"/>
        <v/>
      </c>
      <c r="AE148" s="86" t="str">
        <f t="shared" si="97"/>
        <v/>
      </c>
      <c r="AF148" s="85" t="str">
        <f t="shared" si="98"/>
        <v/>
      </c>
      <c r="AG148" s="85" t="str">
        <f t="shared" si="99"/>
        <v/>
      </c>
      <c r="AH148" s="87" t="str">
        <f t="shared" si="100"/>
        <v/>
      </c>
      <c r="AI148" s="74"/>
      <c r="AJ148" s="76">
        <f t="shared" si="101"/>
        <v>68</v>
      </c>
      <c r="AK148" s="77">
        <f t="shared" si="102"/>
        <v>3.3</v>
      </c>
      <c r="AL148" s="77">
        <f t="shared" si="103"/>
        <v>3.9</v>
      </c>
      <c r="AM148" s="77">
        <f t="shared" si="104"/>
        <v>4.8</v>
      </c>
      <c r="AN148" s="77">
        <f t="shared" si="105"/>
        <v>0.1</v>
      </c>
      <c r="AO148" s="78">
        <f t="shared" si="106"/>
        <v>114</v>
      </c>
      <c r="AP148" s="77" t="str">
        <f t="shared" si="107"/>
        <v/>
      </c>
      <c r="AQ148" s="78" t="str">
        <f t="shared" si="108"/>
        <v/>
      </c>
      <c r="AR148" s="79" t="str">
        <f t="shared" si="109"/>
        <v/>
      </c>
      <c r="AS148" s="79" t="str">
        <f t="shared" si="110"/>
        <v/>
      </c>
      <c r="AT148" s="80" t="str">
        <f t="shared" si="111"/>
        <v/>
      </c>
      <c r="AU148" s="105"/>
      <c r="AV148" s="8"/>
    </row>
    <row r="149" spans="2:67" customFormat="1" ht="31.5" customHeight="1" x14ac:dyDescent="0.15">
      <c r="B149" s="136">
        <v>143</v>
      </c>
      <c r="C149" s="138" t="s">
        <v>358</v>
      </c>
      <c r="D149" s="151" t="s">
        <v>416</v>
      </c>
      <c r="E149" s="103" t="s">
        <v>160</v>
      </c>
      <c r="F149" s="104" t="s">
        <v>261</v>
      </c>
      <c r="G149" s="167"/>
      <c r="H149" s="109"/>
      <c r="I149" s="109">
        <v>100</v>
      </c>
      <c r="J149" s="189" t="s">
        <v>287</v>
      </c>
      <c r="K149" s="113" t="s">
        <v>13</v>
      </c>
      <c r="L149" s="109">
        <v>359</v>
      </c>
      <c r="M149" s="109">
        <v>34</v>
      </c>
      <c r="N149" s="109">
        <v>1</v>
      </c>
      <c r="O149" s="109">
        <v>53.3</v>
      </c>
      <c r="P149" s="112">
        <v>1.4</v>
      </c>
      <c r="Q149" s="109">
        <v>1100</v>
      </c>
      <c r="R149" s="109">
        <v>0.5</v>
      </c>
      <c r="S149" s="109">
        <v>6</v>
      </c>
      <c r="T149" s="109">
        <v>0.3</v>
      </c>
      <c r="U149" s="109">
        <v>1.6</v>
      </c>
      <c r="V149" s="160">
        <v>5</v>
      </c>
      <c r="W149" s="127"/>
      <c r="X149" s="83">
        <f t="shared" si="90"/>
        <v>0</v>
      </c>
      <c r="Y149" s="84">
        <f t="shared" si="91"/>
        <v>0</v>
      </c>
      <c r="Z149" s="84">
        <f t="shared" si="92"/>
        <v>0</v>
      </c>
      <c r="AA149" s="84">
        <f t="shared" si="93"/>
        <v>0</v>
      </c>
      <c r="AB149" s="85">
        <f t="shared" si="94"/>
        <v>0</v>
      </c>
      <c r="AC149" s="86">
        <f t="shared" si="95"/>
        <v>0</v>
      </c>
      <c r="AD149" s="84">
        <f t="shared" si="96"/>
        <v>0</v>
      </c>
      <c r="AE149" s="86">
        <f t="shared" si="97"/>
        <v>0</v>
      </c>
      <c r="AF149" s="85">
        <f t="shared" si="98"/>
        <v>0</v>
      </c>
      <c r="AG149" s="85">
        <f t="shared" si="99"/>
        <v>0</v>
      </c>
      <c r="AH149" s="87">
        <f t="shared" si="100"/>
        <v>0</v>
      </c>
      <c r="AI149" s="74"/>
      <c r="AJ149" s="76">
        <f t="shared" si="101"/>
        <v>359</v>
      </c>
      <c r="AK149" s="77">
        <f t="shared" si="102"/>
        <v>34</v>
      </c>
      <c r="AL149" s="77">
        <f t="shared" si="103"/>
        <v>1</v>
      </c>
      <c r="AM149" s="77">
        <f t="shared" si="104"/>
        <v>53.3</v>
      </c>
      <c r="AN149" s="77">
        <f t="shared" si="105"/>
        <v>1.4</v>
      </c>
      <c r="AO149" s="135">
        <f t="shared" si="106"/>
        <v>1100</v>
      </c>
      <c r="AP149" s="77">
        <f t="shared" si="107"/>
        <v>0.5</v>
      </c>
      <c r="AQ149" s="78">
        <f t="shared" si="108"/>
        <v>6</v>
      </c>
      <c r="AR149" s="79">
        <f t="shared" si="109"/>
        <v>0.3</v>
      </c>
      <c r="AS149" s="79">
        <f t="shared" si="110"/>
        <v>1.6</v>
      </c>
      <c r="AT149" s="80">
        <f t="shared" si="111"/>
        <v>5</v>
      </c>
      <c r="AU149" s="105"/>
      <c r="AV149" s="105"/>
      <c r="AW149" s="68"/>
      <c r="AX149" s="68"/>
      <c r="AY149" s="68"/>
      <c r="AZ149" s="68"/>
      <c r="BA149" s="68"/>
      <c r="BB149" s="68"/>
      <c r="BC149" s="68"/>
      <c r="BD149" s="68"/>
      <c r="BE149" s="68"/>
      <c r="BF149" s="68"/>
      <c r="BG149" s="68"/>
      <c r="BH149" s="68"/>
      <c r="BI149" s="68"/>
      <c r="BJ149" s="68"/>
      <c r="BK149" s="68"/>
      <c r="BL149" s="68"/>
      <c r="BM149" s="68"/>
      <c r="BN149" s="68"/>
      <c r="BO149" s="68"/>
    </row>
    <row r="150" spans="2:67" customFormat="1" ht="31.5" customHeight="1" x14ac:dyDescent="0.15">
      <c r="B150" s="136">
        <v>144</v>
      </c>
      <c r="C150" s="138" t="s">
        <v>358</v>
      </c>
      <c r="D150" s="151" t="s">
        <v>418</v>
      </c>
      <c r="E150" s="103" t="s">
        <v>21</v>
      </c>
      <c r="F150" s="104" t="s">
        <v>221</v>
      </c>
      <c r="G150" s="167" t="s">
        <v>429</v>
      </c>
      <c r="H150" s="110">
        <v>125</v>
      </c>
      <c r="I150" s="110">
        <v>125</v>
      </c>
      <c r="J150" s="189" t="s">
        <v>288</v>
      </c>
      <c r="K150" s="113" t="s">
        <v>15</v>
      </c>
      <c r="L150" s="109">
        <v>59</v>
      </c>
      <c r="M150" s="109">
        <v>0.4</v>
      </c>
      <c r="N150" s="109">
        <v>0</v>
      </c>
      <c r="O150" s="109">
        <v>14.4</v>
      </c>
      <c r="P150" s="112">
        <v>0.05</v>
      </c>
      <c r="Q150" s="109">
        <v>125</v>
      </c>
      <c r="R150" s="109"/>
      <c r="S150" s="109"/>
      <c r="T150" s="109"/>
      <c r="U150" s="109"/>
      <c r="V150" s="160"/>
      <c r="W150" s="128"/>
      <c r="X150" s="88">
        <f t="shared" si="90"/>
        <v>0</v>
      </c>
      <c r="Y150" s="89">
        <f t="shared" si="91"/>
        <v>0</v>
      </c>
      <c r="Z150" s="89">
        <f t="shared" si="92"/>
        <v>0</v>
      </c>
      <c r="AA150" s="89">
        <f t="shared" si="93"/>
        <v>0</v>
      </c>
      <c r="AB150" s="90">
        <f t="shared" si="94"/>
        <v>0</v>
      </c>
      <c r="AC150" s="91">
        <f t="shared" si="95"/>
        <v>0</v>
      </c>
      <c r="AD150" s="89" t="str">
        <f t="shared" si="96"/>
        <v/>
      </c>
      <c r="AE150" s="91" t="str">
        <f t="shared" si="97"/>
        <v/>
      </c>
      <c r="AF150" s="90" t="str">
        <f t="shared" si="98"/>
        <v/>
      </c>
      <c r="AG150" s="90" t="str">
        <f t="shared" si="99"/>
        <v/>
      </c>
      <c r="AH150" s="92" t="str">
        <f t="shared" si="100"/>
        <v/>
      </c>
      <c r="AI150" s="75"/>
      <c r="AJ150" s="76">
        <f t="shared" si="101"/>
        <v>47</v>
      </c>
      <c r="AK150" s="77">
        <f t="shared" si="102"/>
        <v>0.3</v>
      </c>
      <c r="AL150" s="77">
        <f t="shared" si="103"/>
        <v>0</v>
      </c>
      <c r="AM150" s="77">
        <f t="shared" si="104"/>
        <v>11.5</v>
      </c>
      <c r="AN150" s="77">
        <f t="shared" si="105"/>
        <v>0</v>
      </c>
      <c r="AO150" s="78">
        <f t="shared" si="106"/>
        <v>100</v>
      </c>
      <c r="AP150" s="77" t="str">
        <f t="shared" si="107"/>
        <v/>
      </c>
      <c r="AQ150" s="78" t="str">
        <f t="shared" si="108"/>
        <v/>
      </c>
      <c r="AR150" s="79" t="str">
        <f t="shared" si="109"/>
        <v/>
      </c>
      <c r="AS150" s="79" t="str">
        <f t="shared" si="110"/>
        <v/>
      </c>
      <c r="AT150" s="80" t="str">
        <f t="shared" si="111"/>
        <v/>
      </c>
      <c r="AU150" s="105"/>
      <c r="AV150" s="8"/>
    </row>
    <row r="151" spans="2:67" customFormat="1" ht="31.5" customHeight="1" x14ac:dyDescent="0.15">
      <c r="B151" s="136">
        <v>145</v>
      </c>
      <c r="C151" s="138" t="s">
        <v>358</v>
      </c>
      <c r="D151" s="151" t="s">
        <v>414</v>
      </c>
      <c r="E151" s="103" t="s">
        <v>439</v>
      </c>
      <c r="F151" s="104" t="s">
        <v>217</v>
      </c>
      <c r="G151" s="113"/>
      <c r="H151" s="109"/>
      <c r="I151" s="109">
        <v>100</v>
      </c>
      <c r="J151" s="189" t="s">
        <v>288</v>
      </c>
      <c r="K151" s="113" t="s">
        <v>16</v>
      </c>
      <c r="L151" s="114">
        <v>46</v>
      </c>
      <c r="M151" s="115">
        <v>0.4</v>
      </c>
      <c r="N151" s="115">
        <v>0</v>
      </c>
      <c r="O151" s="115">
        <v>11</v>
      </c>
      <c r="P151" s="112">
        <v>1.4999999999999999E-2</v>
      </c>
      <c r="Q151" s="114">
        <v>13.6</v>
      </c>
      <c r="R151" s="109"/>
      <c r="S151" s="109"/>
      <c r="T151" s="109"/>
      <c r="U151" s="109"/>
      <c r="V151" s="160"/>
      <c r="W151" s="127"/>
      <c r="X151" s="83">
        <f t="shared" si="90"/>
        <v>0</v>
      </c>
      <c r="Y151" s="84">
        <f t="shared" si="91"/>
        <v>0</v>
      </c>
      <c r="Z151" s="84">
        <f t="shared" si="92"/>
        <v>0</v>
      </c>
      <c r="AA151" s="84">
        <f t="shared" si="93"/>
        <v>0</v>
      </c>
      <c r="AB151" s="85">
        <f t="shared" si="94"/>
        <v>0</v>
      </c>
      <c r="AC151" s="86">
        <f t="shared" si="95"/>
        <v>0</v>
      </c>
      <c r="AD151" s="84" t="str">
        <f t="shared" si="96"/>
        <v/>
      </c>
      <c r="AE151" s="86" t="str">
        <f t="shared" si="97"/>
        <v/>
      </c>
      <c r="AF151" s="85" t="str">
        <f t="shared" si="98"/>
        <v/>
      </c>
      <c r="AG151" s="85" t="str">
        <f t="shared" si="99"/>
        <v/>
      </c>
      <c r="AH151" s="87" t="str">
        <f t="shared" si="100"/>
        <v/>
      </c>
      <c r="AI151" s="74"/>
      <c r="AJ151" s="76">
        <f t="shared" si="101"/>
        <v>46</v>
      </c>
      <c r="AK151" s="77">
        <f t="shared" si="102"/>
        <v>0.4</v>
      </c>
      <c r="AL151" s="77">
        <f t="shared" si="103"/>
        <v>0</v>
      </c>
      <c r="AM151" s="77">
        <f t="shared" si="104"/>
        <v>11</v>
      </c>
      <c r="AN151" s="77">
        <f t="shared" si="105"/>
        <v>0</v>
      </c>
      <c r="AO151" s="78">
        <f t="shared" si="106"/>
        <v>14</v>
      </c>
      <c r="AP151" s="77" t="str">
        <f t="shared" si="107"/>
        <v/>
      </c>
      <c r="AQ151" s="78" t="str">
        <f t="shared" si="108"/>
        <v/>
      </c>
      <c r="AR151" s="79" t="str">
        <f t="shared" si="109"/>
        <v/>
      </c>
      <c r="AS151" s="79" t="str">
        <f t="shared" si="110"/>
        <v/>
      </c>
      <c r="AT151" s="80" t="str">
        <f t="shared" si="111"/>
        <v/>
      </c>
      <c r="AU151" s="105"/>
      <c r="AV151" s="8"/>
    </row>
    <row r="152" spans="2:67" customFormat="1" ht="31.5" customHeight="1" x14ac:dyDescent="0.15">
      <c r="B152" s="136">
        <v>146</v>
      </c>
      <c r="C152" s="138" t="s">
        <v>358</v>
      </c>
      <c r="D152" s="151" t="s">
        <v>414</v>
      </c>
      <c r="E152" s="103" t="s">
        <v>440</v>
      </c>
      <c r="F152" s="104" t="s">
        <v>217</v>
      </c>
      <c r="G152" s="167"/>
      <c r="H152" s="109"/>
      <c r="I152" s="109">
        <v>100</v>
      </c>
      <c r="J152" s="189" t="s">
        <v>288</v>
      </c>
      <c r="K152" s="113" t="s">
        <v>16</v>
      </c>
      <c r="L152" s="109">
        <v>49</v>
      </c>
      <c r="M152" s="109">
        <v>0.3</v>
      </c>
      <c r="N152" s="109">
        <v>0</v>
      </c>
      <c r="O152" s="109">
        <v>12</v>
      </c>
      <c r="P152" s="112">
        <v>1.4999999999999999E-2</v>
      </c>
      <c r="Q152" s="109"/>
      <c r="R152" s="109"/>
      <c r="S152" s="109"/>
      <c r="T152" s="109"/>
      <c r="U152" s="109"/>
      <c r="V152" s="160"/>
      <c r="W152" s="127"/>
      <c r="X152" s="83">
        <f t="shared" si="90"/>
        <v>0</v>
      </c>
      <c r="Y152" s="84">
        <f t="shared" si="91"/>
        <v>0</v>
      </c>
      <c r="Z152" s="84">
        <f t="shared" si="92"/>
        <v>0</v>
      </c>
      <c r="AA152" s="84">
        <f t="shared" si="93"/>
        <v>0</v>
      </c>
      <c r="AB152" s="85">
        <f t="shared" si="94"/>
        <v>0</v>
      </c>
      <c r="AC152" s="86" t="str">
        <f t="shared" si="95"/>
        <v/>
      </c>
      <c r="AD152" s="84" t="str">
        <f t="shared" si="96"/>
        <v/>
      </c>
      <c r="AE152" s="86" t="str">
        <f t="shared" si="97"/>
        <v/>
      </c>
      <c r="AF152" s="85" t="str">
        <f t="shared" si="98"/>
        <v/>
      </c>
      <c r="AG152" s="85" t="str">
        <f t="shared" si="99"/>
        <v/>
      </c>
      <c r="AH152" s="87" t="str">
        <f t="shared" si="100"/>
        <v/>
      </c>
      <c r="AI152" s="74"/>
      <c r="AJ152" s="76">
        <f t="shared" si="101"/>
        <v>49</v>
      </c>
      <c r="AK152" s="77">
        <f t="shared" si="102"/>
        <v>0.3</v>
      </c>
      <c r="AL152" s="77">
        <f t="shared" si="103"/>
        <v>0</v>
      </c>
      <c r="AM152" s="77">
        <f t="shared" si="104"/>
        <v>12</v>
      </c>
      <c r="AN152" s="77">
        <f t="shared" si="105"/>
        <v>0</v>
      </c>
      <c r="AO152" s="78" t="str">
        <f t="shared" si="106"/>
        <v/>
      </c>
      <c r="AP152" s="77" t="str">
        <f t="shared" si="107"/>
        <v/>
      </c>
      <c r="AQ152" s="78" t="str">
        <f t="shared" si="108"/>
        <v/>
      </c>
      <c r="AR152" s="79" t="str">
        <f t="shared" si="109"/>
        <v/>
      </c>
      <c r="AS152" s="79" t="str">
        <f t="shared" si="110"/>
        <v/>
      </c>
      <c r="AT152" s="80" t="str">
        <f t="shared" si="111"/>
        <v/>
      </c>
      <c r="AU152" s="105"/>
      <c r="AV152" s="8"/>
    </row>
    <row r="153" spans="2:67" customFormat="1" ht="31.5" customHeight="1" x14ac:dyDescent="0.15">
      <c r="B153" s="136">
        <v>147</v>
      </c>
      <c r="C153" s="154" t="s">
        <v>358</v>
      </c>
      <c r="D153" s="151" t="s">
        <v>415</v>
      </c>
      <c r="E153" s="103" t="s">
        <v>115</v>
      </c>
      <c r="F153" s="104" t="s">
        <v>202</v>
      </c>
      <c r="G153" s="167"/>
      <c r="H153" s="109"/>
      <c r="I153" s="109">
        <v>100</v>
      </c>
      <c r="J153" s="189" t="s">
        <v>287</v>
      </c>
      <c r="K153" s="113" t="s">
        <v>42</v>
      </c>
      <c r="L153" s="109">
        <v>62</v>
      </c>
      <c r="M153" s="109">
        <v>2.9</v>
      </c>
      <c r="N153" s="109">
        <v>0</v>
      </c>
      <c r="O153" s="109">
        <v>12.7</v>
      </c>
      <c r="P153" s="112">
        <v>0.1</v>
      </c>
      <c r="Q153" s="109">
        <v>102</v>
      </c>
      <c r="R153" s="109"/>
      <c r="S153" s="109"/>
      <c r="T153" s="109"/>
      <c r="U153" s="109"/>
      <c r="V153" s="160"/>
      <c r="W153" s="127"/>
      <c r="X153" s="83">
        <f t="shared" si="90"/>
        <v>0</v>
      </c>
      <c r="Y153" s="84">
        <f t="shared" si="91"/>
        <v>0</v>
      </c>
      <c r="Z153" s="84">
        <f t="shared" si="92"/>
        <v>0</v>
      </c>
      <c r="AA153" s="84">
        <f t="shared" si="93"/>
        <v>0</v>
      </c>
      <c r="AB153" s="85">
        <f t="shared" si="94"/>
        <v>0</v>
      </c>
      <c r="AC153" s="86">
        <f t="shared" si="95"/>
        <v>0</v>
      </c>
      <c r="AD153" s="84" t="str">
        <f t="shared" si="96"/>
        <v/>
      </c>
      <c r="AE153" s="86" t="str">
        <f t="shared" si="97"/>
        <v/>
      </c>
      <c r="AF153" s="85" t="str">
        <f t="shared" si="98"/>
        <v/>
      </c>
      <c r="AG153" s="85" t="str">
        <f t="shared" si="99"/>
        <v/>
      </c>
      <c r="AH153" s="87" t="str">
        <f t="shared" si="100"/>
        <v/>
      </c>
      <c r="AI153" s="74"/>
      <c r="AJ153" s="76">
        <f t="shared" si="101"/>
        <v>62</v>
      </c>
      <c r="AK153" s="77">
        <f t="shared" si="102"/>
        <v>2.9</v>
      </c>
      <c r="AL153" s="77">
        <f t="shared" si="103"/>
        <v>0</v>
      </c>
      <c r="AM153" s="77">
        <f t="shared" si="104"/>
        <v>12.7</v>
      </c>
      <c r="AN153" s="77">
        <f t="shared" si="105"/>
        <v>0.1</v>
      </c>
      <c r="AO153" s="78">
        <f t="shared" si="106"/>
        <v>102</v>
      </c>
      <c r="AP153" s="77" t="str">
        <f t="shared" si="107"/>
        <v/>
      </c>
      <c r="AQ153" s="78" t="str">
        <f t="shared" si="108"/>
        <v/>
      </c>
      <c r="AR153" s="79" t="str">
        <f t="shared" si="109"/>
        <v/>
      </c>
      <c r="AS153" s="79" t="str">
        <f t="shared" si="110"/>
        <v/>
      </c>
      <c r="AT153" s="80" t="str">
        <f t="shared" si="111"/>
        <v/>
      </c>
      <c r="AU153" s="105"/>
      <c r="AV153" s="8"/>
    </row>
    <row r="154" spans="2:67" customFormat="1" ht="31.5" customHeight="1" x14ac:dyDescent="0.15">
      <c r="B154" s="136">
        <v>148</v>
      </c>
      <c r="C154" s="138" t="s">
        <v>358</v>
      </c>
      <c r="D154" s="151" t="s">
        <v>415</v>
      </c>
      <c r="E154" s="103" t="s">
        <v>273</v>
      </c>
      <c r="F154" s="104" t="s">
        <v>221</v>
      </c>
      <c r="G154" s="167" t="s">
        <v>429</v>
      </c>
      <c r="H154" s="109">
        <v>125</v>
      </c>
      <c r="I154" s="109">
        <v>125</v>
      </c>
      <c r="J154" s="189" t="s">
        <v>288</v>
      </c>
      <c r="K154" s="113" t="s">
        <v>89</v>
      </c>
      <c r="L154" s="109">
        <v>77</v>
      </c>
      <c r="M154" s="115">
        <v>4</v>
      </c>
      <c r="N154" s="109">
        <v>0.1</v>
      </c>
      <c r="O154" s="109">
        <v>15.1</v>
      </c>
      <c r="P154" s="112">
        <v>0.15</v>
      </c>
      <c r="Q154" s="109">
        <v>220</v>
      </c>
      <c r="R154" s="109"/>
      <c r="S154" s="109"/>
      <c r="T154" s="109"/>
      <c r="U154" s="109"/>
      <c r="V154" s="160"/>
      <c r="W154" s="128"/>
      <c r="X154" s="88">
        <f t="shared" si="90"/>
        <v>0</v>
      </c>
      <c r="Y154" s="89">
        <f t="shared" si="91"/>
        <v>0</v>
      </c>
      <c r="Z154" s="89">
        <f t="shared" si="92"/>
        <v>0</v>
      </c>
      <c r="AA154" s="89">
        <f t="shared" si="93"/>
        <v>0</v>
      </c>
      <c r="AB154" s="90">
        <f t="shared" si="94"/>
        <v>0</v>
      </c>
      <c r="AC154" s="91">
        <f t="shared" si="95"/>
        <v>0</v>
      </c>
      <c r="AD154" s="89" t="str">
        <f t="shared" si="96"/>
        <v/>
      </c>
      <c r="AE154" s="91" t="str">
        <f t="shared" si="97"/>
        <v/>
      </c>
      <c r="AF154" s="90" t="str">
        <f t="shared" si="98"/>
        <v/>
      </c>
      <c r="AG154" s="90" t="str">
        <f t="shared" si="99"/>
        <v/>
      </c>
      <c r="AH154" s="92" t="str">
        <f t="shared" si="100"/>
        <v/>
      </c>
      <c r="AI154" s="75"/>
      <c r="AJ154" s="76">
        <f t="shared" si="101"/>
        <v>62</v>
      </c>
      <c r="AK154" s="77">
        <f t="shared" si="102"/>
        <v>3.2</v>
      </c>
      <c r="AL154" s="77">
        <f t="shared" si="103"/>
        <v>0.1</v>
      </c>
      <c r="AM154" s="77">
        <f t="shared" si="104"/>
        <v>12.1</v>
      </c>
      <c r="AN154" s="77">
        <f t="shared" si="105"/>
        <v>0.1</v>
      </c>
      <c r="AO154" s="78">
        <f t="shared" si="106"/>
        <v>176</v>
      </c>
      <c r="AP154" s="77" t="str">
        <f t="shared" si="107"/>
        <v/>
      </c>
      <c r="AQ154" s="78" t="str">
        <f t="shared" si="108"/>
        <v/>
      </c>
      <c r="AR154" s="79" t="str">
        <f t="shared" si="109"/>
        <v/>
      </c>
      <c r="AS154" s="79" t="str">
        <f t="shared" si="110"/>
        <v/>
      </c>
      <c r="AT154" s="80" t="str">
        <f t="shared" si="111"/>
        <v/>
      </c>
      <c r="AU154" s="105"/>
      <c r="AV154" s="8"/>
    </row>
    <row r="155" spans="2:67" customFormat="1" ht="31.5" customHeight="1" x14ac:dyDescent="0.15">
      <c r="B155" s="136">
        <v>149</v>
      </c>
      <c r="C155" s="138" t="s">
        <v>358</v>
      </c>
      <c r="D155" s="151" t="s">
        <v>415</v>
      </c>
      <c r="E155" s="103" t="s">
        <v>272</v>
      </c>
      <c r="F155" s="104" t="s">
        <v>221</v>
      </c>
      <c r="G155" s="167" t="s">
        <v>429</v>
      </c>
      <c r="H155" s="109">
        <v>125</v>
      </c>
      <c r="I155" s="109">
        <v>125</v>
      </c>
      <c r="J155" s="189" t="s">
        <v>288</v>
      </c>
      <c r="K155" s="113" t="s">
        <v>15</v>
      </c>
      <c r="L155" s="109">
        <v>77</v>
      </c>
      <c r="M155" s="109">
        <v>4.2</v>
      </c>
      <c r="N155" s="109">
        <v>0.1</v>
      </c>
      <c r="O155" s="109">
        <v>14.8</v>
      </c>
      <c r="P155" s="112">
        <v>0.15</v>
      </c>
      <c r="Q155" s="109">
        <v>220</v>
      </c>
      <c r="R155" s="109"/>
      <c r="S155" s="109"/>
      <c r="T155" s="109"/>
      <c r="U155" s="109"/>
      <c r="V155" s="160"/>
      <c r="W155" s="128"/>
      <c r="X155" s="88">
        <f t="shared" si="90"/>
        <v>0</v>
      </c>
      <c r="Y155" s="89">
        <f t="shared" si="91"/>
        <v>0</v>
      </c>
      <c r="Z155" s="89">
        <f t="shared" si="92"/>
        <v>0</v>
      </c>
      <c r="AA155" s="89">
        <f t="shared" si="93"/>
        <v>0</v>
      </c>
      <c r="AB155" s="90">
        <f t="shared" si="94"/>
        <v>0</v>
      </c>
      <c r="AC155" s="91">
        <f t="shared" si="95"/>
        <v>0</v>
      </c>
      <c r="AD155" s="89" t="str">
        <f t="shared" si="96"/>
        <v/>
      </c>
      <c r="AE155" s="91" t="str">
        <f t="shared" si="97"/>
        <v/>
      </c>
      <c r="AF155" s="90" t="str">
        <f t="shared" si="98"/>
        <v/>
      </c>
      <c r="AG155" s="90" t="str">
        <f t="shared" si="99"/>
        <v/>
      </c>
      <c r="AH155" s="92" t="str">
        <f t="shared" si="100"/>
        <v/>
      </c>
      <c r="AI155" s="75"/>
      <c r="AJ155" s="76">
        <f t="shared" si="101"/>
        <v>62</v>
      </c>
      <c r="AK155" s="77">
        <f t="shared" si="102"/>
        <v>3.4</v>
      </c>
      <c r="AL155" s="77">
        <f t="shared" si="103"/>
        <v>0.1</v>
      </c>
      <c r="AM155" s="77">
        <f t="shared" si="104"/>
        <v>11.8</v>
      </c>
      <c r="AN155" s="77">
        <f t="shared" si="105"/>
        <v>0.1</v>
      </c>
      <c r="AO155" s="78">
        <f t="shared" si="106"/>
        <v>176</v>
      </c>
      <c r="AP155" s="77" t="str">
        <f t="shared" si="107"/>
        <v/>
      </c>
      <c r="AQ155" s="78" t="str">
        <f t="shared" si="108"/>
        <v/>
      </c>
      <c r="AR155" s="79" t="str">
        <f t="shared" si="109"/>
        <v/>
      </c>
      <c r="AS155" s="79" t="str">
        <f t="shared" si="110"/>
        <v/>
      </c>
      <c r="AT155" s="80" t="str">
        <f t="shared" si="111"/>
        <v/>
      </c>
      <c r="AU155" s="105"/>
      <c r="AV155" s="8"/>
    </row>
    <row r="156" spans="2:67" customFormat="1" ht="31.5" customHeight="1" x14ac:dyDescent="0.15">
      <c r="B156" s="136">
        <v>150</v>
      </c>
      <c r="C156" s="138" t="s">
        <v>358</v>
      </c>
      <c r="D156" s="151" t="s">
        <v>415</v>
      </c>
      <c r="E156" s="103" t="s">
        <v>392</v>
      </c>
      <c r="F156" s="104" t="s">
        <v>271</v>
      </c>
      <c r="G156" s="167" t="s">
        <v>429</v>
      </c>
      <c r="H156" s="109">
        <v>125</v>
      </c>
      <c r="I156" s="109">
        <v>125</v>
      </c>
      <c r="J156" s="189" t="s">
        <v>288</v>
      </c>
      <c r="K156" s="113" t="s">
        <v>15</v>
      </c>
      <c r="L156" s="114">
        <v>77</v>
      </c>
      <c r="M156" s="115">
        <v>4.2</v>
      </c>
      <c r="N156" s="115">
        <v>0.1</v>
      </c>
      <c r="O156" s="115">
        <v>14.8</v>
      </c>
      <c r="P156" s="112">
        <v>0.15</v>
      </c>
      <c r="Q156" s="114">
        <v>220</v>
      </c>
      <c r="R156" s="109"/>
      <c r="S156" s="109"/>
      <c r="T156" s="109"/>
      <c r="U156" s="109"/>
      <c r="V156" s="160"/>
      <c r="W156" s="127"/>
      <c r="X156" s="83">
        <f t="shared" si="90"/>
        <v>0</v>
      </c>
      <c r="Y156" s="84">
        <f t="shared" si="91"/>
        <v>0</v>
      </c>
      <c r="Z156" s="84">
        <f t="shared" si="92"/>
        <v>0</v>
      </c>
      <c r="AA156" s="84">
        <f t="shared" si="93"/>
        <v>0</v>
      </c>
      <c r="AB156" s="85">
        <f t="shared" si="94"/>
        <v>0</v>
      </c>
      <c r="AC156" s="86">
        <f t="shared" si="95"/>
        <v>0</v>
      </c>
      <c r="AD156" s="84" t="str">
        <f t="shared" si="96"/>
        <v/>
      </c>
      <c r="AE156" s="86" t="str">
        <f t="shared" si="97"/>
        <v/>
      </c>
      <c r="AF156" s="85" t="str">
        <f t="shared" si="98"/>
        <v/>
      </c>
      <c r="AG156" s="85" t="str">
        <f t="shared" si="99"/>
        <v/>
      </c>
      <c r="AH156" s="87" t="str">
        <f t="shared" si="100"/>
        <v/>
      </c>
      <c r="AI156" s="74"/>
      <c r="AJ156" s="76">
        <f t="shared" si="101"/>
        <v>62</v>
      </c>
      <c r="AK156" s="77">
        <f t="shared" si="102"/>
        <v>3.4</v>
      </c>
      <c r="AL156" s="77">
        <f t="shared" si="103"/>
        <v>0.1</v>
      </c>
      <c r="AM156" s="77">
        <f t="shared" si="104"/>
        <v>11.8</v>
      </c>
      <c r="AN156" s="77">
        <f t="shared" si="105"/>
        <v>0.1</v>
      </c>
      <c r="AO156" s="78">
        <f t="shared" si="106"/>
        <v>176</v>
      </c>
      <c r="AP156" s="77" t="str">
        <f t="shared" si="107"/>
        <v/>
      </c>
      <c r="AQ156" s="78" t="str">
        <f t="shared" si="108"/>
        <v/>
      </c>
      <c r="AR156" s="79" t="str">
        <f t="shared" si="109"/>
        <v/>
      </c>
      <c r="AS156" s="79" t="str">
        <f t="shared" si="110"/>
        <v/>
      </c>
      <c r="AT156" s="80" t="str">
        <f t="shared" si="111"/>
        <v/>
      </c>
      <c r="AU156" s="105"/>
      <c r="AV156" t="s">
        <v>296</v>
      </c>
    </row>
    <row r="157" spans="2:67" customFormat="1" ht="31.5" customHeight="1" x14ac:dyDescent="0.15">
      <c r="B157" s="136">
        <v>151</v>
      </c>
      <c r="C157" s="138" t="s">
        <v>358</v>
      </c>
      <c r="D157" s="151" t="s">
        <v>415</v>
      </c>
      <c r="E157" s="103" t="s">
        <v>90</v>
      </c>
      <c r="F157" s="104" t="s">
        <v>221</v>
      </c>
      <c r="G157" s="167" t="s">
        <v>429</v>
      </c>
      <c r="H157" s="109">
        <v>125</v>
      </c>
      <c r="I157" s="109">
        <v>125</v>
      </c>
      <c r="J157" s="189" t="s">
        <v>288</v>
      </c>
      <c r="K157" s="113" t="s">
        <v>89</v>
      </c>
      <c r="L157" s="109">
        <v>88</v>
      </c>
      <c r="M157" s="115">
        <v>4</v>
      </c>
      <c r="N157" s="109">
        <v>0.1</v>
      </c>
      <c r="O157" s="109">
        <v>17.7</v>
      </c>
      <c r="P157" s="112">
        <v>0.15</v>
      </c>
      <c r="Q157" s="109">
        <v>220</v>
      </c>
      <c r="R157" s="109"/>
      <c r="S157" s="109"/>
      <c r="T157" s="109"/>
      <c r="U157" s="109"/>
      <c r="V157" s="160"/>
      <c r="W157" s="128"/>
      <c r="X157" s="88">
        <f t="shared" si="90"/>
        <v>0</v>
      </c>
      <c r="Y157" s="89">
        <f t="shared" si="91"/>
        <v>0</v>
      </c>
      <c r="Z157" s="89">
        <f t="shared" si="92"/>
        <v>0</v>
      </c>
      <c r="AA157" s="89">
        <f t="shared" si="93"/>
        <v>0</v>
      </c>
      <c r="AB157" s="90">
        <f t="shared" si="94"/>
        <v>0</v>
      </c>
      <c r="AC157" s="91">
        <f t="shared" si="95"/>
        <v>0</v>
      </c>
      <c r="AD157" s="89" t="str">
        <f t="shared" si="96"/>
        <v/>
      </c>
      <c r="AE157" s="91" t="str">
        <f t="shared" si="97"/>
        <v/>
      </c>
      <c r="AF157" s="90" t="str">
        <f t="shared" si="98"/>
        <v/>
      </c>
      <c r="AG157" s="90" t="str">
        <f t="shared" si="99"/>
        <v/>
      </c>
      <c r="AH157" s="92" t="str">
        <f t="shared" si="100"/>
        <v/>
      </c>
      <c r="AI157" s="75"/>
      <c r="AJ157" s="76">
        <f t="shared" si="101"/>
        <v>70</v>
      </c>
      <c r="AK157" s="77">
        <f t="shared" si="102"/>
        <v>3.2</v>
      </c>
      <c r="AL157" s="77">
        <f t="shared" si="103"/>
        <v>0.1</v>
      </c>
      <c r="AM157" s="77">
        <f t="shared" si="104"/>
        <v>14.2</v>
      </c>
      <c r="AN157" s="77">
        <f t="shared" si="105"/>
        <v>0.1</v>
      </c>
      <c r="AO157" s="78">
        <f t="shared" si="106"/>
        <v>176</v>
      </c>
      <c r="AP157" s="77" t="str">
        <f t="shared" si="107"/>
        <v/>
      </c>
      <c r="AQ157" s="78" t="str">
        <f t="shared" si="108"/>
        <v/>
      </c>
      <c r="AR157" s="79" t="str">
        <f t="shared" si="109"/>
        <v/>
      </c>
      <c r="AS157" s="79" t="str">
        <f t="shared" si="110"/>
        <v/>
      </c>
      <c r="AT157" s="80" t="str">
        <f t="shared" si="111"/>
        <v/>
      </c>
      <c r="AU157" s="105"/>
      <c r="AV157" s="8"/>
    </row>
    <row r="158" spans="2:67" customFormat="1" ht="31.5" customHeight="1" x14ac:dyDescent="0.15">
      <c r="B158" s="136">
        <v>152</v>
      </c>
      <c r="C158" s="138" t="s">
        <v>358</v>
      </c>
      <c r="D158" s="151" t="s">
        <v>415</v>
      </c>
      <c r="E158" s="103" t="s">
        <v>425</v>
      </c>
      <c r="F158" s="104" t="s">
        <v>221</v>
      </c>
      <c r="G158" s="167" t="s">
        <v>429</v>
      </c>
      <c r="H158" s="109">
        <v>125</v>
      </c>
      <c r="I158" s="109">
        <v>125</v>
      </c>
      <c r="J158" s="189" t="s">
        <v>288</v>
      </c>
      <c r="K158" s="113" t="s">
        <v>89</v>
      </c>
      <c r="L158" s="109">
        <v>96</v>
      </c>
      <c r="M158" s="109">
        <v>5.8</v>
      </c>
      <c r="N158" s="109">
        <v>1.1000000000000001</v>
      </c>
      <c r="O158" s="109">
        <v>15.6</v>
      </c>
      <c r="P158" s="112">
        <v>0.2</v>
      </c>
      <c r="Q158" s="109">
        <v>220</v>
      </c>
      <c r="R158" s="109"/>
      <c r="S158" s="109"/>
      <c r="T158" s="109"/>
      <c r="U158" s="109"/>
      <c r="V158" s="160"/>
      <c r="W158" s="128"/>
      <c r="X158" s="88">
        <f t="shared" si="90"/>
        <v>0</v>
      </c>
      <c r="Y158" s="89">
        <f t="shared" si="91"/>
        <v>0</v>
      </c>
      <c r="Z158" s="89">
        <f t="shared" si="92"/>
        <v>0</v>
      </c>
      <c r="AA158" s="89">
        <f t="shared" si="93"/>
        <v>0</v>
      </c>
      <c r="AB158" s="90">
        <f t="shared" si="94"/>
        <v>0</v>
      </c>
      <c r="AC158" s="91">
        <f t="shared" si="95"/>
        <v>0</v>
      </c>
      <c r="AD158" s="89" t="str">
        <f t="shared" si="96"/>
        <v/>
      </c>
      <c r="AE158" s="91" t="str">
        <f t="shared" si="97"/>
        <v/>
      </c>
      <c r="AF158" s="90" t="str">
        <f t="shared" si="98"/>
        <v/>
      </c>
      <c r="AG158" s="90" t="str">
        <f t="shared" si="99"/>
        <v/>
      </c>
      <c r="AH158" s="92" t="str">
        <f t="shared" si="100"/>
        <v/>
      </c>
      <c r="AI158" s="75"/>
      <c r="AJ158" s="76">
        <f t="shared" si="101"/>
        <v>77</v>
      </c>
      <c r="AK158" s="77">
        <f t="shared" si="102"/>
        <v>4.5999999999999996</v>
      </c>
      <c r="AL158" s="77">
        <f t="shared" si="103"/>
        <v>0.9</v>
      </c>
      <c r="AM158" s="77">
        <f t="shared" si="104"/>
        <v>12.5</v>
      </c>
      <c r="AN158" s="77">
        <f t="shared" si="105"/>
        <v>0.2</v>
      </c>
      <c r="AO158" s="78">
        <f t="shared" si="106"/>
        <v>176</v>
      </c>
      <c r="AP158" s="77" t="str">
        <f t="shared" si="107"/>
        <v/>
      </c>
      <c r="AQ158" s="78" t="str">
        <f t="shared" si="108"/>
        <v/>
      </c>
      <c r="AR158" s="79" t="str">
        <f t="shared" si="109"/>
        <v/>
      </c>
      <c r="AS158" s="79" t="str">
        <f t="shared" si="110"/>
        <v/>
      </c>
      <c r="AT158" s="80" t="str">
        <f t="shared" si="111"/>
        <v/>
      </c>
      <c r="AU158" s="105"/>
      <c r="AV158" s="8"/>
    </row>
    <row r="159" spans="2:67" customFormat="1" ht="31.5" customHeight="1" x14ac:dyDescent="0.15">
      <c r="B159" s="136">
        <v>153</v>
      </c>
      <c r="C159" s="138" t="s">
        <v>358</v>
      </c>
      <c r="D159" s="151" t="s">
        <v>415</v>
      </c>
      <c r="E159" s="103" t="s">
        <v>187</v>
      </c>
      <c r="F159" s="104" t="s">
        <v>271</v>
      </c>
      <c r="G159" s="167" t="s">
        <v>429</v>
      </c>
      <c r="H159" s="109">
        <v>125</v>
      </c>
      <c r="I159" s="109">
        <v>125</v>
      </c>
      <c r="J159" s="189" t="s">
        <v>288</v>
      </c>
      <c r="K159" s="113" t="s">
        <v>89</v>
      </c>
      <c r="L159" s="109">
        <v>50</v>
      </c>
      <c r="M159" s="109">
        <v>4.3</v>
      </c>
      <c r="N159" s="109">
        <v>0.1</v>
      </c>
      <c r="O159" s="109">
        <v>9</v>
      </c>
      <c r="P159" s="112">
        <v>0.15</v>
      </c>
      <c r="Q159" s="109">
        <v>220</v>
      </c>
      <c r="R159" s="109">
        <v>6.8</v>
      </c>
      <c r="S159" s="109"/>
      <c r="T159" s="109"/>
      <c r="U159" s="109"/>
      <c r="V159" s="160"/>
      <c r="W159" s="127"/>
      <c r="X159" s="83">
        <f t="shared" si="90"/>
        <v>0</v>
      </c>
      <c r="Y159" s="84">
        <f t="shared" si="91"/>
        <v>0</v>
      </c>
      <c r="Z159" s="84">
        <f t="shared" si="92"/>
        <v>0</v>
      </c>
      <c r="AA159" s="84">
        <f t="shared" si="93"/>
        <v>0</v>
      </c>
      <c r="AB159" s="85">
        <f t="shared" si="94"/>
        <v>0</v>
      </c>
      <c r="AC159" s="86">
        <f t="shared" si="95"/>
        <v>0</v>
      </c>
      <c r="AD159" s="84">
        <f t="shared" si="96"/>
        <v>0</v>
      </c>
      <c r="AE159" s="86" t="str">
        <f t="shared" si="97"/>
        <v/>
      </c>
      <c r="AF159" s="85" t="str">
        <f t="shared" si="98"/>
        <v/>
      </c>
      <c r="AG159" s="85" t="str">
        <f t="shared" si="99"/>
        <v/>
      </c>
      <c r="AH159" s="87" t="str">
        <f t="shared" si="100"/>
        <v/>
      </c>
      <c r="AI159" s="74"/>
      <c r="AJ159" s="76">
        <f t="shared" si="101"/>
        <v>40</v>
      </c>
      <c r="AK159" s="77">
        <f t="shared" si="102"/>
        <v>3.4</v>
      </c>
      <c r="AL159" s="77">
        <f t="shared" si="103"/>
        <v>0.1</v>
      </c>
      <c r="AM159" s="77">
        <f t="shared" si="104"/>
        <v>7.2</v>
      </c>
      <c r="AN159" s="77">
        <f t="shared" si="105"/>
        <v>0.1</v>
      </c>
      <c r="AO159" s="78">
        <f t="shared" si="106"/>
        <v>176</v>
      </c>
      <c r="AP159" s="77">
        <f t="shared" si="107"/>
        <v>5.4</v>
      </c>
      <c r="AQ159" s="78" t="str">
        <f t="shared" si="108"/>
        <v/>
      </c>
      <c r="AR159" s="79" t="str">
        <f t="shared" si="109"/>
        <v/>
      </c>
      <c r="AS159" s="79" t="str">
        <f t="shared" si="110"/>
        <v/>
      </c>
      <c r="AT159" s="80" t="str">
        <f t="shared" si="111"/>
        <v/>
      </c>
      <c r="AU159" s="105"/>
      <c r="AV159" s="8"/>
    </row>
    <row r="160" spans="2:67" customFormat="1" ht="31.5" customHeight="1" x14ac:dyDescent="0.15">
      <c r="B160" s="136">
        <v>154</v>
      </c>
      <c r="C160" s="138" t="s">
        <v>358</v>
      </c>
      <c r="D160" s="151" t="s">
        <v>415</v>
      </c>
      <c r="E160" s="103" t="s">
        <v>159</v>
      </c>
      <c r="F160" s="104" t="s">
        <v>204</v>
      </c>
      <c r="G160" s="167"/>
      <c r="H160" s="109"/>
      <c r="I160" s="109">
        <v>100</v>
      </c>
      <c r="J160" s="189" t="s">
        <v>288</v>
      </c>
      <c r="K160" s="113" t="s">
        <v>129</v>
      </c>
      <c r="L160" s="109">
        <v>68</v>
      </c>
      <c r="M160" s="109">
        <v>3.1</v>
      </c>
      <c r="N160" s="109">
        <v>0.6</v>
      </c>
      <c r="O160" s="109">
        <v>12.5</v>
      </c>
      <c r="P160" s="112">
        <v>0.1</v>
      </c>
      <c r="Q160" s="109">
        <v>114</v>
      </c>
      <c r="R160" s="109"/>
      <c r="S160" s="109"/>
      <c r="T160" s="109"/>
      <c r="U160" s="109"/>
      <c r="V160" s="160"/>
      <c r="W160" s="127"/>
      <c r="X160" s="83">
        <f t="shared" si="90"/>
        <v>0</v>
      </c>
      <c r="Y160" s="84">
        <f t="shared" si="91"/>
        <v>0</v>
      </c>
      <c r="Z160" s="84">
        <f t="shared" si="92"/>
        <v>0</v>
      </c>
      <c r="AA160" s="84">
        <f t="shared" si="93"/>
        <v>0</v>
      </c>
      <c r="AB160" s="85">
        <f t="shared" si="94"/>
        <v>0</v>
      </c>
      <c r="AC160" s="86">
        <f t="shared" si="95"/>
        <v>0</v>
      </c>
      <c r="AD160" s="84" t="str">
        <f t="shared" si="96"/>
        <v/>
      </c>
      <c r="AE160" s="86" t="str">
        <f t="shared" si="97"/>
        <v/>
      </c>
      <c r="AF160" s="85" t="str">
        <f t="shared" si="98"/>
        <v/>
      </c>
      <c r="AG160" s="85" t="str">
        <f t="shared" si="99"/>
        <v/>
      </c>
      <c r="AH160" s="87" t="str">
        <f t="shared" si="100"/>
        <v/>
      </c>
      <c r="AI160" s="74"/>
      <c r="AJ160" s="76">
        <f t="shared" si="101"/>
        <v>68</v>
      </c>
      <c r="AK160" s="77">
        <f t="shared" si="102"/>
        <v>3.1</v>
      </c>
      <c r="AL160" s="77">
        <f t="shared" si="103"/>
        <v>0.6</v>
      </c>
      <c r="AM160" s="77">
        <f t="shared" si="104"/>
        <v>12.5</v>
      </c>
      <c r="AN160" s="77">
        <f t="shared" si="105"/>
        <v>0.1</v>
      </c>
      <c r="AO160" s="78">
        <f t="shared" si="106"/>
        <v>114</v>
      </c>
      <c r="AP160" s="77" t="str">
        <f t="shared" si="107"/>
        <v/>
      </c>
      <c r="AQ160" s="78" t="str">
        <f t="shared" si="108"/>
        <v/>
      </c>
      <c r="AR160" s="79" t="str">
        <f t="shared" si="109"/>
        <v/>
      </c>
      <c r="AS160" s="79" t="str">
        <f t="shared" si="110"/>
        <v/>
      </c>
      <c r="AT160" s="80" t="str">
        <f t="shared" si="111"/>
        <v/>
      </c>
      <c r="AU160" s="105"/>
      <c r="AV160" s="8"/>
    </row>
    <row r="161" spans="2:48" customFormat="1" ht="31.5" customHeight="1" x14ac:dyDescent="0.15">
      <c r="B161" s="136">
        <v>155</v>
      </c>
      <c r="C161" s="138" t="s">
        <v>358</v>
      </c>
      <c r="D161" s="151" t="s">
        <v>406</v>
      </c>
      <c r="E161" s="103" t="s">
        <v>118</v>
      </c>
      <c r="F161" s="104" t="s">
        <v>219</v>
      </c>
      <c r="G161" s="167" t="s">
        <v>38</v>
      </c>
      <c r="H161" s="109">
        <v>80</v>
      </c>
      <c r="I161" s="109">
        <v>80</v>
      </c>
      <c r="J161" s="189" t="s">
        <v>287</v>
      </c>
      <c r="K161" s="113" t="s">
        <v>38</v>
      </c>
      <c r="L161" s="109">
        <v>61</v>
      </c>
      <c r="M161" s="109">
        <v>2.8</v>
      </c>
      <c r="N161" s="109">
        <v>0.6</v>
      </c>
      <c r="O161" s="109">
        <v>10.9</v>
      </c>
      <c r="P161" s="112">
        <v>0.1</v>
      </c>
      <c r="Q161" s="109">
        <v>96</v>
      </c>
      <c r="R161" s="109"/>
      <c r="S161" s="109"/>
      <c r="T161" s="109"/>
      <c r="U161" s="109"/>
      <c r="V161" s="160"/>
      <c r="W161" s="127"/>
      <c r="X161" s="83">
        <f t="shared" si="90"/>
        <v>0</v>
      </c>
      <c r="Y161" s="84">
        <f t="shared" si="91"/>
        <v>0</v>
      </c>
      <c r="Z161" s="84">
        <f t="shared" si="92"/>
        <v>0</v>
      </c>
      <c r="AA161" s="84">
        <f t="shared" si="93"/>
        <v>0</v>
      </c>
      <c r="AB161" s="85">
        <f t="shared" si="94"/>
        <v>0</v>
      </c>
      <c r="AC161" s="86">
        <f t="shared" si="95"/>
        <v>0</v>
      </c>
      <c r="AD161" s="84" t="str">
        <f t="shared" si="96"/>
        <v/>
      </c>
      <c r="AE161" s="86" t="str">
        <f t="shared" si="97"/>
        <v/>
      </c>
      <c r="AF161" s="85" t="str">
        <f t="shared" si="98"/>
        <v/>
      </c>
      <c r="AG161" s="85" t="str">
        <f t="shared" si="99"/>
        <v/>
      </c>
      <c r="AH161" s="87" t="str">
        <f t="shared" si="100"/>
        <v/>
      </c>
      <c r="AI161" s="74"/>
      <c r="AJ161" s="76">
        <f t="shared" si="101"/>
        <v>76</v>
      </c>
      <c r="AK161" s="77">
        <f t="shared" si="102"/>
        <v>3.5</v>
      </c>
      <c r="AL161" s="77">
        <f t="shared" si="103"/>
        <v>0.8</v>
      </c>
      <c r="AM161" s="77">
        <f t="shared" si="104"/>
        <v>13.6</v>
      </c>
      <c r="AN161" s="77">
        <f t="shared" si="105"/>
        <v>0.1</v>
      </c>
      <c r="AO161" s="78">
        <f t="shared" si="106"/>
        <v>120</v>
      </c>
      <c r="AP161" s="77" t="str">
        <f t="shared" si="107"/>
        <v/>
      </c>
      <c r="AQ161" s="78" t="str">
        <f t="shared" si="108"/>
        <v/>
      </c>
      <c r="AR161" s="79" t="str">
        <f t="shared" si="109"/>
        <v/>
      </c>
      <c r="AS161" s="79" t="str">
        <f t="shared" si="110"/>
        <v/>
      </c>
      <c r="AT161" s="80" t="str">
        <f t="shared" si="111"/>
        <v/>
      </c>
      <c r="AU161" s="105"/>
      <c r="AV161" s="8"/>
    </row>
    <row r="162" spans="2:48" customFormat="1" ht="31.5" customHeight="1" x14ac:dyDescent="0.15">
      <c r="B162" s="136">
        <v>156</v>
      </c>
      <c r="C162" s="138" t="s">
        <v>358</v>
      </c>
      <c r="D162" s="151" t="s">
        <v>406</v>
      </c>
      <c r="E162" s="103" t="s">
        <v>179</v>
      </c>
      <c r="F162" s="104" t="s">
        <v>221</v>
      </c>
      <c r="G162" s="167" t="s">
        <v>38</v>
      </c>
      <c r="H162" s="109">
        <v>70</v>
      </c>
      <c r="I162" s="109">
        <v>70</v>
      </c>
      <c r="J162" s="189" t="s">
        <v>287</v>
      </c>
      <c r="K162" s="113" t="s">
        <v>64</v>
      </c>
      <c r="L162" s="114">
        <v>49</v>
      </c>
      <c r="M162" s="115">
        <v>2.5</v>
      </c>
      <c r="N162" s="115">
        <v>0.4</v>
      </c>
      <c r="O162" s="115">
        <v>8.8000000000000007</v>
      </c>
      <c r="P162" s="112">
        <v>7.0000000000000007E-2</v>
      </c>
      <c r="Q162" s="114">
        <v>100</v>
      </c>
      <c r="R162" s="115">
        <v>4</v>
      </c>
      <c r="S162" s="109"/>
      <c r="T162" s="109"/>
      <c r="U162" s="109"/>
      <c r="V162" s="160"/>
      <c r="W162" s="128"/>
      <c r="X162" s="88">
        <f t="shared" si="90"/>
        <v>0</v>
      </c>
      <c r="Y162" s="89">
        <f t="shared" si="91"/>
        <v>0</v>
      </c>
      <c r="Z162" s="89">
        <f t="shared" si="92"/>
        <v>0</v>
      </c>
      <c r="AA162" s="89">
        <f t="shared" si="93"/>
        <v>0</v>
      </c>
      <c r="AB162" s="90">
        <f t="shared" si="94"/>
        <v>0</v>
      </c>
      <c r="AC162" s="91">
        <f t="shared" si="95"/>
        <v>0</v>
      </c>
      <c r="AD162" s="89">
        <f t="shared" si="96"/>
        <v>0</v>
      </c>
      <c r="AE162" s="91" t="str">
        <f t="shared" si="97"/>
        <v/>
      </c>
      <c r="AF162" s="90" t="str">
        <f t="shared" si="98"/>
        <v/>
      </c>
      <c r="AG162" s="90" t="str">
        <f t="shared" si="99"/>
        <v/>
      </c>
      <c r="AH162" s="92" t="str">
        <f t="shared" si="100"/>
        <v/>
      </c>
      <c r="AI162" s="75"/>
      <c r="AJ162" s="76">
        <f t="shared" si="101"/>
        <v>70</v>
      </c>
      <c r="AK162" s="77">
        <f t="shared" si="102"/>
        <v>3.6</v>
      </c>
      <c r="AL162" s="77">
        <f t="shared" si="103"/>
        <v>0.6</v>
      </c>
      <c r="AM162" s="77">
        <f t="shared" si="104"/>
        <v>12.6</v>
      </c>
      <c r="AN162" s="77">
        <f t="shared" si="105"/>
        <v>0.1</v>
      </c>
      <c r="AO162" s="78">
        <f t="shared" si="106"/>
        <v>143</v>
      </c>
      <c r="AP162" s="77">
        <f t="shared" si="107"/>
        <v>5.7</v>
      </c>
      <c r="AQ162" s="78" t="str">
        <f t="shared" si="108"/>
        <v/>
      </c>
      <c r="AR162" s="79" t="str">
        <f t="shared" si="109"/>
        <v/>
      </c>
      <c r="AS162" s="79" t="str">
        <f t="shared" si="110"/>
        <v/>
      </c>
      <c r="AT162" s="80" t="str">
        <f t="shared" si="111"/>
        <v/>
      </c>
      <c r="AU162" s="105"/>
      <c r="AV162" s="8"/>
    </row>
    <row r="163" spans="2:48" customFormat="1" ht="31.5" customHeight="1" x14ac:dyDescent="0.15">
      <c r="B163" s="136">
        <v>157</v>
      </c>
      <c r="C163" s="138" t="s">
        <v>358</v>
      </c>
      <c r="D163" s="151" t="s">
        <v>406</v>
      </c>
      <c r="E163" s="103" t="s">
        <v>243</v>
      </c>
      <c r="F163" s="104" t="s">
        <v>251</v>
      </c>
      <c r="G163" s="167" t="s">
        <v>38</v>
      </c>
      <c r="H163" s="109">
        <v>70</v>
      </c>
      <c r="I163" s="109">
        <v>70</v>
      </c>
      <c r="J163" s="189" t="s">
        <v>287</v>
      </c>
      <c r="K163" s="113" t="s">
        <v>64</v>
      </c>
      <c r="L163" s="109">
        <v>54</v>
      </c>
      <c r="M163" s="109">
        <v>3.1</v>
      </c>
      <c r="N163" s="109">
        <v>0.7</v>
      </c>
      <c r="O163" s="109">
        <v>8.6999999999999993</v>
      </c>
      <c r="P163" s="112">
        <v>0.09</v>
      </c>
      <c r="Q163" s="109">
        <v>94</v>
      </c>
      <c r="R163" s="109"/>
      <c r="S163" s="109"/>
      <c r="T163" s="109"/>
      <c r="U163" s="109"/>
      <c r="V163" s="160"/>
      <c r="W163" s="127"/>
      <c r="X163" s="83">
        <f t="shared" si="90"/>
        <v>0</v>
      </c>
      <c r="Y163" s="84">
        <f t="shared" si="91"/>
        <v>0</v>
      </c>
      <c r="Z163" s="84">
        <f t="shared" si="92"/>
        <v>0</v>
      </c>
      <c r="AA163" s="84">
        <f t="shared" si="93"/>
        <v>0</v>
      </c>
      <c r="AB163" s="85">
        <f t="shared" si="94"/>
        <v>0</v>
      </c>
      <c r="AC163" s="86">
        <f t="shared" si="95"/>
        <v>0</v>
      </c>
      <c r="AD163" s="84" t="str">
        <f t="shared" si="96"/>
        <v/>
      </c>
      <c r="AE163" s="86" t="str">
        <f t="shared" si="97"/>
        <v/>
      </c>
      <c r="AF163" s="85" t="str">
        <f t="shared" si="98"/>
        <v/>
      </c>
      <c r="AG163" s="85" t="str">
        <f t="shared" si="99"/>
        <v/>
      </c>
      <c r="AH163" s="87" t="str">
        <f t="shared" si="100"/>
        <v/>
      </c>
      <c r="AI163" s="74"/>
      <c r="AJ163" s="76">
        <f t="shared" si="101"/>
        <v>77</v>
      </c>
      <c r="AK163" s="77">
        <f t="shared" si="102"/>
        <v>4.4000000000000004</v>
      </c>
      <c r="AL163" s="77">
        <f t="shared" si="103"/>
        <v>1</v>
      </c>
      <c r="AM163" s="77">
        <f t="shared" si="104"/>
        <v>12.4</v>
      </c>
      <c r="AN163" s="77">
        <f t="shared" si="105"/>
        <v>0.1</v>
      </c>
      <c r="AO163" s="78">
        <f t="shared" si="106"/>
        <v>134</v>
      </c>
      <c r="AP163" s="77" t="str">
        <f t="shared" si="107"/>
        <v/>
      </c>
      <c r="AQ163" s="78" t="str">
        <f t="shared" si="108"/>
        <v/>
      </c>
      <c r="AR163" s="79" t="str">
        <f t="shared" si="109"/>
        <v/>
      </c>
      <c r="AS163" s="79" t="str">
        <f t="shared" si="110"/>
        <v/>
      </c>
      <c r="AT163" s="80" t="str">
        <f t="shared" si="111"/>
        <v/>
      </c>
      <c r="AU163" s="105"/>
      <c r="AV163" s="8"/>
    </row>
    <row r="164" spans="2:48" customFormat="1" ht="31.5" customHeight="1" x14ac:dyDescent="0.15">
      <c r="B164" s="136">
        <v>158</v>
      </c>
      <c r="C164" s="138" t="s">
        <v>358</v>
      </c>
      <c r="D164" s="151" t="s">
        <v>406</v>
      </c>
      <c r="E164" s="103" t="s">
        <v>106</v>
      </c>
      <c r="F164" s="104" t="s">
        <v>188</v>
      </c>
      <c r="G164" s="167" t="s">
        <v>38</v>
      </c>
      <c r="H164" s="109">
        <v>70</v>
      </c>
      <c r="I164" s="109">
        <v>70</v>
      </c>
      <c r="J164" s="189" t="s">
        <v>287</v>
      </c>
      <c r="K164" s="113" t="s">
        <v>99</v>
      </c>
      <c r="L164" s="109">
        <v>64</v>
      </c>
      <c r="M164" s="109">
        <v>2.5</v>
      </c>
      <c r="N164" s="109">
        <v>1.5</v>
      </c>
      <c r="O164" s="109">
        <v>10.199999999999999</v>
      </c>
      <c r="P164" s="112">
        <v>0.08</v>
      </c>
      <c r="Q164" s="109">
        <v>77</v>
      </c>
      <c r="R164" s="109"/>
      <c r="S164" s="109"/>
      <c r="T164" s="109"/>
      <c r="U164" s="109"/>
      <c r="V164" s="160"/>
      <c r="W164" s="127"/>
      <c r="X164" s="83">
        <f t="shared" si="90"/>
        <v>0</v>
      </c>
      <c r="Y164" s="84">
        <f t="shared" si="91"/>
        <v>0</v>
      </c>
      <c r="Z164" s="84">
        <f t="shared" si="92"/>
        <v>0</v>
      </c>
      <c r="AA164" s="84">
        <f t="shared" si="93"/>
        <v>0</v>
      </c>
      <c r="AB164" s="85">
        <f t="shared" si="94"/>
        <v>0</v>
      </c>
      <c r="AC164" s="86">
        <f t="shared" si="95"/>
        <v>0</v>
      </c>
      <c r="AD164" s="84" t="str">
        <f t="shared" si="96"/>
        <v/>
      </c>
      <c r="AE164" s="86" t="str">
        <f t="shared" si="97"/>
        <v/>
      </c>
      <c r="AF164" s="85" t="str">
        <f t="shared" si="98"/>
        <v/>
      </c>
      <c r="AG164" s="85" t="str">
        <f t="shared" si="99"/>
        <v/>
      </c>
      <c r="AH164" s="87" t="str">
        <f t="shared" si="100"/>
        <v/>
      </c>
      <c r="AI164" s="74"/>
      <c r="AJ164" s="76">
        <f t="shared" si="101"/>
        <v>91</v>
      </c>
      <c r="AK164" s="77">
        <f t="shared" si="102"/>
        <v>3.6</v>
      </c>
      <c r="AL164" s="77">
        <f t="shared" si="103"/>
        <v>2.1</v>
      </c>
      <c r="AM164" s="77">
        <f t="shared" si="104"/>
        <v>14.6</v>
      </c>
      <c r="AN164" s="77">
        <f t="shared" si="105"/>
        <v>0.1</v>
      </c>
      <c r="AO164" s="78">
        <f t="shared" si="106"/>
        <v>110</v>
      </c>
      <c r="AP164" s="77" t="str">
        <f t="shared" si="107"/>
        <v/>
      </c>
      <c r="AQ164" s="78" t="str">
        <f t="shared" si="108"/>
        <v/>
      </c>
      <c r="AR164" s="79" t="str">
        <f t="shared" si="109"/>
        <v/>
      </c>
      <c r="AS164" s="79" t="str">
        <f t="shared" si="110"/>
        <v/>
      </c>
      <c r="AT164" s="80" t="str">
        <f t="shared" si="111"/>
        <v/>
      </c>
      <c r="AU164" s="105"/>
      <c r="AV164" s="8"/>
    </row>
    <row r="165" spans="2:48" customFormat="1" ht="31.5" customHeight="1" x14ac:dyDescent="0.15">
      <c r="B165" s="136">
        <v>159</v>
      </c>
      <c r="C165" s="138" t="s">
        <v>358</v>
      </c>
      <c r="D165" s="151" t="s">
        <v>406</v>
      </c>
      <c r="E165" s="103" t="s">
        <v>183</v>
      </c>
      <c r="F165" s="104" t="s">
        <v>279</v>
      </c>
      <c r="G165" s="167" t="s">
        <v>38</v>
      </c>
      <c r="H165" s="109">
        <v>90</v>
      </c>
      <c r="I165" s="109">
        <v>90</v>
      </c>
      <c r="J165" s="189" t="s">
        <v>287</v>
      </c>
      <c r="K165" s="113" t="s">
        <v>65</v>
      </c>
      <c r="L165" s="114">
        <v>95</v>
      </c>
      <c r="M165" s="115">
        <v>2.9</v>
      </c>
      <c r="N165" s="115">
        <v>3.7</v>
      </c>
      <c r="O165" s="115">
        <v>12.5</v>
      </c>
      <c r="P165" s="112">
        <v>0.1</v>
      </c>
      <c r="Q165" s="109">
        <v>100</v>
      </c>
      <c r="R165" s="109"/>
      <c r="S165" s="109"/>
      <c r="T165" s="109"/>
      <c r="U165" s="109"/>
      <c r="V165" s="160"/>
      <c r="W165" s="127"/>
      <c r="X165" s="83">
        <f t="shared" si="90"/>
        <v>0</v>
      </c>
      <c r="Y165" s="84">
        <f t="shared" si="91"/>
        <v>0</v>
      </c>
      <c r="Z165" s="84">
        <f t="shared" si="92"/>
        <v>0</v>
      </c>
      <c r="AA165" s="84">
        <f t="shared" si="93"/>
        <v>0</v>
      </c>
      <c r="AB165" s="85">
        <f t="shared" si="94"/>
        <v>0</v>
      </c>
      <c r="AC165" s="86">
        <f t="shared" si="95"/>
        <v>0</v>
      </c>
      <c r="AD165" s="84" t="str">
        <f t="shared" si="96"/>
        <v/>
      </c>
      <c r="AE165" s="86" t="str">
        <f t="shared" si="97"/>
        <v/>
      </c>
      <c r="AF165" s="85" t="str">
        <f t="shared" si="98"/>
        <v/>
      </c>
      <c r="AG165" s="85" t="str">
        <f t="shared" si="99"/>
        <v/>
      </c>
      <c r="AH165" s="87" t="str">
        <f t="shared" si="100"/>
        <v/>
      </c>
      <c r="AI165" s="74"/>
      <c r="AJ165" s="76">
        <f t="shared" si="101"/>
        <v>106</v>
      </c>
      <c r="AK165" s="77">
        <f t="shared" si="102"/>
        <v>3.2</v>
      </c>
      <c r="AL165" s="77">
        <f t="shared" si="103"/>
        <v>4.0999999999999996</v>
      </c>
      <c r="AM165" s="77">
        <f t="shared" si="104"/>
        <v>13.9</v>
      </c>
      <c r="AN165" s="77">
        <f t="shared" si="105"/>
        <v>0.1</v>
      </c>
      <c r="AO165" s="78">
        <f t="shared" si="106"/>
        <v>111</v>
      </c>
      <c r="AP165" s="77" t="str">
        <f t="shared" si="107"/>
        <v/>
      </c>
      <c r="AQ165" s="78" t="str">
        <f t="shared" si="108"/>
        <v/>
      </c>
      <c r="AR165" s="79" t="str">
        <f t="shared" si="109"/>
        <v/>
      </c>
      <c r="AS165" s="79" t="str">
        <f t="shared" si="110"/>
        <v/>
      </c>
      <c r="AT165" s="80" t="str">
        <f t="shared" si="111"/>
        <v/>
      </c>
      <c r="AU165" s="105"/>
      <c r="AV165" s="8"/>
    </row>
    <row r="166" spans="2:48" customFormat="1" ht="31.5" customHeight="1" x14ac:dyDescent="0.15">
      <c r="B166" s="136">
        <v>160</v>
      </c>
      <c r="C166" s="138" t="s">
        <v>358</v>
      </c>
      <c r="D166" s="151" t="s">
        <v>406</v>
      </c>
      <c r="E166" s="103" t="s">
        <v>128</v>
      </c>
      <c r="F166" s="104" t="s">
        <v>221</v>
      </c>
      <c r="G166" s="167" t="s">
        <v>38</v>
      </c>
      <c r="H166" s="109">
        <v>70</v>
      </c>
      <c r="I166" s="109">
        <v>70</v>
      </c>
      <c r="J166" s="189" t="s">
        <v>287</v>
      </c>
      <c r="K166" s="113" t="s">
        <v>127</v>
      </c>
      <c r="L166" s="109">
        <v>49</v>
      </c>
      <c r="M166" s="109">
        <v>2.5</v>
      </c>
      <c r="N166" s="109">
        <v>0.4</v>
      </c>
      <c r="O166" s="109">
        <v>8.8000000000000007</v>
      </c>
      <c r="P166" s="112">
        <v>7.0000000000000007E-2</v>
      </c>
      <c r="Q166" s="109">
        <v>100</v>
      </c>
      <c r="R166" s="109">
        <v>4</v>
      </c>
      <c r="S166" s="109"/>
      <c r="T166" s="109"/>
      <c r="U166" s="109"/>
      <c r="V166" s="160"/>
      <c r="W166" s="128"/>
      <c r="X166" s="88">
        <f t="shared" si="90"/>
        <v>0</v>
      </c>
      <c r="Y166" s="89">
        <f t="shared" si="91"/>
        <v>0</v>
      </c>
      <c r="Z166" s="89">
        <f t="shared" si="92"/>
        <v>0</v>
      </c>
      <c r="AA166" s="89">
        <f t="shared" si="93"/>
        <v>0</v>
      </c>
      <c r="AB166" s="90">
        <f t="shared" si="94"/>
        <v>0</v>
      </c>
      <c r="AC166" s="91">
        <f t="shared" si="95"/>
        <v>0</v>
      </c>
      <c r="AD166" s="89">
        <f t="shared" si="96"/>
        <v>0</v>
      </c>
      <c r="AE166" s="91" t="str">
        <f t="shared" si="97"/>
        <v/>
      </c>
      <c r="AF166" s="90" t="str">
        <f t="shared" si="98"/>
        <v/>
      </c>
      <c r="AG166" s="90" t="str">
        <f t="shared" si="99"/>
        <v/>
      </c>
      <c r="AH166" s="92" t="str">
        <f t="shared" si="100"/>
        <v/>
      </c>
      <c r="AI166" s="75"/>
      <c r="AJ166" s="76">
        <f t="shared" si="101"/>
        <v>70</v>
      </c>
      <c r="AK166" s="77">
        <f t="shared" si="102"/>
        <v>3.6</v>
      </c>
      <c r="AL166" s="77">
        <f t="shared" si="103"/>
        <v>0.6</v>
      </c>
      <c r="AM166" s="77">
        <f t="shared" si="104"/>
        <v>12.6</v>
      </c>
      <c r="AN166" s="77">
        <f t="shared" si="105"/>
        <v>0.1</v>
      </c>
      <c r="AO166" s="78">
        <f t="shared" si="106"/>
        <v>143</v>
      </c>
      <c r="AP166" s="77">
        <f t="shared" si="107"/>
        <v>5.7</v>
      </c>
      <c r="AQ166" s="78" t="str">
        <f t="shared" si="108"/>
        <v/>
      </c>
      <c r="AR166" s="79" t="str">
        <f t="shared" si="109"/>
        <v/>
      </c>
      <c r="AS166" s="79" t="str">
        <f t="shared" si="110"/>
        <v/>
      </c>
      <c r="AT166" s="80" t="str">
        <f t="shared" si="111"/>
        <v/>
      </c>
      <c r="AU166" s="105"/>
      <c r="AV166" s="8"/>
    </row>
    <row r="167" spans="2:48" customFormat="1" ht="31.5" customHeight="1" thickBot="1" x14ac:dyDescent="0.2">
      <c r="B167" s="136">
        <v>161</v>
      </c>
      <c r="C167" s="139" t="s">
        <v>362</v>
      </c>
      <c r="D167" s="152" t="s">
        <v>417</v>
      </c>
      <c r="E167" s="179" t="s">
        <v>18</v>
      </c>
      <c r="F167" s="180" t="s">
        <v>225</v>
      </c>
      <c r="G167" s="172"/>
      <c r="H167" s="173"/>
      <c r="I167" s="173">
        <v>100</v>
      </c>
      <c r="J167" s="190" t="s">
        <v>288</v>
      </c>
      <c r="K167" s="174" t="s">
        <v>16</v>
      </c>
      <c r="L167" s="173">
        <v>59</v>
      </c>
      <c r="M167" s="173">
        <v>3.6</v>
      </c>
      <c r="N167" s="173">
        <v>3.9</v>
      </c>
      <c r="O167" s="173">
        <v>2.4</v>
      </c>
      <c r="P167" s="175">
        <v>0.23</v>
      </c>
      <c r="Q167" s="173">
        <v>55</v>
      </c>
      <c r="R167" s="173">
        <v>0.5</v>
      </c>
      <c r="S167" s="173"/>
      <c r="T167" s="173"/>
      <c r="U167" s="173"/>
      <c r="V167" s="176"/>
      <c r="W167" s="129"/>
      <c r="X167" s="98">
        <f t="shared" si="90"/>
        <v>0</v>
      </c>
      <c r="Y167" s="99">
        <f t="shared" si="91"/>
        <v>0</v>
      </c>
      <c r="Z167" s="99">
        <f t="shared" si="92"/>
        <v>0</v>
      </c>
      <c r="AA167" s="99">
        <f t="shared" si="93"/>
        <v>0</v>
      </c>
      <c r="AB167" s="100">
        <f t="shared" si="94"/>
        <v>0</v>
      </c>
      <c r="AC167" s="101">
        <f t="shared" si="95"/>
        <v>0</v>
      </c>
      <c r="AD167" s="99">
        <f t="shared" si="96"/>
        <v>0</v>
      </c>
      <c r="AE167" s="101" t="str">
        <f t="shared" si="97"/>
        <v/>
      </c>
      <c r="AF167" s="100" t="str">
        <f t="shared" si="98"/>
        <v/>
      </c>
      <c r="AG167" s="100" t="str">
        <f t="shared" si="99"/>
        <v/>
      </c>
      <c r="AH167" s="102" t="str">
        <f t="shared" si="100"/>
        <v/>
      </c>
      <c r="AI167" s="74"/>
      <c r="AJ167" s="81">
        <f t="shared" si="101"/>
        <v>59</v>
      </c>
      <c r="AK167" s="82">
        <f t="shared" si="102"/>
        <v>3.6</v>
      </c>
      <c r="AL167" s="82">
        <f t="shared" si="103"/>
        <v>3.9</v>
      </c>
      <c r="AM167" s="82">
        <f t="shared" si="104"/>
        <v>2.4</v>
      </c>
      <c r="AN167" s="82">
        <f t="shared" si="105"/>
        <v>0.2</v>
      </c>
      <c r="AO167" s="144">
        <f t="shared" si="106"/>
        <v>55</v>
      </c>
      <c r="AP167" s="82">
        <f t="shared" si="107"/>
        <v>0.5</v>
      </c>
      <c r="AQ167" s="144" t="str">
        <f t="shared" si="108"/>
        <v/>
      </c>
      <c r="AR167" s="147" t="str">
        <f t="shared" si="109"/>
        <v/>
      </c>
      <c r="AS167" s="147" t="str">
        <f t="shared" si="110"/>
        <v/>
      </c>
      <c r="AT167" s="149" t="str">
        <f t="shared" si="111"/>
        <v/>
      </c>
      <c r="AU167" s="105"/>
      <c r="AV167" s="8"/>
    </row>
    <row r="168" spans="2:48" customFormat="1" ht="12.75" customHeight="1" x14ac:dyDescent="0.15">
      <c r="B168" s="9"/>
      <c r="C168" s="60"/>
      <c r="D168" s="60"/>
      <c r="E168" s="2"/>
      <c r="F168" s="2"/>
      <c r="G168" s="2"/>
      <c r="H168" s="2"/>
      <c r="I168" s="2"/>
      <c r="J168" s="11"/>
      <c r="K168" s="11"/>
      <c r="L168" s="2"/>
      <c r="M168" s="10"/>
      <c r="N168" s="10"/>
      <c r="O168" s="10"/>
      <c r="P168" s="10"/>
      <c r="Q168" s="10"/>
      <c r="R168" s="2"/>
      <c r="S168" s="2"/>
      <c r="T168" s="2"/>
      <c r="U168" s="2"/>
      <c r="V168" s="2"/>
      <c r="W168" s="11"/>
      <c r="X168" s="11"/>
      <c r="Y168" s="11"/>
      <c r="Z168" s="11"/>
      <c r="AA168" s="11"/>
      <c r="AB168" s="11"/>
      <c r="AC168" s="11"/>
      <c r="AD168" s="11"/>
      <c r="AE168" s="11"/>
      <c r="AF168" s="11"/>
      <c r="AG168" s="11"/>
      <c r="AH168" s="11"/>
      <c r="AI168" s="11"/>
      <c r="AJ168" s="68"/>
      <c r="AK168" s="68"/>
      <c r="AL168" s="68"/>
      <c r="AM168" s="68"/>
      <c r="AN168" s="68"/>
      <c r="AO168" s="68"/>
      <c r="AP168" s="68"/>
      <c r="AQ168" s="68"/>
      <c r="AR168" s="68"/>
      <c r="AS168" s="68"/>
      <c r="AT168" s="68"/>
      <c r="AU168" s="68"/>
    </row>
    <row r="169" spans="2:48" customFormat="1" ht="18" customHeight="1" x14ac:dyDescent="0.15">
      <c r="B169" s="9"/>
      <c r="C169" s="62"/>
      <c r="D169" s="62"/>
      <c r="E169" s="3"/>
      <c r="F169" s="64"/>
      <c r="G169" s="64"/>
      <c r="H169" s="64"/>
      <c r="I169" s="5"/>
      <c r="J169" s="191"/>
      <c r="K169" s="65"/>
      <c r="L169" s="9"/>
      <c r="M169" s="64"/>
      <c r="N169" s="64"/>
      <c r="O169" s="64"/>
      <c r="P169" s="64"/>
      <c r="Q169" s="64"/>
      <c r="R169" s="64"/>
      <c r="S169" s="64"/>
      <c r="T169" s="64"/>
      <c r="U169" s="64"/>
      <c r="V169" s="64"/>
      <c r="W169" s="65"/>
      <c r="X169" s="65"/>
      <c r="Y169" s="65"/>
      <c r="Z169" s="65"/>
      <c r="AA169" s="65"/>
      <c r="AB169" s="65"/>
      <c r="AC169" s="65"/>
      <c r="AD169" s="65"/>
      <c r="AE169" s="65"/>
      <c r="AF169" s="65"/>
      <c r="AG169" s="65"/>
      <c r="AH169" s="65"/>
      <c r="AI169" s="65"/>
    </row>
    <row r="170" spans="2:48" customFormat="1" hidden="1" x14ac:dyDescent="0.15">
      <c r="B170" s="9"/>
      <c r="C170" s="63">
        <f>+SUBTOTAL(3,C7:C167)</f>
        <v>161</v>
      </c>
      <c r="D170" s="63"/>
      <c r="E170" s="13">
        <f>+SUBTOTAL(3,E7:E167)</f>
        <v>161</v>
      </c>
      <c r="F170" s="13">
        <f>+SUBTOTAL(3,F7:F167)</f>
        <v>161</v>
      </c>
      <c r="G170" s="13">
        <f>+SUBTOTAL(3,G7:G167)</f>
        <v>121</v>
      </c>
      <c r="H170" s="13"/>
      <c r="I170" s="13">
        <f t="shared" ref="I170:V170" si="112">+SUBTOTAL(3,I7:I167)</f>
        <v>161</v>
      </c>
      <c r="J170" s="63">
        <f t="shared" si="112"/>
        <v>161</v>
      </c>
      <c r="K170" s="63">
        <f t="shared" si="112"/>
        <v>161</v>
      </c>
      <c r="L170" s="13">
        <f t="shared" si="112"/>
        <v>161</v>
      </c>
      <c r="M170" s="13">
        <f t="shared" si="112"/>
        <v>161</v>
      </c>
      <c r="N170" s="13">
        <f t="shared" si="112"/>
        <v>161</v>
      </c>
      <c r="O170" s="13">
        <f t="shared" si="112"/>
        <v>161</v>
      </c>
      <c r="P170" s="13">
        <f t="shared" si="112"/>
        <v>161</v>
      </c>
      <c r="Q170" s="13">
        <f t="shared" si="112"/>
        <v>52</v>
      </c>
      <c r="R170" s="13">
        <f t="shared" si="112"/>
        <v>14</v>
      </c>
      <c r="S170" s="13">
        <f t="shared" si="112"/>
        <v>4</v>
      </c>
      <c r="T170" s="13">
        <f t="shared" si="112"/>
        <v>9</v>
      </c>
      <c r="U170" s="13">
        <f t="shared" si="112"/>
        <v>11</v>
      </c>
      <c r="V170" s="13">
        <f t="shared" si="112"/>
        <v>6</v>
      </c>
      <c r="W170" s="63"/>
      <c r="X170" s="13">
        <f t="shared" ref="X170:AH170" si="113">+SUBTOTAL(3,X7:X167)</f>
        <v>161</v>
      </c>
      <c r="Y170" s="13">
        <f t="shared" si="113"/>
        <v>161</v>
      </c>
      <c r="Z170" s="13">
        <f t="shared" si="113"/>
        <v>161</v>
      </c>
      <c r="AA170" s="13">
        <f t="shared" si="113"/>
        <v>161</v>
      </c>
      <c r="AB170" s="13">
        <f t="shared" si="113"/>
        <v>161</v>
      </c>
      <c r="AC170" s="13">
        <f t="shared" si="113"/>
        <v>161</v>
      </c>
      <c r="AD170" s="13">
        <f t="shared" si="113"/>
        <v>161</v>
      </c>
      <c r="AE170" s="13">
        <f t="shared" si="113"/>
        <v>161</v>
      </c>
      <c r="AF170" s="13">
        <f t="shared" si="113"/>
        <v>161</v>
      </c>
      <c r="AG170" s="13">
        <f t="shared" si="113"/>
        <v>161</v>
      </c>
      <c r="AH170" s="13">
        <f t="shared" si="113"/>
        <v>161</v>
      </c>
      <c r="AI170" s="63"/>
      <c r="AJ170" s="13">
        <f t="shared" ref="AJ170:AT170" si="114">+SUBTOTAL(3,AJ7:AJ167)</f>
        <v>161</v>
      </c>
      <c r="AK170" s="13">
        <f t="shared" si="114"/>
        <v>161</v>
      </c>
      <c r="AL170" s="13">
        <f t="shared" si="114"/>
        <v>161</v>
      </c>
      <c r="AM170" s="13">
        <f t="shared" si="114"/>
        <v>161</v>
      </c>
      <c r="AN170" s="13">
        <f t="shared" si="114"/>
        <v>161</v>
      </c>
      <c r="AO170" s="13">
        <f t="shared" si="114"/>
        <v>160</v>
      </c>
      <c r="AP170" s="13">
        <f t="shared" si="114"/>
        <v>160</v>
      </c>
      <c r="AQ170" s="13">
        <f t="shared" si="114"/>
        <v>160</v>
      </c>
      <c r="AR170" s="13">
        <f t="shared" si="114"/>
        <v>160</v>
      </c>
      <c r="AS170" s="13">
        <f t="shared" si="114"/>
        <v>160</v>
      </c>
      <c r="AT170" s="13">
        <f t="shared" si="114"/>
        <v>160</v>
      </c>
      <c r="AU170" s="13"/>
    </row>
    <row r="171" spans="2:48" customFormat="1" x14ac:dyDescent="0.15">
      <c r="B171" s="9"/>
      <c r="C171" s="61"/>
      <c r="D171" s="61"/>
      <c r="E171" s="3"/>
      <c r="F171" s="64"/>
      <c r="G171" s="64"/>
      <c r="H171" s="64"/>
      <c r="I171" s="64"/>
      <c r="J171" s="65"/>
      <c r="K171" s="65"/>
      <c r="L171" s="64"/>
      <c r="M171" s="64"/>
      <c r="N171" s="64"/>
      <c r="O171" s="64"/>
      <c r="P171" s="64"/>
      <c r="Q171" s="64"/>
      <c r="R171" s="64"/>
      <c r="S171" s="64"/>
      <c r="T171" s="64"/>
      <c r="U171" s="64"/>
      <c r="V171" s="64"/>
      <c r="W171" s="65"/>
      <c r="X171" s="106"/>
      <c r="Y171" s="106"/>
      <c r="Z171" s="106"/>
      <c r="AA171" s="106"/>
      <c r="AB171" s="106"/>
      <c r="AC171" s="106"/>
      <c r="AD171" s="106"/>
      <c r="AE171" s="106"/>
      <c r="AF171" s="106"/>
      <c r="AG171" s="106"/>
      <c r="AH171" s="106"/>
      <c r="AI171" s="65"/>
    </row>
    <row r="172" spans="2:48" customFormat="1" x14ac:dyDescent="0.15">
      <c r="B172" s="9"/>
      <c r="C172" s="61"/>
      <c r="D172" s="61"/>
      <c r="E172" s="3"/>
      <c r="F172" s="64"/>
      <c r="G172" s="64"/>
      <c r="H172" s="64"/>
      <c r="I172" s="64"/>
      <c r="J172" s="65"/>
      <c r="K172" s="65"/>
      <c r="L172" s="64"/>
      <c r="M172" s="64"/>
      <c r="N172" s="64"/>
      <c r="O172" s="64"/>
      <c r="P172" s="64"/>
      <c r="Q172" s="64"/>
      <c r="R172" s="64"/>
      <c r="S172" s="64"/>
      <c r="T172" s="64"/>
      <c r="U172" s="64"/>
      <c r="V172" s="64"/>
      <c r="W172" s="65"/>
      <c r="X172" s="65"/>
      <c r="Y172" s="65"/>
      <c r="Z172" s="65"/>
      <c r="AA172" s="65"/>
      <c r="AB172" s="65"/>
      <c r="AC172" s="65"/>
      <c r="AD172" s="65"/>
      <c r="AE172" s="65"/>
      <c r="AF172" s="65"/>
      <c r="AG172" s="65"/>
      <c r="AH172" s="65"/>
      <c r="AI172" s="65"/>
    </row>
    <row r="173" spans="2:48" customFormat="1" ht="18" customHeight="1" x14ac:dyDescent="0.15">
      <c r="B173" s="9"/>
      <c r="C173" s="61"/>
      <c r="D173" s="61"/>
      <c r="E173" s="3"/>
      <c r="F173" s="64"/>
      <c r="G173" s="64"/>
      <c r="H173" s="64"/>
      <c r="I173" s="64"/>
      <c r="J173" s="65"/>
      <c r="K173" s="65"/>
      <c r="L173" s="64"/>
      <c r="M173" s="64"/>
      <c r="N173" s="64"/>
      <c r="O173" s="64"/>
      <c r="P173" s="64"/>
      <c r="Q173" s="64"/>
      <c r="R173" s="64"/>
      <c r="S173" s="64"/>
      <c r="T173" s="64"/>
      <c r="U173" s="64"/>
      <c r="V173" s="64"/>
      <c r="W173" s="65"/>
      <c r="X173" s="65"/>
      <c r="Y173" s="65"/>
      <c r="Z173" s="65"/>
      <c r="AA173" s="65"/>
      <c r="AB173" s="65"/>
      <c r="AC173" s="65"/>
      <c r="AD173" s="65"/>
      <c r="AE173" s="65"/>
      <c r="AF173" s="65"/>
      <c r="AG173" s="65"/>
      <c r="AH173" s="65"/>
      <c r="AI173" s="65"/>
    </row>
    <row r="174" spans="2:48" customFormat="1" ht="18" customHeight="1" x14ac:dyDescent="0.15">
      <c r="B174" s="9"/>
      <c r="C174" s="61"/>
      <c r="D174" s="61"/>
      <c r="E174" s="3"/>
      <c r="F174" s="64"/>
      <c r="G174" s="64"/>
      <c r="H174" s="64"/>
      <c r="I174" s="64"/>
      <c r="J174" s="65"/>
      <c r="K174" s="65"/>
      <c r="L174" s="64"/>
      <c r="M174" s="64"/>
      <c r="N174" s="64"/>
      <c r="O174" s="64"/>
      <c r="P174" s="64"/>
      <c r="Q174" s="64"/>
      <c r="R174" s="64"/>
      <c r="S174" s="64"/>
      <c r="T174" s="64"/>
      <c r="U174" s="64"/>
      <c r="V174" s="64"/>
      <c r="W174" s="65"/>
      <c r="X174" s="65"/>
      <c r="Y174" s="65"/>
      <c r="Z174" s="65"/>
      <c r="AA174" s="65"/>
      <c r="AB174" s="65"/>
      <c r="AC174" s="65"/>
      <c r="AD174" s="65"/>
      <c r="AE174" s="65"/>
      <c r="AF174" s="65"/>
      <c r="AG174" s="65"/>
      <c r="AH174" s="65"/>
      <c r="AI174" s="65"/>
    </row>
    <row r="175" spans="2:48" customFormat="1" ht="18" customHeight="1" x14ac:dyDescent="0.15">
      <c r="B175" s="9"/>
      <c r="C175" s="61"/>
      <c r="D175" s="61"/>
      <c r="E175" s="3"/>
      <c r="F175" s="64"/>
      <c r="G175" s="64"/>
      <c r="H175" s="64"/>
      <c r="I175" s="64"/>
      <c r="J175" s="65"/>
      <c r="K175" s="65"/>
      <c r="L175" s="64"/>
      <c r="M175" s="64"/>
      <c r="N175" s="64"/>
      <c r="O175" s="64"/>
      <c r="P175" s="64"/>
      <c r="Q175" s="64"/>
      <c r="R175" s="64"/>
      <c r="S175" s="64"/>
      <c r="T175" s="64"/>
      <c r="U175" s="64"/>
      <c r="V175" s="64"/>
      <c r="W175" s="65"/>
      <c r="X175" s="65"/>
      <c r="Y175" s="65"/>
      <c r="Z175" s="65"/>
      <c r="AA175" s="65"/>
      <c r="AB175" s="65"/>
      <c r="AC175" s="65"/>
      <c r="AD175" s="65"/>
      <c r="AE175" s="65"/>
      <c r="AF175" s="65"/>
      <c r="AG175" s="65"/>
      <c r="AH175" s="65"/>
      <c r="AI175" s="65"/>
    </row>
    <row r="176" spans="2:48" customFormat="1" ht="18" customHeight="1" x14ac:dyDescent="0.15">
      <c r="B176" s="9"/>
      <c r="C176" s="61"/>
      <c r="D176" s="61"/>
      <c r="E176" s="3"/>
      <c r="F176" s="64"/>
      <c r="G176" s="64"/>
      <c r="H176" s="64"/>
      <c r="I176" s="64"/>
      <c r="J176" s="65"/>
      <c r="K176" s="65"/>
      <c r="L176" s="64"/>
      <c r="M176" s="64"/>
      <c r="N176" s="64"/>
      <c r="O176" s="64"/>
      <c r="P176" s="64"/>
      <c r="Q176" s="64"/>
      <c r="R176" s="64"/>
      <c r="S176" s="64"/>
      <c r="T176" s="64"/>
      <c r="U176" s="64"/>
      <c r="V176" s="64"/>
      <c r="W176" s="65"/>
      <c r="X176" s="65"/>
      <c r="Y176" s="65"/>
      <c r="Z176" s="65"/>
      <c r="AA176" s="65"/>
      <c r="AB176" s="65"/>
      <c r="AC176" s="65"/>
      <c r="AD176" s="65"/>
      <c r="AE176" s="65"/>
      <c r="AF176" s="65"/>
      <c r="AG176" s="65"/>
      <c r="AH176" s="65"/>
      <c r="AI176" s="65"/>
    </row>
    <row r="178" spans="2:35" customFormat="1" ht="18" customHeight="1" x14ac:dyDescent="0.15">
      <c r="B178" s="9"/>
      <c r="C178" s="61"/>
      <c r="D178" s="61"/>
      <c r="E178" s="3"/>
      <c r="F178" s="64"/>
      <c r="G178" s="64"/>
      <c r="H178" s="64"/>
      <c r="I178" s="64"/>
      <c r="J178" s="65"/>
      <c r="K178" s="65"/>
      <c r="L178" s="64"/>
      <c r="M178" s="64"/>
      <c r="N178" s="64"/>
      <c r="O178" s="64"/>
      <c r="P178" s="64"/>
      <c r="Q178" s="64"/>
      <c r="R178" s="64"/>
      <c r="S178" s="64"/>
      <c r="T178" s="64"/>
      <c r="U178" s="64"/>
      <c r="V178" s="64"/>
      <c r="W178" s="65"/>
      <c r="X178" s="65"/>
      <c r="Y178" s="65"/>
      <c r="Z178" s="65"/>
      <c r="AA178" s="65"/>
      <c r="AB178" s="65"/>
      <c r="AC178" s="65"/>
      <c r="AD178" s="65"/>
      <c r="AE178" s="65"/>
      <c r="AF178" s="65"/>
      <c r="AG178" s="65"/>
      <c r="AH178" s="65"/>
      <c r="AI178" s="65"/>
    </row>
    <row r="179" spans="2:35" customFormat="1" ht="18" customHeight="1" x14ac:dyDescent="0.15">
      <c r="B179" s="9"/>
      <c r="C179" s="61"/>
      <c r="D179" s="61"/>
      <c r="E179" s="3"/>
      <c r="F179" s="64"/>
      <c r="G179" s="64"/>
      <c r="H179" s="64"/>
      <c r="I179" s="64"/>
      <c r="J179" s="65"/>
      <c r="K179" s="65"/>
      <c r="L179" s="64"/>
      <c r="M179" s="64"/>
      <c r="N179" s="64"/>
      <c r="O179" s="64"/>
      <c r="P179" s="64"/>
      <c r="Q179" s="64"/>
      <c r="R179" s="64"/>
      <c r="S179" s="64"/>
      <c r="T179" s="64"/>
      <c r="U179" s="64"/>
      <c r="V179" s="64"/>
      <c r="W179" s="65"/>
      <c r="X179" s="65"/>
      <c r="Y179" s="65"/>
      <c r="Z179" s="65"/>
      <c r="AA179" s="65"/>
      <c r="AB179" s="65"/>
      <c r="AC179" s="65"/>
      <c r="AD179" s="65"/>
      <c r="AE179" s="65"/>
      <c r="AF179" s="65"/>
      <c r="AG179" s="65"/>
      <c r="AH179" s="65"/>
      <c r="AI179" s="65"/>
    </row>
    <row r="180" spans="2:35" customFormat="1" ht="18" customHeight="1" x14ac:dyDescent="0.15">
      <c r="B180" s="9"/>
      <c r="C180" s="61"/>
      <c r="D180" s="61"/>
      <c r="E180" s="3"/>
      <c r="F180" s="64"/>
      <c r="G180" s="64"/>
      <c r="H180" s="64"/>
      <c r="I180" s="64"/>
      <c r="J180" s="65"/>
      <c r="K180" s="65"/>
      <c r="L180" s="64"/>
      <c r="M180" s="64"/>
      <c r="N180" s="64"/>
      <c r="O180" s="64"/>
      <c r="P180" s="64"/>
      <c r="Q180" s="64"/>
      <c r="R180" s="64"/>
      <c r="S180" s="64"/>
      <c r="T180" s="64"/>
      <c r="U180" s="64"/>
      <c r="V180" s="64"/>
      <c r="W180" s="65"/>
      <c r="X180" s="65"/>
      <c r="Y180" s="65"/>
      <c r="Z180" s="65"/>
      <c r="AA180" s="65"/>
      <c r="AB180" s="65"/>
      <c r="AC180" s="65"/>
      <c r="AD180" s="65"/>
      <c r="AE180" s="65"/>
      <c r="AF180" s="65"/>
      <c r="AG180" s="65"/>
      <c r="AH180" s="65"/>
      <c r="AI180" s="65"/>
    </row>
    <row r="181" spans="2:35" customFormat="1" ht="18" customHeight="1" x14ac:dyDescent="0.15">
      <c r="B181" s="9"/>
      <c r="C181" s="61"/>
      <c r="D181" s="61"/>
      <c r="E181" s="3"/>
      <c r="F181" s="64"/>
      <c r="G181" s="64"/>
      <c r="H181" s="64"/>
      <c r="I181" s="64"/>
      <c r="J181" s="65"/>
      <c r="K181" s="65"/>
      <c r="L181" s="64"/>
      <c r="M181" s="64"/>
      <c r="N181" s="64"/>
      <c r="O181" s="64"/>
      <c r="P181" s="64"/>
      <c r="Q181" s="64"/>
      <c r="R181" s="64"/>
      <c r="S181" s="64"/>
      <c r="T181" s="64"/>
      <c r="U181" s="64"/>
      <c r="V181" s="64"/>
      <c r="W181" s="65"/>
      <c r="X181" s="65"/>
      <c r="Y181" s="65"/>
      <c r="Z181" s="65"/>
      <c r="AA181" s="65"/>
      <c r="AB181" s="65"/>
      <c r="AC181" s="65"/>
      <c r="AD181" s="65"/>
      <c r="AE181" s="65"/>
      <c r="AF181" s="65"/>
      <c r="AG181" s="65"/>
      <c r="AH181" s="65"/>
      <c r="AI181" s="65"/>
    </row>
    <row r="182" spans="2:35" customFormat="1" ht="18" customHeight="1" x14ac:dyDescent="0.15">
      <c r="B182" s="9"/>
      <c r="C182" s="61"/>
      <c r="D182" s="61"/>
      <c r="E182" s="3"/>
      <c r="F182" s="64"/>
      <c r="G182" s="64"/>
      <c r="H182" s="64"/>
      <c r="I182" s="64"/>
      <c r="J182" s="65"/>
      <c r="K182" s="65"/>
      <c r="L182" s="64"/>
      <c r="M182" s="64"/>
      <c r="N182" s="64"/>
      <c r="O182" s="64"/>
      <c r="P182" s="64"/>
      <c r="Q182" s="64"/>
      <c r="R182" s="64"/>
      <c r="S182" s="64"/>
      <c r="T182" s="64"/>
      <c r="U182" s="64"/>
      <c r="V182" s="64"/>
      <c r="W182" s="65"/>
      <c r="X182" s="65"/>
      <c r="Y182" s="65"/>
      <c r="Z182" s="65"/>
      <c r="AA182" s="65"/>
      <c r="AB182" s="65"/>
      <c r="AC182" s="65"/>
      <c r="AD182" s="65"/>
      <c r="AE182" s="65"/>
      <c r="AF182" s="65"/>
      <c r="AG182" s="65"/>
      <c r="AH182" s="65"/>
      <c r="AI182" s="65"/>
    </row>
  </sheetData>
  <autoFilter ref="B6:BO167">
    <sortState ref="B8:BO167">
      <sortCondition ref="B6:B167"/>
    </sortState>
  </autoFilter>
  <mergeCells count="7">
    <mergeCell ref="F5:F6"/>
    <mergeCell ref="G5:J6"/>
    <mergeCell ref="C3:D3"/>
    <mergeCell ref="B5:B6"/>
    <mergeCell ref="C5:C6"/>
    <mergeCell ref="D5:D6"/>
    <mergeCell ref="E5:E6"/>
  </mergeCells>
  <phoneticPr fontId="1"/>
  <dataValidations count="2">
    <dataValidation imeMode="hiragana" allowBlank="1" showInputMessage="1" showErrorMessage="1" sqref="AV154:AV1048576 AV141:AV152 AV7:AV139"/>
    <dataValidation imeMode="off" allowBlank="1" showInputMessage="1" showErrorMessage="1" sqref="G7:V167"/>
  </dataValidations>
  <pageMargins left="0.70866141732283472" right="0.59055118110236227" top="0.39370078740157483" bottom="0.39370078740157483" header="0.31496062992125984" footer="0.31496062992125984"/>
  <pageSetup paperSize="8" scale="48" fitToHeight="0" orientation="landscape" r:id="rId1"/>
  <headerFooter alignWithMargins="0">
    <oddFooter>&amp;C&amp;P ページ</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Q32"/>
  <sheetViews>
    <sheetView topLeftCell="A16" workbookViewId="0">
      <selection activeCell="AE33" sqref="AE33"/>
    </sheetView>
  </sheetViews>
  <sheetFormatPr defaultColWidth="2.125" defaultRowHeight="19.5" customHeight="1" x14ac:dyDescent="0.15"/>
  <cols>
    <col min="1" max="16384" width="2.125" style="153"/>
  </cols>
  <sheetData>
    <row r="1" spans="1:69" s="198" customFormat="1" ht="19.5" customHeight="1" x14ac:dyDescent="0.15">
      <c r="A1" s="198" t="s">
        <v>447</v>
      </c>
      <c r="J1" s="198" t="s">
        <v>423</v>
      </c>
    </row>
    <row r="2" spans="1:69" s="192" customFormat="1" ht="21" customHeight="1" x14ac:dyDescent="0.15">
      <c r="C2" s="192" t="s">
        <v>448</v>
      </c>
      <c r="E2" s="192" t="s">
        <v>485</v>
      </c>
    </row>
    <row r="3" spans="1:69" ht="19.5" customHeight="1" x14ac:dyDescent="0.15">
      <c r="D3" s="153" t="s">
        <v>449</v>
      </c>
      <c r="E3" s="227" t="s">
        <v>359</v>
      </c>
      <c r="F3" s="228"/>
      <c r="G3" s="228"/>
      <c r="H3" s="229"/>
      <c r="I3" s="153" t="s">
        <v>450</v>
      </c>
      <c r="O3" s="153" t="s">
        <v>451</v>
      </c>
      <c r="Q3" s="227" t="s">
        <v>452</v>
      </c>
      <c r="R3" s="228"/>
      <c r="S3" s="228"/>
      <c r="T3" s="229"/>
      <c r="U3" s="153" t="s">
        <v>453</v>
      </c>
    </row>
    <row r="4" spans="1:69" ht="19.5" customHeight="1" x14ac:dyDescent="0.15">
      <c r="F4" s="153" t="s">
        <v>479</v>
      </c>
    </row>
    <row r="5" spans="1:69" ht="28.5" customHeight="1" x14ac:dyDescent="0.15">
      <c r="F5" s="153" t="s">
        <v>480</v>
      </c>
    </row>
    <row r="6" spans="1:69" ht="19.5" customHeight="1" x14ac:dyDescent="0.15">
      <c r="D6" s="153" t="s">
        <v>454</v>
      </c>
      <c r="E6" s="227" t="s">
        <v>455</v>
      </c>
      <c r="F6" s="228"/>
      <c r="G6" s="228"/>
      <c r="H6" s="229"/>
      <c r="I6" s="153" t="s">
        <v>450</v>
      </c>
      <c r="O6" s="153" t="s">
        <v>456</v>
      </c>
      <c r="Q6" s="227" t="s">
        <v>455</v>
      </c>
      <c r="R6" s="228"/>
      <c r="S6" s="228"/>
      <c r="T6" s="229"/>
      <c r="U6" s="153" t="s">
        <v>453</v>
      </c>
    </row>
    <row r="7" spans="1:69" ht="19.5" customHeight="1" x14ac:dyDescent="0.15">
      <c r="F7" s="153" t="s">
        <v>478</v>
      </c>
    </row>
    <row r="8" spans="1:69" ht="19.5" customHeight="1" x14ac:dyDescent="0.15">
      <c r="G8" s="230" t="s">
        <v>477</v>
      </c>
      <c r="H8" s="230"/>
      <c r="I8" s="230"/>
      <c r="J8" s="230"/>
      <c r="K8" s="230"/>
      <c r="L8" s="230"/>
      <c r="M8" s="230"/>
      <c r="N8" s="230"/>
      <c r="O8" s="230"/>
      <c r="P8" s="230"/>
      <c r="Q8" s="230"/>
      <c r="R8" s="230"/>
      <c r="S8" s="230"/>
      <c r="T8" s="230"/>
      <c r="U8" s="230"/>
      <c r="V8" s="230"/>
      <c r="W8" s="230"/>
      <c r="X8" s="230"/>
      <c r="Y8" s="230"/>
      <c r="Z8" s="230"/>
      <c r="AA8" s="230"/>
      <c r="AB8" s="230"/>
      <c r="AC8" s="230"/>
      <c r="AD8" s="230"/>
      <c r="AE8" s="230"/>
      <c r="AF8" s="230"/>
      <c r="AG8" s="230"/>
      <c r="AH8" s="230"/>
      <c r="AI8" s="230"/>
      <c r="AJ8" s="230"/>
      <c r="AK8" s="230"/>
      <c r="AL8" s="230"/>
      <c r="AM8" s="230"/>
      <c r="AN8" s="230"/>
      <c r="AO8" s="230"/>
      <c r="AP8" s="230"/>
      <c r="AQ8" s="230"/>
      <c r="AR8" s="230"/>
      <c r="AS8" s="230"/>
      <c r="AT8" s="230"/>
      <c r="AU8" s="230"/>
      <c r="AV8" s="230"/>
      <c r="AW8" s="230"/>
      <c r="AX8" s="230"/>
      <c r="AY8" s="230"/>
      <c r="AZ8" s="230"/>
      <c r="BA8" s="230"/>
      <c r="BB8" s="230"/>
      <c r="BC8" s="230"/>
      <c r="BD8" s="230"/>
      <c r="BE8" s="230"/>
      <c r="BF8" s="230"/>
      <c r="BG8" s="230"/>
      <c r="BH8" s="230"/>
      <c r="BI8" s="230"/>
      <c r="BJ8" s="230"/>
      <c r="BK8" s="230"/>
      <c r="BL8" s="230"/>
      <c r="BM8" s="230"/>
      <c r="BN8" s="230"/>
      <c r="BO8" s="230"/>
      <c r="BP8" s="230"/>
      <c r="BQ8" s="230"/>
    </row>
    <row r="9" spans="1:69" ht="19.5" customHeight="1" x14ac:dyDescent="0.15">
      <c r="F9" s="197"/>
      <c r="G9" s="230"/>
      <c r="H9" s="230"/>
      <c r="I9" s="230"/>
      <c r="J9" s="230"/>
      <c r="K9" s="230"/>
      <c r="L9" s="230"/>
      <c r="M9" s="230"/>
      <c r="N9" s="230"/>
      <c r="O9" s="230"/>
      <c r="P9" s="230"/>
      <c r="Q9" s="230"/>
      <c r="R9" s="230"/>
      <c r="S9" s="230"/>
      <c r="T9" s="230"/>
      <c r="U9" s="230"/>
      <c r="V9" s="230"/>
      <c r="W9" s="230"/>
      <c r="X9" s="230"/>
      <c r="Y9" s="230"/>
      <c r="Z9" s="230"/>
      <c r="AA9" s="230"/>
      <c r="AB9" s="230"/>
      <c r="AC9" s="230"/>
      <c r="AD9" s="230"/>
      <c r="AE9" s="230"/>
      <c r="AF9" s="230"/>
      <c r="AG9" s="230"/>
      <c r="AH9" s="230"/>
      <c r="AI9" s="230"/>
      <c r="AJ9" s="230"/>
      <c r="AK9" s="230"/>
      <c r="AL9" s="230"/>
      <c r="AM9" s="230"/>
      <c r="AN9" s="230"/>
      <c r="AO9" s="230"/>
      <c r="AP9" s="230"/>
      <c r="AQ9" s="230"/>
      <c r="AR9" s="230"/>
      <c r="AS9" s="230"/>
      <c r="AT9" s="230"/>
      <c r="AU9" s="230"/>
      <c r="AV9" s="230"/>
      <c r="AW9" s="230"/>
      <c r="AX9" s="230"/>
      <c r="AY9" s="230"/>
      <c r="AZ9" s="230"/>
      <c r="BA9" s="230"/>
      <c r="BB9" s="230"/>
      <c r="BC9" s="230"/>
      <c r="BD9" s="230"/>
      <c r="BE9" s="230"/>
      <c r="BF9" s="230"/>
      <c r="BG9" s="230"/>
      <c r="BH9" s="230"/>
      <c r="BI9" s="230"/>
      <c r="BJ9" s="230"/>
      <c r="BK9" s="230"/>
      <c r="BL9" s="230"/>
      <c r="BM9" s="230"/>
      <c r="BN9" s="230"/>
      <c r="BO9" s="230"/>
      <c r="BP9" s="230"/>
      <c r="BQ9" s="230"/>
    </row>
    <row r="10" spans="1:69" ht="31.5" customHeight="1" x14ac:dyDescent="0.15">
      <c r="F10" s="197"/>
      <c r="G10" s="230"/>
      <c r="H10" s="230"/>
      <c r="I10" s="230"/>
      <c r="J10" s="230"/>
      <c r="K10" s="230"/>
      <c r="L10" s="230"/>
      <c r="M10" s="230"/>
      <c r="N10" s="230"/>
      <c r="O10" s="230"/>
      <c r="P10" s="230"/>
      <c r="Q10" s="230"/>
      <c r="R10" s="230"/>
      <c r="S10" s="230"/>
      <c r="T10" s="230"/>
      <c r="U10" s="230"/>
      <c r="V10" s="230"/>
      <c r="W10" s="230"/>
      <c r="X10" s="230"/>
      <c r="Y10" s="230"/>
      <c r="Z10" s="230"/>
      <c r="AA10" s="230"/>
      <c r="AB10" s="230"/>
      <c r="AC10" s="230"/>
      <c r="AD10" s="230"/>
      <c r="AE10" s="230"/>
      <c r="AF10" s="230"/>
      <c r="AG10" s="230"/>
      <c r="AH10" s="230"/>
      <c r="AI10" s="230"/>
      <c r="AJ10" s="230"/>
      <c r="AK10" s="230"/>
      <c r="AL10" s="230"/>
      <c r="AM10" s="230"/>
      <c r="AN10" s="230"/>
      <c r="AO10" s="230"/>
      <c r="AP10" s="230"/>
      <c r="AQ10" s="230"/>
      <c r="AR10" s="230"/>
      <c r="AS10" s="230"/>
      <c r="AT10" s="230"/>
      <c r="AU10" s="230"/>
      <c r="AV10" s="230"/>
      <c r="AW10" s="230"/>
      <c r="AX10" s="230"/>
      <c r="AY10" s="230"/>
      <c r="AZ10" s="230"/>
      <c r="BA10" s="230"/>
      <c r="BB10" s="230"/>
      <c r="BC10" s="230"/>
      <c r="BD10" s="230"/>
      <c r="BE10" s="230"/>
      <c r="BF10" s="230"/>
      <c r="BG10" s="230"/>
      <c r="BH10" s="230"/>
      <c r="BI10" s="230"/>
      <c r="BJ10" s="230"/>
      <c r="BK10" s="230"/>
      <c r="BL10" s="230"/>
      <c r="BM10" s="230"/>
      <c r="BN10" s="230"/>
      <c r="BO10" s="230"/>
      <c r="BP10" s="230"/>
      <c r="BQ10" s="230"/>
    </row>
    <row r="11" spans="1:69" ht="19.5" customHeight="1" x14ac:dyDescent="0.15">
      <c r="D11" s="153" t="s">
        <v>457</v>
      </c>
      <c r="E11" s="227" t="s">
        <v>458</v>
      </c>
      <c r="F11" s="228"/>
      <c r="G11" s="228"/>
      <c r="H11" s="229"/>
      <c r="I11" s="153" t="s">
        <v>450</v>
      </c>
      <c r="O11" s="153" t="s">
        <v>451</v>
      </c>
      <c r="Q11" s="227" t="s">
        <v>458</v>
      </c>
      <c r="R11" s="228"/>
      <c r="S11" s="228"/>
      <c r="T11" s="229"/>
      <c r="U11" s="153" t="s">
        <v>459</v>
      </c>
    </row>
    <row r="12" spans="1:69" ht="11.25" customHeight="1" x14ac:dyDescent="0.15"/>
    <row r="13" spans="1:69" s="192" customFormat="1" ht="21" customHeight="1" x14ac:dyDescent="0.15">
      <c r="C13" s="192" t="s">
        <v>461</v>
      </c>
      <c r="E13" s="192" t="s">
        <v>462</v>
      </c>
    </row>
    <row r="14" spans="1:69" ht="19.5" customHeight="1" x14ac:dyDescent="0.15">
      <c r="D14" s="153" t="s">
        <v>463</v>
      </c>
    </row>
    <row r="15" spans="1:69" ht="19.5" customHeight="1" x14ac:dyDescent="0.15">
      <c r="D15" s="153" t="s">
        <v>464</v>
      </c>
    </row>
    <row r="16" spans="1:69" ht="13.5" customHeight="1" x14ac:dyDescent="0.15"/>
    <row r="17" spans="1:57" s="198" customFormat="1" ht="19.5" customHeight="1" x14ac:dyDescent="0.15">
      <c r="A17" s="198" t="s">
        <v>465</v>
      </c>
      <c r="J17" s="198" t="s">
        <v>424</v>
      </c>
    </row>
    <row r="18" spans="1:57" s="192" customFormat="1" ht="26.25" customHeight="1" x14ac:dyDescent="0.15">
      <c r="C18" s="192" t="s">
        <v>466</v>
      </c>
      <c r="E18" s="192" t="s">
        <v>467</v>
      </c>
    </row>
    <row r="19" spans="1:57" ht="19.5" customHeight="1" x14ac:dyDescent="0.15">
      <c r="D19" s="153" t="s">
        <v>449</v>
      </c>
      <c r="E19" s="227" t="s">
        <v>359</v>
      </c>
      <c r="F19" s="228"/>
      <c r="G19" s="228"/>
      <c r="H19" s="229"/>
      <c r="I19" s="153" t="s">
        <v>484</v>
      </c>
      <c r="Q19" s="153" t="s">
        <v>456</v>
      </c>
      <c r="R19" s="200"/>
      <c r="S19" s="227" t="s">
        <v>452</v>
      </c>
      <c r="T19" s="228"/>
      <c r="U19" s="228"/>
      <c r="V19" s="229"/>
      <c r="W19" s="153" t="s">
        <v>453</v>
      </c>
    </row>
    <row r="20" spans="1:57" ht="4.5" customHeight="1" x14ac:dyDescent="0.15">
      <c r="E20" s="193"/>
      <c r="F20" s="193"/>
      <c r="G20" s="193"/>
      <c r="H20" s="193"/>
      <c r="Q20" s="193"/>
      <c r="R20" s="193"/>
      <c r="S20" s="193"/>
      <c r="T20" s="193"/>
    </row>
    <row r="21" spans="1:57" ht="19.5" customHeight="1" x14ac:dyDescent="0.15">
      <c r="D21" s="153" t="s">
        <v>457</v>
      </c>
      <c r="E21" s="227" t="s">
        <v>455</v>
      </c>
      <c r="F21" s="228"/>
      <c r="G21" s="228"/>
      <c r="H21" s="229"/>
      <c r="I21" s="153" t="s">
        <v>484</v>
      </c>
      <c r="Q21" s="153" t="s">
        <v>451</v>
      </c>
      <c r="S21" s="227" t="s">
        <v>455</v>
      </c>
      <c r="T21" s="228"/>
      <c r="U21" s="228"/>
      <c r="V21" s="229"/>
      <c r="W21" s="153" t="s">
        <v>453</v>
      </c>
    </row>
    <row r="22" spans="1:57" ht="9.75" customHeight="1" x14ac:dyDescent="0.15"/>
    <row r="23" spans="1:57" s="192" customFormat="1" ht="21" customHeight="1" x14ac:dyDescent="0.15">
      <c r="C23" s="192" t="s">
        <v>460</v>
      </c>
      <c r="E23" s="192" t="s">
        <v>468</v>
      </c>
    </row>
    <row r="24" spans="1:57" ht="19.5" customHeight="1" x14ac:dyDescent="0.15">
      <c r="D24" s="153" t="s">
        <v>449</v>
      </c>
      <c r="E24" s="194" t="s">
        <v>483</v>
      </c>
      <c r="F24" s="195"/>
      <c r="G24" s="195"/>
      <c r="H24" s="195"/>
      <c r="I24" s="195"/>
      <c r="J24" s="195"/>
      <c r="K24" s="195"/>
      <c r="L24" s="195"/>
      <c r="M24" s="195"/>
      <c r="N24" s="195"/>
      <c r="O24" s="195"/>
      <c r="P24" s="195"/>
      <c r="Q24" s="195"/>
      <c r="R24" s="195"/>
      <c r="S24" s="195"/>
      <c r="T24" s="195"/>
      <c r="U24" s="195"/>
      <c r="V24" s="195"/>
      <c r="W24" s="195"/>
      <c r="X24" s="195"/>
      <c r="Y24" s="195"/>
      <c r="Z24" s="195"/>
      <c r="AA24" s="195"/>
      <c r="AB24" s="195"/>
      <c r="AC24" s="195"/>
      <c r="AD24" s="195"/>
      <c r="AE24" s="195"/>
      <c r="AF24" s="195"/>
      <c r="AG24" s="195"/>
      <c r="AH24" s="195"/>
      <c r="AI24" s="195"/>
      <c r="AJ24" s="195"/>
      <c r="AK24" s="195"/>
      <c r="AL24" s="195"/>
      <c r="AM24" s="195"/>
      <c r="AN24" s="195"/>
      <c r="AO24" s="195"/>
      <c r="AP24" s="195"/>
      <c r="AQ24" s="195"/>
      <c r="AR24" s="195"/>
      <c r="AS24" s="195"/>
      <c r="AT24" s="195"/>
      <c r="AU24" s="195"/>
      <c r="AV24" s="195"/>
      <c r="AW24" s="195"/>
      <c r="AX24" s="195"/>
      <c r="AY24" s="195"/>
      <c r="AZ24" s="195"/>
      <c r="BA24" s="195"/>
      <c r="BB24" s="195"/>
      <c r="BC24" s="195"/>
      <c r="BD24" s="195"/>
      <c r="BE24" s="195"/>
    </row>
    <row r="25" spans="1:57" ht="19.5" customHeight="1" x14ac:dyDescent="0.15">
      <c r="D25" s="153" t="s">
        <v>449</v>
      </c>
      <c r="E25" s="194" t="s">
        <v>482</v>
      </c>
      <c r="F25" s="195"/>
      <c r="G25" s="195"/>
      <c r="H25" s="195"/>
      <c r="I25" s="195"/>
      <c r="J25" s="195"/>
      <c r="K25" s="195"/>
      <c r="L25" s="195"/>
      <c r="M25" s="195"/>
      <c r="N25" s="195"/>
      <c r="O25" s="195"/>
      <c r="P25" s="195"/>
      <c r="Q25" s="195"/>
      <c r="R25" s="195"/>
      <c r="S25" s="195"/>
      <c r="T25" s="195"/>
      <c r="U25" s="195"/>
      <c r="V25" s="195"/>
      <c r="W25" s="195"/>
      <c r="X25" s="195"/>
      <c r="Y25" s="195"/>
      <c r="Z25" s="195"/>
      <c r="AA25" s="195"/>
      <c r="AB25" s="195"/>
      <c r="AC25" s="195"/>
      <c r="AD25" s="195"/>
      <c r="AE25" s="195"/>
      <c r="AF25" s="195"/>
      <c r="AG25" s="195"/>
      <c r="AH25" s="195"/>
      <c r="AI25" s="195"/>
      <c r="AJ25" s="195"/>
      <c r="AK25" s="195"/>
      <c r="AL25" s="195"/>
      <c r="AM25" s="195"/>
      <c r="AN25" s="195"/>
      <c r="AO25" s="195"/>
      <c r="AP25" s="195"/>
      <c r="AQ25" s="195"/>
      <c r="AR25" s="195"/>
      <c r="AS25" s="195"/>
      <c r="AT25" s="195"/>
      <c r="AU25" s="195"/>
      <c r="AV25" s="195"/>
      <c r="AW25" s="195"/>
      <c r="AX25" s="195"/>
      <c r="AY25" s="195"/>
      <c r="AZ25" s="195"/>
      <c r="BA25" s="195"/>
      <c r="BB25" s="195"/>
      <c r="BC25" s="195"/>
      <c r="BD25" s="195"/>
      <c r="BE25" s="195"/>
    </row>
    <row r="26" spans="1:57" ht="13.5" customHeight="1" x14ac:dyDescent="0.15">
      <c r="E26" s="196"/>
      <c r="F26" s="196"/>
      <c r="G26" s="196"/>
      <c r="H26" s="196"/>
      <c r="I26" s="196"/>
      <c r="J26" s="196"/>
      <c r="K26" s="196"/>
      <c r="L26" s="196"/>
      <c r="M26" s="196"/>
      <c r="N26" s="196"/>
      <c r="O26" s="196"/>
      <c r="P26" s="196"/>
      <c r="Q26" s="196"/>
      <c r="R26" s="196"/>
      <c r="S26" s="196"/>
      <c r="T26" s="196"/>
      <c r="U26" s="196"/>
      <c r="V26" s="196"/>
      <c r="W26" s="196"/>
      <c r="X26" s="196"/>
      <c r="Y26" s="196"/>
      <c r="Z26" s="196"/>
      <c r="AA26" s="196"/>
      <c r="AB26" s="196"/>
      <c r="AC26" s="196"/>
      <c r="AD26" s="196"/>
      <c r="AE26" s="196"/>
      <c r="AF26" s="196"/>
      <c r="AG26" s="196"/>
      <c r="AH26" s="196"/>
      <c r="AI26" s="196"/>
      <c r="AJ26" s="196"/>
      <c r="AK26" s="196"/>
      <c r="AL26" s="196"/>
      <c r="AM26" s="196"/>
      <c r="AN26" s="196"/>
      <c r="AO26" s="196"/>
      <c r="AP26" s="196"/>
      <c r="AQ26" s="196"/>
      <c r="AR26" s="196"/>
      <c r="AS26" s="196"/>
      <c r="AT26" s="196"/>
      <c r="AU26" s="196"/>
      <c r="AV26" s="196"/>
      <c r="AW26" s="196"/>
      <c r="AX26" s="196"/>
      <c r="AY26" s="196"/>
      <c r="AZ26" s="196"/>
      <c r="BA26" s="196"/>
      <c r="BB26" s="196"/>
      <c r="BC26" s="196"/>
      <c r="BD26" s="196"/>
      <c r="BE26" s="196"/>
    </row>
    <row r="27" spans="1:57" s="198" customFormat="1" ht="19.5" customHeight="1" x14ac:dyDescent="0.15">
      <c r="A27" s="198" t="s">
        <v>469</v>
      </c>
      <c r="J27" s="198" t="s">
        <v>486</v>
      </c>
    </row>
    <row r="28" spans="1:57" s="192" customFormat="1" ht="21" customHeight="1" x14ac:dyDescent="0.15">
      <c r="D28" s="192" t="s">
        <v>457</v>
      </c>
      <c r="E28" s="192" t="s">
        <v>470</v>
      </c>
    </row>
    <row r="29" spans="1:57" ht="19.5" customHeight="1" x14ac:dyDescent="0.15">
      <c r="F29" s="153" t="s">
        <v>471</v>
      </c>
    </row>
    <row r="30" spans="1:57" s="192" customFormat="1" ht="21" customHeight="1" x14ac:dyDescent="0.15">
      <c r="D30" s="192" t="s">
        <v>449</v>
      </c>
      <c r="E30" s="192" t="s">
        <v>472</v>
      </c>
    </row>
    <row r="31" spans="1:57" ht="19.5" customHeight="1" x14ac:dyDescent="0.15">
      <c r="F31" s="153" t="s">
        <v>473</v>
      </c>
    </row>
    <row r="32" spans="1:57" ht="19.5" customHeight="1" x14ac:dyDescent="0.15">
      <c r="D32" s="153" t="s">
        <v>474</v>
      </c>
      <c r="F32" s="227" t="s">
        <v>475</v>
      </c>
      <c r="G32" s="228"/>
      <c r="H32" s="229"/>
      <c r="I32" s="153" t="s">
        <v>481</v>
      </c>
    </row>
  </sheetData>
  <mergeCells count="12">
    <mergeCell ref="E19:H19"/>
    <mergeCell ref="E21:H21"/>
    <mergeCell ref="F32:H32"/>
    <mergeCell ref="S19:V19"/>
    <mergeCell ref="S21:V21"/>
    <mergeCell ref="E3:H3"/>
    <mergeCell ref="Q3:T3"/>
    <mergeCell ref="E6:H6"/>
    <mergeCell ref="Q6:T6"/>
    <mergeCell ref="E11:H11"/>
    <mergeCell ref="Q11:T11"/>
    <mergeCell ref="G8:BQ10"/>
  </mergeCells>
  <phoneticPr fontId="1"/>
  <pageMargins left="0.39370078740157483" right="0.39370078740157483" top="0.59055118110236227" bottom="0.39370078740157483" header="0.31496062992125984" footer="0.31496062992125984"/>
  <pageSetup paperSize="9" scale="8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調査結果</vt:lpstr>
      <vt:lpstr>栄養成分表示一覧</vt:lpstr>
      <vt:lpstr>一覧の使い方</vt:lpstr>
      <vt:lpstr>栄養成分表示一覧!Print_Area</vt:lpstr>
      <vt:lpstr>調査結果!Print_Area</vt:lpstr>
      <vt:lpstr>栄養成分表示一覧!Print_Titles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201op</dc:creator>
  <cp:lastModifiedBy>Windows ユーザー</cp:lastModifiedBy>
  <cp:lastPrinted>2020-01-31T00:33:05Z</cp:lastPrinted>
  <dcterms:created xsi:type="dcterms:W3CDTF">2019-04-22T08:43:54Z</dcterms:created>
  <dcterms:modified xsi:type="dcterms:W3CDTF">2020-02-06T02:30:07Z</dcterms:modified>
</cp:coreProperties>
</file>