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10.33.60.73\障害福祉事業g-共有\★2019(H31)～障害福祉事業者G共有\(ほじ)補助金\R8_サービス継続支援補助\交付要綱\決裁後最終データ\HP掲載\"/>
    </mc:Choice>
  </mc:AlternateContent>
  <xr:revisionPtr revIDLastSave="0" documentId="13_ncr:1_{EEE529CF-315C-4F3F-BEDD-5443EF496555}" xr6:coauthVersionLast="47" xr6:coauthVersionMax="47" xr10:uidLastSave="{00000000-0000-0000-0000-000000000000}"/>
  <bookViews>
    <workbookView xWindow="-120" yWindow="-120" windowWidth="29040" windowHeight="15720" xr2:uid="{00000000-000D-0000-FFFF-FFFF00000000}"/>
  </bookViews>
  <sheets>
    <sheet name="(はじめにお読み下さい)申請書の使い方" sheetId="30" r:id="rId1"/>
    <sheet name="申請書" sheetId="20" r:id="rId2"/>
    <sheet name="申請・精算額一覧" sheetId="29" r:id="rId3"/>
    <sheet name="個票1" sheetId="35" r:id="rId4"/>
    <sheet name="記入例" sheetId="38" r:id="rId5"/>
    <sheet name="利用者の延べ人数の算定方法" sheetId="39" r:id="rId6"/>
    <sheet name="リスト" sheetId="31" state="hidden" r:id="rId7"/>
  </sheets>
  <definedNames>
    <definedName name="_xlnm.Print_Area" localSheetId="4">記入例!$A$1:$AM$52</definedName>
    <definedName name="_xlnm.Print_Area" localSheetId="3">個票1!$A$1:$AM$52</definedName>
    <definedName name="_xlnm.Print_Area" localSheetId="2">申請・精算額一覧!$A$1:$J$23</definedName>
    <definedName name="_xlnm.Print_Area" localSheetId="1">申請書!$A$1:$AN$29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2" i="38" l="1"/>
  <c r="AD22" i="35"/>
  <c r="AD42" i="38"/>
  <c r="AD42" i="35"/>
  <c r="AF50" i="35" l="1"/>
  <c r="AF39" i="35"/>
  <c r="AF50" i="38"/>
  <c r="AF39" i="38"/>
  <c r="AI22" i="38" s="1"/>
  <c r="AF30" i="38"/>
  <c r="AF30" i="35"/>
  <c r="E13" i="29"/>
  <c r="E11" i="29"/>
  <c r="E17" i="29"/>
  <c r="E10" i="29"/>
  <c r="E8" i="29"/>
  <c r="E18" i="29"/>
  <c r="E14" i="29"/>
  <c r="E16" i="29"/>
  <c r="E5" i="29"/>
  <c r="E12" i="29"/>
  <c r="E7" i="29"/>
  <c r="E6" i="29"/>
  <c r="E19" i="29"/>
  <c r="E9" i="29"/>
  <c r="E15" i="29"/>
  <c r="AI42" i="38" l="1"/>
  <c r="AI42" i="35"/>
  <c r="AI22" i="35"/>
  <c r="A16" i="29" l="1"/>
  <c r="D16" i="29"/>
  <c r="C16" i="29"/>
  <c r="F16" i="29"/>
  <c r="B16" i="29"/>
  <c r="A17" i="29" l="1"/>
  <c r="A18" i="29"/>
  <c r="A19" i="29"/>
  <c r="C19" i="29"/>
  <c r="F19" i="29"/>
  <c r="H16" i="29"/>
  <c r="D18" i="29"/>
  <c r="B18" i="29"/>
  <c r="D17" i="29"/>
  <c r="D19" i="29"/>
  <c r="C18" i="29"/>
  <c r="G16" i="29"/>
  <c r="B17" i="29"/>
  <c r="C17" i="29"/>
  <c r="F17" i="29"/>
  <c r="F18" i="29"/>
  <c r="B19" i="29"/>
  <c r="I16" i="29" l="1"/>
  <c r="A15" i="29"/>
  <c r="A14" i="29"/>
  <c r="A13" i="29"/>
  <c r="A12" i="29"/>
  <c r="A11" i="29"/>
  <c r="A10" i="29"/>
  <c r="A9" i="29"/>
  <c r="A8" i="29"/>
  <c r="A7" i="29"/>
  <c r="A6" i="29"/>
  <c r="A5" i="29"/>
  <c r="D11" i="29"/>
  <c r="H5" i="29"/>
  <c r="F10" i="29"/>
  <c r="D15" i="29"/>
  <c r="G19" i="29"/>
  <c r="D6" i="29"/>
  <c r="D14" i="29"/>
  <c r="D9" i="29"/>
  <c r="H18" i="29"/>
  <c r="H17" i="29"/>
  <c r="D8" i="29"/>
  <c r="F13" i="29"/>
  <c r="D10" i="29"/>
  <c r="F9" i="29"/>
  <c r="F5" i="29"/>
  <c r="D12" i="29"/>
  <c r="D7" i="29"/>
  <c r="G17" i="29"/>
  <c r="F15" i="29"/>
  <c r="F14" i="29"/>
  <c r="F8" i="29"/>
  <c r="F12" i="29"/>
  <c r="H19" i="29"/>
  <c r="G18" i="29"/>
  <c r="D13" i="29"/>
  <c r="F6" i="29"/>
  <c r="G5" i="29"/>
  <c r="F11" i="29"/>
  <c r="F7" i="29"/>
  <c r="I5" i="29" l="1"/>
  <c r="I18" i="29"/>
  <c r="I17" i="29"/>
  <c r="I19" i="29"/>
  <c r="A6" i="30"/>
  <c r="A7" i="30" s="1"/>
  <c r="A8" i="30" s="1"/>
  <c r="A9" i="30" s="1"/>
  <c r="A10" i="30" s="1"/>
  <c r="H12" i="29"/>
  <c r="D5" i="29"/>
  <c r="H9" i="29"/>
  <c r="C6" i="29"/>
  <c r="G7" i="29"/>
  <c r="C5" i="29"/>
  <c r="G12" i="29"/>
  <c r="G9" i="29"/>
  <c r="B13" i="29"/>
  <c r="G10" i="29"/>
  <c r="B12" i="29"/>
  <c r="B9" i="29"/>
  <c r="G14" i="29"/>
  <c r="C13" i="29"/>
  <c r="C8" i="29"/>
  <c r="C12" i="29"/>
  <c r="B6" i="29"/>
  <c r="H6" i="29"/>
  <c r="B8" i="29"/>
  <c r="G15" i="29"/>
  <c r="H10" i="29"/>
  <c r="C11" i="29"/>
  <c r="B5" i="29"/>
  <c r="B11" i="29"/>
  <c r="G13" i="29"/>
  <c r="B14" i="29"/>
  <c r="H15" i="29"/>
  <c r="H7" i="29"/>
  <c r="H11" i="29"/>
  <c r="C15" i="29"/>
  <c r="B7" i="29"/>
  <c r="B15" i="29"/>
  <c r="H14" i="29"/>
  <c r="H13" i="29"/>
  <c r="G11" i="29"/>
  <c r="H8" i="29"/>
  <c r="G8" i="29"/>
  <c r="C10" i="29"/>
  <c r="B10" i="29"/>
  <c r="C7" i="29"/>
  <c r="C9" i="29"/>
  <c r="C14" i="29"/>
  <c r="G6" i="29"/>
  <c r="I12" i="29" l="1"/>
  <c r="I15" i="29"/>
  <c r="I6" i="29"/>
  <c r="I9" i="29"/>
  <c r="I8" i="29"/>
  <c r="I14" i="29"/>
  <c r="I11" i="29"/>
  <c r="I13" i="29"/>
  <c r="I10" i="29"/>
  <c r="I7" i="29"/>
  <c r="M5" i="29" l="1"/>
  <c r="I20" i="29"/>
  <c r="S16"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AP7" authorId="0" shapeId="0" xr:uid="{06DDB610-24F9-4B2B-B9E5-5FCBF221C1CE}">
      <text>
        <r>
          <rPr>
            <b/>
            <sz val="9"/>
            <color indexed="81"/>
            <rFont val="MS P ゴシック"/>
            <family val="3"/>
            <charset val="128"/>
          </rPr>
          <t>法人住所：
青森県は省略し、市又は郡から入力ください。
（青森県以外の場合は都道府県名から入力）</t>
        </r>
      </text>
    </comment>
    <comment ref="AP8" authorId="0" shapeId="0" xr:uid="{90664F4E-799F-4138-BCAD-B7EE0A359EBF}">
      <text>
        <r>
          <rPr>
            <b/>
            <sz val="9"/>
            <color indexed="81"/>
            <rFont val="MS P ゴシック"/>
            <family val="3"/>
            <charset val="128"/>
          </rPr>
          <t>法人名称：
（株）や(有)と省略せず、株式会社、有限会社のように正式名称を入力ください。</t>
        </r>
      </text>
    </comment>
    <comment ref="AP9" authorId="0" shapeId="0" xr:uid="{3B01DED0-8060-4FA4-B910-2036CC2AE4E7}">
      <text>
        <r>
          <rPr>
            <b/>
            <sz val="9"/>
            <color indexed="81"/>
            <rFont val="MS P ゴシック"/>
            <family val="3"/>
            <charset val="128"/>
          </rPr>
          <t>代表者職氏名：
職名（理事長、代表取締役など）を忘れず入力ください。</t>
        </r>
      </text>
    </comment>
    <comment ref="AP16" authorId="0" shapeId="0" xr:uid="{FCFEA6B6-9471-4F03-92D7-D9FEA211E391}">
      <text>
        <r>
          <rPr>
            <b/>
            <sz val="9"/>
            <color indexed="81"/>
            <rFont val="MS P ゴシック"/>
            <family val="3"/>
            <charset val="128"/>
          </rPr>
          <t>補助金交付申請兼実績報告額：
「申請・精算額一覧」の合計額が自動入力されます。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J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201op</author>
  </authors>
  <commentList>
    <comment ref="AV10" authorId="0" shapeId="0" xr:uid="{83440068-D3BD-4AAC-B20F-47619A00197A}">
      <text>
        <r>
          <rPr>
            <b/>
            <sz val="9"/>
            <color indexed="81"/>
            <rFont val="MS P ゴシック"/>
            <family val="3"/>
            <charset val="128"/>
          </rPr>
          <t>「定員」：
通所系事業所</t>
        </r>
        <r>
          <rPr>
            <sz val="9"/>
            <color indexed="81"/>
            <rFont val="MS P ゴシック"/>
            <family val="3"/>
            <charset val="128"/>
          </rPr>
          <t xml:space="preserve">（療養介護、生活介護、自立訓練（機能訓練）、自立訓練（生活訓練）、就労選択支援、就労移行支援、就労継続支援（Ａ型）、就労継続支援（Ｂ型）、就労定着支援、児童発達支援、放課後等デイサービス）
</t>
        </r>
        <r>
          <rPr>
            <b/>
            <sz val="9"/>
            <color indexed="81"/>
            <rFont val="MS P ゴシック"/>
            <family val="3"/>
            <charset val="128"/>
          </rPr>
          <t>居住系サービス事業所</t>
        </r>
        <r>
          <rPr>
            <sz val="9"/>
            <color indexed="81"/>
            <rFont val="MS P ゴシック"/>
            <family val="3"/>
            <charset val="128"/>
          </rPr>
          <t xml:space="preserve">（自立生活援助、共同生活援助）
</t>
        </r>
        <r>
          <rPr>
            <b/>
            <sz val="9"/>
            <color indexed="81"/>
            <rFont val="MS P ゴシック"/>
            <family val="3"/>
            <charset val="128"/>
          </rPr>
          <t>入所施設・短期入所サービス事業所</t>
        </r>
        <r>
          <rPr>
            <sz val="9"/>
            <color indexed="81"/>
            <rFont val="MS P ゴシック"/>
            <family val="3"/>
            <charset val="128"/>
          </rPr>
          <t>（施設入所支援、短期入所（空床型を除く）、障害児入所施設）
のみ記入してください。</t>
        </r>
      </text>
    </comment>
    <comment ref="AV11" authorId="1" shapeId="0" xr:uid="{CDF29CDF-603C-41C7-8C4C-57907F383CAA}">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21" authorId="0" shapeId="0" xr:uid="{F4AA2D23-2682-4EF9-96FB-F9815EE2DFF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補助上限額と支出済額を比較して低い方の額（千円未満切り捨て）が自動入力されます。</t>
        </r>
      </text>
    </comment>
    <comment ref="AV25" authorId="1" shapeId="0" xr:uid="{B9B6DCDD-9FC3-4669-AB94-E18581D3F4A8}">
      <text>
        <r>
          <rPr>
            <b/>
            <sz val="9"/>
            <color indexed="81"/>
            <rFont val="MS P ゴシック"/>
            <family val="3"/>
            <charset val="128"/>
          </rPr>
          <t xml:space="preserve">「品名・用途・数量（単位）」：
</t>
        </r>
        <r>
          <rPr>
            <sz val="9"/>
            <color indexed="81"/>
            <rFont val="MS P ゴシック"/>
            <family val="3"/>
            <charset val="128"/>
          </rPr>
          <t>購入した物品名を簡潔に記載してください。
（例）
品名　ネッククーラー
用途　猛暑対策のため
数量　１０個
なお、支出内容を証明する資料（領収書、支払記録等）は、県から求めがあった場合に速やかに提出できるよう、各事業所に適切に保管して下さい。</t>
        </r>
      </text>
    </comment>
    <comment ref="AV37" authorId="0" shapeId="0" xr:uid="{4E981CAA-E0A4-4CB6-869A-DFB225C9E776}">
      <text>
        <r>
          <rPr>
            <b/>
            <sz val="9"/>
            <color indexed="81"/>
            <rFont val="MS P ゴシック"/>
            <family val="3"/>
            <charset val="128"/>
          </rPr>
          <t xml:space="preserve">「品名・用途・数量（単位）」：
</t>
        </r>
        <r>
          <rPr>
            <sz val="9"/>
            <color indexed="81"/>
            <rFont val="MS P ゴシック"/>
            <family val="3"/>
            <charset val="128"/>
          </rPr>
          <t>購入した物品名を簡潔に記載してください。
（例）
品名　ポータブル発電機
用途　災害時の停電対策のため
数量　５個
なお、支出内容を証明する資料（領収書、支払記録等）は、県から求めがあった場合に速やかに提出できるよう、各事業所に適切に保管して下さい。</t>
        </r>
      </text>
    </comment>
    <comment ref="AV41" authorId="0" shapeId="0" xr:uid="{71CDC471-8A73-4818-B22C-4FA60162530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補助上限額と支出済額を比較して低い方の額（千円未満切り捨て）が自動入力されます。</t>
        </r>
      </text>
    </comment>
    <comment ref="AV48" authorId="0" shapeId="0" xr:uid="{8B998D7D-6955-4E04-9C67-525B3F81514C}">
      <text>
        <r>
          <rPr>
            <b/>
            <sz val="9"/>
            <color indexed="81"/>
            <rFont val="MS P ゴシック"/>
            <family val="3"/>
            <charset val="128"/>
          </rPr>
          <t xml:space="preserve">「品名・用途・数量（単位）」：
</t>
        </r>
        <r>
          <rPr>
            <sz val="9"/>
            <color indexed="81"/>
            <rFont val="MS P ゴシック"/>
            <family val="3"/>
            <charset val="128"/>
          </rPr>
          <t>購入した物品名等を簡潔に記載してください。
（例１）
品名　食事提供委託料
用途　施設の食事提供のため（７月～９月分）
数量　１式
（例２）
品名　食材一式
用途　施設の食事提供のため（〇月分）
数量　１式
なお、支出内容を証明する資料（領収書、支払記録等）は、県から求めがあった場合に速やかに提出できるよう、各事業所に適切に保管して下さい。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201op</author>
  </authors>
  <commentList>
    <comment ref="AV10" authorId="0" shapeId="0" xr:uid="{09E5F2E8-B32E-42E0-8F74-EA9D20A21130}">
      <text>
        <r>
          <rPr>
            <b/>
            <sz val="9"/>
            <color indexed="81"/>
            <rFont val="MS P ゴシック"/>
            <family val="3"/>
            <charset val="128"/>
          </rPr>
          <t>「定員」：
通所系事業所</t>
        </r>
        <r>
          <rPr>
            <sz val="9"/>
            <color indexed="81"/>
            <rFont val="MS P ゴシック"/>
            <family val="3"/>
            <charset val="128"/>
          </rPr>
          <t>（療養介護、生活介護、自立訓練（機能訓練）、自立訓練（生活訓練）、就労選択支援、就労移行支援、就労継続支援（Ａ型）、就労継続支援（Ｂ型）、就労定着支援、児童発達支援、放課後等デイサービス）</t>
        </r>
        <r>
          <rPr>
            <b/>
            <sz val="9"/>
            <color indexed="81"/>
            <rFont val="MS P ゴシック"/>
            <family val="3"/>
            <charset val="128"/>
          </rPr>
          <t xml:space="preserve">
居住系サービス事業所</t>
        </r>
        <r>
          <rPr>
            <sz val="9"/>
            <color indexed="81"/>
            <rFont val="MS P ゴシック"/>
            <family val="3"/>
            <charset val="128"/>
          </rPr>
          <t>（自立生活援助、共同生活援助）</t>
        </r>
        <r>
          <rPr>
            <b/>
            <sz val="9"/>
            <color indexed="81"/>
            <rFont val="MS P ゴシック"/>
            <family val="3"/>
            <charset val="128"/>
          </rPr>
          <t xml:space="preserve">
入所施設・短期入所サービス事業所</t>
        </r>
        <r>
          <rPr>
            <sz val="9"/>
            <color indexed="81"/>
            <rFont val="MS P ゴシック"/>
            <family val="3"/>
            <charset val="128"/>
          </rPr>
          <t>（施設入所支援、短期入所（空床型を除く）、障害児入所施設）</t>
        </r>
        <r>
          <rPr>
            <b/>
            <sz val="9"/>
            <color indexed="81"/>
            <rFont val="MS P ゴシック"/>
            <family val="3"/>
            <charset val="128"/>
          </rPr>
          <t xml:space="preserve">
</t>
        </r>
        <r>
          <rPr>
            <sz val="9"/>
            <color indexed="81"/>
            <rFont val="MS P ゴシック"/>
            <family val="3"/>
            <charset val="128"/>
          </rPr>
          <t>のみ記入してください。</t>
        </r>
      </text>
    </comment>
    <comment ref="AV11" authorId="1" shapeId="0" xr:uid="{3B1337A2-423D-4A6A-8370-DA5A48109CA6}">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21" authorId="0" shapeId="0" xr:uid="{9ED0945F-10F2-4835-A8AF-3C33267ADC7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補助上限額と支出済額を比較して低い方の額（千円未満切り捨て）が自動入力されます。</t>
        </r>
      </text>
    </comment>
    <comment ref="AV25" authorId="1" shapeId="0" xr:uid="{9A59BC3D-A6A4-4D85-A597-4F0EF3DC3A15}">
      <text>
        <r>
          <rPr>
            <b/>
            <sz val="9"/>
            <color indexed="81"/>
            <rFont val="MS P ゴシック"/>
            <family val="3"/>
            <charset val="128"/>
          </rPr>
          <t xml:space="preserve">「品名・用途・数量（単位）」：
</t>
        </r>
        <r>
          <rPr>
            <sz val="9"/>
            <color indexed="81"/>
            <rFont val="MS P ゴシック"/>
            <family val="3"/>
            <charset val="128"/>
          </rPr>
          <t>購入した物品名を簡潔に記載してください。
（例）
品名　ネッククーラー
用途　猛暑対策のため
数量　１０個
なお、支出内容を証明する資料（領収書、支払記録等）は、県から求めがあった場合に速やかに提出できるよう、各事業所に適切に保管して下さい。</t>
        </r>
      </text>
    </comment>
    <comment ref="AV37" authorId="0" shapeId="0" xr:uid="{90CB45CE-5C09-40DF-A45E-9589AB91E50E}">
      <text>
        <r>
          <rPr>
            <b/>
            <sz val="9"/>
            <color indexed="81"/>
            <rFont val="MS P ゴシック"/>
            <family val="3"/>
            <charset val="128"/>
          </rPr>
          <t xml:space="preserve">「品名・用途・数量（単位）」：
</t>
        </r>
        <r>
          <rPr>
            <sz val="9"/>
            <color indexed="81"/>
            <rFont val="MS P ゴシック"/>
            <family val="3"/>
            <charset val="128"/>
          </rPr>
          <t>購入した物品名を簡潔に記載してください。
（例）
品名　ポータブル発電機
用途　災害時の停電対策のため
数量　５個
なお、支出内容を証明する資料（領収書、支払記録等）は、県から求めがあった場合に速やかに提出できるよう、各事業所に適切に保管して下さい。</t>
        </r>
      </text>
    </comment>
    <comment ref="AV41" authorId="0" shapeId="0" xr:uid="{42C712F6-9E77-4114-B27F-761483DB117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補助上限額と支出済額を比較して低い方の額（千円未満切り捨て）が自動入力されます。</t>
        </r>
      </text>
    </comment>
    <comment ref="AV48" authorId="0" shapeId="0" xr:uid="{46DCF5BF-E039-41B3-A0D3-027EB8A45BD6}">
      <text>
        <r>
          <rPr>
            <b/>
            <sz val="9"/>
            <color indexed="81"/>
            <rFont val="MS P ゴシック"/>
            <family val="3"/>
            <charset val="128"/>
          </rPr>
          <t xml:space="preserve">「品名・用途・数量（単位）」：
</t>
        </r>
        <r>
          <rPr>
            <sz val="9"/>
            <color indexed="81"/>
            <rFont val="MS P ゴシック"/>
            <family val="3"/>
            <charset val="128"/>
          </rPr>
          <t>購入した物品名等を簡潔に記載してください。
（例１）
品名　食事提供委託料
用途　施設の食事提供のため（７月～９月分）
数量　１式
（例２）
品名　食材一式
用途　施設の食事提供のため（〇月分）
数量　１式
なお、支出内容を証明する資料（領収書、支払記録等）は、県から求めがあった場合に速やかに提出できるよう、各事業所に適切に保管して下さい。</t>
        </r>
      </text>
    </comment>
  </commentList>
</comments>
</file>

<file path=xl/sharedStrings.xml><?xml version="1.0" encoding="utf-8"?>
<sst xmlns="http://schemas.openxmlformats.org/spreadsheetml/2006/main" count="531" uniqueCount="160">
  <si>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</si>
  <si>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</si>
  <si>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事業者（法人本部）の作業</t>
    <rPh sb="0" eb="3">
      <t>ジギョウシャ</t>
    </rPh>
    <rPh sb="4" eb="6">
      <t>ホウジン</t>
    </rPh>
    <rPh sb="6" eb="8">
      <t>ホンブ</t>
    </rPh>
    <rPh sb="10" eb="12">
      <t>サギョウ</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</si>
  <si>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</si>
  <si>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</si>
  <si>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</si>
  <si>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</si>
  <si>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</si>
  <si>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</si>
  <si>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千円</t>
    <rPh sb="0" eb="2">
      <t>センエン</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</si>
  <si>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</si>
  <si>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</si>
  <si>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</si>
  <si>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</si>
  <si>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No.</t>
    <phoneticPr fontId="5"/>
  </si>
  <si>
    <t>事業所・施設名</t>
    <rPh sb="0" eb="3">
      <t>ジギョウショ</t>
    </rPh>
    <rPh sb="4" eb="7">
      <t>シセツメイ</t>
    </rPh>
    <phoneticPr fontId="5"/>
  </si>
  <si>
    <t>サービス種別</t>
    <rPh sb="4" eb="6">
      <t>シュベツ</t>
    </rPh>
    <phoneticPr fontId="5"/>
  </si>
  <si>
    <t>住所</t>
    <rPh sb="0" eb="2">
      <t>ジュウショ</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</si>
  <si>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</si>
  <si>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</si>
  <si>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</si>
  <si>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</si>
  <si>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</si>
  <si>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</si>
  <si>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所在地</t>
    <rPh sb="0" eb="3">
      <t>ショザイチ</t>
    </rPh>
    <phoneticPr fontId="5"/>
  </si>
  <si>
    <t>連絡先</t>
    <rPh sb="0" eb="3">
      <t>レンラクサキ</t>
    </rPh>
    <phoneticPr fontId="5"/>
  </si>
  <si>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</si>
  <si>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</si>
  <si>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</si>
  <si>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補助上限額</t>
    <rPh sb="0" eb="2">
      <t>ホジョ</t>
    </rPh>
    <rPh sb="2" eb="5">
      <t>ジョウゲンガク</t>
    </rPh>
    <phoneticPr fontId="5"/>
  </si>
  <si>
    <t>事業所・施設等の種別</t>
  </si>
  <si>
    <t>/定員</t>
    <rPh sb="1" eb="3">
      <t>テイイン</t>
    </rPh>
    <phoneticPr fontId="2"/>
  </si>
  <si>
    <t>申請にあたっての確認事項</t>
    <rPh sb="0" eb="2">
      <t>シンセイ</t>
    </rPh>
    <rPh sb="8" eb="10">
      <t>カクニン</t>
    </rPh>
    <rPh sb="10" eb="12">
      <t>ジコウ</t>
    </rPh>
    <phoneticPr fontId="5"/>
  </si>
  <si>
    <t>青森県知事</t>
    <rPh sb="0" eb="3">
      <t>アオモリケン</t>
    </rPh>
    <rPh sb="3" eb="5">
      <t>チジ</t>
    </rPh>
    <phoneticPr fontId="5"/>
  </si>
  <si>
    <t>円</t>
    <rPh sb="0" eb="1">
      <t>エン</t>
    </rPh>
    <phoneticPr fontId="5"/>
  </si>
  <si>
    <t>申請者</t>
    <rPh sb="0" eb="3">
      <t>シンセイシャ</t>
    </rPh>
    <phoneticPr fontId="5"/>
  </si>
  <si>
    <t>法人住所</t>
    <rPh sb="0" eb="2">
      <t>ホウジン</t>
    </rPh>
    <rPh sb="2" eb="4">
      <t>ジュウショ</t>
    </rPh>
    <phoneticPr fontId="5"/>
  </si>
  <si>
    <t>法人名称</t>
    <rPh sb="0" eb="2">
      <t>ホウジン</t>
    </rPh>
    <rPh sb="2" eb="4">
      <t>メイショウ</t>
    </rPh>
    <phoneticPr fontId="5"/>
  </si>
  <si>
    <t>代表者職氏名</t>
    <rPh sb="0" eb="3">
      <t>ダイヒョウシャ</t>
    </rPh>
    <rPh sb="3" eb="4">
      <t>ショク</t>
    </rPh>
    <rPh sb="4" eb="6">
      <t>シメイ</t>
    </rPh>
    <phoneticPr fontId="5"/>
  </si>
  <si>
    <t>記</t>
    <rPh sb="0" eb="1">
      <t>キ</t>
    </rPh>
    <phoneticPr fontId="5"/>
  </si>
  <si>
    <t>金</t>
    <rPh sb="0" eb="1">
      <t>キン</t>
    </rPh>
    <phoneticPr fontId="5"/>
  </si>
  <si>
    <t>２　添付書類</t>
    <rPh sb="2" eb="4">
      <t>テンプ</t>
    </rPh>
    <rPh sb="4" eb="6">
      <t>ショルイ</t>
    </rPh>
    <phoneticPr fontId="5"/>
  </si>
  <si>
    <t>1111111111</t>
    <phoneticPr fontId="5"/>
  </si>
  <si>
    <t>〇〇施設</t>
    <rPh sb="2" eb="4">
      <t>シセツ</t>
    </rPh>
    <phoneticPr fontId="5"/>
  </si>
  <si>
    <t>（別添１－２）</t>
    <rPh sb="1" eb="3">
      <t>ベッテン</t>
    </rPh>
    <phoneticPr fontId="5"/>
  </si>
  <si>
    <t>（３）振込口座が確認できる書類（通帳の表紙及び通帳を開いた１・２ページ目の写し）</t>
    <rPh sb="3" eb="5">
      <t>フリコミ</t>
    </rPh>
    <rPh sb="5" eb="7">
      <t>コウザ</t>
    </rPh>
    <rPh sb="8" eb="10">
      <t>カクニン</t>
    </rPh>
    <rPh sb="13" eb="15">
      <t>ショルイ</t>
    </rPh>
    <rPh sb="16" eb="18">
      <t>ツウチョウ</t>
    </rPh>
    <rPh sb="19" eb="21">
      <t>ヒョウシ</t>
    </rPh>
    <rPh sb="21" eb="22">
      <t>オヨ</t>
    </rPh>
    <rPh sb="23" eb="25">
      <t>ツウチョウ</t>
    </rPh>
    <rPh sb="26" eb="27">
      <t>ヒラ</t>
    </rPh>
    <rPh sb="35" eb="36">
      <t>メ</t>
    </rPh>
    <rPh sb="37" eb="38">
      <t>ウツ</t>
    </rPh>
    <phoneticPr fontId="5"/>
  </si>
  <si>
    <t>消費税は含んでいない。</t>
    <rPh sb="0" eb="3">
      <t>ショウヒゼイ</t>
    </rPh>
    <rPh sb="4" eb="5">
      <t>フク</t>
    </rPh>
    <phoneticPr fontId="5"/>
  </si>
  <si>
    <t>支出済額</t>
    <rPh sb="0" eb="2">
      <t>シシュツ</t>
    </rPh>
    <rPh sb="2" eb="3">
      <t>ズミ</t>
    </rPh>
    <rPh sb="3" eb="4">
      <t>ガク</t>
    </rPh>
    <phoneticPr fontId="5"/>
  </si>
  <si>
    <t>【災害備蓄等への対応】</t>
    <rPh sb="1" eb="3">
      <t>サイガイ</t>
    </rPh>
    <rPh sb="3" eb="5">
      <t>ビチク</t>
    </rPh>
    <rPh sb="5" eb="6">
      <t>トウ</t>
    </rPh>
    <rPh sb="8" eb="10">
      <t>タイオウ</t>
    </rPh>
    <phoneticPr fontId="5"/>
  </si>
  <si>
    <t>/事業所</t>
    <rPh sb="1" eb="4">
      <t>ジギョウショ</t>
    </rPh>
    <phoneticPr fontId="1"/>
  </si>
  <si>
    <t>/定員</t>
    <rPh sb="1" eb="3">
      <t>テイイン</t>
    </rPh>
    <phoneticPr fontId="1"/>
  </si>
  <si>
    <t>（別添１－１）事業所・施設別申請・精算額一覧</t>
    <rPh sb="1" eb="3">
      <t>ベッテン</t>
    </rPh>
    <rPh sb="7" eb="10">
      <t>ジギョウショ</t>
    </rPh>
    <rPh sb="11" eb="13">
      <t>シセツ</t>
    </rPh>
    <rPh sb="13" eb="14">
      <t>ベツ</t>
    </rPh>
    <rPh sb="14" eb="16">
      <t>シンセイ</t>
    </rPh>
    <rPh sb="17" eb="20">
      <t>セイサンガク</t>
    </rPh>
    <rPh sb="20" eb="22">
      <t>イチラン</t>
    </rPh>
    <phoneticPr fontId="5"/>
  </si>
  <si>
    <t>補助申請・精算額（千円）</t>
    <rPh sb="0" eb="2">
      <t>ホジョ</t>
    </rPh>
    <rPh sb="2" eb="4">
      <t>シンセイ</t>
    </rPh>
    <rPh sb="5" eb="8">
      <t>セイサンガク</t>
    </rPh>
    <rPh sb="9" eb="11">
      <t>センエン</t>
    </rPh>
    <phoneticPr fontId="5"/>
  </si>
  <si>
    <t>１　補助金交付申請兼実績報告額</t>
    <rPh sb="2" eb="4">
      <t>ホジョ</t>
    </rPh>
    <rPh sb="4" eb="5">
      <t>キン</t>
    </rPh>
    <rPh sb="5" eb="7">
      <t>コウフ</t>
    </rPh>
    <rPh sb="7" eb="9">
      <t>シンセイ</t>
    </rPh>
    <rPh sb="9" eb="10">
      <t>ケン</t>
    </rPh>
    <rPh sb="10" eb="12">
      <t>ジッセキ</t>
    </rPh>
    <rPh sb="12" eb="14">
      <t>ホウコク</t>
    </rPh>
    <rPh sb="14" eb="15">
      <t>ガク</t>
    </rPh>
    <phoneticPr fontId="5"/>
  </si>
  <si>
    <t>事業区分</t>
    <rPh sb="0" eb="2">
      <t>ジギョウ</t>
    </rPh>
    <rPh sb="2" eb="4">
      <t>クブン</t>
    </rPh>
    <phoneticPr fontId="5"/>
  </si>
  <si>
    <t>（１）事業所・施設別申請・精算額一覧（別添１－１）</t>
    <rPh sb="3" eb="5">
      <t>ジギョウ</t>
    </rPh>
    <rPh sb="5" eb="6">
      <t>ショ</t>
    </rPh>
    <rPh sb="13" eb="15">
      <t>セイサン</t>
    </rPh>
    <rPh sb="19" eb="21">
      <t>ベッテン</t>
    </rPh>
    <phoneticPr fontId="5"/>
  </si>
  <si>
    <t>第１号様式（第４関係）</t>
    <rPh sb="0" eb="1">
      <t>ダイ</t>
    </rPh>
    <rPh sb="2" eb="3">
      <t>ゴウ</t>
    </rPh>
    <rPh sb="3" eb="5">
      <t>ヨウシキ</t>
    </rPh>
    <rPh sb="6" eb="7">
      <t>ダイ</t>
    </rPh>
    <rPh sb="8" eb="10">
      <t>カンケイ</t>
    </rPh>
    <phoneticPr fontId="5"/>
  </si>
  <si>
    <t>事業所・施設概要</t>
    <rPh sb="0" eb="3">
      <t>ジギョウショ</t>
    </rPh>
    <rPh sb="4" eb="6">
      <t>シセツ</t>
    </rPh>
    <rPh sb="6" eb="8">
      <t>ガイヨウ</t>
    </rPh>
    <phoneticPr fontId="5"/>
  </si>
  <si>
    <t>本Excelを各事業所に配布し、以下の様式への記入を依頼
・別添１－２（個票）</t>
    <rPh sb="16" eb="18">
      <t>イカ</t>
    </rPh>
    <rPh sb="19" eb="21">
      <t>ヨウシキ</t>
    </rPh>
    <rPh sb="23" eb="25">
      <t>キニュウ</t>
    </rPh>
    <rPh sb="26" eb="28">
      <t>イライ</t>
    </rPh>
    <rPh sb="30" eb="32">
      <t>ベッテン</t>
    </rPh>
    <phoneticPr fontId="5"/>
  </si>
  <si>
    <t>以下の作業を行った上で、事業者（法人本部）へ返送
【別添１－２（個票）】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ベッテン</t>
    </rPh>
    <rPh sb="32" eb="34">
      <t>コヒョウ</t>
    </rPh>
    <rPh sb="38" eb="40">
      <t>ミズイロ</t>
    </rPh>
    <rPh sb="43" eb="45">
      <t>ヒツヨウ</t>
    </rPh>
    <rPh sb="45" eb="47">
      <t>ジョウホウ</t>
    </rPh>
    <rPh sb="48" eb="50">
      <t>ニュウリョク</t>
    </rPh>
    <rPh sb="52" eb="54">
      <t>ミドリイロ</t>
    </rPh>
    <rPh sb="64" eb="66">
      <t>センタク</t>
    </rPh>
    <phoneticPr fontId="5"/>
  </si>
  <si>
    <t>各事業所等の作業</t>
    <rPh sb="0" eb="1">
      <t>カク</t>
    </rPh>
    <rPh sb="1" eb="4">
      <t>ジギョウショ</t>
    </rPh>
    <rPh sb="4" eb="5">
      <t>トウ</t>
    </rPh>
    <rPh sb="6" eb="8">
      <t>サギョウ</t>
    </rPh>
    <phoneticPr fontId="5"/>
  </si>
  <si>
    <r>
      <t xml:space="preserve">別添１－２（個票）の内容が、別添１－１（申請・精算額一覧）に正しく反映されていることを確認
</t>
    </r>
    <r>
      <rPr>
        <sz val="10"/>
        <color rgb="FF0070C0"/>
        <rFont val="ＭＳ 明朝"/>
        <family val="3"/>
        <charset val="128"/>
      </rPr>
      <t>※15事業所以上ある場合には6行目～15行目を行ごとコピーし、16行目に右クリック→「コピーしたセルの挿入」で挿入すること。</t>
    </r>
    <rPh sb="0" eb="2">
      <t>ベッテン</t>
    </rPh>
    <rPh sb="6" eb="8">
      <t>コヒョウ</t>
    </rPh>
    <rPh sb="10" eb="12">
      <t>ナイヨウ</t>
    </rPh>
    <rPh sb="14" eb="16">
      <t>ベッテン</t>
    </rPh>
    <rPh sb="26" eb="28">
      <t>イチラン</t>
    </rPh>
    <rPh sb="30" eb="31">
      <t>タダ</t>
    </rPh>
    <rPh sb="31" eb="32">
      <t>テキセイ</t>
    </rPh>
    <rPh sb="33" eb="35">
      <t>ハンエイ</t>
    </rPh>
    <rPh sb="43" eb="45">
      <t>カクニン</t>
    </rPh>
    <rPh sb="69" eb="70">
      <t>ギョウ</t>
    </rPh>
    <rPh sb="82" eb="83">
      <t>ミギ</t>
    </rPh>
    <phoneticPr fontId="5"/>
  </si>
  <si>
    <t>申請書に、申請者の法人名、代表者名、日付、問い合わせ先を入力</t>
    <rPh sb="0" eb="3">
      <t>シンセイショ</t>
    </rPh>
    <rPh sb="5" eb="8">
      <t>シンセイシャ</t>
    </rPh>
    <rPh sb="9" eb="11">
      <t>ホウジン</t>
    </rPh>
    <rPh sb="11" eb="12">
      <t>メイ</t>
    </rPh>
    <rPh sb="13" eb="16">
      <t>ダイヒョウシャ</t>
    </rPh>
    <rPh sb="16" eb="17">
      <t>メイ</t>
    </rPh>
    <rPh sb="18" eb="20">
      <t>ヒヅケ</t>
    </rPh>
    <rPh sb="21" eb="22">
      <t>ト</t>
    </rPh>
    <rPh sb="23" eb="24">
      <t>ア</t>
    </rPh>
    <rPh sb="26" eb="27">
      <t>サキ</t>
    </rPh>
    <rPh sb="28" eb="30">
      <t>ニュウリョク</t>
    </rPh>
    <phoneticPr fontId="5"/>
  </si>
  <si>
    <t>完成したExcelファイルを県の委託事業者に送付</t>
    <rPh sb="14" eb="15">
      <t>ケン</t>
    </rPh>
    <rPh sb="16" eb="18">
      <t>イタク</t>
    </rPh>
    <rPh sb="18" eb="21">
      <t>ジギョウシャ</t>
    </rPh>
    <phoneticPr fontId="5"/>
  </si>
  <si>
    <t>申請兼実績額</t>
    <rPh sb="0" eb="2">
      <t>シンセイ</t>
    </rPh>
    <rPh sb="2" eb="3">
      <t>ケン</t>
    </rPh>
    <rPh sb="3" eb="5">
      <t>ジッセキ</t>
    </rPh>
    <rPh sb="5" eb="6">
      <t>ガク</t>
    </rPh>
    <phoneticPr fontId="5"/>
  </si>
  <si>
    <t>領収書等の根拠資料は事業所等において適切に保管している。</t>
    <rPh sb="0" eb="3">
      <t>リョウシュウショ</t>
    </rPh>
    <rPh sb="3" eb="4">
      <t>トウ</t>
    </rPh>
    <rPh sb="13" eb="14">
      <t>トウ</t>
    </rPh>
    <phoneticPr fontId="5"/>
  </si>
  <si>
    <t>支出予定の費用について、他の補助金等と重複は生じていない。</t>
    <rPh sb="0" eb="2">
      <t>シシュツ</t>
    </rPh>
    <rPh sb="2" eb="4">
      <t>ヨテイ</t>
    </rPh>
    <rPh sb="5" eb="7">
      <t>ヒヨウ</t>
    </rPh>
    <rPh sb="12" eb="13">
      <t>ホカ</t>
    </rPh>
    <rPh sb="14" eb="16">
      <t>ホジョ</t>
    </rPh>
    <rPh sb="16" eb="17">
      <t>キン</t>
    </rPh>
    <rPh sb="17" eb="18">
      <t>トウ</t>
    </rPh>
    <rPh sb="19" eb="21">
      <t>ジュウフク</t>
    </rPh>
    <rPh sb="22" eb="23">
      <t>ショウ</t>
    </rPh>
    <phoneticPr fontId="5"/>
  </si>
  <si>
    <t>（注）申請兼実績額は、補助上限額と支出済額を比較していずれか低い方の額が入力される。</t>
    <rPh sb="1" eb="2">
      <t>チュウ</t>
    </rPh>
    <rPh sb="3" eb="5">
      <t>シンセイ</t>
    </rPh>
    <rPh sb="5" eb="6">
      <t>ケン</t>
    </rPh>
    <rPh sb="6" eb="8">
      <t>ジッセキ</t>
    </rPh>
    <rPh sb="8" eb="9">
      <t>ガク</t>
    </rPh>
    <rPh sb="11" eb="13">
      <t>ホジョ</t>
    </rPh>
    <rPh sb="13" eb="16">
      <t>ジョウゲンガク</t>
    </rPh>
    <rPh sb="17" eb="20">
      <t>シシュツズミ</t>
    </rPh>
    <rPh sb="20" eb="21">
      <t>ガク</t>
    </rPh>
    <rPh sb="22" eb="24">
      <t>ヒカク</t>
    </rPh>
    <rPh sb="30" eb="31">
      <t>ヒク</t>
    </rPh>
    <rPh sb="32" eb="33">
      <t>ホウ</t>
    </rPh>
    <rPh sb="34" eb="35">
      <t>ガク</t>
    </rPh>
    <rPh sb="36" eb="38">
      <t>ニュウリョク</t>
    </rPh>
    <phoneticPr fontId="5"/>
  </si>
  <si>
    <t>名称</t>
    <rPh sb="0" eb="2">
      <t>メイショウ</t>
    </rPh>
    <phoneticPr fontId="5"/>
  </si>
  <si>
    <t>品名</t>
    <rPh sb="0" eb="2">
      <t>ヒンメイ</t>
    </rPh>
    <phoneticPr fontId="5"/>
  </si>
  <si>
    <t>用途</t>
    <rPh sb="0" eb="2">
      <t>ヨウト</t>
    </rPh>
    <phoneticPr fontId="5"/>
  </si>
  <si>
    <t>支出済額（円）※税抜き</t>
    <rPh sb="0" eb="2">
      <t>シシュツ</t>
    </rPh>
    <rPh sb="2" eb="3">
      <t>ズミ</t>
    </rPh>
    <rPh sb="3" eb="4">
      <t>ガク</t>
    </rPh>
    <rPh sb="5" eb="6">
      <t>エン</t>
    </rPh>
    <rPh sb="8" eb="9">
      <t>ゼイ</t>
    </rPh>
    <rPh sb="9" eb="10">
      <t>ヌ</t>
    </rPh>
    <phoneticPr fontId="5"/>
  </si>
  <si>
    <t>数量（単位）</t>
    <rPh sb="0" eb="2">
      <t>スウリョウ</t>
    </rPh>
    <rPh sb="3" eb="5">
      <t>タンイ</t>
    </rPh>
    <phoneticPr fontId="5"/>
  </si>
  <si>
    <t>ネッククーラー</t>
    <phoneticPr fontId="5"/>
  </si>
  <si>
    <t>猛暑対策のため</t>
    <rPh sb="0" eb="2">
      <t>モウショ</t>
    </rPh>
    <rPh sb="2" eb="4">
      <t>タイサク</t>
    </rPh>
    <phoneticPr fontId="5"/>
  </si>
  <si>
    <t>✔</t>
  </si>
  <si>
    <t>ポータブル発電機</t>
    <rPh sb="5" eb="8">
      <t>ハツデンキ</t>
    </rPh>
    <phoneticPr fontId="5"/>
  </si>
  <si>
    <t>災害時の停電対策のため</t>
    <phoneticPr fontId="5"/>
  </si>
  <si>
    <t>食事提供委託料</t>
    <rPh sb="0" eb="2">
      <t>ショクジ</t>
    </rPh>
    <rPh sb="2" eb="4">
      <t>テイキョウ</t>
    </rPh>
    <rPh sb="4" eb="7">
      <t>イタクリョウ</t>
    </rPh>
    <phoneticPr fontId="5"/>
  </si>
  <si>
    <t>施設の食事提供のため（７月～９月分）</t>
    <rPh sb="0" eb="2">
      <t>シセツ</t>
    </rPh>
    <rPh sb="3" eb="5">
      <t>ショクジ</t>
    </rPh>
    <rPh sb="5" eb="7">
      <t>テイキョウ</t>
    </rPh>
    <rPh sb="12" eb="13">
      <t>ガツ</t>
    </rPh>
    <rPh sb="15" eb="16">
      <t>ガツ</t>
    </rPh>
    <rPh sb="16" eb="17">
      <t>ブン</t>
    </rPh>
    <phoneticPr fontId="5"/>
  </si>
  <si>
    <t>１式</t>
    <rPh sb="1" eb="2">
      <t>シキ</t>
    </rPh>
    <phoneticPr fontId="5"/>
  </si>
  <si>
    <t>食材一式</t>
    <rPh sb="0" eb="2">
      <t>ショクザイ</t>
    </rPh>
    <rPh sb="2" eb="4">
      <t>イッシキ</t>
    </rPh>
    <phoneticPr fontId="5"/>
  </si>
  <si>
    <t>施設の食事提供のため（７月）</t>
    <rPh sb="0" eb="2">
      <t>シセツ</t>
    </rPh>
    <rPh sb="3" eb="5">
      <t>ショクジ</t>
    </rPh>
    <rPh sb="5" eb="7">
      <t>テイキョウ</t>
    </rPh>
    <rPh sb="12" eb="13">
      <t>ガツ</t>
    </rPh>
    <phoneticPr fontId="5"/>
  </si>
  <si>
    <t>施設の食事提供のため（8月）</t>
    <rPh sb="0" eb="2">
      <t>シセツ</t>
    </rPh>
    <rPh sb="3" eb="5">
      <t>ショクジ</t>
    </rPh>
    <rPh sb="5" eb="7">
      <t>テイキョウ</t>
    </rPh>
    <rPh sb="12" eb="13">
      <t>ガツ</t>
    </rPh>
    <phoneticPr fontId="5"/>
  </si>
  <si>
    <t>事業所番号</t>
    <rPh sb="0" eb="3">
      <t>ジギョウショ</t>
    </rPh>
    <rPh sb="3" eb="5">
      <t>バンゴウ</t>
    </rPh>
    <phoneticPr fontId="5"/>
  </si>
  <si>
    <t>重度障害者等包括支援</t>
    <rPh sb="0" eb="2">
      <t>ジュウド</t>
    </rPh>
    <rPh sb="2" eb="4">
      <t>ショウガイ</t>
    </rPh>
    <rPh sb="4" eb="5">
      <t>シャ</t>
    </rPh>
    <rPh sb="5" eb="6">
      <t>ナド</t>
    </rPh>
    <rPh sb="6" eb="8">
      <t>ホウカツ</t>
    </rPh>
    <rPh sb="8" eb="10">
      <t>シエン</t>
    </rPh>
    <phoneticPr fontId="5"/>
  </si>
  <si>
    <t>自立訓練（生活訓練）　1月あたり延べ利用者数301人以上600人以下</t>
    <rPh sb="0" eb="2">
      <t>ジリツ</t>
    </rPh>
    <rPh sb="2" eb="4">
      <t>クンレン</t>
    </rPh>
    <rPh sb="5" eb="7">
      <t>セイカツ</t>
    </rPh>
    <rPh sb="7" eb="9">
      <t>クンレン</t>
    </rPh>
    <phoneticPr fontId="1"/>
  </si>
  <si>
    <t>自立訓練（生活訓練）　1月あたり延べ利用者数300人以下</t>
    <rPh sb="0" eb="2">
      <t>ジリツ</t>
    </rPh>
    <rPh sb="2" eb="4">
      <t>クンレン</t>
    </rPh>
    <rPh sb="5" eb="7">
      <t>セイカツ</t>
    </rPh>
    <rPh sb="7" eb="9">
      <t>クンレン</t>
    </rPh>
    <phoneticPr fontId="1"/>
  </si>
  <si>
    <t>自立訓練（生活訓練）　1月あたり延べ利用者数601人以上</t>
    <rPh sb="0" eb="2">
      <t>ジリツ</t>
    </rPh>
    <rPh sb="2" eb="4">
      <t>クンレン</t>
    </rPh>
    <rPh sb="5" eb="7">
      <t>セイカツ</t>
    </rPh>
    <rPh sb="7" eb="9">
      <t>クンレン</t>
    </rPh>
    <phoneticPr fontId="1"/>
  </si>
  <si>
    <t>施設入所支援</t>
    <rPh sb="0" eb="2">
      <t>シセツ</t>
    </rPh>
    <rPh sb="2" eb="4">
      <t>ニュウショ</t>
    </rPh>
    <rPh sb="4" eb="6">
      <t>シエン</t>
    </rPh>
    <phoneticPr fontId="5"/>
  </si>
  <si>
    <t>障害児入所施設</t>
    <rPh sb="0" eb="2">
      <t>ショウガイ</t>
    </rPh>
    <rPh sb="2" eb="3">
      <t>ジ</t>
    </rPh>
    <rPh sb="3" eb="5">
      <t>ニュウショ</t>
    </rPh>
    <rPh sb="5" eb="7">
      <t>シセツ</t>
    </rPh>
    <phoneticPr fontId="5"/>
  </si>
  <si>
    <t>障害福祉サービス
事業所番号</t>
    <rPh sb="0" eb="2">
      <t>ショウガイ</t>
    </rPh>
    <rPh sb="2" eb="4">
      <t>フクシ</t>
    </rPh>
    <rPh sb="9" eb="12">
      <t>ジギョウショ</t>
    </rPh>
    <rPh sb="12" eb="14">
      <t>バンゴウ</t>
    </rPh>
    <phoneticPr fontId="5"/>
  </si>
  <si>
    <t>１．障害福祉サービス事業所等に対するサービス継続支援事業（設備・備品分）</t>
    <rPh sb="2" eb="4">
      <t>ショウガイ</t>
    </rPh>
    <rPh sb="4" eb="6">
      <t>フクシ</t>
    </rPh>
    <rPh sb="10" eb="13">
      <t>ジギョウショ</t>
    </rPh>
    <rPh sb="13" eb="14">
      <t>トウ</t>
    </rPh>
    <rPh sb="15" eb="16">
      <t>タイ</t>
    </rPh>
    <rPh sb="22" eb="24">
      <t>ケイゾク</t>
    </rPh>
    <rPh sb="24" eb="26">
      <t>シエン</t>
    </rPh>
    <rPh sb="26" eb="28">
      <t>ジギョウ</t>
    </rPh>
    <rPh sb="29" eb="31">
      <t>セツビ</t>
    </rPh>
    <rPh sb="32" eb="35">
      <t>ビヒンブン</t>
    </rPh>
    <phoneticPr fontId="5"/>
  </si>
  <si>
    <t>【障害福祉サービスを円滑に継続するための対応】</t>
    <rPh sb="1" eb="3">
      <t>ショウガイ</t>
    </rPh>
    <rPh sb="3" eb="5">
      <t>フクシ</t>
    </rPh>
    <rPh sb="10" eb="12">
      <t>エンカツ</t>
    </rPh>
    <rPh sb="13" eb="15">
      <t>ケイゾク</t>
    </rPh>
    <rPh sb="20" eb="22">
      <t>タイオウ</t>
    </rPh>
    <phoneticPr fontId="5"/>
  </si>
  <si>
    <t>２．障害福祉サービス事業所等に対するサービス継続支援事業（食事提供分）</t>
    <rPh sb="2" eb="4">
      <t>ショウガイ</t>
    </rPh>
    <rPh sb="4" eb="6">
      <t>フクシ</t>
    </rPh>
    <rPh sb="10" eb="13">
      <t>ジギョウショ</t>
    </rPh>
    <rPh sb="13" eb="14">
      <t>トウ</t>
    </rPh>
    <rPh sb="15" eb="16">
      <t>タイ</t>
    </rPh>
    <rPh sb="22" eb="24">
      <t>ケイゾク</t>
    </rPh>
    <rPh sb="24" eb="26">
      <t>シエン</t>
    </rPh>
    <rPh sb="26" eb="28">
      <t>ジギョウ</t>
    </rPh>
    <rPh sb="29" eb="34">
      <t>ショクジテイキョウブン</t>
    </rPh>
    <phoneticPr fontId="5"/>
  </si>
  <si>
    <t>　設備・備品分</t>
    <phoneticPr fontId="5"/>
  </si>
  <si>
    <t>　食事提供分</t>
    <phoneticPr fontId="5"/>
  </si>
  <si>
    <t>012-34-5678</t>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</si>
  <si>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</si>
  <si>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</si>
  <si>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</si>
  <si>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　1月あたり延べ利用者数300人以下</t>
    <rPh sb="0" eb="2">
      <t>リョウヨウ</t>
    </rPh>
    <phoneticPr fontId="1"/>
  </si>
  <si>
    <t>療養介護　1月あたり延べ利用者数301人以上600人以下</t>
    <rPh sb="0" eb="2">
      <t>リョウヨウ</t>
    </rPh>
    <phoneticPr fontId="1"/>
  </si>
  <si>
    <t>療養介護　1月あたり延べ利用者数601人以上</t>
    <rPh sb="0" eb="2">
      <t>リョウヨウ</t>
    </rPh>
    <rPh sb="2" eb="4">
      <t>カイゴ</t>
    </rPh>
    <phoneticPr fontId="1"/>
  </si>
  <si>
    <t>生活介護　1月あたり延べ利用者数300人以下</t>
    <rPh sb="0" eb="2">
      <t>セイカツ</t>
    </rPh>
    <phoneticPr fontId="1"/>
  </si>
  <si>
    <t>生活介護　1月あたり延べ利用者数301人以上600人以下</t>
    <rPh sb="0" eb="2">
      <t>セイカツ</t>
    </rPh>
    <phoneticPr fontId="1"/>
  </si>
  <si>
    <t>生活介護　1月あたり延べ利用者数601人以上</t>
    <rPh sb="0" eb="2">
      <t>セイカツ</t>
    </rPh>
    <rPh sb="2" eb="4">
      <t>カイゴ</t>
    </rPh>
    <phoneticPr fontId="1"/>
  </si>
  <si>
    <t>自立訓練（機能訓練）　1月あたり延べ利用者数300人以下</t>
    <rPh sb="0" eb="2">
      <t>ジリツ</t>
    </rPh>
    <rPh sb="2" eb="4">
      <t>クンレン</t>
    </rPh>
    <rPh sb="5" eb="7">
      <t>キノウ</t>
    </rPh>
    <rPh sb="7" eb="9">
      <t>クンレン</t>
    </rPh>
    <phoneticPr fontId="1"/>
  </si>
  <si>
    <t>自立訓練（機能訓練）　1月あたり延べ利用者数301人以上600人以下</t>
    <rPh sb="0" eb="2">
      <t>ジリツ</t>
    </rPh>
    <rPh sb="2" eb="4">
      <t>クンレン</t>
    </rPh>
    <rPh sb="5" eb="7">
      <t>キノウ</t>
    </rPh>
    <rPh sb="7" eb="9">
      <t>クンレン</t>
    </rPh>
    <phoneticPr fontId="1"/>
  </si>
  <si>
    <t>自立訓練（機能訓練）　1月あたり延べ利用者数601人以上</t>
    <rPh sb="0" eb="2">
      <t>ジリツ</t>
    </rPh>
    <rPh sb="2" eb="4">
      <t>クンレン</t>
    </rPh>
    <rPh sb="5" eb="7">
      <t>キノウ</t>
    </rPh>
    <rPh sb="7" eb="9">
      <t>クンレン</t>
    </rPh>
    <phoneticPr fontId="1"/>
  </si>
  <si>
    <t>就労移行支援　1月あたり延べ利用者数300人以下</t>
    <rPh sb="0" eb="2">
      <t>シュウロウ</t>
    </rPh>
    <rPh sb="2" eb="4">
      <t>イコウ</t>
    </rPh>
    <rPh sb="4" eb="6">
      <t>シエン</t>
    </rPh>
    <phoneticPr fontId="1"/>
  </si>
  <si>
    <t>就労移行支援　1月あたり延べ利用者数301人以上600人以下</t>
    <rPh sb="0" eb="2">
      <t>シュウロウ</t>
    </rPh>
    <rPh sb="2" eb="4">
      <t>イコウ</t>
    </rPh>
    <rPh sb="4" eb="6">
      <t>シエン</t>
    </rPh>
    <phoneticPr fontId="1"/>
  </si>
  <si>
    <t>就労移行支援　1月あたり延べ利用者数601人以上</t>
    <rPh sb="0" eb="2">
      <t>シュウロウ</t>
    </rPh>
    <rPh sb="2" eb="4">
      <t>イコウ</t>
    </rPh>
    <rPh sb="4" eb="6">
      <t>シエン</t>
    </rPh>
    <phoneticPr fontId="1"/>
  </si>
  <si>
    <t>就労継続支援（Ａ型）　1月あたり延べ利用者数300人以下</t>
    <rPh sb="0" eb="2">
      <t>シュウロウ</t>
    </rPh>
    <rPh sb="2" eb="4">
      <t>ケイゾク</t>
    </rPh>
    <rPh sb="4" eb="6">
      <t>シエン</t>
    </rPh>
    <rPh sb="8" eb="9">
      <t>ガタ</t>
    </rPh>
    <phoneticPr fontId="1"/>
  </si>
  <si>
    <t>就労継続支援（Ａ型）　1月あたり延べ利用者数301人以上600人以下</t>
    <rPh sb="0" eb="2">
      <t>シュウロウ</t>
    </rPh>
    <rPh sb="2" eb="4">
      <t>ケイゾク</t>
    </rPh>
    <rPh sb="4" eb="6">
      <t>シエン</t>
    </rPh>
    <rPh sb="8" eb="9">
      <t>ガタ</t>
    </rPh>
    <phoneticPr fontId="1"/>
  </si>
  <si>
    <t>就労継続支援（Ａ型）　1月あたり延べ利用者数601人以上</t>
    <rPh sb="0" eb="2">
      <t>シュウロウ</t>
    </rPh>
    <rPh sb="2" eb="4">
      <t>ケイゾク</t>
    </rPh>
    <rPh sb="4" eb="6">
      <t>シエン</t>
    </rPh>
    <rPh sb="8" eb="9">
      <t>ガタ</t>
    </rPh>
    <phoneticPr fontId="1"/>
  </si>
  <si>
    <t>就労継続支援（Ｂ型）　1月あたり延べ利用者数300人以下</t>
    <rPh sb="0" eb="2">
      <t>シュウロウ</t>
    </rPh>
    <rPh sb="2" eb="4">
      <t>ケイゾク</t>
    </rPh>
    <rPh sb="4" eb="6">
      <t>シエン</t>
    </rPh>
    <rPh sb="8" eb="9">
      <t>ガタ</t>
    </rPh>
    <phoneticPr fontId="1"/>
  </si>
  <si>
    <t>就労継続支援（Ｂ型）　1月あたり延べ利用者数301人以上600人以下</t>
    <rPh sb="0" eb="2">
      <t>シュウロウ</t>
    </rPh>
    <rPh sb="2" eb="4">
      <t>ケイゾク</t>
    </rPh>
    <rPh sb="4" eb="6">
      <t>シエン</t>
    </rPh>
    <rPh sb="8" eb="9">
      <t>ガタ</t>
    </rPh>
    <phoneticPr fontId="1"/>
  </si>
  <si>
    <t>就労継続支援（Ｂ型）　1月あたり延べ利用者数601人以上</t>
    <rPh sb="0" eb="2">
      <t>シュウロウ</t>
    </rPh>
    <rPh sb="2" eb="4">
      <t>ケイゾク</t>
    </rPh>
    <rPh sb="4" eb="6">
      <t>シエン</t>
    </rPh>
    <rPh sb="8" eb="9">
      <t>ガタ</t>
    </rPh>
    <phoneticPr fontId="1"/>
  </si>
  <si>
    <t>就労定着支援　1月あたり延べ利用者数300人以下</t>
    <rPh sb="0" eb="2">
      <t>シュウロウ</t>
    </rPh>
    <rPh sb="2" eb="4">
      <t>テイチャク</t>
    </rPh>
    <rPh sb="4" eb="6">
      <t>シエン</t>
    </rPh>
    <phoneticPr fontId="1"/>
  </si>
  <si>
    <t>就労定着支援　1月あたり延べ利用者数301人以上600人以下</t>
    <rPh sb="0" eb="2">
      <t>シュウロウ</t>
    </rPh>
    <rPh sb="4" eb="6">
      <t>シエン</t>
    </rPh>
    <phoneticPr fontId="1"/>
  </si>
  <si>
    <t>就労定着支援　1月あたり延べ利用者数601人以上</t>
    <rPh sb="0" eb="2">
      <t>シュウロウ</t>
    </rPh>
    <rPh sb="4" eb="6">
      <t>シエン</t>
    </rPh>
    <phoneticPr fontId="1"/>
  </si>
  <si>
    <t>短期入所（空床型を除く）</t>
    <rPh sb="0" eb="2">
      <t>タンキ</t>
    </rPh>
    <rPh sb="2" eb="4">
      <t>ニュウショ</t>
    </rPh>
    <rPh sb="5" eb="7">
      <t>クウショウ</t>
    </rPh>
    <rPh sb="7" eb="8">
      <t>ガタ</t>
    </rPh>
    <rPh sb="9" eb="10">
      <t>ノゾ</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</si>
  <si>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</si>
  <si>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</si>
  <si>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</si>
  <si>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</si>
  <si>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計画相談支援</t>
    <rPh sb="0" eb="2">
      <t>ケイカク</t>
    </rPh>
    <rPh sb="2" eb="4">
      <t>ソウダン</t>
    </rPh>
    <rPh sb="4" eb="6">
      <t>シエン</t>
    </rPh>
    <phoneticPr fontId="5"/>
  </si>
  <si>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</si>
  <si>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2">
      <t>ホイク</t>
    </rPh>
    <rPh sb="2" eb="3">
      <t>ショ</t>
    </rPh>
    <rPh sb="3" eb="4">
      <t>ナド</t>
    </rPh>
    <rPh sb="4" eb="6">
      <t>ホウモン</t>
    </rPh>
    <rPh sb="6" eb="8">
      <t>シエン</t>
    </rPh>
    <phoneticPr fontId="1"/>
  </si>
  <si>
    <t>児童発達支援　1月あたり延べ利用者数300人以下</t>
    <rPh sb="0" eb="2">
      <t>ジドウ</t>
    </rPh>
    <rPh sb="2" eb="4">
      <t>ハッタツ</t>
    </rPh>
    <rPh sb="4" eb="6">
      <t>シエン</t>
    </rPh>
    <phoneticPr fontId="1"/>
  </si>
  <si>
    <t>児童発達支援　1月あたり延べ利用者数301人以上600人以下</t>
    <rPh sb="0" eb="2">
      <t>ジドウ</t>
    </rPh>
    <rPh sb="2" eb="4">
      <t>ハッタツ</t>
    </rPh>
    <rPh sb="4" eb="6">
      <t>シエン</t>
    </rPh>
    <phoneticPr fontId="1"/>
  </si>
  <si>
    <t>児童発達支援　1月あたり延べ利用者数601人以上</t>
    <rPh sb="0" eb="2">
      <t>ジドウ</t>
    </rPh>
    <rPh sb="2" eb="4">
      <t>ハッタツ</t>
    </rPh>
    <rPh sb="4" eb="6">
      <t>シエン</t>
    </rPh>
    <phoneticPr fontId="1"/>
  </si>
  <si>
    <t>放課後等デイサービス　1月あたり延べ利用者数300人以下</t>
    <rPh sb="0" eb="3">
      <t>ホウカゴ</t>
    </rPh>
    <rPh sb="3" eb="4">
      <t>ナド</t>
    </rPh>
    <phoneticPr fontId="5"/>
  </si>
  <si>
    <t>放課後等デイサービス　1月あたり延べ利用者数301人以上600人以下</t>
    <rPh sb="0" eb="3">
      <t>ホウカゴ</t>
    </rPh>
    <rPh sb="3" eb="4">
      <t>ナド</t>
    </rPh>
    <phoneticPr fontId="5"/>
  </si>
  <si>
    <t>放課後等デイサービス　1月あたり延べ利用者数601人以上</t>
    <rPh sb="0" eb="3">
      <t>ホウカゴ</t>
    </rPh>
    <rPh sb="3" eb="4">
      <t>ナド</t>
    </rPh>
    <phoneticPr fontId="5"/>
  </si>
  <si>
    <t>障害児相談支援</t>
    <rPh sb="0" eb="2">
      <t>ショウガイ</t>
    </rPh>
    <rPh sb="2" eb="3">
      <t>ジ</t>
    </rPh>
    <rPh sb="3" eb="5">
      <t>ソウダン</t>
    </rPh>
    <rPh sb="5" eb="7">
      <t>シエン</t>
    </rPh>
    <phoneticPr fontId="5"/>
  </si>
  <si>
    <t>居宅介護　集合住宅併設型（同一建物減算の算定がある事業所）</t>
    <rPh sb="0" eb="2">
      <t>キョタク</t>
    </rPh>
    <rPh sb="2" eb="4">
      <t>カイゴ</t>
    </rPh>
    <rPh sb="25" eb="28">
      <t>ジギョウショ</t>
    </rPh>
    <phoneticPr fontId="5"/>
  </si>
  <si>
    <t>居宅介護　集合住宅併設型（同一建物減算の算定がある事業所）以外</t>
    <rPh sb="0" eb="2">
      <t>キョタク</t>
    </rPh>
    <rPh sb="2" eb="4">
      <t>カイゴ</t>
    </rPh>
    <rPh sb="5" eb="7">
      <t>シュウゴウ</t>
    </rPh>
    <rPh sb="7" eb="9">
      <t>ジュウタク</t>
    </rPh>
    <rPh sb="9" eb="12">
      <t>ヘイセツガタ</t>
    </rPh>
    <rPh sb="13" eb="15">
      <t>ドウイツ</t>
    </rPh>
    <rPh sb="15" eb="17">
      <t>タテモノ</t>
    </rPh>
    <rPh sb="17" eb="19">
      <t>ゲンサン</t>
    </rPh>
    <rPh sb="20" eb="22">
      <t>サンテイ</t>
    </rPh>
    <rPh sb="25" eb="28">
      <t>ジギョウショ</t>
    </rPh>
    <rPh sb="29" eb="31">
      <t>イガイ</t>
    </rPh>
    <phoneticPr fontId="5"/>
  </si>
  <si>
    <t>生活介護</t>
    <rPh sb="0" eb="2">
      <t>セイカツ</t>
    </rPh>
    <rPh sb="2" eb="4">
      <t>カイゴ</t>
    </rPh>
    <phoneticPr fontId="5"/>
  </si>
  <si>
    <t>生活介護以外</t>
    <rPh sb="0" eb="2">
      <t>セイカツ</t>
    </rPh>
    <rPh sb="2" eb="4">
      <t>カイゴ</t>
    </rPh>
    <rPh sb="4" eb="6">
      <t>イガイ</t>
    </rPh>
    <phoneticPr fontId="5"/>
  </si>
  <si>
    <t>平均利用延人員数の計算に当たっては、所要時間等による換算を行わない。</t>
    <rPh sb="18" eb="20">
      <t>ショヨウ</t>
    </rPh>
    <rPh sb="20" eb="22">
      <t>ジカン</t>
    </rPh>
    <rPh sb="22" eb="23">
      <t>ナド</t>
    </rPh>
    <rPh sb="26" eb="28">
      <t>カンサン</t>
    </rPh>
    <rPh sb="29" eb="30">
      <t>オコナ</t>
    </rPh>
    <phoneticPr fontId="5"/>
  </si>
  <si>
    <t>算定方法</t>
    <rPh sb="0" eb="2">
      <t>サンテイ</t>
    </rPh>
    <rPh sb="2" eb="4">
      <t>ホウホウ</t>
    </rPh>
    <phoneticPr fontId="5"/>
  </si>
  <si>
    <t>　通所系サービスの事業所規模は、令和７年４月サービス提供分から９月サービス提供分までの平均により判断すること。なお、令和７年１０月以降に新規開設した事業所については、開設後から３か月の報酬請求実績により判断すること。</t>
    <phoneticPr fontId="5"/>
  </si>
  <si>
    <t>１月あたり平均延べ利用者数の算定方法</t>
    <rPh sb="1" eb="2">
      <t>ツキ</t>
    </rPh>
    <rPh sb="5" eb="7">
      <t>ヘイキン</t>
    </rPh>
    <rPh sb="7" eb="8">
      <t>ノ</t>
    </rPh>
    <rPh sb="9" eb="11">
      <t>リヨウ</t>
    </rPh>
    <rPh sb="11" eb="12">
      <t>シャ</t>
    </rPh>
    <rPh sb="12" eb="13">
      <t>スウ</t>
    </rPh>
    <rPh sb="14" eb="16">
      <t>サンテイ</t>
    </rPh>
    <rPh sb="16" eb="18">
      <t>ホウホウ</t>
    </rPh>
    <phoneticPr fontId="5"/>
  </si>
  <si>
    <t>就労選択支援　1月あたり延べ利用者数300人以下</t>
    <rPh sb="0" eb="2">
      <t>シュウロウ</t>
    </rPh>
    <rPh sb="4" eb="6">
      <t>シエン</t>
    </rPh>
    <phoneticPr fontId="1"/>
  </si>
  <si>
    <t>就労選択支援　1月あたり延べ利用者数301人以上600人以下</t>
    <rPh sb="0" eb="2">
      <t>シュウロウ</t>
    </rPh>
    <rPh sb="4" eb="6">
      <t>シエン</t>
    </rPh>
    <phoneticPr fontId="1"/>
  </si>
  <si>
    <t>就労選択支援　1月あたり延べ利用者数601人以上</t>
    <rPh sb="0" eb="2">
      <t>シュウロウ</t>
    </rPh>
    <rPh sb="4" eb="6">
      <t>シエン</t>
    </rPh>
    <phoneticPr fontId="1"/>
  </si>
  <si>
    <t>青森県青森市・・・・・</t>
    <rPh sb="0" eb="3">
      <t>アオモリケン</t>
    </rPh>
    <rPh sb="3" eb="6">
      <t>アオモリシ</t>
    </rPh>
    <phoneticPr fontId="5"/>
  </si>
  <si>
    <t>令和８年度青森県障害福祉サービス等継続支援事業費補助金交付申請兼実績報告書</t>
    <rPh sb="5" eb="8">
      <t>アオモリケン</t>
    </rPh>
    <phoneticPr fontId="5"/>
  </si>
  <si>
    <t>　　令和８年度青森県障害福祉サービス等継続支援事業について、補助金の交付を受けたい
　ので、青森県補助金等の交付に関する規則第３条の規定により、関係書類を添えて下記の
　とおり申請します。</t>
    <rPh sb="34" eb="36">
      <t>コウフ</t>
    </rPh>
    <rPh sb="37" eb="38">
      <t>ウ</t>
    </rPh>
    <rPh sb="46" eb="49">
      <t>アオモリケン</t>
    </rPh>
    <rPh sb="49" eb="52">
      <t>ホジョキン</t>
    </rPh>
    <rPh sb="52" eb="53">
      <t>トウ</t>
    </rPh>
    <rPh sb="54" eb="56">
      <t>コウフ</t>
    </rPh>
    <rPh sb="57" eb="58">
      <t>カン</t>
    </rPh>
    <rPh sb="60" eb="62">
      <t>キソク</t>
    </rPh>
    <rPh sb="62" eb="63">
      <t>ダイ</t>
    </rPh>
    <rPh sb="64" eb="65">
      <t>ジョウ</t>
    </rPh>
    <rPh sb="66" eb="68">
      <t>キテイ</t>
    </rPh>
    <rPh sb="72" eb="74">
      <t>カンケイ</t>
    </rPh>
    <rPh sb="77" eb="78">
      <t>ソ</t>
    </rPh>
    <rPh sb="80" eb="82">
      <t>カキ</t>
    </rPh>
    <rPh sb="88" eb="90">
      <t>シンセイ</t>
    </rPh>
    <phoneticPr fontId="5"/>
  </si>
  <si>
    <t>１．障害福祉サービス等継続支援事業（設備・備品分）</t>
    <rPh sb="2" eb="4">
      <t>ショウガイ</t>
    </rPh>
    <rPh sb="4" eb="6">
      <t>フクシ</t>
    </rPh>
    <rPh sb="10" eb="11">
      <t>トウ</t>
    </rPh>
    <rPh sb="11" eb="13">
      <t>ケイゾク</t>
    </rPh>
    <rPh sb="13" eb="15">
      <t>シエン</t>
    </rPh>
    <rPh sb="15" eb="17">
      <t>ジギョウ</t>
    </rPh>
    <rPh sb="18" eb="20">
      <t>セツビ</t>
    </rPh>
    <rPh sb="21" eb="24">
      <t>ビヒンブン</t>
    </rPh>
    <phoneticPr fontId="5"/>
  </si>
  <si>
    <t>２．障害福祉サービス等継続支援事業（食事提供分）</t>
    <rPh sb="2" eb="4">
      <t>ショウガイ</t>
    </rPh>
    <rPh sb="4" eb="6">
      <t>フクシ</t>
    </rPh>
    <rPh sb="10" eb="11">
      <t>トウ</t>
    </rPh>
    <rPh sb="11" eb="13">
      <t>ケイゾク</t>
    </rPh>
    <rPh sb="13" eb="15">
      <t>シエン</t>
    </rPh>
    <rPh sb="15" eb="17">
      <t>ジギョウ</t>
    </rPh>
    <rPh sb="18" eb="23">
      <t>ショクジテイキョウブン</t>
    </rPh>
    <phoneticPr fontId="5"/>
  </si>
  <si>
    <t>障害福祉サービス等継続支援事業（設備・備品分）</t>
    <rPh sb="0" eb="2">
      <t>ショウガイ</t>
    </rPh>
    <rPh sb="2" eb="4">
      <t>フクシ</t>
    </rPh>
    <rPh sb="8" eb="9">
      <t>トウ</t>
    </rPh>
    <rPh sb="9" eb="11">
      <t>ケイゾク</t>
    </rPh>
    <rPh sb="11" eb="13">
      <t>シエン</t>
    </rPh>
    <rPh sb="13" eb="15">
      <t>ジギョウ</t>
    </rPh>
    <rPh sb="16" eb="18">
      <t>セツビ</t>
    </rPh>
    <rPh sb="19" eb="21">
      <t>ビヒン</t>
    </rPh>
    <rPh sb="21" eb="22">
      <t>ブン</t>
    </rPh>
    <phoneticPr fontId="5"/>
  </si>
  <si>
    <t>障害福祉サービス等継続支援事業（食事提供分）</t>
    <rPh sb="0" eb="2">
      <t>ショウガイ</t>
    </rPh>
    <rPh sb="2" eb="4">
      <t>フクシ</t>
    </rPh>
    <rPh sb="8" eb="9">
      <t>トウ</t>
    </rPh>
    <rPh sb="9" eb="11">
      <t>ケイゾク</t>
    </rPh>
    <rPh sb="11" eb="13">
      <t>シエン</t>
    </rPh>
    <rPh sb="13" eb="15">
      <t>ジギョウ</t>
    </rPh>
    <rPh sb="16" eb="18">
      <t>ショクジ</t>
    </rPh>
    <rPh sb="18" eb="20">
      <t>テイキョウ</t>
    </rPh>
    <rPh sb="20" eb="21">
      <t>ブン</t>
    </rPh>
    <phoneticPr fontId="5"/>
  </si>
  <si>
    <t>（２）令和８年度障害福祉サービス等継続支援事業に関する事業実績報告書（事業所・施設単位）</t>
    <rPh sb="3" eb="5">
      <t>レイワ</t>
    </rPh>
    <rPh sb="6" eb="8">
      <t>ネンド</t>
    </rPh>
    <rPh sb="8" eb="10">
      <t>ショウガイ</t>
    </rPh>
    <rPh sb="10" eb="12">
      <t>フクシ</t>
    </rPh>
    <rPh sb="16" eb="17">
      <t>ナド</t>
    </rPh>
    <rPh sb="29" eb="31">
      <t>ジッセキ</t>
    </rPh>
    <rPh sb="31" eb="33">
      <t>ホウコク</t>
    </rPh>
    <rPh sb="35" eb="38">
      <t>ジギョウショ</t>
    </rPh>
    <rPh sb="39" eb="41">
      <t>シセツ</t>
    </rPh>
    <phoneticPr fontId="5"/>
  </si>
  <si>
    <t>（別添１－２）</t>
    <phoneticPr fontId="5"/>
  </si>
  <si>
    <t>令和８年度障害福祉サービス等継続支援事業に関する事業実績報告書（事業所・施設単位）</t>
    <rPh sb="0" eb="2">
      <t>レイワ</t>
    </rPh>
    <rPh sb="3" eb="5">
      <t>ネンド</t>
    </rPh>
    <rPh sb="5" eb="7">
      <t>ショウガイ</t>
    </rPh>
    <rPh sb="7" eb="9">
      <t>フクシ</t>
    </rPh>
    <rPh sb="13" eb="14">
      <t>ナド</t>
    </rPh>
    <rPh sb="26" eb="28">
      <t>ジッセキ</t>
    </rPh>
    <rPh sb="28" eb="30">
      <t>ホウコク</t>
    </rPh>
    <rPh sb="32" eb="35">
      <t>ジギョウショ</t>
    </rPh>
    <rPh sb="36" eb="38">
      <t>シセツ</t>
    </rPh>
    <rPh sb="38" eb="40">
      <t>タンイ</t>
    </rPh>
    <phoneticPr fontId="5"/>
  </si>
  <si>
    <t>平均利用延人員数の計算に当たっては、３時間以上５時間未満の報酬を算定している利用者(３時間未満の報酬を算定している利用者を含む。)については、利用者数に２分の１を乗じて得た数とし、５時間以上７時間未満の報酬を算定している利用者については利用者数に４分の３を乗じて得た数とする。</t>
    <phoneticPr fontId="5"/>
  </si>
  <si>
    <t>令和８年度障害福祉サービス等継続支援事業に関する事業実績報告書（事業所・施設単位）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</si>
</sst>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2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0"/>
      <color rgb="FF0070C0"/>
      <name val="ＭＳ 明朝"/>
      <family val="3"/>
      <charset val="128"/>
    </font>
    <font>
      <sz val="11"/>
      <name val="ＭＳ ゴシック"/>
      <family val="3"/>
      <charset val="128"/>
    </font>
    <font>
      <sz val="14"/>
      <name val="ＭＳ 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13">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0" borderId="0" xfId="0" applyFont="1" applyAlignment="1">
      <alignment horizontal="center" vertical="center"/>
    </xf>
    <xf numFmtId="0" fontId="7" fillId="4" borderId="0" xfId="0" applyFont="1" applyFill="1">
      <alignment vertical="center"/>
    </xf>
    <xf numFmtId="0" fontId="13" fillId="4" borderId="0" xfId="0" applyFont="1" applyFill="1">
      <alignment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0" fontId="13" fillId="4" borderId="0" xfId="0" applyFont="1" applyFill="1" applyAlignment="1">
      <alignment vertical="center" wrapText="1"/>
    </xf>
    <xf numFmtId="0" fontId="8" fillId="0" borderId="0" xfId="0" applyFont="1" applyAlignment="1">
      <alignment horizontal="left" vertical="center"/>
    </xf>
    <xf numFmtId="178" fontId="9" fillId="0" borderId="13"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13" xfId="4" applyNumberFormat="1" applyFont="1" applyBorder="1" applyAlignment="1">
      <alignment horizontal="right" vertical="center" shrinkToFit="1"/>
    </xf>
    <xf numFmtId="0" fontId="15" fillId="0" borderId="0" xfId="0" applyFont="1" applyAlignment="1">
      <alignment horizontal="left" vertical="top"/>
    </xf>
    <xf numFmtId="0" fontId="18" fillId="0" borderId="0" xfId="0" applyFont="1" applyAlignment="1">
      <alignment horizontal="left" vertical="top"/>
    </xf>
    <xf numFmtId="0" fontId="15" fillId="0" borderId="0" xfId="0" applyFont="1">
      <alignment vertical="center"/>
    </xf>
    <xf numFmtId="0" fontId="15" fillId="0" borderId="13" xfId="0" applyFont="1" applyBorder="1" applyAlignment="1">
      <alignment horizontal="center" vertical="center"/>
    </xf>
    <xf numFmtId="0" fontId="18" fillId="0" borderId="13" xfId="0" applyFont="1" applyBorder="1" applyAlignment="1">
      <alignment horizontal="left" vertical="center" wrapText="1"/>
    </xf>
    <xf numFmtId="0" fontId="18" fillId="0" borderId="11" xfId="0" applyFont="1" applyBorder="1" applyAlignment="1">
      <alignment vertical="center" wrapText="1"/>
    </xf>
    <xf numFmtId="0" fontId="7" fillId="2" borderId="3" xfId="0" applyFont="1" applyFill="1" applyBorder="1">
      <alignment vertical="center"/>
    </xf>
    <xf numFmtId="0" fontId="15" fillId="5" borderId="13" xfId="0" applyFont="1" applyFill="1" applyBorder="1" applyAlignment="1">
      <alignment horizontal="center" vertical="center"/>
    </xf>
    <xf numFmtId="0" fontId="18" fillId="5" borderId="13" xfId="0" applyFont="1" applyFill="1" applyBorder="1" applyAlignment="1">
      <alignment horizontal="center" vertical="top"/>
    </xf>
    <xf numFmtId="0" fontId="15" fillId="0" borderId="8" xfId="0" applyFont="1" applyBorder="1">
      <alignment vertical="center"/>
    </xf>
    <xf numFmtId="0" fontId="9" fillId="0" borderId="16" xfId="0" applyFont="1" applyBorder="1">
      <alignment vertical="center"/>
    </xf>
    <xf numFmtId="178" fontId="13" fillId="2" borderId="3" xfId="4" applyNumberFormat="1" applyFont="1" applyFill="1" applyBorder="1" applyAlignment="1">
      <alignment horizontal="center" vertical="center" shrinkToFit="1"/>
    </xf>
    <xf numFmtId="0" fontId="21" fillId="0" borderId="0" xfId="0" applyFont="1">
      <alignment vertical="center"/>
    </xf>
    <xf numFmtId="0" fontId="19" fillId="7" borderId="14" xfId="0" applyFont="1" applyFill="1" applyBorder="1">
      <alignment vertical="center"/>
    </xf>
    <xf numFmtId="0" fontId="9" fillId="7" borderId="15" xfId="0" applyFont="1" applyFill="1" applyBorder="1">
      <alignment vertical="center"/>
    </xf>
    <xf numFmtId="49" fontId="9" fillId="0" borderId="13" xfId="0" applyNumberFormat="1" applyFont="1" applyBorder="1" applyAlignment="1">
      <alignment vertical="center" shrinkToFit="1"/>
    </xf>
    <xf numFmtId="0" fontId="9"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Protection="1">
      <alignment vertical="center"/>
      <protection locked="0"/>
    </xf>
    <xf numFmtId="177" fontId="9" fillId="0" borderId="0" xfId="4" applyNumberFormat="1" applyFont="1" applyFill="1" applyBorder="1" applyAlignment="1">
      <alignment vertical="center" shrinkToFit="1"/>
    </xf>
    <xf numFmtId="177" fontId="11" fillId="0" borderId="0" xfId="4" applyNumberFormat="1" applyFont="1" applyFill="1" applyBorder="1" applyAlignment="1">
      <alignment vertical="center" shrinkToFit="1"/>
    </xf>
    <xf numFmtId="0" fontId="8" fillId="4" borderId="0" xfId="0" applyFont="1" applyFill="1" applyAlignment="1">
      <alignment horizontal="left" vertical="center"/>
    </xf>
    <xf numFmtId="0" fontId="13" fillId="0" borderId="0" xfId="0" applyFont="1" applyAlignment="1">
      <alignment vertical="center" shrinkToFit="1"/>
    </xf>
    <xf numFmtId="178" fontId="9" fillId="0" borderId="13" xfId="4" applyNumberFormat="1" applyFont="1" applyBorder="1" applyAlignment="1">
      <alignment vertical="center" shrinkToFit="1"/>
    </xf>
    <xf numFmtId="0" fontId="15" fillId="0" borderId="0" xfId="0" applyFont="1" applyAlignment="1">
      <alignment horizontal="right" vertical="center"/>
    </xf>
    <xf numFmtId="0" fontId="15" fillId="0" borderId="0" xfId="0" applyFont="1" applyAlignment="1">
      <alignment horizontal="center" vertical="center"/>
    </xf>
    <xf numFmtId="176" fontId="15" fillId="0" borderId="0" xfId="0" applyNumberFormat="1" applyFont="1">
      <alignment vertical="center"/>
    </xf>
    <xf numFmtId="0" fontId="7" fillId="0" borderId="0" xfId="0" applyFont="1" applyAlignment="1">
      <alignment horizontal="right" vertical="center"/>
    </xf>
    <xf numFmtId="0" fontId="22" fillId="0" borderId="13" xfId="0" applyFont="1" applyBorder="1" applyAlignment="1">
      <alignment horizontal="center" vertical="center"/>
    </xf>
    <xf numFmtId="0" fontId="23" fillId="0" borderId="13" xfId="0" applyFont="1" applyBorder="1" applyAlignment="1">
      <alignment horizontal="left" vertical="center" wrapText="1"/>
    </xf>
    <xf numFmtId="0" fontId="23" fillId="0" borderId="11" xfId="0" applyFont="1" applyBorder="1" applyAlignment="1">
      <alignment horizontal="left" vertical="center" wrapText="1"/>
    </xf>
    <xf numFmtId="178" fontId="13" fillId="2" borderId="13" xfId="4" applyNumberFormat="1" applyFont="1" applyFill="1" applyBorder="1" applyAlignment="1">
      <alignment horizontal="center" vertical="center" shrinkToFit="1"/>
    </xf>
    <xf numFmtId="178" fontId="9" fillId="7" borderId="13" xfId="4" applyNumberFormat="1" applyFont="1" applyFill="1" applyBorder="1" applyAlignment="1">
      <alignment horizontal="right" vertical="center" shrinkToFit="1"/>
    </xf>
    <xf numFmtId="0" fontId="13" fillId="0" borderId="0" xfId="0" applyFont="1" applyAlignment="1">
      <alignment horizontal="center" vertical="center"/>
    </xf>
    <xf numFmtId="0" fontId="8" fillId="0" borderId="0" xfId="0" applyFont="1">
      <alignment vertical="center"/>
    </xf>
    <xf numFmtId="0" fontId="13"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0" fontId="13" fillId="0" borderId="0" xfId="0" applyFont="1" applyAlignment="1">
      <alignment vertical="center" wrapText="1"/>
    </xf>
    <xf numFmtId="49" fontId="13" fillId="0" borderId="0" xfId="0" applyNumberFormat="1" applyFont="1" applyAlignment="1">
      <alignment horizontal="center" vertical="center" wrapText="1"/>
    </xf>
    <xf numFmtId="49" fontId="13" fillId="0" borderId="0" xfId="0" applyNumberFormat="1" applyFont="1" applyAlignment="1">
      <alignment vertical="center" wrapText="1"/>
    </xf>
    <xf numFmtId="0" fontId="9" fillId="0" borderId="5" xfId="0" applyFont="1" applyBorder="1">
      <alignment vertical="center"/>
    </xf>
    <xf numFmtId="0" fontId="11" fillId="0" borderId="0" xfId="0" applyFont="1" applyAlignment="1">
      <alignment vertical="center" shrinkToFit="1"/>
    </xf>
    <xf numFmtId="0" fontId="11" fillId="0" borderId="5" xfId="0" applyFont="1" applyBorder="1" applyAlignment="1">
      <alignment vertical="center" shrinkToFit="1"/>
    </xf>
    <xf numFmtId="0" fontId="13" fillId="2" borderId="13" xfId="0" applyFont="1" applyFill="1" applyBorder="1" applyAlignment="1">
      <alignment horizontal="center" vertical="center" wrapText="1"/>
    </xf>
    <xf numFmtId="0" fontId="13" fillId="2" borderId="13" xfId="0" applyFont="1" applyFill="1" applyBorder="1" applyAlignment="1">
      <alignment horizontal="center" vertical="center"/>
    </xf>
    <xf numFmtId="0" fontId="9" fillId="0" borderId="13" xfId="0" applyFont="1" applyBorder="1">
      <alignment vertical="center"/>
    </xf>
    <xf numFmtId="0" fontId="10" fillId="3" borderId="2" xfId="0" applyFont="1" applyFill="1" applyBorder="1">
      <alignment vertical="center"/>
    </xf>
    <xf numFmtId="0" fontId="9" fillId="0" borderId="13" xfId="0" applyFont="1" applyBorder="1" applyAlignment="1">
      <alignment vertical="center" shrinkToFit="1"/>
    </xf>
    <xf numFmtId="0" fontId="0" fillId="0" borderId="0" xfId="0" applyAlignment="1"/>
    <xf numFmtId="0" fontId="25" fillId="0" borderId="0" xfId="0" applyFont="1" applyAlignment="1"/>
    <xf numFmtId="0" fontId="25" fillId="0" borderId="13" xfId="0" applyFont="1" applyBorder="1" applyAlignment="1">
      <alignment horizontal="center"/>
    </xf>
    <xf numFmtId="0" fontId="25" fillId="0" borderId="13" xfId="0" applyFont="1" applyBorder="1" applyAlignment="1">
      <alignment horizontal="center" vertical="center"/>
    </xf>
    <xf numFmtId="0" fontId="25" fillId="0" borderId="13" xfId="0" applyFont="1" applyBorder="1">
      <alignment vertical="center"/>
    </xf>
    <xf numFmtId="0" fontId="25" fillId="0" borderId="13" xfId="0" applyFont="1" applyBorder="1" applyAlignment="1">
      <alignment vertical="center" wrapText="1"/>
    </xf>
    <xf numFmtId="0" fontId="15" fillId="0" borderId="0" xfId="0" applyFont="1" applyAlignment="1">
      <alignment horizontal="left" vertical="center"/>
    </xf>
    <xf numFmtId="0" fontId="17" fillId="0" borderId="0" xfId="0" applyFont="1" applyAlignment="1">
      <alignment horizontal="center" vertical="center"/>
    </xf>
    <xf numFmtId="0" fontId="15" fillId="0" borderId="0" xfId="0" applyFont="1" applyAlignment="1">
      <alignment horizontal="left" vertical="center"/>
    </xf>
    <xf numFmtId="0" fontId="15" fillId="3" borderId="0" xfId="0" applyFont="1" applyFill="1" applyAlignment="1">
      <alignment horizontal="center" vertical="center"/>
    </xf>
    <xf numFmtId="0" fontId="15" fillId="0" borderId="0" xfId="0" applyFont="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176" fontId="15" fillId="0" borderId="0" xfId="0" applyNumberFormat="1" applyFont="1" applyAlignment="1">
      <alignment horizontal="center" vertical="center"/>
    </xf>
    <xf numFmtId="0" fontId="15" fillId="0" borderId="0" xfId="0" applyFont="1" applyAlignment="1">
      <alignment vertical="center" shrinkToFit="1"/>
    </xf>
    <xf numFmtId="0" fontId="15" fillId="0" borderId="0" xfId="0" applyFont="1" applyAlignment="1">
      <alignment horizontal="distributed"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lignment vertical="center"/>
    </xf>
    <xf numFmtId="0" fontId="7" fillId="2" borderId="2" xfId="0" applyFont="1" applyFill="1" applyBorder="1">
      <alignment vertical="center"/>
    </xf>
    <xf numFmtId="0" fontId="7" fillId="3" borderId="13" xfId="0" applyFont="1" applyFill="1" applyBorder="1" applyAlignment="1">
      <alignment vertical="center" shrinkToFit="1"/>
    </xf>
    <xf numFmtId="0" fontId="7" fillId="2" borderId="1" xfId="0" applyFont="1" applyFill="1" applyBorder="1" applyAlignment="1">
      <alignment horizontal="center" vertical="center"/>
    </xf>
    <xf numFmtId="49" fontId="9" fillId="0" borderId="1" xfId="0" applyNumberFormat="1" applyFont="1" applyBorder="1" applyAlignment="1">
      <alignment horizontal="center" vertical="center" shrinkToFit="1"/>
    </xf>
    <xf numFmtId="49" fontId="9" fillId="0" borderId="2"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13" xfId="0" applyFont="1" applyFill="1" applyBorder="1" applyAlignment="1">
      <alignment horizontal="center" vertical="center" shrinkToFit="1"/>
    </xf>
    <xf numFmtId="0" fontId="10" fillId="2" borderId="13"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13"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49" fontId="13" fillId="3" borderId="29" xfId="0" applyNumberFormat="1" applyFont="1" applyFill="1" applyBorder="1" applyAlignment="1">
      <alignment horizontal="center" vertical="center"/>
    </xf>
    <xf numFmtId="177" fontId="13" fillId="3" borderId="29" xfId="4" applyNumberFormat="1" applyFont="1" applyFill="1" applyBorder="1" applyAlignment="1">
      <alignment horizontal="center" vertical="center" shrinkToFit="1"/>
    </xf>
    <xf numFmtId="0" fontId="11" fillId="3" borderId="29" xfId="0" applyFont="1" applyFill="1" applyBorder="1" applyAlignment="1">
      <alignment horizontal="center" vertical="center" shrinkToFit="1"/>
    </xf>
    <xf numFmtId="38" fontId="11" fillId="3" borderId="29" xfId="4" applyFont="1" applyFill="1" applyBorder="1" applyAlignment="1">
      <alignment horizontal="center" vertical="center" shrinkToFit="1"/>
    </xf>
    <xf numFmtId="49" fontId="13" fillId="4" borderId="1" xfId="0" applyNumberFormat="1" applyFont="1" applyFill="1" applyBorder="1" applyAlignment="1">
      <alignment horizontal="center" vertical="center"/>
    </xf>
    <xf numFmtId="49" fontId="13" fillId="4" borderId="2" xfId="0" applyNumberFormat="1" applyFont="1" applyFill="1" applyBorder="1" applyAlignment="1">
      <alignment horizontal="center" vertical="center"/>
    </xf>
    <xf numFmtId="38" fontId="13" fillId="0" borderId="1" xfId="4" applyFont="1" applyBorder="1" applyAlignment="1">
      <alignment horizontal="center" vertical="center" wrapText="1"/>
    </xf>
    <xf numFmtId="38" fontId="13" fillId="0" borderId="2" xfId="4" applyFont="1" applyBorder="1" applyAlignment="1">
      <alignment horizontal="center" vertical="center" wrapText="1"/>
    </xf>
    <xf numFmtId="38" fontId="13" fillId="0" borderId="3" xfId="4" applyFont="1" applyBorder="1" applyAlignment="1">
      <alignment horizontal="center" vertical="center" wrapText="1"/>
    </xf>
    <xf numFmtId="49" fontId="13" fillId="3" borderId="28" xfId="0" applyNumberFormat="1" applyFont="1" applyFill="1" applyBorder="1" applyAlignment="1">
      <alignment horizontal="center" vertical="center"/>
    </xf>
    <xf numFmtId="177" fontId="13" fillId="3" borderId="28" xfId="4" applyNumberFormat="1" applyFont="1" applyFill="1" applyBorder="1" applyAlignment="1">
      <alignment horizontal="center" vertical="center" shrinkToFit="1"/>
    </xf>
    <xf numFmtId="0" fontId="11" fillId="3" borderId="28" xfId="0" applyFont="1" applyFill="1" applyBorder="1" applyAlignment="1">
      <alignment horizontal="center" vertical="center" shrinkToFit="1"/>
    </xf>
    <xf numFmtId="38" fontId="11" fillId="3" borderId="28" xfId="4" applyFont="1" applyFill="1" applyBorder="1" applyAlignment="1">
      <alignment horizontal="center" vertical="center" shrinkToFit="1"/>
    </xf>
    <xf numFmtId="49" fontId="13" fillId="3" borderId="27" xfId="0" applyNumberFormat="1" applyFont="1" applyFill="1" applyBorder="1" applyAlignment="1">
      <alignment horizontal="center" vertical="center"/>
    </xf>
    <xf numFmtId="177" fontId="13" fillId="3" borderId="27" xfId="4" applyNumberFormat="1" applyFont="1" applyFill="1" applyBorder="1" applyAlignment="1">
      <alignment horizontal="center" vertical="center" shrinkToFit="1"/>
    </xf>
    <xf numFmtId="0" fontId="11" fillId="3" borderId="27" xfId="0" applyFont="1" applyFill="1" applyBorder="1" applyAlignment="1">
      <alignment horizontal="center" vertical="center" shrinkToFit="1"/>
    </xf>
    <xf numFmtId="38" fontId="11" fillId="3" borderId="27" xfId="4"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0" xfId="0" applyFont="1" applyAlignment="1">
      <alignment horizontal="center" vertical="center" textRotation="255"/>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9" xfId="0" applyFont="1" applyFill="1" applyBorder="1" applyAlignment="1">
      <alignment horizontal="center" vertical="center" wrapText="1"/>
    </xf>
    <xf numFmtId="38" fontId="13" fillId="4" borderId="4" xfId="4" applyFont="1" applyFill="1" applyBorder="1" applyAlignment="1">
      <alignment horizontal="right" vertical="center" wrapText="1"/>
    </xf>
    <xf numFmtId="38" fontId="13" fillId="4" borderId="5" xfId="4" applyFont="1" applyFill="1" applyBorder="1" applyAlignment="1">
      <alignment horizontal="right" vertical="center" wrapText="1"/>
    </xf>
    <xf numFmtId="38" fontId="13" fillId="4" borderId="9" xfId="4" applyFont="1" applyFill="1" applyBorder="1" applyAlignment="1">
      <alignment horizontal="right" vertical="center" wrapText="1"/>
    </xf>
    <xf numFmtId="38" fontId="13" fillId="4" borderId="7" xfId="4" applyFont="1" applyFill="1" applyBorder="1" applyAlignment="1">
      <alignment horizontal="right" vertical="center" wrapText="1"/>
    </xf>
    <xf numFmtId="0" fontId="13" fillId="4" borderId="5" xfId="0" applyFont="1" applyFill="1" applyBorder="1">
      <alignment vertical="center"/>
    </xf>
    <xf numFmtId="0" fontId="13" fillId="4" borderId="30" xfId="0" applyFont="1" applyFill="1" applyBorder="1">
      <alignment vertical="center"/>
    </xf>
    <xf numFmtId="0" fontId="13" fillId="4" borderId="7" xfId="0" applyFont="1" applyFill="1" applyBorder="1">
      <alignment vertical="center"/>
    </xf>
    <xf numFmtId="0" fontId="13" fillId="4" borderId="31" xfId="0" applyFont="1" applyFill="1" applyBorder="1">
      <alignment vertical="center"/>
    </xf>
    <xf numFmtId="178" fontId="13" fillId="0" borderId="20"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21" xfId="0" applyNumberFormat="1" applyFont="1" applyBorder="1" applyAlignment="1">
      <alignment vertical="center" shrinkToFit="1"/>
    </xf>
    <xf numFmtId="178" fontId="13" fillId="0" borderId="7" xfId="0" applyNumberFormat="1" applyFont="1" applyBorder="1" applyAlignment="1">
      <alignment vertical="center" shrinkToFit="1"/>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178" fontId="13" fillId="0" borderId="0" xfId="0" applyNumberFormat="1" applyFont="1" applyAlignment="1">
      <alignment vertical="center" shrinkToFit="1"/>
    </xf>
    <xf numFmtId="0" fontId="13" fillId="0" borderId="0" xfId="0" applyFont="1" applyAlignment="1">
      <alignment horizontal="center" vertical="center"/>
    </xf>
    <xf numFmtId="0" fontId="10" fillId="6"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9" xfId="0" applyFont="1" applyFill="1" applyBorder="1" applyAlignment="1">
      <alignment horizontal="center" vertical="center" wrapText="1"/>
    </xf>
    <xf numFmtId="38" fontId="13" fillId="0" borderId="4" xfId="4" applyFont="1" applyBorder="1" applyAlignment="1">
      <alignment vertical="center" wrapText="1"/>
    </xf>
    <xf numFmtId="38" fontId="13" fillId="0" borderId="5" xfId="4" applyFont="1" applyBorder="1" applyAlignment="1">
      <alignment vertical="center" wrapText="1"/>
    </xf>
    <xf numFmtId="38" fontId="13" fillId="0" borderId="9" xfId="4" applyFont="1" applyBorder="1" applyAlignment="1">
      <alignment vertical="center" wrapText="1"/>
    </xf>
    <xf numFmtId="38" fontId="13" fillId="0" borderId="7" xfId="4" applyFont="1" applyBorder="1" applyAlignment="1">
      <alignment vertical="center" wrapText="1"/>
    </xf>
    <xf numFmtId="0" fontId="13" fillId="0" borderId="5" xfId="0" applyFont="1" applyBorder="1">
      <alignment vertical="center"/>
    </xf>
    <xf numFmtId="0" fontId="13" fillId="0" borderId="30" xfId="0" applyFont="1" applyBorder="1">
      <alignment vertical="center"/>
    </xf>
    <xf numFmtId="0" fontId="13" fillId="0" borderId="7" xfId="0" applyFont="1" applyBorder="1">
      <alignment vertical="center"/>
    </xf>
    <xf numFmtId="0" fontId="13" fillId="0" borderId="31" xfId="0" applyFont="1" applyBorder="1">
      <alignment vertical="center"/>
    </xf>
    <xf numFmtId="178" fontId="13" fillId="0" borderId="22" xfId="0" applyNumberFormat="1" applyFont="1" applyBorder="1" applyAlignment="1">
      <alignment vertical="center" shrinkToFit="1"/>
    </xf>
    <xf numFmtId="178" fontId="13" fillId="0" borderId="2" xfId="0" applyNumberFormat="1" applyFont="1" applyBorder="1" applyAlignment="1">
      <alignment vertical="center" shrinkToFit="1"/>
    </xf>
    <xf numFmtId="178" fontId="13" fillId="0" borderId="24" xfId="0" applyNumberFormat="1" applyFont="1" applyBorder="1" applyAlignment="1">
      <alignment vertical="center" shrinkToFit="1"/>
    </xf>
    <xf numFmtId="178" fontId="13" fillId="0" borderId="25" xfId="0" applyNumberFormat="1" applyFont="1" applyBorder="1" applyAlignment="1">
      <alignment vertical="center" shrinkToFit="1"/>
    </xf>
    <xf numFmtId="0" fontId="13" fillId="4" borderId="2" xfId="0" applyFont="1" applyFill="1" applyBorder="1">
      <alignment vertical="center"/>
    </xf>
    <xf numFmtId="0" fontId="13" fillId="4" borderId="23" xfId="0" applyFont="1" applyFill="1" applyBorder="1">
      <alignment vertical="center"/>
    </xf>
    <xf numFmtId="0" fontId="13" fillId="4" borderId="25" xfId="0" applyFont="1" applyFill="1" applyBorder="1">
      <alignment vertical="center"/>
    </xf>
    <xf numFmtId="0" fontId="13" fillId="4" borderId="26" xfId="0" applyFont="1" applyFill="1" applyBorder="1">
      <alignment vertical="center"/>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3" fillId="8" borderId="1" xfId="0" applyFont="1" applyFill="1" applyBorder="1" applyAlignment="1">
      <alignment vertical="center" shrinkToFit="1"/>
    </xf>
    <xf numFmtId="0" fontId="13" fillId="8" borderId="2" xfId="0" applyFont="1" applyFill="1" applyBorder="1" applyAlignment="1">
      <alignment vertical="center" shrinkToFit="1"/>
    </xf>
    <xf numFmtId="0" fontId="13" fillId="8" borderId="3" xfId="0" applyFont="1" applyFill="1" applyBorder="1" applyAlignment="1">
      <alignment vertical="center" shrinkToFit="1"/>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2" borderId="1"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1" fillId="0" borderId="0" xfId="0" applyFont="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49" fontId="7" fillId="3" borderId="9"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0"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38" fontId="13" fillId="0" borderId="5" xfId="4" applyFont="1" applyBorder="1">
      <alignment vertical="center"/>
    </xf>
    <xf numFmtId="38" fontId="13" fillId="0" borderId="30" xfId="4" applyFont="1" applyBorder="1">
      <alignment vertical="center"/>
    </xf>
    <xf numFmtId="38" fontId="13" fillId="0" borderId="7" xfId="4" applyFont="1" applyBorder="1">
      <alignment vertical="center"/>
    </xf>
    <xf numFmtId="38" fontId="13" fillId="0" borderId="31" xfId="4" applyFont="1" applyBorder="1">
      <alignment vertical="center"/>
    </xf>
    <xf numFmtId="38" fontId="13" fillId="0" borderId="22" xfId="4" applyFont="1" applyBorder="1" applyAlignment="1">
      <alignment vertical="center" shrinkToFit="1"/>
    </xf>
    <xf numFmtId="38" fontId="13" fillId="0" borderId="2" xfId="4" applyFont="1" applyBorder="1" applyAlignment="1">
      <alignment vertical="center" shrinkToFit="1"/>
    </xf>
    <xf numFmtId="38" fontId="13" fillId="0" borderId="24" xfId="4" applyFont="1" applyBorder="1" applyAlignment="1">
      <alignment vertical="center" shrinkToFit="1"/>
    </xf>
    <xf numFmtId="38" fontId="13" fillId="0" borderId="25" xfId="4" applyFont="1" applyBorder="1" applyAlignment="1">
      <alignment vertical="center" shrinkToFit="1"/>
    </xf>
    <xf numFmtId="0" fontId="26" fillId="0" borderId="0" xfId="0" applyFont="1" applyAlignment="1">
      <alignment horizontal="center"/>
    </xf>
    <xf numFmtId="0" fontId="25" fillId="0" borderId="0" xfId="0" applyFont="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2">
    <dxf>
      <fill>
        <patternFill>
          <bgColor theme="0"/>
        </patternFill>
      </fill>
    </dxf>
    <dxf>
      <fill>
        <patternFill>
          <bgColor theme="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3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3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4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4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tabSelected="1" topLeftCell="A6" zoomScaleNormal="100" zoomScaleSheetLayoutView="100" workbookViewId="0">
      <selection activeCell="J6" sqref="J6"/>
    </sheetView>
  </sheetViews>
  <sheetFormatPr defaultColWidth="9" defaultRowHeight="13.5"/>
  <cols>
    <col min="1" max="1" width="5.375" style="20" bestFit="1" customWidth="1"/>
    <col min="2" max="3" width="32.875" style="18" customWidth="1"/>
    <col min="4" max="4" width="4.25" style="20" customWidth="1"/>
    <col min="5" max="16384" width="9" style="20"/>
  </cols>
  <sheetData>
    <row r="2" spans="1:3" ht="17.25">
      <c r="A2" s="75" t="s">
        <v>0</v>
      </c>
      <c r="B2" s="75"/>
      <c r="C2" s="75"/>
    </row>
    <row r="3" spans="1:3" ht="14.25">
      <c r="B3" s="19"/>
    </row>
    <row r="4" spans="1:3" ht="14.25">
      <c r="A4" s="25" t="s">
        <v>1</v>
      </c>
      <c r="B4" s="26" t="s">
        <v>2</v>
      </c>
      <c r="C4" s="26" t="s">
        <v>60</v>
      </c>
    </row>
    <row r="5" spans="1:3" ht="63.75" customHeight="1">
      <c r="A5" s="21">
        <v>1</v>
      </c>
      <c r="B5" s="22" t="s">
        <v>58</v>
      </c>
      <c r="C5" s="22"/>
    </row>
    <row r="6" spans="1:3" ht="90" customHeight="1">
      <c r="A6" s="21">
        <f t="shared" ref="A6:A10" si="0">A5+1</f>
        <v>2</v>
      </c>
      <c r="B6" s="22"/>
      <c r="C6" s="22" t="s">
        <v>59</v>
      </c>
    </row>
    <row r="7" spans="1:3" ht="63.75" customHeight="1">
      <c r="A7" s="46">
        <f t="shared" si="0"/>
        <v>3</v>
      </c>
      <c r="B7" s="47" t="s">
        <v>3</v>
      </c>
      <c r="C7" s="47"/>
    </row>
    <row r="8" spans="1:3" ht="120" customHeight="1">
      <c r="A8" s="21">
        <f t="shared" si="0"/>
        <v>4</v>
      </c>
      <c r="B8" s="48" t="s">
        <v>61</v>
      </c>
      <c r="C8" s="27"/>
    </row>
    <row r="9" spans="1:3" ht="63.75" customHeight="1">
      <c r="A9" s="21">
        <f t="shared" si="0"/>
        <v>5</v>
      </c>
      <c r="B9" s="47" t="s">
        <v>62</v>
      </c>
      <c r="C9" s="23"/>
    </row>
    <row r="10" spans="1:3" ht="75" customHeight="1">
      <c r="A10" s="21">
        <f t="shared" si="0"/>
        <v>6</v>
      </c>
      <c r="B10" s="22" t="s">
        <v>63</v>
      </c>
      <c r="C10" s="22"/>
    </row>
    <row r="11" spans="1:3" ht="54" customHeight="1"/>
  </sheetData>
  <mergeCells count="1">
    <mergeCell ref="A2:C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5"/>
  <sheetViews>
    <sheetView showZeros="0" view="pageBreakPreview" topLeftCell="A10" zoomScaleNormal="100" zoomScaleSheetLayoutView="100" workbookViewId="0">
      <selection activeCell="B23" sqref="B23:AN23"/>
    </sheetView>
  </sheetViews>
  <sheetFormatPr defaultColWidth="2.25" defaultRowHeight="12"/>
  <cols>
    <col min="1" max="1" width="2.625" style="1" customWidth="1"/>
    <col min="2" max="16384" width="2.25" style="1"/>
  </cols>
  <sheetData>
    <row r="1" spans="1:42" ht="13.5">
      <c r="A1" s="1" t="s">
        <v>56</v>
      </c>
      <c r="AM1" s="42"/>
    </row>
    <row r="2" spans="1:42" ht="22.5" customHeight="1">
      <c r="A2" s="43"/>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row>
    <row r="3" spans="1:42" ht="13.5">
      <c r="A3" s="20"/>
      <c r="B3" s="20"/>
      <c r="C3" s="43"/>
      <c r="D3" s="43"/>
      <c r="E3" s="20"/>
      <c r="F3" s="20"/>
      <c r="G3" s="20"/>
      <c r="H3" s="20"/>
      <c r="I3" s="20"/>
      <c r="J3" s="20"/>
      <c r="K3" s="20"/>
      <c r="L3" s="20"/>
      <c r="M3" s="20"/>
      <c r="N3" s="20"/>
      <c r="O3" s="20"/>
      <c r="P3" s="20"/>
      <c r="Q3" s="20"/>
      <c r="R3" s="20"/>
      <c r="S3" s="20"/>
      <c r="T3" s="20"/>
      <c r="U3" s="20"/>
      <c r="V3" s="20"/>
      <c r="W3" s="20"/>
      <c r="X3" s="20"/>
      <c r="Y3" s="20"/>
      <c r="Z3" s="20"/>
      <c r="AA3" s="20"/>
      <c r="AB3" s="20"/>
      <c r="AC3" s="42" t="s">
        <v>4</v>
      </c>
      <c r="AD3" s="77"/>
      <c r="AE3" s="77"/>
      <c r="AF3" s="43" t="s">
        <v>5</v>
      </c>
      <c r="AG3" s="77"/>
      <c r="AH3" s="77"/>
      <c r="AI3" s="43" t="s">
        <v>6</v>
      </c>
      <c r="AJ3" s="77"/>
      <c r="AK3" s="77"/>
      <c r="AL3" s="43" t="s">
        <v>7</v>
      </c>
      <c r="AM3" s="43"/>
    </row>
    <row r="4" spans="1:42" ht="45" customHeight="1">
      <c r="A4" s="20"/>
      <c r="B4" s="20"/>
      <c r="C4" s="43"/>
      <c r="D4" s="43"/>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row>
    <row r="5" spans="1:42" ht="18" customHeight="1">
      <c r="A5" s="78" t="s">
        <v>33</v>
      </c>
      <c r="B5" s="78"/>
      <c r="C5" s="78"/>
      <c r="D5" s="78"/>
      <c r="E5" s="78"/>
      <c r="F5" s="78"/>
      <c r="G5" s="78"/>
      <c r="H5" s="20"/>
      <c r="I5" s="20" t="s">
        <v>8</v>
      </c>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row>
    <row r="6" spans="1:42" ht="45" customHeight="1">
      <c r="A6" s="42"/>
      <c r="B6" s="42"/>
      <c r="C6" s="42"/>
      <c r="D6" s="42"/>
      <c r="E6" s="42"/>
      <c r="F6" s="42"/>
      <c r="G6" s="42"/>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row>
    <row r="7" spans="1:42" ht="15.75" customHeight="1">
      <c r="A7" s="42"/>
      <c r="B7" s="42"/>
      <c r="C7" s="42"/>
      <c r="D7" s="42"/>
      <c r="E7" s="42"/>
      <c r="F7" s="42"/>
      <c r="G7" s="42"/>
      <c r="H7" s="20"/>
      <c r="I7" s="20"/>
      <c r="J7" s="20"/>
      <c r="K7" s="20"/>
      <c r="L7" s="20"/>
      <c r="M7" s="20"/>
      <c r="N7" s="20"/>
      <c r="O7" s="20"/>
      <c r="P7" s="20"/>
      <c r="Q7" s="20" t="s">
        <v>35</v>
      </c>
      <c r="R7" s="20"/>
      <c r="S7" s="20"/>
      <c r="T7" s="20"/>
      <c r="U7" s="83" t="s">
        <v>36</v>
      </c>
      <c r="V7" s="83"/>
      <c r="W7" s="83"/>
      <c r="X7" s="83"/>
      <c r="Y7" s="83"/>
      <c r="Z7" s="20"/>
      <c r="AA7" s="77"/>
      <c r="AB7" s="77"/>
      <c r="AC7" s="77"/>
      <c r="AD7" s="77"/>
      <c r="AE7" s="77"/>
      <c r="AF7" s="77"/>
      <c r="AG7" s="77"/>
      <c r="AH7" s="77"/>
      <c r="AI7" s="77"/>
      <c r="AJ7" s="77"/>
      <c r="AK7" s="77"/>
      <c r="AL7" s="42"/>
      <c r="AM7" s="20"/>
    </row>
    <row r="8" spans="1:42" ht="15.75" customHeight="1">
      <c r="A8" s="42"/>
      <c r="B8" s="42"/>
      <c r="C8" s="42"/>
      <c r="D8" s="42"/>
      <c r="E8" s="42"/>
      <c r="F8" s="42"/>
      <c r="G8" s="42"/>
      <c r="H8" s="20"/>
      <c r="I8" s="20"/>
      <c r="J8" s="20"/>
      <c r="K8" s="20"/>
      <c r="L8" s="20"/>
      <c r="M8" s="20"/>
      <c r="N8" s="20"/>
      <c r="O8" s="20"/>
      <c r="P8" s="20"/>
      <c r="Q8" s="20"/>
      <c r="R8" s="20"/>
      <c r="S8" s="20"/>
      <c r="T8" s="20"/>
      <c r="U8" s="83" t="s">
        <v>37</v>
      </c>
      <c r="V8" s="83"/>
      <c r="W8" s="83"/>
      <c r="X8" s="83"/>
      <c r="Y8" s="83"/>
      <c r="Z8" s="20"/>
      <c r="AA8" s="77"/>
      <c r="AB8" s="77"/>
      <c r="AC8" s="77"/>
      <c r="AD8" s="77"/>
      <c r="AE8" s="77"/>
      <c r="AF8" s="77"/>
      <c r="AG8" s="77"/>
      <c r="AH8" s="77"/>
      <c r="AI8" s="77"/>
      <c r="AJ8" s="77"/>
      <c r="AK8" s="77"/>
      <c r="AL8" s="42"/>
      <c r="AM8" s="20"/>
    </row>
    <row r="9" spans="1:42" ht="15.75" customHeight="1">
      <c r="A9" s="42"/>
      <c r="B9" s="42"/>
      <c r="C9" s="42"/>
      <c r="D9" s="42"/>
      <c r="E9" s="42"/>
      <c r="F9" s="42"/>
      <c r="G9" s="42"/>
      <c r="H9" s="20"/>
      <c r="I9" s="20"/>
      <c r="J9" s="20"/>
      <c r="K9" s="20"/>
      <c r="L9" s="20"/>
      <c r="M9" s="20"/>
      <c r="N9" s="20"/>
      <c r="O9" s="20"/>
      <c r="P9" s="20"/>
      <c r="Q9" s="20"/>
      <c r="R9" s="20"/>
      <c r="S9" s="20"/>
      <c r="T9" s="20"/>
      <c r="U9" s="82" t="s">
        <v>38</v>
      </c>
      <c r="V9" s="82"/>
      <c r="W9" s="82"/>
      <c r="X9" s="82"/>
      <c r="Y9" s="82"/>
      <c r="Z9" s="20"/>
      <c r="AA9" s="77"/>
      <c r="AB9" s="77"/>
      <c r="AC9" s="77"/>
      <c r="AD9" s="77"/>
      <c r="AE9" s="77"/>
      <c r="AF9" s="77"/>
      <c r="AG9" s="77"/>
      <c r="AH9" s="77"/>
      <c r="AI9" s="77"/>
      <c r="AJ9" s="77"/>
      <c r="AK9" s="77"/>
      <c r="AL9" s="45"/>
      <c r="AM9" s="20"/>
    </row>
    <row r="10" spans="1:42" ht="60" customHeight="1">
      <c r="A10" s="42"/>
      <c r="B10" s="42"/>
      <c r="C10" s="42"/>
      <c r="D10" s="42"/>
      <c r="E10" s="42"/>
      <c r="F10" s="42"/>
      <c r="G10" s="42"/>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row>
    <row r="11" spans="1:42" ht="18" customHeight="1">
      <c r="A11" s="79" t="s">
        <v>149</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row>
    <row r="12" spans="1:42" ht="18" customHeight="1">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row>
    <row r="13" spans="1:42" ht="56.25" customHeight="1">
      <c r="A13" s="20"/>
      <c r="B13" s="20"/>
      <c r="C13" s="43"/>
      <c r="D13" s="43"/>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row>
    <row r="14" spans="1:42" ht="49.5" customHeight="1">
      <c r="A14" s="80" t="s">
        <v>150</v>
      </c>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row>
    <row r="15" spans="1:42" ht="57.75" customHeight="1">
      <c r="A15" s="20"/>
      <c r="B15" s="20"/>
      <c r="C15" s="20"/>
      <c r="D15" s="20"/>
      <c r="E15" s="20"/>
      <c r="F15" s="20"/>
      <c r="G15" s="20"/>
      <c r="H15" s="20"/>
      <c r="I15" s="20"/>
      <c r="J15" s="20"/>
      <c r="K15" s="20"/>
      <c r="L15" s="20"/>
      <c r="M15" s="20"/>
      <c r="N15" s="20"/>
      <c r="O15" s="20"/>
      <c r="P15" s="20"/>
      <c r="Q15" s="20"/>
      <c r="R15" s="20"/>
      <c r="S15" s="20" t="s">
        <v>39</v>
      </c>
      <c r="T15" s="20"/>
      <c r="U15" s="20"/>
      <c r="V15" s="20"/>
      <c r="W15" s="20"/>
      <c r="X15" s="20"/>
      <c r="Y15" s="20"/>
      <c r="Z15" s="20"/>
      <c r="AA15" s="20"/>
      <c r="AB15" s="20"/>
      <c r="AC15" s="20"/>
      <c r="AD15" s="20"/>
      <c r="AE15" s="20"/>
      <c r="AF15" s="20"/>
      <c r="AG15" s="20"/>
      <c r="AH15" s="20"/>
      <c r="AI15" s="20"/>
      <c r="AJ15" s="20"/>
      <c r="AK15" s="20"/>
      <c r="AL15" s="20"/>
      <c r="AM15" s="20"/>
    </row>
    <row r="16" spans="1:42" ht="14.25" customHeight="1">
      <c r="A16" s="20"/>
      <c r="B16" s="76" t="s">
        <v>53</v>
      </c>
      <c r="C16" s="76"/>
      <c r="D16" s="76"/>
      <c r="E16" s="76"/>
      <c r="F16" s="76"/>
      <c r="G16" s="76"/>
      <c r="H16" s="76"/>
      <c r="I16" s="76"/>
      <c r="J16" s="76"/>
      <c r="K16" s="76"/>
      <c r="L16" s="76"/>
      <c r="M16" s="76"/>
      <c r="N16" s="76"/>
      <c r="O16" s="76"/>
      <c r="R16" s="1" t="s">
        <v>40</v>
      </c>
      <c r="S16" s="81">
        <f ca="1">申請・精算額一覧!I20*1000</f>
        <v>0</v>
      </c>
      <c r="T16" s="81"/>
      <c r="U16" s="81"/>
      <c r="V16" s="81"/>
      <c r="W16" s="81"/>
      <c r="X16" s="81"/>
      <c r="Y16" s="81"/>
      <c r="Z16" s="81"/>
      <c r="AA16" s="81"/>
      <c r="AB16" s="20" t="s">
        <v>34</v>
      </c>
      <c r="AC16" s="20"/>
      <c r="AD16" s="20"/>
      <c r="AE16" s="20"/>
      <c r="AF16" s="20"/>
      <c r="AG16" s="20"/>
      <c r="AH16" s="20"/>
      <c r="AI16" s="20"/>
      <c r="AJ16" s="20"/>
      <c r="AK16" s="20"/>
      <c r="AL16" s="20"/>
      <c r="AM16" s="20"/>
    </row>
    <row r="17" spans="1:40" ht="14.25" customHeight="1">
      <c r="A17" s="20"/>
      <c r="B17" s="20"/>
      <c r="C17" s="20"/>
      <c r="D17" s="20"/>
      <c r="E17" s="20"/>
      <c r="F17" s="20"/>
      <c r="G17" s="20"/>
      <c r="H17" s="20"/>
      <c r="I17" s="20"/>
      <c r="J17" s="20"/>
      <c r="K17" s="20"/>
      <c r="L17" s="20"/>
      <c r="X17" s="20"/>
      <c r="Y17" s="20"/>
      <c r="Z17" s="20"/>
      <c r="AA17" s="20"/>
      <c r="AB17" s="20"/>
      <c r="AC17" s="20"/>
      <c r="AD17" s="20"/>
      <c r="AE17" s="20"/>
      <c r="AF17" s="20"/>
      <c r="AG17" s="20"/>
      <c r="AH17" s="20"/>
      <c r="AI17" s="20"/>
      <c r="AJ17" s="20"/>
      <c r="AK17" s="20"/>
      <c r="AL17" s="20"/>
      <c r="AM17" s="20"/>
    </row>
    <row r="18" spans="1:40" ht="14.25" customHeight="1">
      <c r="A18" s="20"/>
      <c r="B18" s="20"/>
      <c r="C18" s="20"/>
      <c r="D18" s="20"/>
      <c r="E18" s="20"/>
      <c r="F18" s="20"/>
      <c r="G18" s="20"/>
      <c r="H18" s="20"/>
      <c r="I18" s="20"/>
      <c r="J18" s="20"/>
      <c r="K18" s="20"/>
      <c r="L18" s="20"/>
      <c r="M18" s="20"/>
      <c r="N18" s="20"/>
      <c r="O18" s="20"/>
      <c r="P18" s="20"/>
      <c r="Q18" s="20"/>
      <c r="R18" s="20"/>
      <c r="S18" s="20"/>
      <c r="T18" s="20"/>
      <c r="U18" s="20"/>
      <c r="V18" s="20"/>
      <c r="W18" s="20"/>
      <c r="X18" s="44"/>
      <c r="Y18" s="44"/>
      <c r="Z18" s="44"/>
      <c r="AA18" s="44"/>
      <c r="AB18" s="44"/>
      <c r="AC18" s="20"/>
      <c r="AD18" s="20"/>
      <c r="AE18" s="20"/>
      <c r="AF18" s="20"/>
      <c r="AG18" s="20"/>
      <c r="AH18" s="20"/>
      <c r="AI18" s="20"/>
      <c r="AJ18" s="20"/>
      <c r="AK18" s="20"/>
      <c r="AL18" s="20"/>
      <c r="AM18" s="20"/>
    </row>
    <row r="19" spans="1:40" ht="14.25" customHeight="1">
      <c r="B19" s="20" t="s">
        <v>41</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1:40" ht="14.25" customHeight="1">
      <c r="B20" s="20" t="s">
        <v>55</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1:40" ht="14.25" customHeight="1">
      <c r="B21" s="20" t="s">
        <v>155</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row>
    <row r="22" spans="1:40" ht="14.25" customHeight="1">
      <c r="B22" s="74"/>
      <c r="C22" s="74"/>
      <c r="D22" s="74" t="s">
        <v>156</v>
      </c>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row>
    <row r="23" spans="1:40" ht="13.5">
      <c r="B23" s="76" t="s">
        <v>45</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row>
    <row r="24" spans="1:40" ht="13.5">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row>
    <row r="26" spans="1:40">
      <c r="T26" s="1" t="s">
        <v>10</v>
      </c>
    </row>
    <row r="27" spans="1:40" ht="6" customHeight="1"/>
    <row r="28" spans="1:40" ht="18.75" customHeight="1">
      <c r="U28" s="86" t="s">
        <v>11</v>
      </c>
      <c r="V28" s="87"/>
      <c r="W28" s="87"/>
      <c r="X28" s="87"/>
      <c r="Y28" s="87"/>
      <c r="Z28" s="87"/>
      <c r="AA28" s="87"/>
      <c r="AB28" s="24"/>
      <c r="AC28" s="88"/>
      <c r="AD28" s="88"/>
      <c r="AE28" s="88"/>
      <c r="AF28" s="88"/>
      <c r="AG28" s="88"/>
      <c r="AH28" s="88"/>
      <c r="AI28" s="88"/>
      <c r="AJ28" s="88"/>
      <c r="AK28" s="88"/>
    </row>
    <row r="29" spans="1:40" ht="18.75" customHeight="1">
      <c r="U29" s="89" t="s">
        <v>12</v>
      </c>
      <c r="V29" s="84"/>
      <c r="W29" s="84"/>
      <c r="X29" s="85"/>
      <c r="Y29" s="84" t="s">
        <v>13</v>
      </c>
      <c r="Z29" s="84"/>
      <c r="AA29" s="84"/>
      <c r="AB29" s="85"/>
      <c r="AC29" s="88"/>
      <c r="AD29" s="88"/>
      <c r="AE29" s="88"/>
      <c r="AF29" s="88"/>
      <c r="AG29" s="88"/>
      <c r="AH29" s="88"/>
      <c r="AI29" s="88"/>
      <c r="AJ29" s="88"/>
      <c r="AK29" s="88"/>
    </row>
    <row r="30" spans="1:40" ht="18.75"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1:40">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40">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sheetData>
  <mergeCells count="20">
    <mergeCell ref="Y29:AB29"/>
    <mergeCell ref="U28:AA28"/>
    <mergeCell ref="AC28:AK28"/>
    <mergeCell ref="AC29:AK29"/>
    <mergeCell ref="U29:X29"/>
    <mergeCell ref="B23:AN23"/>
    <mergeCell ref="B16:O16"/>
    <mergeCell ref="AJ3:AK3"/>
    <mergeCell ref="AG3:AH3"/>
    <mergeCell ref="AD3:AE3"/>
    <mergeCell ref="A5:G5"/>
    <mergeCell ref="A11:AM12"/>
    <mergeCell ref="A14:AM14"/>
    <mergeCell ref="S16:AA16"/>
    <mergeCell ref="U9:Y9"/>
    <mergeCell ref="U8:Y8"/>
    <mergeCell ref="U7:Y7"/>
    <mergeCell ref="AA7:AK7"/>
    <mergeCell ref="AA8:AK8"/>
    <mergeCell ref="AA9:AK9"/>
  </mergeCells>
  <phoneticPr fontId="5"/>
  <printOptions horizontalCentered="1"/>
  <pageMargins left="0.70866141732283472" right="0.70866141732283472" top="0.94488188976377963" bottom="0.74803149606299213" header="0.31496062992125984" footer="0.31496062992125984"/>
  <pageSetup paperSize="9" scale="98"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7"/>
  <sheetViews>
    <sheetView showGridLines="0" showZeros="0" zoomScaleNormal="100" zoomScaleSheetLayoutView="100" workbookViewId="0">
      <selection activeCell="E10" sqref="E10"/>
    </sheetView>
  </sheetViews>
  <sheetFormatPr defaultColWidth="2.25" defaultRowHeight="13.5"/>
  <cols>
    <col min="1" max="1" width="3.125" style="2" customWidth="1"/>
    <col min="2" max="2" width="30.25" style="2" customWidth="1"/>
    <col min="3" max="3" width="15.625" style="2" customWidth="1"/>
    <col min="4" max="4" width="29" style="2" customWidth="1"/>
    <col min="5" max="5" width="35.125" style="2" customWidth="1"/>
    <col min="6" max="6" width="12.375" style="2" customWidth="1"/>
    <col min="7" max="9" width="8.25" style="2" customWidth="1"/>
    <col min="10" max="10" width="4.375" style="2" bestFit="1" customWidth="1"/>
    <col min="11" max="12" width="2.25" style="2"/>
    <col min="13" max="13" width="7.375" style="2" bestFit="1" customWidth="1"/>
    <col min="14" max="16384" width="2.25" style="2"/>
  </cols>
  <sheetData>
    <row r="1" spans="1:32">
      <c r="A1" s="2" t="s">
        <v>51</v>
      </c>
    </row>
    <row r="2" spans="1:32">
      <c r="A2" s="13"/>
    </row>
    <row r="3" spans="1:32" ht="18" customHeight="1">
      <c r="A3" s="95" t="s">
        <v>14</v>
      </c>
      <c r="B3" s="97" t="s">
        <v>15</v>
      </c>
      <c r="C3" s="96" t="s">
        <v>91</v>
      </c>
      <c r="D3" s="97" t="s">
        <v>16</v>
      </c>
      <c r="E3" s="100" t="s">
        <v>17</v>
      </c>
      <c r="F3" s="98" t="s">
        <v>27</v>
      </c>
      <c r="G3" s="102" t="s">
        <v>52</v>
      </c>
      <c r="H3" s="102"/>
      <c r="I3" s="103"/>
      <c r="J3" s="93" t="s">
        <v>18</v>
      </c>
    </row>
    <row r="4" spans="1:32" ht="57" thickBot="1">
      <c r="A4" s="95"/>
      <c r="B4" s="97"/>
      <c r="C4" s="96"/>
      <c r="D4" s="97"/>
      <c r="E4" s="101"/>
      <c r="F4" s="99"/>
      <c r="G4" s="63" t="s">
        <v>153</v>
      </c>
      <c r="H4" s="63" t="s">
        <v>154</v>
      </c>
      <c r="I4" s="64" t="s">
        <v>19</v>
      </c>
      <c r="J4" s="94"/>
    </row>
    <row r="5" spans="1:32" ht="22.5" customHeight="1" thickBot="1">
      <c r="A5" s="14">
        <f>ROW()-4</f>
        <v>1</v>
      </c>
      <c r="B5" s="33">
        <f ca="1">IFERROR(INDIRECT("個票"&amp;$A5&amp;"！$t$7"),"")</f>
        <v>0</v>
      </c>
      <c r="C5" s="33">
        <f ca="1">IFERROR(INDIRECT("個票"&amp;$A5&amp;"！$h$7"),"")</f>
        <v>0</v>
      </c>
      <c r="D5" s="33">
        <f ca="1">IFERROR(INDIRECT("個票"&amp;$A5&amp;"！$l$10"),"")</f>
        <v>0</v>
      </c>
      <c r="E5" s="67">
        <f ca="1">IFERROR(INDIRECT("個票"&amp;$A5&amp;"！$ｈ$9"),"")</f>
        <v>0</v>
      </c>
      <c r="F5" s="17">
        <f ca="1">IFERROR(INDIRECT("個票"&amp;$A5&amp;"！$aｊ$10"),"")</f>
        <v>0</v>
      </c>
      <c r="G5" s="17" t="str">
        <f ca="1">IFERROR(INDIRECT("個票"&amp;$A5&amp;"！$ai$2２"),"")</f>
        <v/>
      </c>
      <c r="H5" s="41" t="str">
        <f ca="1">IFERROR(INDIRECT("個票"&amp;$A5&amp;"！$ai$4２"),"")</f>
        <v/>
      </c>
      <c r="I5" s="17">
        <f ca="1">SUM(G5,H5)</f>
        <v>0</v>
      </c>
      <c r="J5" s="29"/>
      <c r="M5" s="31" t="str">
        <f ca="1">IF(_xlfn.SHEETS()-6=COUNTIF(I5:I19,"&gt;0"),"○","！（本表の事業所数と個票の枚数が一致しません）")</f>
        <v>！（本表の事業所数と個票の枚数が一致しません）</v>
      </c>
      <c r="N5" s="32"/>
      <c r="O5" s="32"/>
      <c r="P5" s="32"/>
      <c r="Q5" s="32"/>
      <c r="R5" s="32"/>
      <c r="S5" s="32"/>
      <c r="T5" s="32"/>
      <c r="U5" s="32"/>
      <c r="V5" s="32"/>
      <c r="W5" s="32"/>
      <c r="X5" s="32"/>
      <c r="Y5" s="32"/>
      <c r="Z5" s="32"/>
      <c r="AA5" s="32"/>
      <c r="AB5" s="32"/>
      <c r="AC5" s="32"/>
      <c r="AD5" s="32"/>
      <c r="AE5" s="32"/>
      <c r="AF5" s="28"/>
    </row>
    <row r="6" spans="1:32" ht="22.5" customHeight="1">
      <c r="A6" s="14">
        <f t="shared" ref="A6:A19" si="0">ROW()-4</f>
        <v>2</v>
      </c>
      <c r="B6" s="33" t="str">
        <f t="shared" ref="B6:B19" ca="1" si="1">IFERROR(INDIRECT("個票"&amp;$A6&amp;"！$t$7"),"")</f>
        <v/>
      </c>
      <c r="C6" s="33" t="str">
        <f t="shared" ref="C6:C19" ca="1" si="2">IFERROR(INDIRECT("個票"&amp;$A6&amp;"！$h$7"),"")</f>
        <v/>
      </c>
      <c r="D6" s="33" t="str">
        <f t="shared" ref="D6:D19" ca="1" si="3">IFERROR(INDIRECT("個票"&amp;$A6&amp;"！$l$10"),"")</f>
        <v/>
      </c>
      <c r="E6" s="67" t="str">
        <f t="shared" ref="E6:E19" ca="1" si="4">IFERROR(INDIRECT("個票"&amp;$A6&amp;"！$ｈ$9"),"")</f>
        <v/>
      </c>
      <c r="F6" s="17" t="str">
        <f t="shared" ref="F6:F19" ca="1" si="5">IFERROR(INDIRECT("個票"&amp;$A6&amp;"！$aｊ$10"),"")</f>
        <v/>
      </c>
      <c r="G6" s="17" t="str">
        <f t="shared" ref="G6:G19" ca="1" si="6">IFERROR(INDIRECT("個票"&amp;$A6&amp;"！$ai$27"),"")</f>
        <v/>
      </c>
      <c r="H6" s="41" t="str">
        <f t="shared" ref="H6:H19" ca="1" si="7">IFERROR(INDIRECT("個票"&amp;$A6&amp;"！$ai$47"),"")</f>
        <v/>
      </c>
      <c r="I6" s="17">
        <f ca="1">SUM(G6,H6)</f>
        <v>0</v>
      </c>
      <c r="J6" s="29"/>
      <c r="M6" s="30" t="s">
        <v>20</v>
      </c>
    </row>
    <row r="7" spans="1:32" ht="22.5" customHeight="1">
      <c r="A7" s="14">
        <f t="shared" si="0"/>
        <v>3</v>
      </c>
      <c r="B7" s="33" t="str">
        <f t="shared" ca="1" si="1"/>
        <v/>
      </c>
      <c r="C7" s="33" t="str">
        <f t="shared" ca="1" si="2"/>
        <v/>
      </c>
      <c r="D7" s="33" t="str">
        <f t="shared" ca="1" si="3"/>
        <v/>
      </c>
      <c r="E7" s="67" t="str">
        <f t="shared" ca="1" si="4"/>
        <v/>
      </c>
      <c r="F7" s="17" t="str">
        <f t="shared" ca="1" si="5"/>
        <v/>
      </c>
      <c r="G7" s="17" t="str">
        <f t="shared" ca="1" si="6"/>
        <v/>
      </c>
      <c r="H7" s="41" t="str">
        <f t="shared" ca="1" si="7"/>
        <v/>
      </c>
      <c r="I7" s="17">
        <f t="shared" ref="I7:I19" ca="1" si="8">SUM(G7,H7)</f>
        <v>0</v>
      </c>
      <c r="J7" s="29"/>
      <c r="M7" s="30" t="s">
        <v>21</v>
      </c>
    </row>
    <row r="8" spans="1:32" ht="22.5" customHeight="1">
      <c r="A8" s="14">
        <f t="shared" si="0"/>
        <v>4</v>
      </c>
      <c r="B8" s="33" t="str">
        <f t="shared" ca="1" si="1"/>
        <v/>
      </c>
      <c r="C8" s="33" t="str">
        <f t="shared" ca="1" si="2"/>
        <v/>
      </c>
      <c r="D8" s="33" t="str">
        <f t="shared" ca="1" si="3"/>
        <v/>
      </c>
      <c r="E8" s="67" t="str">
        <f t="shared" ca="1" si="4"/>
        <v/>
      </c>
      <c r="F8" s="17" t="str">
        <f t="shared" ca="1" si="5"/>
        <v/>
      </c>
      <c r="G8" s="17" t="str">
        <f t="shared" ca="1" si="6"/>
        <v/>
      </c>
      <c r="H8" s="41" t="str">
        <f t="shared" ca="1" si="7"/>
        <v/>
      </c>
      <c r="I8" s="17">
        <f t="shared" ca="1" si="8"/>
        <v>0</v>
      </c>
      <c r="J8" s="29"/>
    </row>
    <row r="9" spans="1:32" ht="22.5" customHeight="1">
      <c r="A9" s="14">
        <f t="shared" si="0"/>
        <v>5</v>
      </c>
      <c r="B9" s="33" t="str">
        <f t="shared" ca="1" si="1"/>
        <v/>
      </c>
      <c r="C9" s="33" t="str">
        <f t="shared" ca="1" si="2"/>
        <v/>
      </c>
      <c r="D9" s="33" t="str">
        <f t="shared" ca="1" si="3"/>
        <v/>
      </c>
      <c r="E9" s="67" t="str">
        <f t="shared" ca="1" si="4"/>
        <v/>
      </c>
      <c r="F9" s="17" t="str">
        <f t="shared" ca="1" si="5"/>
        <v/>
      </c>
      <c r="G9" s="17" t="str">
        <f t="shared" ca="1" si="6"/>
        <v/>
      </c>
      <c r="H9" s="41" t="str">
        <f t="shared" ca="1" si="7"/>
        <v/>
      </c>
      <c r="I9" s="17">
        <f t="shared" ca="1" si="8"/>
        <v>0</v>
      </c>
      <c r="J9" s="29"/>
    </row>
    <row r="10" spans="1:32" ht="22.5" customHeight="1">
      <c r="A10" s="14">
        <f t="shared" si="0"/>
        <v>6</v>
      </c>
      <c r="B10" s="33" t="str">
        <f t="shared" ca="1" si="1"/>
        <v/>
      </c>
      <c r="C10" s="33" t="str">
        <f t="shared" ca="1" si="2"/>
        <v/>
      </c>
      <c r="D10" s="33" t="str">
        <f t="shared" ca="1" si="3"/>
        <v/>
      </c>
      <c r="E10" s="67" t="str">
        <f t="shared" ca="1" si="4"/>
        <v/>
      </c>
      <c r="F10" s="17" t="str">
        <f t="shared" ca="1" si="5"/>
        <v/>
      </c>
      <c r="G10" s="17" t="str">
        <f t="shared" ca="1" si="6"/>
        <v/>
      </c>
      <c r="H10" s="41" t="str">
        <f t="shared" ca="1" si="7"/>
        <v/>
      </c>
      <c r="I10" s="17">
        <f t="shared" ca="1" si="8"/>
        <v>0</v>
      </c>
      <c r="J10" s="29"/>
    </row>
    <row r="11" spans="1:32" ht="22.5" customHeight="1">
      <c r="A11" s="14">
        <f t="shared" si="0"/>
        <v>7</v>
      </c>
      <c r="B11" s="33" t="str">
        <f t="shared" ca="1" si="1"/>
        <v/>
      </c>
      <c r="C11" s="33" t="str">
        <f t="shared" ca="1" si="2"/>
        <v/>
      </c>
      <c r="D11" s="33" t="str">
        <f t="shared" ca="1" si="3"/>
        <v/>
      </c>
      <c r="E11" s="67" t="str">
        <f t="shared" ca="1" si="4"/>
        <v/>
      </c>
      <c r="F11" s="17" t="str">
        <f t="shared" ca="1" si="5"/>
        <v/>
      </c>
      <c r="G11" s="17" t="str">
        <f t="shared" ca="1" si="6"/>
        <v/>
      </c>
      <c r="H11" s="41" t="str">
        <f t="shared" ca="1" si="7"/>
        <v/>
      </c>
      <c r="I11" s="17">
        <f t="shared" ca="1" si="8"/>
        <v>0</v>
      </c>
      <c r="J11" s="29"/>
    </row>
    <row r="12" spans="1:32" ht="22.5" customHeight="1">
      <c r="A12" s="14">
        <f t="shared" si="0"/>
        <v>8</v>
      </c>
      <c r="B12" s="33" t="str">
        <f t="shared" ca="1" si="1"/>
        <v/>
      </c>
      <c r="C12" s="33" t="str">
        <f t="shared" ca="1" si="2"/>
        <v/>
      </c>
      <c r="D12" s="33" t="str">
        <f t="shared" ca="1" si="3"/>
        <v/>
      </c>
      <c r="E12" s="67" t="str">
        <f t="shared" ca="1" si="4"/>
        <v/>
      </c>
      <c r="F12" s="17" t="str">
        <f t="shared" ca="1" si="5"/>
        <v/>
      </c>
      <c r="G12" s="17" t="str">
        <f t="shared" ca="1" si="6"/>
        <v/>
      </c>
      <c r="H12" s="41" t="str">
        <f t="shared" ca="1" si="7"/>
        <v/>
      </c>
      <c r="I12" s="17">
        <f t="shared" ca="1" si="8"/>
        <v>0</v>
      </c>
      <c r="J12" s="29"/>
    </row>
    <row r="13" spans="1:32" ht="22.5" customHeight="1">
      <c r="A13" s="14">
        <f t="shared" si="0"/>
        <v>9</v>
      </c>
      <c r="B13" s="33" t="str">
        <f t="shared" ca="1" si="1"/>
        <v/>
      </c>
      <c r="C13" s="33" t="str">
        <f t="shared" ca="1" si="2"/>
        <v/>
      </c>
      <c r="D13" s="33" t="str">
        <f t="shared" ca="1" si="3"/>
        <v/>
      </c>
      <c r="E13" s="67" t="str">
        <f t="shared" ca="1" si="4"/>
        <v/>
      </c>
      <c r="F13" s="17" t="str">
        <f t="shared" ca="1" si="5"/>
        <v/>
      </c>
      <c r="G13" s="17" t="str">
        <f t="shared" ca="1" si="6"/>
        <v/>
      </c>
      <c r="H13" s="41" t="str">
        <f t="shared" ca="1" si="7"/>
        <v/>
      </c>
      <c r="I13" s="17">
        <f t="shared" ca="1" si="8"/>
        <v>0</v>
      </c>
      <c r="J13" s="29"/>
    </row>
    <row r="14" spans="1:32" ht="22.5" customHeight="1">
      <c r="A14" s="14">
        <f t="shared" si="0"/>
        <v>10</v>
      </c>
      <c r="B14" s="33" t="str">
        <f t="shared" ca="1" si="1"/>
        <v/>
      </c>
      <c r="C14" s="33" t="str">
        <f t="shared" ca="1" si="2"/>
        <v/>
      </c>
      <c r="D14" s="33" t="str">
        <f t="shared" ca="1" si="3"/>
        <v/>
      </c>
      <c r="E14" s="67" t="str">
        <f t="shared" ca="1" si="4"/>
        <v/>
      </c>
      <c r="F14" s="17" t="str">
        <f t="shared" ca="1" si="5"/>
        <v/>
      </c>
      <c r="G14" s="17" t="str">
        <f t="shared" ca="1" si="6"/>
        <v/>
      </c>
      <c r="H14" s="41" t="str">
        <f t="shared" ca="1" si="7"/>
        <v/>
      </c>
      <c r="I14" s="17">
        <f t="shared" ca="1" si="8"/>
        <v>0</v>
      </c>
      <c r="J14" s="29"/>
    </row>
    <row r="15" spans="1:32" ht="22.5" customHeight="1">
      <c r="A15" s="14">
        <f t="shared" si="0"/>
        <v>11</v>
      </c>
      <c r="B15" s="33" t="str">
        <f t="shared" ca="1" si="1"/>
        <v/>
      </c>
      <c r="C15" s="33" t="str">
        <f t="shared" ca="1" si="2"/>
        <v/>
      </c>
      <c r="D15" s="33" t="str">
        <f t="shared" ca="1" si="3"/>
        <v/>
      </c>
      <c r="E15" s="67" t="str">
        <f t="shared" ca="1" si="4"/>
        <v/>
      </c>
      <c r="F15" s="17" t="str">
        <f t="shared" ca="1" si="5"/>
        <v/>
      </c>
      <c r="G15" s="17" t="str">
        <f t="shared" ca="1" si="6"/>
        <v/>
      </c>
      <c r="H15" s="41" t="str">
        <f t="shared" ca="1" si="7"/>
        <v/>
      </c>
      <c r="I15" s="17">
        <f t="shared" ca="1" si="8"/>
        <v>0</v>
      </c>
      <c r="J15" s="29"/>
    </row>
    <row r="16" spans="1:32" ht="22.5" customHeight="1">
      <c r="A16" s="14">
        <f t="shared" si="0"/>
        <v>12</v>
      </c>
      <c r="B16" s="33" t="str">
        <f t="shared" ca="1" si="1"/>
        <v/>
      </c>
      <c r="C16" s="33" t="str">
        <f t="shared" ca="1" si="2"/>
        <v/>
      </c>
      <c r="D16" s="33" t="str">
        <f t="shared" ca="1" si="3"/>
        <v/>
      </c>
      <c r="E16" s="67" t="str">
        <f t="shared" ca="1" si="4"/>
        <v/>
      </c>
      <c r="F16" s="17" t="str">
        <f t="shared" ca="1" si="5"/>
        <v/>
      </c>
      <c r="G16" s="17" t="str">
        <f t="shared" ca="1" si="6"/>
        <v/>
      </c>
      <c r="H16" s="41" t="str">
        <f t="shared" ca="1" si="7"/>
        <v/>
      </c>
      <c r="I16" s="17">
        <f t="shared" ca="1" si="8"/>
        <v>0</v>
      </c>
      <c r="J16" s="29"/>
    </row>
    <row r="17" spans="1:10" ht="22.5" customHeight="1">
      <c r="A17" s="14">
        <f>ROW()-4</f>
        <v>13</v>
      </c>
      <c r="B17" s="33" t="str">
        <f t="shared" ca="1" si="1"/>
        <v/>
      </c>
      <c r="C17" s="33" t="str">
        <f t="shared" ca="1" si="2"/>
        <v/>
      </c>
      <c r="D17" s="33" t="str">
        <f t="shared" ca="1" si="3"/>
        <v/>
      </c>
      <c r="E17" s="67" t="str">
        <f t="shared" ca="1" si="4"/>
        <v/>
      </c>
      <c r="F17" s="17" t="str">
        <f t="shared" ca="1" si="5"/>
        <v/>
      </c>
      <c r="G17" s="17" t="str">
        <f t="shared" ca="1" si="6"/>
        <v/>
      </c>
      <c r="H17" s="41" t="str">
        <f t="shared" ca="1" si="7"/>
        <v/>
      </c>
      <c r="I17" s="17">
        <f t="shared" ca="1" si="8"/>
        <v>0</v>
      </c>
      <c r="J17" s="29"/>
    </row>
    <row r="18" spans="1:10" ht="22.5" customHeight="1">
      <c r="A18" s="14">
        <f t="shared" si="0"/>
        <v>14</v>
      </c>
      <c r="B18" s="33" t="str">
        <f t="shared" ca="1" si="1"/>
        <v/>
      </c>
      <c r="C18" s="33" t="str">
        <f t="shared" ca="1" si="2"/>
        <v/>
      </c>
      <c r="D18" s="33" t="str">
        <f t="shared" ca="1" si="3"/>
        <v/>
      </c>
      <c r="E18" s="67" t="str">
        <f t="shared" ca="1" si="4"/>
        <v/>
      </c>
      <c r="F18" s="17" t="str">
        <f t="shared" ca="1" si="5"/>
        <v/>
      </c>
      <c r="G18" s="17" t="str">
        <f t="shared" ca="1" si="6"/>
        <v/>
      </c>
      <c r="H18" s="41" t="str">
        <f t="shared" ca="1" si="7"/>
        <v/>
      </c>
      <c r="I18" s="17">
        <f t="shared" ca="1" si="8"/>
        <v>0</v>
      </c>
      <c r="J18" s="29"/>
    </row>
    <row r="19" spans="1:10" ht="22.5" customHeight="1">
      <c r="A19" s="14">
        <f t="shared" si="0"/>
        <v>15</v>
      </c>
      <c r="B19" s="33" t="str">
        <f t="shared" ca="1" si="1"/>
        <v/>
      </c>
      <c r="C19" s="33" t="str">
        <f t="shared" ca="1" si="2"/>
        <v/>
      </c>
      <c r="D19" s="33" t="str">
        <f t="shared" ca="1" si="3"/>
        <v/>
      </c>
      <c r="E19" s="67" t="str">
        <f t="shared" ca="1" si="4"/>
        <v/>
      </c>
      <c r="F19" s="17" t="str">
        <f t="shared" ca="1" si="5"/>
        <v/>
      </c>
      <c r="G19" s="17" t="str">
        <f t="shared" ca="1" si="6"/>
        <v/>
      </c>
      <c r="H19" s="41" t="str">
        <f t="shared" ca="1" si="7"/>
        <v/>
      </c>
      <c r="I19" s="17">
        <f t="shared" ca="1" si="8"/>
        <v>0</v>
      </c>
      <c r="J19" s="29"/>
    </row>
    <row r="20" spans="1:10" ht="22.5" customHeight="1">
      <c r="A20" s="14"/>
      <c r="B20" s="90" t="s">
        <v>19</v>
      </c>
      <c r="C20" s="91"/>
      <c r="D20" s="91"/>
      <c r="E20" s="91"/>
      <c r="F20" s="92"/>
      <c r="G20" s="65"/>
      <c r="H20" s="65"/>
      <c r="I20" s="50">
        <f ca="1">SUM(I5:I19)</f>
        <v>0</v>
      </c>
      <c r="J20" s="49"/>
    </row>
    <row r="21" spans="1:10" ht="11.25" customHeight="1">
      <c r="G21"/>
      <c r="H21"/>
      <c r="I21"/>
    </row>
    <row r="22" spans="1:10" customFormat="1">
      <c r="A22" s="3" t="s">
        <v>22</v>
      </c>
      <c r="B22" s="2"/>
      <c r="C22" s="2"/>
    </row>
    <row r="23" spans="1:10" customFormat="1" ht="16.5" customHeight="1">
      <c r="A23" s="15"/>
      <c r="B23" s="3" t="s">
        <v>23</v>
      </c>
      <c r="C23" s="2"/>
    </row>
    <row r="24" spans="1:10" customFormat="1" ht="16.5" customHeight="1">
      <c r="A24" s="15"/>
      <c r="B24" s="3"/>
      <c r="C24" s="2"/>
    </row>
    <row r="25" spans="1:10" customFormat="1" ht="16.5" customHeight="1">
      <c r="A25" s="5"/>
      <c r="B25" s="16"/>
      <c r="C25" s="2"/>
    </row>
    <row r="26" spans="1:10" customFormat="1" ht="16.5" customHeight="1">
      <c r="A26" s="5"/>
      <c r="B26" s="16"/>
      <c r="C26" s="2"/>
    </row>
    <row r="27" spans="1:10" customFormat="1" ht="22.5" customHeight="1"/>
    <row r="28" spans="1:10" customFormat="1" ht="22.5" customHeight="1"/>
    <row r="29" spans="1:10" customFormat="1" ht="22.5" customHeight="1"/>
    <row r="30" spans="1:10" customFormat="1" ht="22.5" customHeight="1"/>
    <row r="31" spans="1:10" customFormat="1" ht="22.5" customHeight="1"/>
    <row r="32" spans="1:10" customFormat="1" ht="22.5" customHeight="1"/>
    <row r="33" spans="7:9" customFormat="1" ht="22.5" customHeight="1"/>
    <row r="34" spans="7:9" customFormat="1" ht="22.5" customHeight="1"/>
    <row r="35" spans="7:9" customFormat="1" ht="22.5" customHeight="1"/>
    <row r="36" spans="7:9" customFormat="1" ht="22.5" customHeight="1"/>
    <row r="37" spans="7:9" customFormat="1" ht="22.5" customHeight="1">
      <c r="G37" s="2"/>
      <c r="H37" s="2"/>
      <c r="I37" s="2"/>
    </row>
  </sheetData>
  <mergeCells count="9">
    <mergeCell ref="B20:F20"/>
    <mergeCell ref="J3:J4"/>
    <mergeCell ref="A3:A4"/>
    <mergeCell ref="C3:C4"/>
    <mergeCell ref="B3:B4"/>
    <mergeCell ref="D3:D4"/>
    <mergeCell ref="F3:F4"/>
    <mergeCell ref="E3:E4"/>
    <mergeCell ref="G3:I3"/>
  </mergeCells>
  <phoneticPr fontId="5"/>
  <dataValidations count="2">
    <dataValidation type="list" allowBlank="1" showInputMessage="1" showErrorMessage="1" sqref="J5:J20"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D5ACB-92B8-40D2-AEA1-7133C7D99EE2}">
  <dimension ref="A1:AV52"/>
  <sheetViews>
    <sheetView showGridLines="0" showZeros="0" view="pageBreakPreview" zoomScale="130" zoomScaleNormal="85" zoomScaleSheetLayoutView="130" workbookViewId="0">
      <selection activeCell="A3" sqref="A3:AM3"/>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44</v>
      </c>
    </row>
    <row r="2" spans="1:48" ht="7.5" customHeight="1"/>
    <row r="3" spans="1:48">
      <c r="A3" s="192" t="s">
        <v>157</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4"/>
    </row>
    <row r="4" spans="1:48" ht="9"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row>
    <row r="5" spans="1:48">
      <c r="A5" s="146" t="s">
        <v>57</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8"/>
    </row>
    <row r="6" spans="1:48" ht="4.5" customHeigh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row>
    <row r="7" spans="1:48" ht="17.25" customHeight="1">
      <c r="A7" s="121" t="s">
        <v>84</v>
      </c>
      <c r="B7" s="122"/>
      <c r="C7" s="122"/>
      <c r="D7" s="122"/>
      <c r="E7" s="122"/>
      <c r="F7" s="122"/>
      <c r="G7" s="123"/>
      <c r="H7" s="195"/>
      <c r="I7" s="196"/>
      <c r="J7" s="196"/>
      <c r="K7" s="196"/>
      <c r="L7" s="196"/>
      <c r="M7" s="196"/>
      <c r="N7" s="197"/>
      <c r="O7" s="121" t="s">
        <v>68</v>
      </c>
      <c r="P7" s="122"/>
      <c r="Q7" s="122"/>
      <c r="R7" s="122"/>
      <c r="S7" s="123"/>
      <c r="T7" s="198"/>
      <c r="U7" s="179"/>
      <c r="V7" s="179"/>
      <c r="W7" s="179"/>
      <c r="X7" s="179"/>
      <c r="Y7" s="179"/>
      <c r="Z7" s="179"/>
      <c r="AA7" s="179"/>
      <c r="AB7" s="179"/>
      <c r="AC7" s="179"/>
      <c r="AD7" s="179"/>
      <c r="AE7" s="179"/>
      <c r="AF7" s="179"/>
      <c r="AG7" s="179"/>
      <c r="AH7" s="179"/>
      <c r="AI7" s="179"/>
      <c r="AJ7" s="179"/>
      <c r="AK7" s="179"/>
      <c r="AL7" s="179"/>
      <c r="AM7" s="199"/>
      <c r="AV7" s="3"/>
    </row>
    <row r="8" spans="1:48">
      <c r="A8" s="188" t="s">
        <v>24</v>
      </c>
      <c r="B8" s="189"/>
      <c r="C8" s="190"/>
      <c r="D8" s="121" t="s">
        <v>17</v>
      </c>
      <c r="E8" s="122"/>
      <c r="F8" s="122"/>
      <c r="G8" s="122"/>
      <c r="H8" s="122"/>
      <c r="I8" s="122"/>
      <c r="J8" s="122"/>
      <c r="K8" s="122"/>
      <c r="L8" s="122"/>
      <c r="M8" s="122"/>
      <c r="N8" s="122"/>
      <c r="O8" s="122"/>
      <c r="P8" s="122"/>
      <c r="Q8" s="122"/>
      <c r="R8" s="122"/>
      <c r="S8" s="122"/>
      <c r="T8" s="122"/>
      <c r="U8" s="122"/>
      <c r="V8" s="122"/>
      <c r="W8" s="122"/>
      <c r="X8" s="123"/>
      <c r="Y8" s="188" t="s">
        <v>25</v>
      </c>
      <c r="Z8" s="189"/>
      <c r="AA8" s="190"/>
      <c r="AB8" s="121" t="s">
        <v>13</v>
      </c>
      <c r="AC8" s="122"/>
      <c r="AD8" s="122"/>
      <c r="AE8" s="122"/>
      <c r="AF8" s="122"/>
      <c r="AG8" s="122"/>
      <c r="AH8" s="122"/>
      <c r="AI8" s="122"/>
      <c r="AJ8" s="122"/>
      <c r="AK8" s="122"/>
      <c r="AL8" s="122"/>
      <c r="AM8" s="123"/>
    </row>
    <row r="9" spans="1:48" ht="17.25" customHeight="1">
      <c r="A9" s="191"/>
      <c r="B9" s="142"/>
      <c r="C9" s="143"/>
      <c r="D9" s="200"/>
      <c r="E9" s="201"/>
      <c r="F9" s="201"/>
      <c r="G9" s="201"/>
      <c r="H9" s="201"/>
      <c r="I9" s="201"/>
      <c r="J9" s="201"/>
      <c r="K9" s="201"/>
      <c r="L9" s="201"/>
      <c r="M9" s="201"/>
      <c r="N9" s="201"/>
      <c r="O9" s="201"/>
      <c r="P9" s="201"/>
      <c r="Q9" s="201"/>
      <c r="R9" s="201"/>
      <c r="S9" s="201"/>
      <c r="T9" s="201"/>
      <c r="U9" s="201"/>
      <c r="V9" s="201"/>
      <c r="W9" s="201"/>
      <c r="X9" s="202"/>
      <c r="Y9" s="191"/>
      <c r="Z9" s="142"/>
      <c r="AA9" s="143"/>
      <c r="AB9" s="200"/>
      <c r="AC9" s="201"/>
      <c r="AD9" s="201"/>
      <c r="AE9" s="201"/>
      <c r="AF9" s="201"/>
      <c r="AG9" s="201"/>
      <c r="AH9" s="201"/>
      <c r="AI9" s="201"/>
      <c r="AJ9" s="201"/>
      <c r="AK9" s="201"/>
      <c r="AL9" s="201"/>
      <c r="AM9" s="202"/>
      <c r="AV9" s="3"/>
    </row>
    <row r="10" spans="1:48" s="3" customFormat="1" ht="20.25" customHeight="1">
      <c r="A10" s="121" t="s">
        <v>26</v>
      </c>
      <c r="B10" s="122"/>
      <c r="C10" s="122"/>
      <c r="D10" s="122"/>
      <c r="E10" s="122"/>
      <c r="F10" s="122"/>
      <c r="G10" s="122"/>
      <c r="H10" s="122"/>
      <c r="I10" s="122"/>
      <c r="J10" s="122"/>
      <c r="K10" s="123"/>
      <c r="L10" s="173"/>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c r="AK10" s="179"/>
      <c r="AL10" s="180" t="s">
        <v>28</v>
      </c>
      <c r="AM10" s="181"/>
      <c r="AP10" s="187"/>
      <c r="AQ10" s="187"/>
      <c r="AR10" s="187"/>
      <c r="AS10" s="187"/>
      <c r="AT10" s="187"/>
      <c r="AU10" s="187"/>
    </row>
    <row r="11" spans="1:48" s="3" customFormat="1" ht="18" customHeight="1">
      <c r="A11" s="182" t="s">
        <v>54</v>
      </c>
      <c r="B11" s="183"/>
      <c r="C11" s="183"/>
      <c r="D11" s="183"/>
      <c r="E11" s="183"/>
      <c r="F11" s="183"/>
      <c r="G11" s="183"/>
      <c r="H11" s="184"/>
      <c r="I11" s="66"/>
      <c r="J11" s="185" t="s">
        <v>95</v>
      </c>
      <c r="K11" s="185"/>
      <c r="L11" s="185"/>
      <c r="M11" s="185"/>
      <c r="N11" s="185"/>
      <c r="O11" s="185"/>
      <c r="P11" s="185"/>
      <c r="Q11" s="185"/>
      <c r="R11" s="185"/>
      <c r="S11" s="185"/>
      <c r="T11" s="185"/>
      <c r="U11" s="185"/>
      <c r="V11" s="185"/>
      <c r="W11" s="185"/>
      <c r="X11" s="185"/>
      <c r="Y11" s="66"/>
      <c r="Z11" s="185" t="s">
        <v>96</v>
      </c>
      <c r="AA11" s="185"/>
      <c r="AB11" s="185"/>
      <c r="AC11" s="185"/>
      <c r="AD11" s="185"/>
      <c r="AE11" s="185"/>
      <c r="AF11" s="185"/>
      <c r="AG11" s="185"/>
      <c r="AH11" s="185"/>
      <c r="AI11" s="185"/>
      <c r="AJ11" s="185"/>
      <c r="AK11" s="185"/>
      <c r="AL11" s="185"/>
      <c r="AM11" s="186"/>
    </row>
    <row r="12" spans="1:48" s="3" customFormat="1" ht="6" customHeight="1">
      <c r="I12" s="16"/>
      <c r="J12" s="36"/>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12">
      <c r="A13" s="146" t="s">
        <v>32</v>
      </c>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8"/>
    </row>
    <row r="14" spans="1:48" s="3" customFormat="1" ht="3" customHeight="1">
      <c r="I14" s="16"/>
      <c r="J14" s="36"/>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8" customHeight="1">
      <c r="A15" s="168" t="s">
        <v>65</v>
      </c>
      <c r="B15" s="169"/>
      <c r="C15" s="169"/>
      <c r="D15" s="169"/>
      <c r="E15" s="169"/>
      <c r="F15" s="169"/>
      <c r="G15" s="169"/>
      <c r="H15" s="169"/>
      <c r="I15" s="169"/>
      <c r="J15" s="169"/>
      <c r="K15" s="169"/>
      <c r="L15" s="169"/>
      <c r="M15" s="169"/>
      <c r="N15" s="169"/>
      <c r="O15" s="169"/>
      <c r="P15" s="169"/>
      <c r="Q15" s="169"/>
      <c r="R15" s="169"/>
      <c r="S15" s="169"/>
      <c r="T15" s="169"/>
      <c r="U15" s="169"/>
      <c r="V15" s="169"/>
      <c r="W15" s="169"/>
      <c r="X15" s="170"/>
      <c r="Y15" s="171"/>
      <c r="Z15" s="172"/>
      <c r="AA15" s="40"/>
      <c r="AB15" s="40"/>
      <c r="AC15" s="40"/>
      <c r="AD15" s="40"/>
      <c r="AE15" s="40"/>
      <c r="AF15" s="40"/>
      <c r="AG15" s="40"/>
    </row>
    <row r="16" spans="1:48" s="3" customFormat="1" ht="18" customHeight="1">
      <c r="A16" s="168" t="s">
        <v>66</v>
      </c>
      <c r="B16" s="169"/>
      <c r="C16" s="169"/>
      <c r="D16" s="169"/>
      <c r="E16" s="169"/>
      <c r="F16" s="169"/>
      <c r="G16" s="169"/>
      <c r="H16" s="169"/>
      <c r="I16" s="169"/>
      <c r="J16" s="169"/>
      <c r="K16" s="169"/>
      <c r="L16" s="169"/>
      <c r="M16" s="169"/>
      <c r="N16" s="169"/>
      <c r="O16" s="169"/>
      <c r="P16" s="169"/>
      <c r="Q16" s="169"/>
      <c r="R16" s="169"/>
      <c r="S16" s="169"/>
      <c r="T16" s="169"/>
      <c r="U16" s="169"/>
      <c r="V16" s="169"/>
      <c r="W16" s="169"/>
      <c r="X16" s="170"/>
      <c r="Y16" s="171"/>
      <c r="Z16" s="172"/>
      <c r="AA16" s="40"/>
      <c r="AB16" s="40"/>
      <c r="AC16" s="40"/>
      <c r="AD16" s="40"/>
      <c r="AE16" s="40"/>
      <c r="AF16" s="40"/>
      <c r="AG16" s="40"/>
    </row>
    <row r="17" spans="1:48" s="3" customFormat="1" ht="18" customHeight="1">
      <c r="A17" s="168" t="s">
        <v>46</v>
      </c>
      <c r="B17" s="169"/>
      <c r="C17" s="169"/>
      <c r="D17" s="169"/>
      <c r="E17" s="169"/>
      <c r="F17" s="169"/>
      <c r="G17" s="169"/>
      <c r="H17" s="169"/>
      <c r="I17" s="169"/>
      <c r="J17" s="169"/>
      <c r="K17" s="169"/>
      <c r="L17" s="169"/>
      <c r="M17" s="169"/>
      <c r="N17" s="169"/>
      <c r="O17" s="169"/>
      <c r="P17" s="169"/>
      <c r="Q17" s="169"/>
      <c r="R17" s="169"/>
      <c r="S17" s="169"/>
      <c r="T17" s="169"/>
      <c r="U17" s="169"/>
      <c r="V17" s="169"/>
      <c r="W17" s="169"/>
      <c r="X17" s="170"/>
      <c r="Y17" s="171"/>
      <c r="Z17" s="172"/>
      <c r="AA17" s="40"/>
      <c r="AB17" s="40"/>
      <c r="AC17" s="40"/>
      <c r="AD17" s="40"/>
      <c r="AE17" s="40"/>
      <c r="AF17" s="40"/>
      <c r="AG17" s="40"/>
    </row>
    <row r="18" spans="1:48" s="3" customFormat="1" ht="6" customHeight="1">
      <c r="I18" s="16"/>
      <c r="J18" s="36"/>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2">
      <c r="A19" s="146" t="s">
        <v>47</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8"/>
    </row>
    <row r="20" spans="1:48" s="3" customFormat="1" ht="3" customHeight="1" thickBot="1">
      <c r="I20" s="16"/>
      <c r="J20" s="36"/>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ht="19.5" customHeight="1">
      <c r="A21" s="52" t="s">
        <v>151</v>
      </c>
      <c r="B21" s="3"/>
      <c r="C21" s="53"/>
      <c r="D21" s="3"/>
      <c r="E21" s="54"/>
      <c r="F21" s="3"/>
      <c r="G21" s="3"/>
      <c r="H21" s="3"/>
      <c r="I21" s="3"/>
      <c r="J21" s="55"/>
      <c r="K21" s="55"/>
      <c r="L21" s="55"/>
      <c r="M21" s="55"/>
      <c r="N21" s="55"/>
      <c r="O21" s="56"/>
      <c r="P21" s="53"/>
      <c r="S21" s="55"/>
      <c r="T21" s="36"/>
      <c r="U21" s="55"/>
      <c r="V21" s="55"/>
      <c r="W21" s="53"/>
      <c r="AC21" s="124"/>
      <c r="AD21" s="125" t="s">
        <v>29</v>
      </c>
      <c r="AE21" s="126"/>
      <c r="AF21" s="126"/>
      <c r="AG21" s="126"/>
      <c r="AH21" s="126"/>
      <c r="AI21" s="149" t="s">
        <v>64</v>
      </c>
      <c r="AJ21" s="150"/>
      <c r="AK21" s="150"/>
      <c r="AL21" s="150"/>
      <c r="AM21" s="151"/>
      <c r="AV21" s="3"/>
    </row>
    <row r="22" spans="1:48">
      <c r="A22" s="52"/>
      <c r="B22" s="3"/>
      <c r="C22" s="53"/>
      <c r="D22" s="3"/>
      <c r="E22" s="54"/>
      <c r="F22" s="3"/>
      <c r="G22" s="3"/>
      <c r="H22" s="3"/>
      <c r="I22" s="3"/>
      <c r="J22" s="55"/>
      <c r="K22" s="55"/>
      <c r="L22" s="55"/>
      <c r="M22" s="55"/>
      <c r="N22" s="55"/>
      <c r="O22" s="56"/>
      <c r="P22" s="53"/>
      <c r="S22" s="55"/>
      <c r="T22" s="36"/>
      <c r="U22" s="55"/>
      <c r="V22" s="55"/>
      <c r="W22" s="51"/>
      <c r="AC22" s="124"/>
      <c r="AD22" s="152" t="str">
        <f>IFERROR(VLOOKUP(L10,リスト!I2:J48,2,FALSE),IFERROR(VLOOKUP(L10,リスト!I49:J51,2,FALSE)*AJ10,""))</f>
        <v/>
      </c>
      <c r="AE22" s="153"/>
      <c r="AF22" s="153"/>
      <c r="AG22" s="156" t="s">
        <v>9</v>
      </c>
      <c r="AH22" s="157"/>
      <c r="AI22" s="160" t="str">
        <f>IF(AD22="","",MIN(AD22,ROUNDDOWN((AF30+AF39)/1000,0)))</f>
        <v/>
      </c>
      <c r="AJ22" s="161"/>
      <c r="AK22" s="161"/>
      <c r="AL22" s="164" t="s">
        <v>9</v>
      </c>
      <c r="AM22" s="165"/>
    </row>
    <row r="23" spans="1:48" ht="14.25" thickBot="1">
      <c r="A23" s="53" t="s">
        <v>93</v>
      </c>
      <c r="B23" s="3"/>
      <c r="C23" s="53"/>
      <c r="D23" s="3"/>
      <c r="E23" s="54"/>
      <c r="F23" s="3"/>
      <c r="G23" s="3"/>
      <c r="H23" s="3"/>
      <c r="I23" s="3"/>
      <c r="J23" s="55"/>
      <c r="K23" s="55"/>
      <c r="L23" s="55"/>
      <c r="M23" s="55"/>
      <c r="N23" s="55"/>
      <c r="O23" s="56"/>
      <c r="P23" s="53"/>
      <c r="S23" s="55"/>
      <c r="T23" s="36"/>
      <c r="U23" s="55"/>
      <c r="V23" s="55"/>
      <c r="W23" s="51"/>
      <c r="AC23" s="124"/>
      <c r="AD23" s="154"/>
      <c r="AE23" s="155"/>
      <c r="AF23" s="155"/>
      <c r="AG23" s="158"/>
      <c r="AH23" s="159"/>
      <c r="AI23" s="162"/>
      <c r="AJ23" s="163"/>
      <c r="AK23" s="163"/>
      <c r="AL23" s="166"/>
      <c r="AM23" s="167"/>
    </row>
    <row r="24" spans="1:48" ht="15" customHeight="1">
      <c r="A24" s="121" t="s">
        <v>69</v>
      </c>
      <c r="B24" s="122"/>
      <c r="C24" s="122"/>
      <c r="D24" s="122"/>
      <c r="E24" s="122"/>
      <c r="F24" s="122"/>
      <c r="G24" s="123"/>
      <c r="H24" s="121" t="s">
        <v>70</v>
      </c>
      <c r="I24" s="122"/>
      <c r="J24" s="122"/>
      <c r="K24" s="122"/>
      <c r="L24" s="122"/>
      <c r="M24" s="122"/>
      <c r="N24" s="122"/>
      <c r="O24" s="122"/>
      <c r="P24" s="122"/>
      <c r="Q24" s="122"/>
      <c r="R24" s="122"/>
      <c r="S24" s="122"/>
      <c r="T24" s="122"/>
      <c r="U24" s="122"/>
      <c r="V24" s="122"/>
      <c r="W24" s="122"/>
      <c r="X24" s="122"/>
      <c r="Y24" s="122"/>
      <c r="Z24" s="122"/>
      <c r="AA24" s="122"/>
      <c r="AB24" s="121" t="s">
        <v>72</v>
      </c>
      <c r="AC24" s="122"/>
      <c r="AD24" s="122"/>
      <c r="AE24" s="123"/>
      <c r="AF24" s="142" t="s">
        <v>71</v>
      </c>
      <c r="AG24" s="142"/>
      <c r="AH24" s="142"/>
      <c r="AI24" s="142"/>
      <c r="AJ24" s="142"/>
      <c r="AK24" s="142"/>
      <c r="AL24" s="142"/>
      <c r="AM24" s="143"/>
    </row>
    <row r="25" spans="1:48" ht="15" customHeight="1">
      <c r="A25" s="117"/>
      <c r="B25" s="117"/>
      <c r="C25" s="117"/>
      <c r="D25" s="117"/>
      <c r="E25" s="117"/>
      <c r="F25" s="117"/>
      <c r="G25" s="117"/>
      <c r="H25" s="118"/>
      <c r="I25" s="118"/>
      <c r="J25" s="118"/>
      <c r="K25" s="118"/>
      <c r="L25" s="118"/>
      <c r="M25" s="118"/>
      <c r="N25" s="118"/>
      <c r="O25" s="118"/>
      <c r="P25" s="118"/>
      <c r="Q25" s="118"/>
      <c r="R25" s="118"/>
      <c r="S25" s="118"/>
      <c r="T25" s="118"/>
      <c r="U25" s="118"/>
      <c r="V25" s="118"/>
      <c r="W25" s="118"/>
      <c r="X25" s="118"/>
      <c r="Y25" s="118"/>
      <c r="Z25" s="118"/>
      <c r="AA25" s="118"/>
      <c r="AB25" s="119"/>
      <c r="AC25" s="119"/>
      <c r="AD25" s="119"/>
      <c r="AE25" s="119"/>
      <c r="AF25" s="120"/>
      <c r="AG25" s="120"/>
      <c r="AH25" s="120"/>
      <c r="AI25" s="120"/>
      <c r="AJ25" s="120"/>
      <c r="AK25" s="120"/>
      <c r="AL25" s="120"/>
      <c r="AM25" s="120"/>
    </row>
    <row r="26" spans="1:48" ht="15" customHeight="1">
      <c r="A26" s="113"/>
      <c r="B26" s="113"/>
      <c r="C26" s="113"/>
      <c r="D26" s="113"/>
      <c r="E26" s="113"/>
      <c r="F26" s="113"/>
      <c r="G26" s="113"/>
      <c r="H26" s="114"/>
      <c r="I26" s="114"/>
      <c r="J26" s="114"/>
      <c r="K26" s="114"/>
      <c r="L26" s="114"/>
      <c r="M26" s="114"/>
      <c r="N26" s="114"/>
      <c r="O26" s="114"/>
      <c r="P26" s="114"/>
      <c r="Q26" s="114"/>
      <c r="R26" s="114"/>
      <c r="S26" s="114"/>
      <c r="T26" s="114"/>
      <c r="U26" s="114"/>
      <c r="V26" s="114"/>
      <c r="W26" s="114"/>
      <c r="X26" s="114"/>
      <c r="Y26" s="114"/>
      <c r="Z26" s="114"/>
      <c r="AA26" s="114"/>
      <c r="AB26" s="115"/>
      <c r="AC26" s="115"/>
      <c r="AD26" s="115"/>
      <c r="AE26" s="115"/>
      <c r="AF26" s="116"/>
      <c r="AG26" s="116"/>
      <c r="AH26" s="116"/>
      <c r="AI26" s="116"/>
      <c r="AJ26" s="116"/>
      <c r="AK26" s="116"/>
      <c r="AL26" s="116"/>
      <c r="AM26" s="116"/>
    </row>
    <row r="27" spans="1:48" ht="15" customHeight="1">
      <c r="A27" s="113"/>
      <c r="B27" s="113"/>
      <c r="C27" s="113"/>
      <c r="D27" s="113"/>
      <c r="E27" s="113"/>
      <c r="F27" s="113"/>
      <c r="G27" s="113"/>
      <c r="H27" s="114"/>
      <c r="I27" s="114"/>
      <c r="J27" s="114"/>
      <c r="K27" s="114"/>
      <c r="L27" s="114"/>
      <c r="M27" s="114"/>
      <c r="N27" s="114"/>
      <c r="O27" s="114"/>
      <c r="P27" s="114"/>
      <c r="Q27" s="114"/>
      <c r="R27" s="114"/>
      <c r="S27" s="114"/>
      <c r="T27" s="114"/>
      <c r="U27" s="114"/>
      <c r="V27" s="114"/>
      <c r="W27" s="114"/>
      <c r="X27" s="114"/>
      <c r="Y27" s="114"/>
      <c r="Z27" s="114"/>
      <c r="AA27" s="114"/>
      <c r="AB27" s="115"/>
      <c r="AC27" s="115"/>
      <c r="AD27" s="115"/>
      <c r="AE27" s="115"/>
      <c r="AF27" s="116"/>
      <c r="AG27" s="116"/>
      <c r="AH27" s="116"/>
      <c r="AI27" s="116"/>
      <c r="AJ27" s="116"/>
      <c r="AK27" s="116"/>
      <c r="AL27" s="116"/>
      <c r="AM27" s="116"/>
    </row>
    <row r="28" spans="1:48" ht="15" customHeight="1">
      <c r="A28" s="113"/>
      <c r="B28" s="113"/>
      <c r="C28" s="113"/>
      <c r="D28" s="113"/>
      <c r="E28" s="113"/>
      <c r="F28" s="113"/>
      <c r="G28" s="113"/>
      <c r="H28" s="114"/>
      <c r="I28" s="114"/>
      <c r="J28" s="114"/>
      <c r="K28" s="114"/>
      <c r="L28" s="114"/>
      <c r="M28" s="114"/>
      <c r="N28" s="114"/>
      <c r="O28" s="114"/>
      <c r="P28" s="114"/>
      <c r="Q28" s="114"/>
      <c r="R28" s="114"/>
      <c r="S28" s="114"/>
      <c r="T28" s="114"/>
      <c r="U28" s="114"/>
      <c r="V28" s="114"/>
      <c r="W28" s="114"/>
      <c r="X28" s="114"/>
      <c r="Y28" s="114"/>
      <c r="Z28" s="114"/>
      <c r="AA28" s="114"/>
      <c r="AB28" s="115"/>
      <c r="AC28" s="115"/>
      <c r="AD28" s="115"/>
      <c r="AE28" s="115"/>
      <c r="AF28" s="116"/>
      <c r="AG28" s="116"/>
      <c r="AH28" s="116"/>
      <c r="AI28" s="116"/>
      <c r="AJ28" s="116"/>
      <c r="AK28" s="116"/>
      <c r="AL28" s="116"/>
      <c r="AM28" s="116"/>
      <c r="AV28" s="3"/>
    </row>
    <row r="29" spans="1:48" ht="15" customHeight="1">
      <c r="A29" s="104"/>
      <c r="B29" s="104"/>
      <c r="C29" s="104"/>
      <c r="D29" s="104"/>
      <c r="E29" s="104"/>
      <c r="F29" s="104"/>
      <c r="G29" s="104"/>
      <c r="H29" s="105"/>
      <c r="I29" s="105"/>
      <c r="J29" s="105"/>
      <c r="K29" s="105"/>
      <c r="L29" s="105"/>
      <c r="M29" s="105"/>
      <c r="N29" s="105"/>
      <c r="O29" s="105"/>
      <c r="P29" s="105"/>
      <c r="Q29" s="105"/>
      <c r="R29" s="105"/>
      <c r="S29" s="105"/>
      <c r="T29" s="105"/>
      <c r="U29" s="105"/>
      <c r="V29" s="105"/>
      <c r="W29" s="105"/>
      <c r="X29" s="105"/>
      <c r="Y29" s="105"/>
      <c r="Z29" s="105"/>
      <c r="AA29" s="105"/>
      <c r="AB29" s="106"/>
      <c r="AC29" s="106"/>
      <c r="AD29" s="106"/>
      <c r="AE29" s="106"/>
      <c r="AF29" s="107"/>
      <c r="AG29" s="107"/>
      <c r="AH29" s="107"/>
      <c r="AI29" s="107"/>
      <c r="AJ29" s="107"/>
      <c r="AK29" s="107"/>
      <c r="AL29" s="107"/>
      <c r="AM29" s="107"/>
    </row>
    <row r="30" spans="1:48" ht="15" customHeight="1">
      <c r="A30" s="108" t="s">
        <v>19</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10">
        <f>SUM(AF25:AM29)</f>
        <v>0</v>
      </c>
      <c r="AG30" s="111"/>
      <c r="AH30" s="111"/>
      <c r="AI30" s="111"/>
      <c r="AJ30" s="111"/>
      <c r="AK30" s="111"/>
      <c r="AL30" s="111"/>
      <c r="AM30" s="112"/>
    </row>
    <row r="31" spans="1:48">
      <c r="A31" s="52"/>
      <c r="B31" s="3"/>
      <c r="C31" s="53"/>
      <c r="D31" s="54"/>
      <c r="F31" s="3"/>
      <c r="G31" s="3"/>
      <c r="H31" s="3"/>
      <c r="I31" s="3"/>
      <c r="J31" s="55"/>
      <c r="K31" s="55"/>
      <c r="L31" s="55"/>
      <c r="M31" s="55"/>
      <c r="N31" s="55"/>
      <c r="O31" s="56"/>
      <c r="P31" s="53"/>
      <c r="S31" s="55"/>
      <c r="T31" s="36"/>
      <c r="U31" s="55"/>
      <c r="V31" s="55"/>
      <c r="W31" s="51"/>
      <c r="AD31" s="53"/>
      <c r="AE31" s="57"/>
      <c r="AF31" s="57"/>
      <c r="AG31" s="57"/>
      <c r="AH31" s="51"/>
      <c r="AI31" s="144"/>
      <c r="AJ31" s="144"/>
      <c r="AK31" s="144"/>
      <c r="AL31" s="145"/>
      <c r="AM31" s="145"/>
    </row>
    <row r="32" spans="1:48">
      <c r="A32" s="53" t="s">
        <v>48</v>
      </c>
      <c r="B32" s="3"/>
      <c r="C32" s="53"/>
      <c r="D32" s="3"/>
      <c r="E32" s="54"/>
      <c r="F32" s="3"/>
      <c r="G32" s="3"/>
      <c r="H32" s="3"/>
      <c r="I32" s="3"/>
      <c r="J32" s="55"/>
      <c r="K32" s="55"/>
      <c r="L32" s="55"/>
      <c r="M32" s="55"/>
      <c r="N32" s="55"/>
      <c r="O32" s="56"/>
      <c r="P32" s="53"/>
      <c r="S32" s="55"/>
      <c r="T32" s="36"/>
      <c r="U32" s="55"/>
      <c r="V32" s="55"/>
      <c r="W32" s="51"/>
      <c r="AD32" s="53"/>
      <c r="AE32" s="57"/>
      <c r="AF32" s="57"/>
      <c r="AG32" s="57"/>
      <c r="AH32" s="51"/>
      <c r="AI32" s="144"/>
      <c r="AJ32" s="144"/>
      <c r="AK32" s="144"/>
      <c r="AL32" s="145"/>
      <c r="AM32" s="145"/>
    </row>
    <row r="33" spans="1:48" ht="15" customHeight="1">
      <c r="A33" s="121" t="s">
        <v>69</v>
      </c>
      <c r="B33" s="122"/>
      <c r="C33" s="122"/>
      <c r="D33" s="122"/>
      <c r="E33" s="122"/>
      <c r="F33" s="122"/>
      <c r="G33" s="123"/>
      <c r="H33" s="121" t="s">
        <v>70</v>
      </c>
      <c r="I33" s="122"/>
      <c r="J33" s="122"/>
      <c r="K33" s="122"/>
      <c r="L33" s="122"/>
      <c r="M33" s="122"/>
      <c r="N33" s="122"/>
      <c r="O33" s="122"/>
      <c r="P33" s="122"/>
      <c r="Q33" s="122"/>
      <c r="R33" s="122"/>
      <c r="S33" s="122"/>
      <c r="T33" s="122"/>
      <c r="U33" s="122"/>
      <c r="V33" s="122"/>
      <c r="W33" s="122"/>
      <c r="X33" s="122"/>
      <c r="Y33" s="122"/>
      <c r="Z33" s="122"/>
      <c r="AA33" s="122"/>
      <c r="AB33" s="121" t="s">
        <v>72</v>
      </c>
      <c r="AC33" s="122"/>
      <c r="AD33" s="122"/>
      <c r="AE33" s="122"/>
      <c r="AF33" s="121" t="s">
        <v>71</v>
      </c>
      <c r="AG33" s="122"/>
      <c r="AH33" s="122"/>
      <c r="AI33" s="122"/>
      <c r="AJ33" s="122"/>
      <c r="AK33" s="122"/>
      <c r="AL33" s="122"/>
      <c r="AM33" s="123"/>
    </row>
    <row r="34" spans="1:48" ht="15" customHeight="1">
      <c r="A34" s="117"/>
      <c r="B34" s="117"/>
      <c r="C34" s="117"/>
      <c r="D34" s="117"/>
      <c r="E34" s="117"/>
      <c r="F34" s="117"/>
      <c r="G34" s="117"/>
      <c r="H34" s="118"/>
      <c r="I34" s="118"/>
      <c r="J34" s="118"/>
      <c r="K34" s="118"/>
      <c r="L34" s="118"/>
      <c r="M34" s="118"/>
      <c r="N34" s="118"/>
      <c r="O34" s="118"/>
      <c r="P34" s="118"/>
      <c r="Q34" s="118"/>
      <c r="R34" s="118"/>
      <c r="S34" s="118"/>
      <c r="T34" s="118"/>
      <c r="U34" s="118"/>
      <c r="V34" s="118"/>
      <c r="W34" s="118"/>
      <c r="X34" s="118"/>
      <c r="Y34" s="118"/>
      <c r="Z34" s="118"/>
      <c r="AA34" s="118"/>
      <c r="AB34" s="119"/>
      <c r="AC34" s="119"/>
      <c r="AD34" s="119"/>
      <c r="AE34" s="119"/>
      <c r="AF34" s="120"/>
      <c r="AG34" s="120"/>
      <c r="AH34" s="120"/>
      <c r="AI34" s="120"/>
      <c r="AJ34" s="120"/>
      <c r="AK34" s="120"/>
      <c r="AL34" s="120"/>
      <c r="AM34" s="120"/>
    </row>
    <row r="35" spans="1:48" ht="15" customHeight="1">
      <c r="A35" s="113"/>
      <c r="B35" s="113"/>
      <c r="C35" s="113"/>
      <c r="D35" s="113"/>
      <c r="E35" s="113"/>
      <c r="F35" s="113"/>
      <c r="G35" s="113"/>
      <c r="H35" s="114"/>
      <c r="I35" s="114"/>
      <c r="J35" s="114"/>
      <c r="K35" s="114"/>
      <c r="L35" s="114"/>
      <c r="M35" s="114"/>
      <c r="N35" s="114"/>
      <c r="O35" s="114"/>
      <c r="P35" s="114"/>
      <c r="Q35" s="114"/>
      <c r="R35" s="114"/>
      <c r="S35" s="114"/>
      <c r="T35" s="114"/>
      <c r="U35" s="114"/>
      <c r="V35" s="114"/>
      <c r="W35" s="114"/>
      <c r="X35" s="114"/>
      <c r="Y35" s="114"/>
      <c r="Z35" s="114"/>
      <c r="AA35" s="114"/>
      <c r="AB35" s="115"/>
      <c r="AC35" s="115"/>
      <c r="AD35" s="115"/>
      <c r="AE35" s="115"/>
      <c r="AF35" s="116"/>
      <c r="AG35" s="116"/>
      <c r="AH35" s="116"/>
      <c r="AI35" s="116"/>
      <c r="AJ35" s="116"/>
      <c r="AK35" s="116"/>
      <c r="AL35" s="116"/>
      <c r="AM35" s="116"/>
    </row>
    <row r="36" spans="1:48" ht="15" customHeight="1">
      <c r="A36" s="113"/>
      <c r="B36" s="113"/>
      <c r="C36" s="113"/>
      <c r="D36" s="113"/>
      <c r="E36" s="113"/>
      <c r="F36" s="113"/>
      <c r="G36" s="113"/>
      <c r="H36" s="114"/>
      <c r="I36" s="114"/>
      <c r="J36" s="114"/>
      <c r="K36" s="114"/>
      <c r="L36" s="114"/>
      <c r="M36" s="114"/>
      <c r="N36" s="114"/>
      <c r="O36" s="114"/>
      <c r="P36" s="114"/>
      <c r="Q36" s="114"/>
      <c r="R36" s="114"/>
      <c r="S36" s="114"/>
      <c r="T36" s="114"/>
      <c r="U36" s="114"/>
      <c r="V36" s="114"/>
      <c r="W36" s="114"/>
      <c r="X36" s="114"/>
      <c r="Y36" s="114"/>
      <c r="Z36" s="114"/>
      <c r="AA36" s="114"/>
      <c r="AB36" s="115"/>
      <c r="AC36" s="115"/>
      <c r="AD36" s="115"/>
      <c r="AE36" s="115"/>
      <c r="AF36" s="116"/>
      <c r="AG36" s="116"/>
      <c r="AH36" s="116"/>
      <c r="AI36" s="116"/>
      <c r="AJ36" s="116"/>
      <c r="AK36" s="116"/>
      <c r="AL36" s="116"/>
      <c r="AM36" s="116"/>
    </row>
    <row r="37" spans="1:48" ht="15" customHeight="1">
      <c r="A37" s="113"/>
      <c r="B37" s="113"/>
      <c r="C37" s="113"/>
      <c r="D37" s="113"/>
      <c r="E37" s="113"/>
      <c r="F37" s="113"/>
      <c r="G37" s="113"/>
      <c r="H37" s="114"/>
      <c r="I37" s="114"/>
      <c r="J37" s="114"/>
      <c r="K37" s="114"/>
      <c r="L37" s="114"/>
      <c r="M37" s="114"/>
      <c r="N37" s="114"/>
      <c r="O37" s="114"/>
      <c r="P37" s="114"/>
      <c r="Q37" s="114"/>
      <c r="R37" s="114"/>
      <c r="S37" s="114"/>
      <c r="T37" s="114"/>
      <c r="U37" s="114"/>
      <c r="V37" s="114"/>
      <c r="W37" s="114"/>
      <c r="X37" s="114"/>
      <c r="Y37" s="114"/>
      <c r="Z37" s="114"/>
      <c r="AA37" s="114"/>
      <c r="AB37" s="115"/>
      <c r="AC37" s="115"/>
      <c r="AD37" s="115"/>
      <c r="AE37" s="115"/>
      <c r="AF37" s="116"/>
      <c r="AG37" s="116"/>
      <c r="AH37" s="116"/>
      <c r="AI37" s="116"/>
      <c r="AJ37" s="116"/>
      <c r="AK37" s="116"/>
      <c r="AL37" s="116"/>
      <c r="AM37" s="116"/>
      <c r="AV37" s="3"/>
    </row>
    <row r="38" spans="1:48" ht="15" customHeight="1">
      <c r="A38" s="104"/>
      <c r="B38" s="104"/>
      <c r="C38" s="104"/>
      <c r="D38" s="104"/>
      <c r="E38" s="104"/>
      <c r="F38" s="104"/>
      <c r="G38" s="104"/>
      <c r="H38" s="105"/>
      <c r="I38" s="105"/>
      <c r="J38" s="105"/>
      <c r="K38" s="105"/>
      <c r="L38" s="105"/>
      <c r="M38" s="105"/>
      <c r="N38" s="105"/>
      <c r="O38" s="105"/>
      <c r="P38" s="105"/>
      <c r="Q38" s="105"/>
      <c r="R38" s="105"/>
      <c r="S38" s="105"/>
      <c r="T38" s="105"/>
      <c r="U38" s="105"/>
      <c r="V38" s="105"/>
      <c r="W38" s="105"/>
      <c r="X38" s="105"/>
      <c r="Y38" s="105"/>
      <c r="Z38" s="105"/>
      <c r="AA38" s="105"/>
      <c r="AB38" s="106"/>
      <c r="AC38" s="106"/>
      <c r="AD38" s="106"/>
      <c r="AE38" s="106"/>
      <c r="AF38" s="107"/>
      <c r="AG38" s="107"/>
      <c r="AH38" s="107"/>
      <c r="AI38" s="107"/>
      <c r="AJ38" s="107"/>
      <c r="AK38" s="107"/>
      <c r="AL38" s="107"/>
      <c r="AM38" s="107"/>
    </row>
    <row r="39" spans="1:48" ht="15" customHeight="1">
      <c r="A39" s="108" t="s">
        <v>19</v>
      </c>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10">
        <f>SUM(AF34:AM38)</f>
        <v>0</v>
      </c>
      <c r="AG39" s="111"/>
      <c r="AH39" s="111"/>
      <c r="AI39" s="111"/>
      <c r="AJ39" s="111"/>
      <c r="AK39" s="111"/>
      <c r="AL39" s="111"/>
      <c r="AM39" s="112"/>
    </row>
    <row r="40" spans="1:48" ht="6" customHeight="1" thickBot="1">
      <c r="A40" s="58"/>
      <c r="B40" s="58"/>
      <c r="C40" s="58"/>
      <c r="D40" s="58"/>
      <c r="E40" s="59"/>
      <c r="F40" s="59"/>
      <c r="G40" s="59"/>
      <c r="H40" s="59"/>
      <c r="I40" s="59"/>
      <c r="J40" s="37"/>
      <c r="K40" s="37"/>
      <c r="L40" s="37"/>
      <c r="M40" s="37"/>
      <c r="N40" s="37"/>
      <c r="AH40" s="60"/>
    </row>
    <row r="41" spans="1:48" s="3" customFormat="1" ht="19.5" customHeight="1">
      <c r="A41" s="39" t="s">
        <v>152</v>
      </c>
      <c r="B41" s="8"/>
      <c r="C41" s="8"/>
      <c r="D41" s="8"/>
      <c r="E41" s="8"/>
      <c r="F41" s="8"/>
      <c r="G41" s="8"/>
      <c r="H41" s="8"/>
      <c r="I41" s="9"/>
      <c r="J41" s="11"/>
      <c r="K41" s="8"/>
      <c r="L41" s="10"/>
      <c r="M41" s="10"/>
      <c r="N41" s="10"/>
      <c r="O41" s="8"/>
      <c r="P41" s="8"/>
      <c r="Q41" s="8"/>
      <c r="R41" s="8"/>
      <c r="S41" s="8"/>
      <c r="T41" s="12"/>
      <c r="U41" s="12"/>
      <c r="V41" s="12"/>
      <c r="W41" s="12"/>
      <c r="AC41" s="124"/>
      <c r="AD41" s="125" t="s">
        <v>29</v>
      </c>
      <c r="AE41" s="126"/>
      <c r="AF41" s="126"/>
      <c r="AG41" s="126"/>
      <c r="AH41" s="126"/>
      <c r="AI41" s="127" t="s">
        <v>64</v>
      </c>
      <c r="AJ41" s="128"/>
      <c r="AK41" s="128"/>
      <c r="AL41" s="128"/>
      <c r="AM41" s="129"/>
    </row>
    <row r="42" spans="1:48" s="3" customFormat="1" ht="13.5" customHeight="1">
      <c r="A42" s="8"/>
      <c r="B42" s="8"/>
      <c r="C42" s="8"/>
      <c r="D42" s="8"/>
      <c r="E42" s="8"/>
      <c r="F42" s="8"/>
      <c r="G42" s="8"/>
      <c r="H42" s="8"/>
      <c r="I42" s="8"/>
      <c r="J42" s="8"/>
      <c r="K42" s="8"/>
      <c r="L42" s="8"/>
      <c r="M42" s="8"/>
      <c r="N42" s="8"/>
      <c r="O42" s="8"/>
      <c r="P42" s="8"/>
      <c r="Q42" s="8"/>
      <c r="R42" s="8"/>
      <c r="S42" s="8"/>
      <c r="T42" s="8"/>
      <c r="U42" s="8"/>
      <c r="V42" s="8"/>
      <c r="W42" s="8"/>
      <c r="AC42" s="124"/>
      <c r="AD42" s="130" t="str">
        <f>IFERROR(VLOOKUP(L10,リスト!N2:Q39,4,FALSE)*AJ10,"")</f>
        <v/>
      </c>
      <c r="AE42" s="131"/>
      <c r="AF42" s="131"/>
      <c r="AG42" s="134" t="s">
        <v>9</v>
      </c>
      <c r="AH42" s="135"/>
      <c r="AI42" s="138" t="str">
        <f>IF(AD42="","",MIN(AD42,ROUNDDOWN(AF50/1000,0)))</f>
        <v/>
      </c>
      <c r="AJ42" s="139"/>
      <c r="AK42" s="139"/>
      <c r="AL42" s="134" t="s">
        <v>9</v>
      </c>
      <c r="AM42" s="135"/>
    </row>
    <row r="43" spans="1:48" s="3" customFormat="1" ht="12">
      <c r="A43" s="7"/>
      <c r="B43" s="8"/>
      <c r="C43" s="8"/>
      <c r="D43" s="8"/>
      <c r="E43" s="8"/>
      <c r="F43" s="8"/>
      <c r="G43" s="8"/>
      <c r="H43" s="8"/>
      <c r="I43" s="8"/>
      <c r="J43" s="8"/>
      <c r="K43" s="8"/>
      <c r="L43" s="8"/>
      <c r="M43" s="8"/>
      <c r="N43" s="8"/>
      <c r="O43" s="8"/>
      <c r="P43" s="8"/>
      <c r="Q43" s="8"/>
      <c r="R43" s="8"/>
      <c r="S43" s="8"/>
      <c r="T43" s="8"/>
      <c r="U43" s="8"/>
      <c r="V43" s="8"/>
      <c r="W43" s="8"/>
      <c r="AC43" s="124"/>
      <c r="AD43" s="132"/>
      <c r="AE43" s="133"/>
      <c r="AF43" s="133"/>
      <c r="AG43" s="136"/>
      <c r="AH43" s="137"/>
      <c r="AI43" s="140"/>
      <c r="AJ43" s="141"/>
      <c r="AK43" s="141"/>
      <c r="AL43" s="136"/>
      <c r="AM43" s="137"/>
      <c r="AT43" s="4"/>
    </row>
    <row r="44" spans="1:48" ht="15" customHeight="1">
      <c r="A44" s="121" t="s">
        <v>69</v>
      </c>
      <c r="B44" s="122"/>
      <c r="C44" s="122"/>
      <c r="D44" s="122"/>
      <c r="E44" s="122"/>
      <c r="F44" s="122"/>
      <c r="G44" s="123"/>
      <c r="H44" s="121" t="s">
        <v>70</v>
      </c>
      <c r="I44" s="122"/>
      <c r="J44" s="122"/>
      <c r="K44" s="122"/>
      <c r="L44" s="122"/>
      <c r="M44" s="122"/>
      <c r="N44" s="122"/>
      <c r="O44" s="122"/>
      <c r="P44" s="122"/>
      <c r="Q44" s="122"/>
      <c r="R44" s="122"/>
      <c r="S44" s="122"/>
      <c r="T44" s="122"/>
      <c r="U44" s="122"/>
      <c r="V44" s="122"/>
      <c r="W44" s="122"/>
      <c r="X44" s="122"/>
      <c r="Y44" s="122"/>
      <c r="Z44" s="122"/>
      <c r="AA44" s="122"/>
      <c r="AB44" s="121" t="s">
        <v>72</v>
      </c>
      <c r="AC44" s="122"/>
      <c r="AD44" s="142"/>
      <c r="AE44" s="143"/>
      <c r="AF44" s="142" t="s">
        <v>71</v>
      </c>
      <c r="AG44" s="142"/>
      <c r="AH44" s="142"/>
      <c r="AI44" s="142"/>
      <c r="AJ44" s="142"/>
      <c r="AK44" s="142"/>
      <c r="AL44" s="142"/>
      <c r="AM44" s="143"/>
    </row>
    <row r="45" spans="1:48" ht="15" customHeight="1">
      <c r="A45" s="117"/>
      <c r="B45" s="117"/>
      <c r="C45" s="117"/>
      <c r="D45" s="117"/>
      <c r="E45" s="117"/>
      <c r="F45" s="117"/>
      <c r="G45" s="117"/>
      <c r="H45" s="118"/>
      <c r="I45" s="118"/>
      <c r="J45" s="118"/>
      <c r="K45" s="118"/>
      <c r="L45" s="118"/>
      <c r="M45" s="118"/>
      <c r="N45" s="118"/>
      <c r="O45" s="118"/>
      <c r="P45" s="118"/>
      <c r="Q45" s="118"/>
      <c r="R45" s="118"/>
      <c r="S45" s="118"/>
      <c r="T45" s="118"/>
      <c r="U45" s="118"/>
      <c r="V45" s="118"/>
      <c r="W45" s="118"/>
      <c r="X45" s="118"/>
      <c r="Y45" s="118"/>
      <c r="Z45" s="118"/>
      <c r="AA45" s="118"/>
      <c r="AB45" s="119"/>
      <c r="AC45" s="119"/>
      <c r="AD45" s="119"/>
      <c r="AE45" s="119"/>
      <c r="AF45" s="120"/>
      <c r="AG45" s="120"/>
      <c r="AH45" s="120"/>
      <c r="AI45" s="120"/>
      <c r="AJ45" s="120"/>
      <c r="AK45" s="120"/>
      <c r="AL45" s="120"/>
      <c r="AM45" s="120"/>
    </row>
    <row r="46" spans="1:48" ht="15" customHeight="1">
      <c r="A46" s="113"/>
      <c r="B46" s="113"/>
      <c r="C46" s="113"/>
      <c r="D46" s="113"/>
      <c r="E46" s="113"/>
      <c r="F46" s="113"/>
      <c r="G46" s="113"/>
      <c r="H46" s="114"/>
      <c r="I46" s="114"/>
      <c r="J46" s="114"/>
      <c r="K46" s="114"/>
      <c r="L46" s="114"/>
      <c r="M46" s="114"/>
      <c r="N46" s="114"/>
      <c r="O46" s="114"/>
      <c r="P46" s="114"/>
      <c r="Q46" s="114"/>
      <c r="R46" s="114"/>
      <c r="S46" s="114"/>
      <c r="T46" s="114"/>
      <c r="U46" s="114"/>
      <c r="V46" s="114"/>
      <c r="W46" s="114"/>
      <c r="X46" s="114"/>
      <c r="Y46" s="114"/>
      <c r="Z46" s="114"/>
      <c r="AA46" s="114"/>
      <c r="AB46" s="115"/>
      <c r="AC46" s="115"/>
      <c r="AD46" s="115"/>
      <c r="AE46" s="115"/>
      <c r="AF46" s="116"/>
      <c r="AG46" s="116"/>
      <c r="AH46" s="116"/>
      <c r="AI46" s="116"/>
      <c r="AJ46" s="116"/>
      <c r="AK46" s="116"/>
      <c r="AL46" s="116"/>
      <c r="AM46" s="116"/>
    </row>
    <row r="47" spans="1:48" ht="15" customHeight="1">
      <c r="A47" s="113"/>
      <c r="B47" s="113"/>
      <c r="C47" s="113"/>
      <c r="D47" s="113"/>
      <c r="E47" s="113"/>
      <c r="F47" s="113"/>
      <c r="G47" s="113"/>
      <c r="H47" s="114"/>
      <c r="I47" s="114"/>
      <c r="J47" s="114"/>
      <c r="K47" s="114"/>
      <c r="L47" s="114"/>
      <c r="M47" s="114"/>
      <c r="N47" s="114"/>
      <c r="O47" s="114"/>
      <c r="P47" s="114"/>
      <c r="Q47" s="114"/>
      <c r="R47" s="114"/>
      <c r="S47" s="114"/>
      <c r="T47" s="114"/>
      <c r="U47" s="114"/>
      <c r="V47" s="114"/>
      <c r="W47" s="114"/>
      <c r="X47" s="114"/>
      <c r="Y47" s="114"/>
      <c r="Z47" s="114"/>
      <c r="AA47" s="114"/>
      <c r="AB47" s="115"/>
      <c r="AC47" s="115"/>
      <c r="AD47" s="115"/>
      <c r="AE47" s="115"/>
      <c r="AF47" s="116"/>
      <c r="AG47" s="116"/>
      <c r="AH47" s="116"/>
      <c r="AI47" s="116"/>
      <c r="AJ47" s="116"/>
      <c r="AK47" s="116"/>
      <c r="AL47" s="116"/>
      <c r="AM47" s="116"/>
    </row>
    <row r="48" spans="1:48" ht="15" customHeight="1">
      <c r="A48" s="113"/>
      <c r="B48" s="113"/>
      <c r="C48" s="113"/>
      <c r="D48" s="113"/>
      <c r="E48" s="113"/>
      <c r="F48" s="113"/>
      <c r="G48" s="113"/>
      <c r="H48" s="114"/>
      <c r="I48" s="114"/>
      <c r="J48" s="114"/>
      <c r="K48" s="114"/>
      <c r="L48" s="114"/>
      <c r="M48" s="114"/>
      <c r="N48" s="114"/>
      <c r="O48" s="114"/>
      <c r="P48" s="114"/>
      <c r="Q48" s="114"/>
      <c r="R48" s="114"/>
      <c r="S48" s="114"/>
      <c r="T48" s="114"/>
      <c r="U48" s="114"/>
      <c r="V48" s="114"/>
      <c r="W48" s="114"/>
      <c r="X48" s="114"/>
      <c r="Y48" s="114"/>
      <c r="Z48" s="114"/>
      <c r="AA48" s="114"/>
      <c r="AB48" s="115"/>
      <c r="AC48" s="115"/>
      <c r="AD48" s="115"/>
      <c r="AE48" s="115"/>
      <c r="AF48" s="116"/>
      <c r="AG48" s="116"/>
      <c r="AH48" s="116"/>
      <c r="AI48" s="116"/>
      <c r="AJ48" s="116"/>
      <c r="AK48" s="116"/>
      <c r="AL48" s="116"/>
      <c r="AM48" s="116"/>
    </row>
    <row r="49" spans="1:39" ht="15" customHeight="1">
      <c r="A49" s="104"/>
      <c r="B49" s="104"/>
      <c r="C49" s="104"/>
      <c r="D49" s="104"/>
      <c r="E49" s="104"/>
      <c r="F49" s="104"/>
      <c r="G49" s="104"/>
      <c r="H49" s="105"/>
      <c r="I49" s="105"/>
      <c r="J49" s="105"/>
      <c r="K49" s="105"/>
      <c r="L49" s="105"/>
      <c r="M49" s="105"/>
      <c r="N49" s="105"/>
      <c r="O49" s="105"/>
      <c r="P49" s="105"/>
      <c r="Q49" s="105"/>
      <c r="R49" s="105"/>
      <c r="S49" s="105"/>
      <c r="T49" s="105"/>
      <c r="U49" s="105"/>
      <c r="V49" s="105"/>
      <c r="W49" s="105"/>
      <c r="X49" s="105"/>
      <c r="Y49" s="105"/>
      <c r="Z49" s="105"/>
      <c r="AA49" s="105"/>
      <c r="AB49" s="106"/>
      <c r="AC49" s="106"/>
      <c r="AD49" s="106"/>
      <c r="AE49" s="106"/>
      <c r="AF49" s="107"/>
      <c r="AG49" s="107"/>
      <c r="AH49" s="107"/>
      <c r="AI49" s="107"/>
      <c r="AJ49" s="107"/>
      <c r="AK49" s="107"/>
      <c r="AL49" s="107"/>
      <c r="AM49" s="107"/>
    </row>
    <row r="50" spans="1:39" ht="15" customHeight="1">
      <c r="A50" s="108" t="s">
        <v>19</v>
      </c>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10">
        <f>SUM(AF45:AM49)</f>
        <v>0</v>
      </c>
      <c r="AG50" s="111"/>
      <c r="AH50" s="111"/>
      <c r="AI50" s="111"/>
      <c r="AJ50" s="111"/>
      <c r="AK50" s="111"/>
      <c r="AL50" s="111"/>
      <c r="AM50" s="112"/>
    </row>
    <row r="51" spans="1:39" ht="4.5" customHeight="1">
      <c r="A51" s="58"/>
      <c r="B51" s="58"/>
      <c r="C51" s="58"/>
      <c r="D51" s="58"/>
      <c r="E51" s="61"/>
      <c r="F51" s="61"/>
      <c r="G51" s="61"/>
      <c r="H51" s="61"/>
      <c r="I51" s="61"/>
      <c r="J51" s="38"/>
      <c r="K51" s="38"/>
      <c r="L51" s="38"/>
      <c r="M51" s="38"/>
      <c r="N51" s="38"/>
      <c r="O51" s="61"/>
      <c r="P51" s="61"/>
      <c r="Q51" s="61"/>
      <c r="R51" s="61"/>
      <c r="S51" s="61"/>
      <c r="T51" s="61"/>
      <c r="U51" s="61"/>
      <c r="V51" s="61"/>
      <c r="W51" s="61"/>
      <c r="X51" s="61"/>
      <c r="Y51" s="62"/>
      <c r="Z51" s="62"/>
      <c r="AA51" s="62"/>
      <c r="AB51" s="62"/>
      <c r="AC51" s="62"/>
      <c r="AD51" s="62"/>
      <c r="AE51" s="61"/>
      <c r="AF51" s="61"/>
      <c r="AG51" s="61"/>
      <c r="AH51" s="61"/>
      <c r="AI51" s="61"/>
      <c r="AJ51" s="61"/>
      <c r="AK51" s="61"/>
      <c r="AL51" s="61"/>
      <c r="AM51" s="61"/>
    </row>
    <row r="52" spans="1:39">
      <c r="A52" s="53" t="s">
        <v>67</v>
      </c>
    </row>
  </sheetData>
  <sheetProtection formatCells="0" formatColumns="0" formatRows="0" insertColumns="0" insertRows="0" autoFilter="0"/>
  <mergeCells count="125">
    <mergeCell ref="AP10:AU10"/>
    <mergeCell ref="A8:C9"/>
    <mergeCell ref="A3:AM3"/>
    <mergeCell ref="A5:AM5"/>
    <mergeCell ref="A7:G7"/>
    <mergeCell ref="H7:N7"/>
    <mergeCell ref="O7:S7"/>
    <mergeCell ref="T7:AM7"/>
    <mergeCell ref="Y8:AA9"/>
    <mergeCell ref="AB8:AM8"/>
    <mergeCell ref="AB9:AM9"/>
    <mergeCell ref="D8:X8"/>
    <mergeCell ref="D9:X9"/>
    <mergeCell ref="A17:W17"/>
    <mergeCell ref="X17:Z17"/>
    <mergeCell ref="A10:K10"/>
    <mergeCell ref="L10:AF10"/>
    <mergeCell ref="AG10:AI10"/>
    <mergeCell ref="A13:AM13"/>
    <mergeCell ref="A15:W15"/>
    <mergeCell ref="X15:Z15"/>
    <mergeCell ref="A16:W16"/>
    <mergeCell ref="X16:Z16"/>
    <mergeCell ref="AJ10:AK10"/>
    <mergeCell ref="AL10:AM10"/>
    <mergeCell ref="A11:H11"/>
    <mergeCell ref="J11:X11"/>
    <mergeCell ref="Z11:AM11"/>
    <mergeCell ref="AF44:AM44"/>
    <mergeCell ref="A19:AM19"/>
    <mergeCell ref="AC21:AC23"/>
    <mergeCell ref="AD21:AH21"/>
    <mergeCell ref="AI21:AM21"/>
    <mergeCell ref="AD22:AF23"/>
    <mergeCell ref="AG22:AH23"/>
    <mergeCell ref="AI22:AK23"/>
    <mergeCell ref="AL22:AM23"/>
    <mergeCell ref="A24:G24"/>
    <mergeCell ref="AF24:AM24"/>
    <mergeCell ref="AB24:AE24"/>
    <mergeCell ref="H24:AA24"/>
    <mergeCell ref="AB33:AE33"/>
    <mergeCell ref="AF33:AM33"/>
    <mergeCell ref="A34:G34"/>
    <mergeCell ref="H34:AA34"/>
    <mergeCell ref="AB34:AE34"/>
    <mergeCell ref="AF34:AM34"/>
    <mergeCell ref="A25:G25"/>
    <mergeCell ref="A26:G26"/>
    <mergeCell ref="A27:G27"/>
    <mergeCell ref="A28:G28"/>
    <mergeCell ref="A29:G29"/>
    <mergeCell ref="H25:AA25"/>
    <mergeCell ref="AB25:AE25"/>
    <mergeCell ref="AF25:AM25"/>
    <mergeCell ref="AF26:AM26"/>
    <mergeCell ref="AF27:AM27"/>
    <mergeCell ref="AF28:AM28"/>
    <mergeCell ref="AF29:AM29"/>
    <mergeCell ref="H26:AA26"/>
    <mergeCell ref="H27:AA27"/>
    <mergeCell ref="H28:AA28"/>
    <mergeCell ref="H29:AA29"/>
    <mergeCell ref="A36:G36"/>
    <mergeCell ref="H36:AA36"/>
    <mergeCell ref="AB36:AE36"/>
    <mergeCell ref="AF36:AM36"/>
    <mergeCell ref="A37:G37"/>
    <mergeCell ref="H37:AA37"/>
    <mergeCell ref="AB37:AE37"/>
    <mergeCell ref="AF37:AM37"/>
    <mergeCell ref="AB26:AE26"/>
    <mergeCell ref="AB27:AE27"/>
    <mergeCell ref="AB28:AE28"/>
    <mergeCell ref="AB29:AE29"/>
    <mergeCell ref="AI31:AK31"/>
    <mergeCell ref="AL31:AM31"/>
    <mergeCell ref="AI32:AK32"/>
    <mergeCell ref="AL32:AM32"/>
    <mergeCell ref="A30:AE30"/>
    <mergeCell ref="AF30:AM30"/>
    <mergeCell ref="A35:G35"/>
    <mergeCell ref="H35:AA35"/>
    <mergeCell ref="AB35:AE35"/>
    <mergeCell ref="AF35:AM35"/>
    <mergeCell ref="A33:G33"/>
    <mergeCell ref="H33:AA33"/>
    <mergeCell ref="A45:G45"/>
    <mergeCell ref="H45:AA45"/>
    <mergeCell ref="AB45:AE45"/>
    <mergeCell ref="AF45:AM45"/>
    <mergeCell ref="A46:G46"/>
    <mergeCell ref="H46:AA46"/>
    <mergeCell ref="AB46:AE46"/>
    <mergeCell ref="AF46:AM46"/>
    <mergeCell ref="A38:G38"/>
    <mergeCell ref="H38:AA38"/>
    <mergeCell ref="AB38:AE38"/>
    <mergeCell ref="AF38:AM38"/>
    <mergeCell ref="A39:AE39"/>
    <mergeCell ref="AF39:AM39"/>
    <mergeCell ref="A44:G44"/>
    <mergeCell ref="AC41:AC43"/>
    <mergeCell ref="AD41:AH41"/>
    <mergeCell ref="AI41:AM41"/>
    <mergeCell ref="AD42:AF43"/>
    <mergeCell ref="AG42:AH43"/>
    <mergeCell ref="AI42:AK43"/>
    <mergeCell ref="AL42:AM43"/>
    <mergeCell ref="H44:AA44"/>
    <mergeCell ref="AB44:AE44"/>
    <mergeCell ref="A49:G49"/>
    <mergeCell ref="H49:AA49"/>
    <mergeCell ref="AB49:AE49"/>
    <mergeCell ref="AF49:AM49"/>
    <mergeCell ref="A50:AE50"/>
    <mergeCell ref="AF50:AM50"/>
    <mergeCell ref="A47:G47"/>
    <mergeCell ref="H47:AA47"/>
    <mergeCell ref="AB47:AE47"/>
    <mergeCell ref="AF47:AM47"/>
    <mergeCell ref="A48:G48"/>
    <mergeCell ref="H48:AA48"/>
    <mergeCell ref="AB48:AE48"/>
    <mergeCell ref="AF48:AM48"/>
  </mergeCells>
  <phoneticPr fontId="5"/>
  <conditionalFormatting sqref="AJ10">
    <cfRule type="expression" dxfId="1" priority="1">
      <formula>OR($L$10="",$L$10="居宅介護　集合住宅併設型（同一建物減算の算定がある事業所）",$L$10="集合住宅併設型（同一建物減算の算定がある事業所）以外",$L$10="重度訪問介護",$L$10="同行援護",$L$10="行動援護",$L$10="重度障害者等包括支援",$L$10="地域移行支援",$L$10="地域定着支援",$L$10="計画相談支援",$L$10="居宅訪問型児童発達支援",$L$10="保育所等訪問支援",$L$10="障害児相談支援")</formula>
    </cfRule>
  </conditionalFormatting>
  <dataValidations count="2">
    <dataValidation imeMode="halfAlpha" allowBlank="1" showInputMessage="1" showErrorMessage="1" sqref="S21:V23 J21:N23 S32:V32 J32:N32" xr:uid="{15F872E1-6AE1-40A5-BE0D-A9A11D126759}"/>
    <dataValidation type="list" allowBlank="1" showInputMessage="1" showErrorMessage="1" sqref="X15:Z17" xr:uid="{25E52D62-1C01-4163-85AC-6629E234984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97" r:id="rId4" name="Check Box 13">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41998" r:id="rId5" name="Check Box 14">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B523925B-732C-4BE6-86B1-780FB0A7FDF0}">
          <x14:formula1>
            <xm:f>リスト!$B$2:$B$51</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D53D1-CF55-4B0D-AB20-C266A4E4C23D}">
  <dimension ref="A1:AV52"/>
  <sheetViews>
    <sheetView showGridLines="0" showZeros="0" view="pageBreakPreview" zoomScale="130" zoomScaleNormal="85" zoomScaleSheetLayoutView="130" workbookViewId="0">
      <selection activeCell="BY9" sqref="BY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44</v>
      </c>
    </row>
    <row r="2" spans="1:48" ht="7.5" customHeight="1"/>
    <row r="3" spans="1:48">
      <c r="A3" s="192" t="s">
        <v>159</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4"/>
    </row>
    <row r="4" spans="1:48" ht="9" customHeight="1">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row>
    <row r="5" spans="1:48">
      <c r="A5" s="146" t="s">
        <v>57</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8"/>
    </row>
    <row r="6" spans="1:48" ht="4.5" customHeigh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row>
    <row r="7" spans="1:48" ht="17.25" customHeight="1">
      <c r="A7" s="121" t="s">
        <v>84</v>
      </c>
      <c r="B7" s="122"/>
      <c r="C7" s="122"/>
      <c r="D7" s="122"/>
      <c r="E7" s="122"/>
      <c r="F7" s="122"/>
      <c r="G7" s="123"/>
      <c r="H7" s="195" t="s">
        <v>42</v>
      </c>
      <c r="I7" s="196"/>
      <c r="J7" s="196"/>
      <c r="K7" s="196"/>
      <c r="L7" s="196"/>
      <c r="M7" s="196"/>
      <c r="N7" s="197"/>
      <c r="O7" s="121" t="s">
        <v>68</v>
      </c>
      <c r="P7" s="122"/>
      <c r="Q7" s="122"/>
      <c r="R7" s="122"/>
      <c r="S7" s="123"/>
      <c r="T7" s="198" t="s">
        <v>43</v>
      </c>
      <c r="U7" s="179"/>
      <c r="V7" s="179"/>
      <c r="W7" s="179"/>
      <c r="X7" s="179"/>
      <c r="Y7" s="179"/>
      <c r="Z7" s="179"/>
      <c r="AA7" s="179"/>
      <c r="AB7" s="179"/>
      <c r="AC7" s="179"/>
      <c r="AD7" s="179"/>
      <c r="AE7" s="179"/>
      <c r="AF7" s="179"/>
      <c r="AG7" s="179"/>
      <c r="AH7" s="179"/>
      <c r="AI7" s="179"/>
      <c r="AJ7" s="179"/>
      <c r="AK7" s="179"/>
      <c r="AL7" s="179"/>
      <c r="AM7" s="199"/>
      <c r="AV7" s="3"/>
    </row>
    <row r="8" spans="1:48">
      <c r="A8" s="188" t="s">
        <v>24</v>
      </c>
      <c r="B8" s="189"/>
      <c r="C8" s="190"/>
      <c r="D8" s="121" t="s">
        <v>17</v>
      </c>
      <c r="E8" s="122"/>
      <c r="F8" s="122"/>
      <c r="G8" s="122"/>
      <c r="H8" s="122"/>
      <c r="I8" s="122"/>
      <c r="J8" s="122"/>
      <c r="K8" s="122"/>
      <c r="L8" s="122"/>
      <c r="M8" s="122"/>
      <c r="N8" s="122"/>
      <c r="O8" s="122"/>
      <c r="P8" s="122"/>
      <c r="Q8" s="122"/>
      <c r="R8" s="122"/>
      <c r="S8" s="122"/>
      <c r="T8" s="122"/>
      <c r="U8" s="122"/>
      <c r="V8" s="122"/>
      <c r="W8" s="122"/>
      <c r="X8" s="123"/>
      <c r="Y8" s="188" t="s">
        <v>25</v>
      </c>
      <c r="Z8" s="189"/>
      <c r="AA8" s="190"/>
      <c r="AB8" s="121" t="s">
        <v>13</v>
      </c>
      <c r="AC8" s="122"/>
      <c r="AD8" s="122"/>
      <c r="AE8" s="122"/>
      <c r="AF8" s="122"/>
      <c r="AG8" s="122"/>
      <c r="AH8" s="122"/>
      <c r="AI8" s="122"/>
      <c r="AJ8" s="122"/>
      <c r="AK8" s="122"/>
      <c r="AL8" s="122"/>
      <c r="AM8" s="123"/>
    </row>
    <row r="9" spans="1:48" ht="17.25" customHeight="1">
      <c r="A9" s="191"/>
      <c r="B9" s="142"/>
      <c r="C9" s="143"/>
      <c r="D9" s="200" t="s">
        <v>148</v>
      </c>
      <c r="E9" s="201"/>
      <c r="F9" s="201"/>
      <c r="G9" s="201"/>
      <c r="H9" s="201"/>
      <c r="I9" s="201"/>
      <c r="J9" s="201"/>
      <c r="K9" s="201"/>
      <c r="L9" s="201"/>
      <c r="M9" s="201"/>
      <c r="N9" s="201"/>
      <c r="O9" s="201"/>
      <c r="P9" s="201"/>
      <c r="Q9" s="201"/>
      <c r="R9" s="201"/>
      <c r="S9" s="201"/>
      <c r="T9" s="201"/>
      <c r="U9" s="201"/>
      <c r="V9" s="201"/>
      <c r="W9" s="201"/>
      <c r="X9" s="202"/>
      <c r="Y9" s="191"/>
      <c r="Z9" s="142"/>
      <c r="AA9" s="143"/>
      <c r="AB9" s="200" t="s">
        <v>97</v>
      </c>
      <c r="AC9" s="201"/>
      <c r="AD9" s="201"/>
      <c r="AE9" s="201"/>
      <c r="AF9" s="201"/>
      <c r="AG9" s="201"/>
      <c r="AH9" s="201"/>
      <c r="AI9" s="201"/>
      <c r="AJ9" s="201"/>
      <c r="AK9" s="201"/>
      <c r="AL9" s="201"/>
      <c r="AM9" s="202"/>
      <c r="AV9" s="3"/>
    </row>
    <row r="10" spans="1:48" s="3" customFormat="1" ht="20.25" customHeight="1">
      <c r="A10" s="121" t="s">
        <v>26</v>
      </c>
      <c r="B10" s="122"/>
      <c r="C10" s="122"/>
      <c r="D10" s="122"/>
      <c r="E10" s="122"/>
      <c r="F10" s="122"/>
      <c r="G10" s="122"/>
      <c r="H10" s="122"/>
      <c r="I10" s="122"/>
      <c r="J10" s="122"/>
      <c r="K10" s="123"/>
      <c r="L10" s="173" t="s">
        <v>145</v>
      </c>
      <c r="M10" s="174"/>
      <c r="N10" s="174"/>
      <c r="O10" s="174"/>
      <c r="P10" s="174"/>
      <c r="Q10" s="174"/>
      <c r="R10" s="174"/>
      <c r="S10" s="174"/>
      <c r="T10" s="174"/>
      <c r="U10" s="174"/>
      <c r="V10" s="174"/>
      <c r="W10" s="174"/>
      <c r="X10" s="174"/>
      <c r="Y10" s="174"/>
      <c r="Z10" s="174"/>
      <c r="AA10" s="174"/>
      <c r="AB10" s="174"/>
      <c r="AC10" s="174"/>
      <c r="AD10" s="174"/>
      <c r="AE10" s="174"/>
      <c r="AF10" s="175"/>
      <c r="AG10" s="176" t="s">
        <v>27</v>
      </c>
      <c r="AH10" s="177"/>
      <c r="AI10" s="178"/>
      <c r="AJ10" s="179">
        <v>10</v>
      </c>
      <c r="AK10" s="179"/>
      <c r="AL10" s="180" t="s">
        <v>28</v>
      </c>
      <c r="AM10" s="181"/>
      <c r="AP10" s="187"/>
      <c r="AQ10" s="187"/>
      <c r="AR10" s="187"/>
      <c r="AS10" s="187"/>
      <c r="AT10" s="187"/>
      <c r="AU10" s="187"/>
    </row>
    <row r="11" spans="1:48" s="3" customFormat="1" ht="18" customHeight="1">
      <c r="A11" s="182" t="s">
        <v>54</v>
      </c>
      <c r="B11" s="183"/>
      <c r="C11" s="183"/>
      <c r="D11" s="183"/>
      <c r="E11" s="183"/>
      <c r="F11" s="183"/>
      <c r="G11" s="183"/>
      <c r="H11" s="184"/>
      <c r="I11" s="66"/>
      <c r="J11" s="185" t="s">
        <v>95</v>
      </c>
      <c r="K11" s="185"/>
      <c r="L11" s="185"/>
      <c r="M11" s="185"/>
      <c r="N11" s="185"/>
      <c r="O11" s="185"/>
      <c r="P11" s="185"/>
      <c r="Q11" s="185"/>
      <c r="R11" s="185"/>
      <c r="S11" s="185"/>
      <c r="T11" s="185"/>
      <c r="U11" s="185"/>
      <c r="V11" s="185"/>
      <c r="W11" s="185"/>
      <c r="X11" s="185"/>
      <c r="Y11" s="66"/>
      <c r="Z11" s="185" t="s">
        <v>96</v>
      </c>
      <c r="AA11" s="185"/>
      <c r="AB11" s="185"/>
      <c r="AC11" s="185"/>
      <c r="AD11" s="185"/>
      <c r="AE11" s="185"/>
      <c r="AF11" s="185"/>
      <c r="AG11" s="185"/>
      <c r="AH11" s="185"/>
      <c r="AI11" s="185"/>
      <c r="AJ11" s="185"/>
      <c r="AK11" s="185"/>
      <c r="AL11" s="185"/>
      <c r="AM11" s="186"/>
    </row>
    <row r="12" spans="1:48" s="3" customFormat="1" ht="6" customHeight="1">
      <c r="I12" s="16"/>
      <c r="J12" s="36"/>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48" s="3" customFormat="1" ht="12">
      <c r="A13" s="146" t="s">
        <v>32</v>
      </c>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8"/>
    </row>
    <row r="14" spans="1:48" s="3" customFormat="1" ht="3" customHeight="1">
      <c r="I14" s="16"/>
      <c r="J14" s="36"/>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48" s="3" customFormat="1" ht="18" customHeight="1">
      <c r="A15" s="168" t="s">
        <v>65</v>
      </c>
      <c r="B15" s="169"/>
      <c r="C15" s="169"/>
      <c r="D15" s="169"/>
      <c r="E15" s="169"/>
      <c r="F15" s="169"/>
      <c r="G15" s="169"/>
      <c r="H15" s="169"/>
      <c r="I15" s="169"/>
      <c r="J15" s="169"/>
      <c r="K15" s="169"/>
      <c r="L15" s="169"/>
      <c r="M15" s="169"/>
      <c r="N15" s="169"/>
      <c r="O15" s="169"/>
      <c r="P15" s="169"/>
      <c r="Q15" s="169"/>
      <c r="R15" s="169"/>
      <c r="S15" s="169"/>
      <c r="T15" s="169"/>
      <c r="U15" s="169"/>
      <c r="V15" s="169"/>
      <c r="W15" s="169"/>
      <c r="X15" s="170" t="s">
        <v>75</v>
      </c>
      <c r="Y15" s="171"/>
      <c r="Z15" s="172"/>
      <c r="AA15" s="40"/>
      <c r="AB15" s="40"/>
      <c r="AC15" s="40"/>
      <c r="AD15" s="40"/>
      <c r="AE15" s="40"/>
      <c r="AF15" s="40"/>
      <c r="AG15" s="40"/>
    </row>
    <row r="16" spans="1:48" s="3" customFormat="1" ht="18" customHeight="1">
      <c r="A16" s="168" t="s">
        <v>66</v>
      </c>
      <c r="B16" s="169"/>
      <c r="C16" s="169"/>
      <c r="D16" s="169"/>
      <c r="E16" s="169"/>
      <c r="F16" s="169"/>
      <c r="G16" s="169"/>
      <c r="H16" s="169"/>
      <c r="I16" s="169"/>
      <c r="J16" s="169"/>
      <c r="K16" s="169"/>
      <c r="L16" s="169"/>
      <c r="M16" s="169"/>
      <c r="N16" s="169"/>
      <c r="O16" s="169"/>
      <c r="P16" s="169"/>
      <c r="Q16" s="169"/>
      <c r="R16" s="169"/>
      <c r="S16" s="169"/>
      <c r="T16" s="169"/>
      <c r="U16" s="169"/>
      <c r="V16" s="169"/>
      <c r="W16" s="169"/>
      <c r="X16" s="170" t="s">
        <v>75</v>
      </c>
      <c r="Y16" s="171"/>
      <c r="Z16" s="172"/>
      <c r="AA16" s="40"/>
      <c r="AB16" s="40"/>
      <c r="AC16" s="40"/>
      <c r="AD16" s="40"/>
      <c r="AE16" s="40"/>
      <c r="AF16" s="40"/>
      <c r="AG16" s="40"/>
    </row>
    <row r="17" spans="1:48" s="3" customFormat="1" ht="18" customHeight="1">
      <c r="A17" s="168" t="s">
        <v>46</v>
      </c>
      <c r="B17" s="169"/>
      <c r="C17" s="169"/>
      <c r="D17" s="169"/>
      <c r="E17" s="169"/>
      <c r="F17" s="169"/>
      <c r="G17" s="169"/>
      <c r="H17" s="169"/>
      <c r="I17" s="169"/>
      <c r="J17" s="169"/>
      <c r="K17" s="169"/>
      <c r="L17" s="169"/>
      <c r="M17" s="169"/>
      <c r="N17" s="169"/>
      <c r="O17" s="169"/>
      <c r="P17" s="169"/>
      <c r="Q17" s="169"/>
      <c r="R17" s="169"/>
      <c r="S17" s="169"/>
      <c r="T17" s="169"/>
      <c r="U17" s="169"/>
      <c r="V17" s="169"/>
      <c r="W17" s="169"/>
      <c r="X17" s="170" t="s">
        <v>75</v>
      </c>
      <c r="Y17" s="171"/>
      <c r="Z17" s="172"/>
      <c r="AA17" s="40"/>
      <c r="AB17" s="40"/>
      <c r="AC17" s="40"/>
      <c r="AD17" s="40"/>
      <c r="AE17" s="40"/>
      <c r="AF17" s="40"/>
      <c r="AG17" s="40"/>
    </row>
    <row r="18" spans="1:48" s="3" customFormat="1" ht="6" customHeight="1">
      <c r="I18" s="16"/>
      <c r="J18" s="36"/>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row>
    <row r="19" spans="1:48" s="3" customFormat="1" ht="12">
      <c r="A19" s="146" t="s">
        <v>47</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8"/>
    </row>
    <row r="20" spans="1:48" s="3" customFormat="1" ht="3" customHeight="1" thickBot="1">
      <c r="I20" s="16"/>
      <c r="J20" s="36"/>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ht="19.5" customHeight="1">
      <c r="A21" s="52" t="s">
        <v>92</v>
      </c>
      <c r="B21" s="3"/>
      <c r="C21" s="53"/>
      <c r="D21" s="3"/>
      <c r="E21" s="54"/>
      <c r="F21" s="3"/>
      <c r="G21" s="3"/>
      <c r="H21" s="3"/>
      <c r="I21" s="3"/>
      <c r="J21" s="55"/>
      <c r="K21" s="55"/>
      <c r="L21" s="55"/>
      <c r="M21" s="55"/>
      <c r="N21" s="55"/>
      <c r="O21" s="56"/>
      <c r="P21" s="53"/>
      <c r="S21" s="55"/>
      <c r="T21" s="36"/>
      <c r="U21" s="55"/>
      <c r="V21" s="55"/>
      <c r="W21" s="53"/>
      <c r="AC21" s="124"/>
      <c r="AD21" s="125" t="s">
        <v>29</v>
      </c>
      <c r="AE21" s="126"/>
      <c r="AF21" s="126"/>
      <c r="AG21" s="126"/>
      <c r="AH21" s="126"/>
      <c r="AI21" s="149" t="s">
        <v>64</v>
      </c>
      <c r="AJ21" s="150"/>
      <c r="AK21" s="150"/>
      <c r="AL21" s="150"/>
      <c r="AM21" s="151"/>
      <c r="AV21" s="3"/>
    </row>
    <row r="22" spans="1:48">
      <c r="A22" s="52"/>
      <c r="B22" s="3"/>
      <c r="C22" s="53"/>
      <c r="D22" s="3"/>
      <c r="E22" s="54"/>
      <c r="F22" s="3"/>
      <c r="G22" s="3"/>
      <c r="H22" s="3"/>
      <c r="I22" s="3"/>
      <c r="J22" s="55"/>
      <c r="K22" s="55"/>
      <c r="L22" s="55"/>
      <c r="M22" s="55"/>
      <c r="N22" s="55"/>
      <c r="O22" s="56"/>
      <c r="P22" s="53"/>
      <c r="S22" s="55"/>
      <c r="T22" s="36"/>
      <c r="U22" s="55"/>
      <c r="V22" s="55"/>
      <c r="W22" s="51"/>
      <c r="AC22" s="124"/>
      <c r="AD22" s="152">
        <f>IFERROR(VLOOKUP(L10,リスト!I2:J48,2,FALSE),IFERROR(VLOOKUP(L10,リスト!I49:J51,2,FALSE)*AJ10,""))</f>
        <v>200</v>
      </c>
      <c r="AE22" s="153"/>
      <c r="AF22" s="153"/>
      <c r="AG22" s="203" t="s">
        <v>9</v>
      </c>
      <c r="AH22" s="204"/>
      <c r="AI22" s="207">
        <f>MIN(AD22,ROUNDDOWN((AF30+AF39)/1000,0))</f>
        <v>200</v>
      </c>
      <c r="AJ22" s="208"/>
      <c r="AK22" s="208"/>
      <c r="AL22" s="164" t="s">
        <v>9</v>
      </c>
      <c r="AM22" s="165"/>
    </row>
    <row r="23" spans="1:48" ht="14.25" thickBot="1">
      <c r="A23" s="53" t="s">
        <v>93</v>
      </c>
      <c r="B23" s="3"/>
      <c r="C23" s="53"/>
      <c r="D23" s="3"/>
      <c r="E23" s="54"/>
      <c r="F23" s="3"/>
      <c r="G23" s="3"/>
      <c r="H23" s="3"/>
      <c r="I23" s="3"/>
      <c r="J23" s="55"/>
      <c r="K23" s="55"/>
      <c r="L23" s="55"/>
      <c r="M23" s="55"/>
      <c r="N23" s="55"/>
      <c r="O23" s="56"/>
      <c r="P23" s="53"/>
      <c r="S23" s="55"/>
      <c r="T23" s="36"/>
      <c r="U23" s="55"/>
      <c r="V23" s="55"/>
      <c r="W23" s="51"/>
      <c r="AC23" s="124"/>
      <c r="AD23" s="154"/>
      <c r="AE23" s="155"/>
      <c r="AF23" s="155"/>
      <c r="AG23" s="205"/>
      <c r="AH23" s="206"/>
      <c r="AI23" s="209"/>
      <c r="AJ23" s="210"/>
      <c r="AK23" s="210"/>
      <c r="AL23" s="166"/>
      <c r="AM23" s="167"/>
    </row>
    <row r="24" spans="1:48" ht="15" customHeight="1">
      <c r="A24" s="121" t="s">
        <v>69</v>
      </c>
      <c r="B24" s="122"/>
      <c r="C24" s="122"/>
      <c r="D24" s="122"/>
      <c r="E24" s="122"/>
      <c r="F24" s="122"/>
      <c r="G24" s="123"/>
      <c r="H24" s="121" t="s">
        <v>70</v>
      </c>
      <c r="I24" s="122"/>
      <c r="J24" s="122"/>
      <c r="K24" s="122"/>
      <c r="L24" s="122"/>
      <c r="M24" s="122"/>
      <c r="N24" s="122"/>
      <c r="O24" s="122"/>
      <c r="P24" s="122"/>
      <c r="Q24" s="122"/>
      <c r="R24" s="122"/>
      <c r="S24" s="122"/>
      <c r="T24" s="122"/>
      <c r="U24" s="122"/>
      <c r="V24" s="122"/>
      <c r="W24" s="122"/>
      <c r="X24" s="122"/>
      <c r="Y24" s="122"/>
      <c r="Z24" s="122"/>
      <c r="AA24" s="122"/>
      <c r="AB24" s="121" t="s">
        <v>72</v>
      </c>
      <c r="AC24" s="122"/>
      <c r="AD24" s="122"/>
      <c r="AE24" s="123"/>
      <c r="AF24" s="142" t="s">
        <v>71</v>
      </c>
      <c r="AG24" s="142"/>
      <c r="AH24" s="142"/>
      <c r="AI24" s="142"/>
      <c r="AJ24" s="142"/>
      <c r="AK24" s="142"/>
      <c r="AL24" s="142"/>
      <c r="AM24" s="143"/>
    </row>
    <row r="25" spans="1:48" ht="15" customHeight="1">
      <c r="A25" s="117" t="s">
        <v>73</v>
      </c>
      <c r="B25" s="117"/>
      <c r="C25" s="117"/>
      <c r="D25" s="117"/>
      <c r="E25" s="117"/>
      <c r="F25" s="117"/>
      <c r="G25" s="117"/>
      <c r="H25" s="118" t="s">
        <v>74</v>
      </c>
      <c r="I25" s="118"/>
      <c r="J25" s="118"/>
      <c r="K25" s="118"/>
      <c r="L25" s="118"/>
      <c r="M25" s="118"/>
      <c r="N25" s="118"/>
      <c r="O25" s="118"/>
      <c r="P25" s="118"/>
      <c r="Q25" s="118"/>
      <c r="R25" s="118"/>
      <c r="S25" s="118"/>
      <c r="T25" s="118"/>
      <c r="U25" s="118"/>
      <c r="V25" s="118"/>
      <c r="W25" s="118"/>
      <c r="X25" s="118"/>
      <c r="Y25" s="118"/>
      <c r="Z25" s="118"/>
      <c r="AA25" s="118"/>
      <c r="AB25" s="119">
        <v>10</v>
      </c>
      <c r="AC25" s="119"/>
      <c r="AD25" s="119"/>
      <c r="AE25" s="119"/>
      <c r="AF25" s="120">
        <v>50000</v>
      </c>
      <c r="AG25" s="120"/>
      <c r="AH25" s="120"/>
      <c r="AI25" s="120"/>
      <c r="AJ25" s="120"/>
      <c r="AK25" s="120"/>
      <c r="AL25" s="120"/>
      <c r="AM25" s="120"/>
    </row>
    <row r="26" spans="1:48" ht="15" customHeight="1">
      <c r="A26" s="113"/>
      <c r="B26" s="113"/>
      <c r="C26" s="113"/>
      <c r="D26" s="113"/>
      <c r="E26" s="113"/>
      <c r="F26" s="113"/>
      <c r="G26" s="113"/>
      <c r="H26" s="114"/>
      <c r="I26" s="114"/>
      <c r="J26" s="114"/>
      <c r="K26" s="114"/>
      <c r="L26" s="114"/>
      <c r="M26" s="114"/>
      <c r="N26" s="114"/>
      <c r="O26" s="114"/>
      <c r="P26" s="114"/>
      <c r="Q26" s="114"/>
      <c r="R26" s="114"/>
      <c r="S26" s="114"/>
      <c r="T26" s="114"/>
      <c r="U26" s="114"/>
      <c r="V26" s="114"/>
      <c r="W26" s="114"/>
      <c r="X26" s="114"/>
      <c r="Y26" s="114"/>
      <c r="Z26" s="114"/>
      <c r="AA26" s="114"/>
      <c r="AB26" s="115"/>
      <c r="AC26" s="115"/>
      <c r="AD26" s="115"/>
      <c r="AE26" s="115"/>
      <c r="AF26" s="116"/>
      <c r="AG26" s="116"/>
      <c r="AH26" s="116"/>
      <c r="AI26" s="116"/>
      <c r="AJ26" s="116"/>
      <c r="AK26" s="116"/>
      <c r="AL26" s="116"/>
      <c r="AM26" s="116"/>
    </row>
    <row r="27" spans="1:48" ht="15" customHeight="1">
      <c r="A27" s="113"/>
      <c r="B27" s="113"/>
      <c r="C27" s="113"/>
      <c r="D27" s="113"/>
      <c r="E27" s="113"/>
      <c r="F27" s="113"/>
      <c r="G27" s="113"/>
      <c r="H27" s="114"/>
      <c r="I27" s="114"/>
      <c r="J27" s="114"/>
      <c r="K27" s="114"/>
      <c r="L27" s="114"/>
      <c r="M27" s="114"/>
      <c r="N27" s="114"/>
      <c r="O27" s="114"/>
      <c r="P27" s="114"/>
      <c r="Q27" s="114"/>
      <c r="R27" s="114"/>
      <c r="S27" s="114"/>
      <c r="T27" s="114"/>
      <c r="U27" s="114"/>
      <c r="V27" s="114"/>
      <c r="W27" s="114"/>
      <c r="X27" s="114"/>
      <c r="Y27" s="114"/>
      <c r="Z27" s="114"/>
      <c r="AA27" s="114"/>
      <c r="AB27" s="115"/>
      <c r="AC27" s="115"/>
      <c r="AD27" s="115"/>
      <c r="AE27" s="115"/>
      <c r="AF27" s="116"/>
      <c r="AG27" s="116"/>
      <c r="AH27" s="116"/>
      <c r="AI27" s="116"/>
      <c r="AJ27" s="116"/>
      <c r="AK27" s="116"/>
      <c r="AL27" s="116"/>
      <c r="AM27" s="116"/>
    </row>
    <row r="28" spans="1:48" ht="15" customHeight="1">
      <c r="A28" s="113"/>
      <c r="B28" s="113"/>
      <c r="C28" s="113"/>
      <c r="D28" s="113"/>
      <c r="E28" s="113"/>
      <c r="F28" s="113"/>
      <c r="G28" s="113"/>
      <c r="H28" s="114"/>
      <c r="I28" s="114"/>
      <c r="J28" s="114"/>
      <c r="K28" s="114"/>
      <c r="L28" s="114"/>
      <c r="M28" s="114"/>
      <c r="N28" s="114"/>
      <c r="O28" s="114"/>
      <c r="P28" s="114"/>
      <c r="Q28" s="114"/>
      <c r="R28" s="114"/>
      <c r="S28" s="114"/>
      <c r="T28" s="114"/>
      <c r="U28" s="114"/>
      <c r="V28" s="114"/>
      <c r="W28" s="114"/>
      <c r="X28" s="114"/>
      <c r="Y28" s="114"/>
      <c r="Z28" s="114"/>
      <c r="AA28" s="114"/>
      <c r="AB28" s="115"/>
      <c r="AC28" s="115"/>
      <c r="AD28" s="115"/>
      <c r="AE28" s="115"/>
      <c r="AF28" s="116"/>
      <c r="AG28" s="116"/>
      <c r="AH28" s="116"/>
      <c r="AI28" s="116"/>
      <c r="AJ28" s="116"/>
      <c r="AK28" s="116"/>
      <c r="AL28" s="116"/>
      <c r="AM28" s="116"/>
      <c r="AV28" s="3"/>
    </row>
    <row r="29" spans="1:48" ht="15" customHeight="1">
      <c r="A29" s="104"/>
      <c r="B29" s="104"/>
      <c r="C29" s="104"/>
      <c r="D29" s="104"/>
      <c r="E29" s="104"/>
      <c r="F29" s="104"/>
      <c r="G29" s="104"/>
      <c r="H29" s="105"/>
      <c r="I29" s="105"/>
      <c r="J29" s="105"/>
      <c r="K29" s="105"/>
      <c r="L29" s="105"/>
      <c r="M29" s="105"/>
      <c r="N29" s="105"/>
      <c r="O29" s="105"/>
      <c r="P29" s="105"/>
      <c r="Q29" s="105"/>
      <c r="R29" s="105"/>
      <c r="S29" s="105"/>
      <c r="T29" s="105"/>
      <c r="U29" s="105"/>
      <c r="V29" s="105"/>
      <c r="W29" s="105"/>
      <c r="X29" s="105"/>
      <c r="Y29" s="105"/>
      <c r="Z29" s="105"/>
      <c r="AA29" s="105"/>
      <c r="AB29" s="106"/>
      <c r="AC29" s="106"/>
      <c r="AD29" s="106"/>
      <c r="AE29" s="106"/>
      <c r="AF29" s="107"/>
      <c r="AG29" s="107"/>
      <c r="AH29" s="107"/>
      <c r="AI29" s="107"/>
      <c r="AJ29" s="107"/>
      <c r="AK29" s="107"/>
      <c r="AL29" s="107"/>
      <c r="AM29" s="107"/>
    </row>
    <row r="30" spans="1:48" ht="15" customHeight="1">
      <c r="A30" s="108" t="s">
        <v>19</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10">
        <f>SUM(AF25:AM29)</f>
        <v>50000</v>
      </c>
      <c r="AG30" s="111"/>
      <c r="AH30" s="111"/>
      <c r="AI30" s="111"/>
      <c r="AJ30" s="111"/>
      <c r="AK30" s="111"/>
      <c r="AL30" s="111"/>
      <c r="AM30" s="112"/>
    </row>
    <row r="31" spans="1:48">
      <c r="A31" s="52"/>
      <c r="B31" s="3"/>
      <c r="C31" s="53"/>
      <c r="D31" s="54"/>
      <c r="F31" s="3"/>
      <c r="G31" s="3"/>
      <c r="H31" s="3"/>
      <c r="I31" s="3"/>
      <c r="J31" s="55"/>
      <c r="K31" s="55"/>
      <c r="L31" s="55"/>
      <c r="M31" s="55"/>
      <c r="N31" s="55"/>
      <c r="O31" s="56"/>
      <c r="P31" s="53"/>
      <c r="S31" s="55"/>
      <c r="T31" s="36"/>
      <c r="U31" s="55"/>
      <c r="V31" s="55"/>
      <c r="W31" s="51"/>
      <c r="AD31" s="53"/>
      <c r="AE31" s="57"/>
      <c r="AF31" s="57"/>
      <c r="AG31" s="57"/>
      <c r="AH31" s="51"/>
      <c r="AI31" s="144"/>
      <c r="AJ31" s="144"/>
      <c r="AK31" s="144"/>
      <c r="AL31" s="145"/>
      <c r="AM31" s="145"/>
    </row>
    <row r="32" spans="1:48">
      <c r="A32" s="53" t="s">
        <v>48</v>
      </c>
      <c r="B32" s="3"/>
      <c r="C32" s="53"/>
      <c r="D32" s="3"/>
      <c r="E32" s="54"/>
      <c r="F32" s="3"/>
      <c r="G32" s="3"/>
      <c r="H32" s="3"/>
      <c r="I32" s="3"/>
      <c r="J32" s="55"/>
      <c r="K32" s="55"/>
      <c r="L32" s="55"/>
      <c r="M32" s="55"/>
      <c r="N32" s="55"/>
      <c r="O32" s="56"/>
      <c r="P32" s="53"/>
      <c r="S32" s="55"/>
      <c r="T32" s="36"/>
      <c r="U32" s="55"/>
      <c r="V32" s="55"/>
      <c r="W32" s="51"/>
      <c r="AD32" s="53"/>
      <c r="AE32" s="57"/>
      <c r="AF32" s="57"/>
      <c r="AG32" s="57"/>
      <c r="AH32" s="51"/>
      <c r="AI32" s="144"/>
      <c r="AJ32" s="144"/>
      <c r="AK32" s="144"/>
      <c r="AL32" s="145"/>
      <c r="AM32" s="145"/>
    </row>
    <row r="33" spans="1:48" ht="15" customHeight="1">
      <c r="A33" s="121" t="s">
        <v>69</v>
      </c>
      <c r="B33" s="122"/>
      <c r="C33" s="122"/>
      <c r="D33" s="122"/>
      <c r="E33" s="122"/>
      <c r="F33" s="122"/>
      <c r="G33" s="123"/>
      <c r="H33" s="121" t="s">
        <v>70</v>
      </c>
      <c r="I33" s="122"/>
      <c r="J33" s="122"/>
      <c r="K33" s="122"/>
      <c r="L33" s="122"/>
      <c r="M33" s="122"/>
      <c r="N33" s="122"/>
      <c r="O33" s="122"/>
      <c r="P33" s="122"/>
      <c r="Q33" s="122"/>
      <c r="R33" s="122"/>
      <c r="S33" s="122"/>
      <c r="T33" s="122"/>
      <c r="U33" s="122"/>
      <c r="V33" s="122"/>
      <c r="W33" s="122"/>
      <c r="X33" s="122"/>
      <c r="Y33" s="122"/>
      <c r="Z33" s="122"/>
      <c r="AA33" s="122"/>
      <c r="AB33" s="121" t="s">
        <v>72</v>
      </c>
      <c r="AC33" s="122"/>
      <c r="AD33" s="122"/>
      <c r="AE33" s="122"/>
      <c r="AF33" s="121" t="s">
        <v>71</v>
      </c>
      <c r="AG33" s="122"/>
      <c r="AH33" s="122"/>
      <c r="AI33" s="122"/>
      <c r="AJ33" s="122"/>
      <c r="AK33" s="122"/>
      <c r="AL33" s="122"/>
      <c r="AM33" s="123"/>
    </row>
    <row r="34" spans="1:48" ht="15" customHeight="1">
      <c r="A34" s="117" t="s">
        <v>76</v>
      </c>
      <c r="B34" s="117"/>
      <c r="C34" s="117"/>
      <c r="D34" s="117"/>
      <c r="E34" s="117"/>
      <c r="F34" s="117"/>
      <c r="G34" s="117"/>
      <c r="H34" s="118" t="s">
        <v>77</v>
      </c>
      <c r="I34" s="118"/>
      <c r="J34" s="118"/>
      <c r="K34" s="118"/>
      <c r="L34" s="118"/>
      <c r="M34" s="118"/>
      <c r="N34" s="118"/>
      <c r="O34" s="118"/>
      <c r="P34" s="118"/>
      <c r="Q34" s="118"/>
      <c r="R34" s="118"/>
      <c r="S34" s="118"/>
      <c r="T34" s="118"/>
      <c r="U34" s="118"/>
      <c r="V34" s="118"/>
      <c r="W34" s="118"/>
      <c r="X34" s="118"/>
      <c r="Y34" s="118"/>
      <c r="Z34" s="118"/>
      <c r="AA34" s="118"/>
      <c r="AB34" s="119">
        <v>5</v>
      </c>
      <c r="AC34" s="119"/>
      <c r="AD34" s="119"/>
      <c r="AE34" s="119"/>
      <c r="AF34" s="120">
        <v>1000000</v>
      </c>
      <c r="AG34" s="120"/>
      <c r="AH34" s="120"/>
      <c r="AI34" s="120"/>
      <c r="AJ34" s="120"/>
      <c r="AK34" s="120"/>
      <c r="AL34" s="120"/>
      <c r="AM34" s="120"/>
    </row>
    <row r="35" spans="1:48" ht="15" customHeight="1">
      <c r="A35" s="113"/>
      <c r="B35" s="113"/>
      <c r="C35" s="113"/>
      <c r="D35" s="113"/>
      <c r="E35" s="113"/>
      <c r="F35" s="113"/>
      <c r="G35" s="113"/>
      <c r="H35" s="114"/>
      <c r="I35" s="114"/>
      <c r="J35" s="114"/>
      <c r="K35" s="114"/>
      <c r="L35" s="114"/>
      <c r="M35" s="114"/>
      <c r="N35" s="114"/>
      <c r="O35" s="114"/>
      <c r="P35" s="114"/>
      <c r="Q35" s="114"/>
      <c r="R35" s="114"/>
      <c r="S35" s="114"/>
      <c r="T35" s="114"/>
      <c r="U35" s="114"/>
      <c r="V35" s="114"/>
      <c r="W35" s="114"/>
      <c r="X35" s="114"/>
      <c r="Y35" s="114"/>
      <c r="Z35" s="114"/>
      <c r="AA35" s="114"/>
      <c r="AB35" s="115"/>
      <c r="AC35" s="115"/>
      <c r="AD35" s="115"/>
      <c r="AE35" s="115"/>
      <c r="AF35" s="116"/>
      <c r="AG35" s="116"/>
      <c r="AH35" s="116"/>
      <c r="AI35" s="116"/>
      <c r="AJ35" s="116"/>
      <c r="AK35" s="116"/>
      <c r="AL35" s="116"/>
      <c r="AM35" s="116"/>
    </row>
    <row r="36" spans="1:48" ht="15" customHeight="1">
      <c r="A36" s="113"/>
      <c r="B36" s="113"/>
      <c r="C36" s="113"/>
      <c r="D36" s="113"/>
      <c r="E36" s="113"/>
      <c r="F36" s="113"/>
      <c r="G36" s="113"/>
      <c r="H36" s="114"/>
      <c r="I36" s="114"/>
      <c r="J36" s="114"/>
      <c r="K36" s="114"/>
      <c r="L36" s="114"/>
      <c r="M36" s="114"/>
      <c r="N36" s="114"/>
      <c r="O36" s="114"/>
      <c r="P36" s="114"/>
      <c r="Q36" s="114"/>
      <c r="R36" s="114"/>
      <c r="S36" s="114"/>
      <c r="T36" s="114"/>
      <c r="U36" s="114"/>
      <c r="V36" s="114"/>
      <c r="W36" s="114"/>
      <c r="X36" s="114"/>
      <c r="Y36" s="114"/>
      <c r="Z36" s="114"/>
      <c r="AA36" s="114"/>
      <c r="AB36" s="115"/>
      <c r="AC36" s="115"/>
      <c r="AD36" s="115"/>
      <c r="AE36" s="115"/>
      <c r="AF36" s="116"/>
      <c r="AG36" s="116"/>
      <c r="AH36" s="116"/>
      <c r="AI36" s="116"/>
      <c r="AJ36" s="116"/>
      <c r="AK36" s="116"/>
      <c r="AL36" s="116"/>
      <c r="AM36" s="116"/>
    </row>
    <row r="37" spans="1:48" ht="15" customHeight="1">
      <c r="A37" s="113"/>
      <c r="B37" s="113"/>
      <c r="C37" s="113"/>
      <c r="D37" s="113"/>
      <c r="E37" s="113"/>
      <c r="F37" s="113"/>
      <c r="G37" s="113"/>
      <c r="H37" s="114"/>
      <c r="I37" s="114"/>
      <c r="J37" s="114"/>
      <c r="K37" s="114"/>
      <c r="L37" s="114"/>
      <c r="M37" s="114"/>
      <c r="N37" s="114"/>
      <c r="O37" s="114"/>
      <c r="P37" s="114"/>
      <c r="Q37" s="114"/>
      <c r="R37" s="114"/>
      <c r="S37" s="114"/>
      <c r="T37" s="114"/>
      <c r="U37" s="114"/>
      <c r="V37" s="114"/>
      <c r="W37" s="114"/>
      <c r="X37" s="114"/>
      <c r="Y37" s="114"/>
      <c r="Z37" s="114"/>
      <c r="AA37" s="114"/>
      <c r="AB37" s="115"/>
      <c r="AC37" s="115"/>
      <c r="AD37" s="115"/>
      <c r="AE37" s="115"/>
      <c r="AF37" s="116"/>
      <c r="AG37" s="116"/>
      <c r="AH37" s="116"/>
      <c r="AI37" s="116"/>
      <c r="AJ37" s="116"/>
      <c r="AK37" s="116"/>
      <c r="AL37" s="116"/>
      <c r="AM37" s="116"/>
      <c r="AV37" s="3"/>
    </row>
    <row r="38" spans="1:48" ht="15" customHeight="1">
      <c r="A38" s="104"/>
      <c r="B38" s="104"/>
      <c r="C38" s="104"/>
      <c r="D38" s="104"/>
      <c r="E38" s="104"/>
      <c r="F38" s="104"/>
      <c r="G38" s="104"/>
      <c r="H38" s="105"/>
      <c r="I38" s="105"/>
      <c r="J38" s="105"/>
      <c r="K38" s="105"/>
      <c r="L38" s="105"/>
      <c r="M38" s="105"/>
      <c r="N38" s="105"/>
      <c r="O38" s="105"/>
      <c r="P38" s="105"/>
      <c r="Q38" s="105"/>
      <c r="R38" s="105"/>
      <c r="S38" s="105"/>
      <c r="T38" s="105"/>
      <c r="U38" s="105"/>
      <c r="V38" s="105"/>
      <c r="W38" s="105"/>
      <c r="X38" s="105"/>
      <c r="Y38" s="105"/>
      <c r="Z38" s="105"/>
      <c r="AA38" s="105"/>
      <c r="AB38" s="106"/>
      <c r="AC38" s="106"/>
      <c r="AD38" s="106"/>
      <c r="AE38" s="106"/>
      <c r="AF38" s="107"/>
      <c r="AG38" s="107"/>
      <c r="AH38" s="107"/>
      <c r="AI38" s="107"/>
      <c r="AJ38" s="107"/>
      <c r="AK38" s="107"/>
      <c r="AL38" s="107"/>
      <c r="AM38" s="107"/>
    </row>
    <row r="39" spans="1:48" ht="15" customHeight="1">
      <c r="A39" s="108" t="s">
        <v>19</v>
      </c>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10">
        <f>SUM(AF34:AM38)</f>
        <v>1000000</v>
      </c>
      <c r="AG39" s="111"/>
      <c r="AH39" s="111"/>
      <c r="AI39" s="111"/>
      <c r="AJ39" s="111"/>
      <c r="AK39" s="111"/>
      <c r="AL39" s="111"/>
      <c r="AM39" s="112"/>
    </row>
    <row r="40" spans="1:48" ht="6" customHeight="1" thickBot="1">
      <c r="A40" s="58"/>
      <c r="B40" s="58"/>
      <c r="C40" s="58"/>
      <c r="D40" s="58"/>
      <c r="E40" s="59"/>
      <c r="F40" s="59"/>
      <c r="G40" s="59"/>
      <c r="H40" s="59"/>
      <c r="I40" s="59"/>
      <c r="J40" s="37"/>
      <c r="K40" s="37"/>
      <c r="L40" s="37"/>
      <c r="M40" s="37"/>
      <c r="N40" s="37"/>
      <c r="AH40" s="60"/>
    </row>
    <row r="41" spans="1:48" s="3" customFormat="1" ht="19.5" customHeight="1">
      <c r="A41" s="39" t="s">
        <v>94</v>
      </c>
      <c r="B41" s="8"/>
      <c r="C41" s="8"/>
      <c r="D41" s="8"/>
      <c r="E41" s="8"/>
      <c r="F41" s="8"/>
      <c r="G41" s="8"/>
      <c r="H41" s="8"/>
      <c r="I41" s="9"/>
      <c r="J41" s="11"/>
      <c r="K41" s="8"/>
      <c r="L41" s="10"/>
      <c r="M41" s="10"/>
      <c r="N41" s="10"/>
      <c r="O41" s="8"/>
      <c r="P41" s="8"/>
      <c r="Q41" s="8"/>
      <c r="R41" s="8"/>
      <c r="S41" s="8"/>
      <c r="T41" s="12"/>
      <c r="U41" s="12"/>
      <c r="V41" s="12"/>
      <c r="W41" s="12"/>
      <c r="AC41" s="124"/>
      <c r="AD41" s="125" t="s">
        <v>29</v>
      </c>
      <c r="AE41" s="126"/>
      <c r="AF41" s="126"/>
      <c r="AG41" s="126"/>
      <c r="AH41" s="126"/>
      <c r="AI41" s="127" t="s">
        <v>64</v>
      </c>
      <c r="AJ41" s="128"/>
      <c r="AK41" s="128"/>
      <c r="AL41" s="128"/>
      <c r="AM41" s="129"/>
    </row>
    <row r="42" spans="1:48" s="3" customFormat="1" ht="13.5" customHeight="1">
      <c r="A42" s="8"/>
      <c r="B42" s="8"/>
      <c r="C42" s="8"/>
      <c r="D42" s="8"/>
      <c r="E42" s="8"/>
      <c r="F42" s="8"/>
      <c r="G42" s="8"/>
      <c r="H42" s="8"/>
      <c r="I42" s="8"/>
      <c r="J42" s="8"/>
      <c r="K42" s="8"/>
      <c r="L42" s="8"/>
      <c r="M42" s="8"/>
      <c r="N42" s="8"/>
      <c r="O42" s="8"/>
      <c r="P42" s="8"/>
      <c r="Q42" s="8"/>
      <c r="R42" s="8"/>
      <c r="S42" s="8"/>
      <c r="T42" s="8"/>
      <c r="U42" s="8"/>
      <c r="V42" s="8"/>
      <c r="W42" s="8"/>
      <c r="AC42" s="124"/>
      <c r="AD42" s="130">
        <f>IFERROR(VLOOKUP(L10,リスト!N2:Q39,4,FALSE)*AJ10,"")</f>
        <v>60</v>
      </c>
      <c r="AE42" s="131"/>
      <c r="AF42" s="131"/>
      <c r="AG42" s="134" t="s">
        <v>9</v>
      </c>
      <c r="AH42" s="135"/>
      <c r="AI42" s="138">
        <f>IF(AD42="","",MIN(AD42,ROUNDDOWN(AF50/1000,0)))</f>
        <v>60</v>
      </c>
      <c r="AJ42" s="139"/>
      <c r="AK42" s="139"/>
      <c r="AL42" s="134" t="s">
        <v>9</v>
      </c>
      <c r="AM42" s="135"/>
    </row>
    <row r="43" spans="1:48" s="3" customFormat="1" ht="12">
      <c r="A43" s="7"/>
      <c r="B43" s="8"/>
      <c r="C43" s="8"/>
      <c r="D43" s="8"/>
      <c r="E43" s="8"/>
      <c r="F43" s="8"/>
      <c r="G43" s="8"/>
      <c r="H43" s="8"/>
      <c r="I43" s="8"/>
      <c r="J43" s="8"/>
      <c r="K43" s="8"/>
      <c r="L43" s="8"/>
      <c r="M43" s="8"/>
      <c r="N43" s="8"/>
      <c r="O43" s="8"/>
      <c r="P43" s="8"/>
      <c r="Q43" s="8"/>
      <c r="R43" s="8"/>
      <c r="S43" s="8"/>
      <c r="T43" s="8"/>
      <c r="U43" s="8"/>
      <c r="V43" s="8"/>
      <c r="W43" s="8"/>
      <c r="AC43" s="124"/>
      <c r="AD43" s="132"/>
      <c r="AE43" s="133"/>
      <c r="AF43" s="133"/>
      <c r="AG43" s="136"/>
      <c r="AH43" s="137"/>
      <c r="AI43" s="140"/>
      <c r="AJ43" s="141"/>
      <c r="AK43" s="141"/>
      <c r="AL43" s="136"/>
      <c r="AM43" s="137"/>
      <c r="AT43" s="4"/>
    </row>
    <row r="44" spans="1:48" ht="15" customHeight="1">
      <c r="A44" s="121" t="s">
        <v>69</v>
      </c>
      <c r="B44" s="122"/>
      <c r="C44" s="122"/>
      <c r="D44" s="122"/>
      <c r="E44" s="122"/>
      <c r="F44" s="122"/>
      <c r="G44" s="123"/>
      <c r="H44" s="121" t="s">
        <v>70</v>
      </c>
      <c r="I44" s="122"/>
      <c r="J44" s="122"/>
      <c r="K44" s="122"/>
      <c r="L44" s="122"/>
      <c r="M44" s="122"/>
      <c r="N44" s="122"/>
      <c r="O44" s="122"/>
      <c r="P44" s="122"/>
      <c r="Q44" s="122"/>
      <c r="R44" s="122"/>
      <c r="S44" s="122"/>
      <c r="T44" s="122"/>
      <c r="U44" s="122"/>
      <c r="V44" s="122"/>
      <c r="W44" s="122"/>
      <c r="X44" s="122"/>
      <c r="Y44" s="122"/>
      <c r="Z44" s="122"/>
      <c r="AA44" s="122"/>
      <c r="AB44" s="121" t="s">
        <v>72</v>
      </c>
      <c r="AC44" s="122"/>
      <c r="AD44" s="142"/>
      <c r="AE44" s="143"/>
      <c r="AF44" s="142" t="s">
        <v>71</v>
      </c>
      <c r="AG44" s="142"/>
      <c r="AH44" s="142"/>
      <c r="AI44" s="142"/>
      <c r="AJ44" s="142"/>
      <c r="AK44" s="142"/>
      <c r="AL44" s="142"/>
      <c r="AM44" s="143"/>
    </row>
    <row r="45" spans="1:48" ht="15" customHeight="1">
      <c r="A45" s="117" t="s">
        <v>78</v>
      </c>
      <c r="B45" s="117"/>
      <c r="C45" s="117"/>
      <c r="D45" s="117"/>
      <c r="E45" s="117"/>
      <c r="F45" s="117"/>
      <c r="G45" s="117"/>
      <c r="H45" s="118" t="s">
        <v>79</v>
      </c>
      <c r="I45" s="118"/>
      <c r="J45" s="118"/>
      <c r="K45" s="118"/>
      <c r="L45" s="118"/>
      <c r="M45" s="118"/>
      <c r="N45" s="118"/>
      <c r="O45" s="118"/>
      <c r="P45" s="118"/>
      <c r="Q45" s="118"/>
      <c r="R45" s="118"/>
      <c r="S45" s="118"/>
      <c r="T45" s="118"/>
      <c r="U45" s="118"/>
      <c r="V45" s="118"/>
      <c r="W45" s="118"/>
      <c r="X45" s="118"/>
      <c r="Y45" s="118"/>
      <c r="Z45" s="118"/>
      <c r="AA45" s="118"/>
      <c r="AB45" s="119" t="s">
        <v>80</v>
      </c>
      <c r="AC45" s="119"/>
      <c r="AD45" s="119"/>
      <c r="AE45" s="119"/>
      <c r="AF45" s="120">
        <v>5000000</v>
      </c>
      <c r="AG45" s="120"/>
      <c r="AH45" s="120"/>
      <c r="AI45" s="120"/>
      <c r="AJ45" s="120"/>
      <c r="AK45" s="120"/>
      <c r="AL45" s="120"/>
      <c r="AM45" s="120"/>
    </row>
    <row r="46" spans="1:48" ht="15" customHeight="1">
      <c r="A46" s="113" t="s">
        <v>81</v>
      </c>
      <c r="B46" s="113"/>
      <c r="C46" s="113"/>
      <c r="D46" s="113"/>
      <c r="E46" s="113"/>
      <c r="F46" s="113"/>
      <c r="G46" s="113"/>
      <c r="H46" s="114" t="s">
        <v>82</v>
      </c>
      <c r="I46" s="114"/>
      <c r="J46" s="114"/>
      <c r="K46" s="114"/>
      <c r="L46" s="114"/>
      <c r="M46" s="114"/>
      <c r="N46" s="114"/>
      <c r="O46" s="114"/>
      <c r="P46" s="114"/>
      <c r="Q46" s="114"/>
      <c r="R46" s="114"/>
      <c r="S46" s="114"/>
      <c r="T46" s="114"/>
      <c r="U46" s="114"/>
      <c r="V46" s="114"/>
      <c r="W46" s="114"/>
      <c r="X46" s="114"/>
      <c r="Y46" s="114"/>
      <c r="Z46" s="114"/>
      <c r="AA46" s="114"/>
      <c r="AB46" s="115" t="s">
        <v>80</v>
      </c>
      <c r="AC46" s="115"/>
      <c r="AD46" s="115"/>
      <c r="AE46" s="115"/>
      <c r="AF46" s="116">
        <v>300000</v>
      </c>
      <c r="AG46" s="116"/>
      <c r="AH46" s="116"/>
      <c r="AI46" s="116"/>
      <c r="AJ46" s="116"/>
      <c r="AK46" s="116"/>
      <c r="AL46" s="116"/>
      <c r="AM46" s="116"/>
    </row>
    <row r="47" spans="1:48" ht="15" customHeight="1">
      <c r="A47" s="113" t="s">
        <v>81</v>
      </c>
      <c r="B47" s="113"/>
      <c r="C47" s="113"/>
      <c r="D47" s="113"/>
      <c r="E47" s="113"/>
      <c r="F47" s="113"/>
      <c r="G47" s="113"/>
      <c r="H47" s="114" t="s">
        <v>83</v>
      </c>
      <c r="I47" s="114"/>
      <c r="J47" s="114"/>
      <c r="K47" s="114"/>
      <c r="L47" s="114"/>
      <c r="M47" s="114"/>
      <c r="N47" s="114"/>
      <c r="O47" s="114"/>
      <c r="P47" s="114"/>
      <c r="Q47" s="114"/>
      <c r="R47" s="114"/>
      <c r="S47" s="114"/>
      <c r="T47" s="114"/>
      <c r="U47" s="114"/>
      <c r="V47" s="114"/>
      <c r="W47" s="114"/>
      <c r="X47" s="114"/>
      <c r="Y47" s="114"/>
      <c r="Z47" s="114"/>
      <c r="AA47" s="114"/>
      <c r="AB47" s="115" t="s">
        <v>80</v>
      </c>
      <c r="AC47" s="115"/>
      <c r="AD47" s="115"/>
      <c r="AE47" s="115"/>
      <c r="AF47" s="116">
        <v>400000</v>
      </c>
      <c r="AG47" s="116"/>
      <c r="AH47" s="116"/>
      <c r="AI47" s="116"/>
      <c r="AJ47" s="116"/>
      <c r="AK47" s="116"/>
      <c r="AL47" s="116"/>
      <c r="AM47" s="116"/>
    </row>
    <row r="48" spans="1:48" ht="15" customHeight="1">
      <c r="A48" s="113"/>
      <c r="B48" s="113"/>
      <c r="C48" s="113"/>
      <c r="D48" s="113"/>
      <c r="E48" s="113"/>
      <c r="F48" s="113"/>
      <c r="G48" s="113"/>
      <c r="H48" s="114"/>
      <c r="I48" s="114"/>
      <c r="J48" s="114"/>
      <c r="K48" s="114"/>
      <c r="L48" s="114"/>
      <c r="M48" s="114"/>
      <c r="N48" s="114"/>
      <c r="O48" s="114"/>
      <c r="P48" s="114"/>
      <c r="Q48" s="114"/>
      <c r="R48" s="114"/>
      <c r="S48" s="114"/>
      <c r="T48" s="114"/>
      <c r="U48" s="114"/>
      <c r="V48" s="114"/>
      <c r="W48" s="114"/>
      <c r="X48" s="114"/>
      <c r="Y48" s="114"/>
      <c r="Z48" s="114"/>
      <c r="AA48" s="114"/>
      <c r="AB48" s="115"/>
      <c r="AC48" s="115"/>
      <c r="AD48" s="115"/>
      <c r="AE48" s="115"/>
      <c r="AF48" s="116"/>
      <c r="AG48" s="116"/>
      <c r="AH48" s="116"/>
      <c r="AI48" s="116"/>
      <c r="AJ48" s="116"/>
      <c r="AK48" s="116"/>
      <c r="AL48" s="116"/>
      <c r="AM48" s="116"/>
    </row>
    <row r="49" spans="1:39" ht="15" customHeight="1">
      <c r="A49" s="104"/>
      <c r="B49" s="104"/>
      <c r="C49" s="104"/>
      <c r="D49" s="104"/>
      <c r="E49" s="104"/>
      <c r="F49" s="104"/>
      <c r="G49" s="104"/>
      <c r="H49" s="105"/>
      <c r="I49" s="105"/>
      <c r="J49" s="105"/>
      <c r="K49" s="105"/>
      <c r="L49" s="105"/>
      <c r="M49" s="105"/>
      <c r="N49" s="105"/>
      <c r="O49" s="105"/>
      <c r="P49" s="105"/>
      <c r="Q49" s="105"/>
      <c r="R49" s="105"/>
      <c r="S49" s="105"/>
      <c r="T49" s="105"/>
      <c r="U49" s="105"/>
      <c r="V49" s="105"/>
      <c r="W49" s="105"/>
      <c r="X49" s="105"/>
      <c r="Y49" s="105"/>
      <c r="Z49" s="105"/>
      <c r="AA49" s="105"/>
      <c r="AB49" s="106"/>
      <c r="AC49" s="106"/>
      <c r="AD49" s="106"/>
      <c r="AE49" s="106"/>
      <c r="AF49" s="107"/>
      <c r="AG49" s="107"/>
      <c r="AH49" s="107"/>
      <c r="AI49" s="107"/>
      <c r="AJ49" s="107"/>
      <c r="AK49" s="107"/>
      <c r="AL49" s="107"/>
      <c r="AM49" s="107"/>
    </row>
    <row r="50" spans="1:39" ht="15" customHeight="1">
      <c r="A50" s="108" t="s">
        <v>19</v>
      </c>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10">
        <f>SUM(AF45:AM49)</f>
        <v>5700000</v>
      </c>
      <c r="AG50" s="111"/>
      <c r="AH50" s="111"/>
      <c r="AI50" s="111"/>
      <c r="AJ50" s="111"/>
      <c r="AK50" s="111"/>
      <c r="AL50" s="111"/>
      <c r="AM50" s="112"/>
    </row>
    <row r="51" spans="1:39" ht="4.5" customHeight="1">
      <c r="A51" s="58"/>
      <c r="B51" s="58"/>
      <c r="C51" s="58"/>
      <c r="D51" s="58"/>
      <c r="E51" s="61"/>
      <c r="F51" s="61"/>
      <c r="G51" s="61"/>
      <c r="H51" s="61"/>
      <c r="I51" s="61"/>
      <c r="J51" s="38"/>
      <c r="K51" s="38"/>
      <c r="L51" s="38"/>
      <c r="M51" s="38"/>
      <c r="N51" s="38"/>
      <c r="O51" s="61"/>
      <c r="P51" s="61"/>
      <c r="Q51" s="61"/>
      <c r="R51" s="61"/>
      <c r="S51" s="61"/>
      <c r="T51" s="61"/>
      <c r="U51" s="61"/>
      <c r="V51" s="61"/>
      <c r="W51" s="61"/>
      <c r="X51" s="61"/>
      <c r="Y51" s="62"/>
      <c r="Z51" s="62"/>
      <c r="AA51" s="62"/>
      <c r="AB51" s="62"/>
      <c r="AC51" s="62"/>
      <c r="AD51" s="62"/>
      <c r="AE51" s="61"/>
      <c r="AF51" s="61"/>
      <c r="AG51" s="61"/>
      <c r="AH51" s="61"/>
      <c r="AI51" s="61"/>
      <c r="AJ51" s="61"/>
      <c r="AK51" s="61"/>
      <c r="AL51" s="61"/>
      <c r="AM51" s="61"/>
    </row>
    <row r="52" spans="1:39">
      <c r="A52" s="53" t="s">
        <v>67</v>
      </c>
    </row>
  </sheetData>
  <sheetProtection formatCells="0" formatColumns="0" formatRows="0" insertColumns="0" insertRows="0" autoFilter="0"/>
  <mergeCells count="125">
    <mergeCell ref="AP10:AU10"/>
    <mergeCell ref="A8:C9"/>
    <mergeCell ref="A3:AM3"/>
    <mergeCell ref="A5:AM5"/>
    <mergeCell ref="A7:G7"/>
    <mergeCell ref="H7:N7"/>
    <mergeCell ref="O7:S7"/>
    <mergeCell ref="T7:AM7"/>
    <mergeCell ref="Y8:AA9"/>
    <mergeCell ref="AB8:AM8"/>
    <mergeCell ref="AB9:AM9"/>
    <mergeCell ref="D8:X8"/>
    <mergeCell ref="D9:X9"/>
    <mergeCell ref="A11:H11"/>
    <mergeCell ref="A13:AM13"/>
    <mergeCell ref="A15:W15"/>
    <mergeCell ref="X15:Z15"/>
    <mergeCell ref="A16:W16"/>
    <mergeCell ref="X16:Z16"/>
    <mergeCell ref="A10:K10"/>
    <mergeCell ref="L10:AF10"/>
    <mergeCell ref="AG10:AI10"/>
    <mergeCell ref="AJ10:AK10"/>
    <mergeCell ref="AL10:AM10"/>
    <mergeCell ref="J11:X11"/>
    <mergeCell ref="Z11:AM11"/>
    <mergeCell ref="A24:G24"/>
    <mergeCell ref="H24:AA24"/>
    <mergeCell ref="AB24:AE24"/>
    <mergeCell ref="AF24:AM24"/>
    <mergeCell ref="A25:G25"/>
    <mergeCell ref="H25:AA25"/>
    <mergeCell ref="AB25:AE25"/>
    <mergeCell ref="AF25:AM25"/>
    <mergeCell ref="A17:W17"/>
    <mergeCell ref="X17:Z17"/>
    <mergeCell ref="A19:AM19"/>
    <mergeCell ref="AC21:AC23"/>
    <mergeCell ref="AD21:AH21"/>
    <mergeCell ref="AI21:AM21"/>
    <mergeCell ref="AD22:AF23"/>
    <mergeCell ref="AG22:AH23"/>
    <mergeCell ref="AI22:AK23"/>
    <mergeCell ref="AL22:AM23"/>
    <mergeCell ref="A28:G28"/>
    <mergeCell ref="H28:AA28"/>
    <mergeCell ref="AB28:AE28"/>
    <mergeCell ref="AF28:AM28"/>
    <mergeCell ref="A29:G29"/>
    <mergeCell ref="H29:AA29"/>
    <mergeCell ref="AB29:AE29"/>
    <mergeCell ref="AF29:AM29"/>
    <mergeCell ref="A26:G26"/>
    <mergeCell ref="H26:AA26"/>
    <mergeCell ref="AB26:AE26"/>
    <mergeCell ref="AF26:AM26"/>
    <mergeCell ref="A27:G27"/>
    <mergeCell ref="H27:AA27"/>
    <mergeCell ref="AB27:AE27"/>
    <mergeCell ref="AF27:AM27"/>
    <mergeCell ref="A33:G33"/>
    <mergeCell ref="H33:AA33"/>
    <mergeCell ref="AB33:AE33"/>
    <mergeCell ref="AF33:AM33"/>
    <mergeCell ref="A34:G34"/>
    <mergeCell ref="H34:AA34"/>
    <mergeCell ref="AB34:AE34"/>
    <mergeCell ref="AF34:AM34"/>
    <mergeCell ref="A30:AE30"/>
    <mergeCell ref="AF30:AM30"/>
    <mergeCell ref="AI31:AK31"/>
    <mergeCell ref="AL31:AM31"/>
    <mergeCell ref="AI32:AK32"/>
    <mergeCell ref="AL32:AM32"/>
    <mergeCell ref="A37:G37"/>
    <mergeCell ref="H37:AA37"/>
    <mergeCell ref="AB37:AE37"/>
    <mergeCell ref="AF37:AM37"/>
    <mergeCell ref="A38:G38"/>
    <mergeCell ref="H38:AA38"/>
    <mergeCell ref="AB38:AE38"/>
    <mergeCell ref="AF38:AM38"/>
    <mergeCell ref="A35:G35"/>
    <mergeCell ref="H35:AA35"/>
    <mergeCell ref="AB35:AE35"/>
    <mergeCell ref="AF35:AM35"/>
    <mergeCell ref="A36:G36"/>
    <mergeCell ref="H36:AA36"/>
    <mergeCell ref="AB36:AE36"/>
    <mergeCell ref="AF36:AM36"/>
    <mergeCell ref="A39:AE39"/>
    <mergeCell ref="AF39:AM39"/>
    <mergeCell ref="AC41:AC43"/>
    <mergeCell ref="AD41:AH41"/>
    <mergeCell ref="AI41:AM41"/>
    <mergeCell ref="AD42:AF43"/>
    <mergeCell ref="AG42:AH43"/>
    <mergeCell ref="AI42:AK43"/>
    <mergeCell ref="AL42:AM43"/>
    <mergeCell ref="AF47:AM47"/>
    <mergeCell ref="A44:G44"/>
    <mergeCell ref="H44:AA44"/>
    <mergeCell ref="AB44:AE44"/>
    <mergeCell ref="AF44:AM44"/>
    <mergeCell ref="A45:G45"/>
    <mergeCell ref="H45:AA45"/>
    <mergeCell ref="AB45:AE45"/>
    <mergeCell ref="AF45:AM45"/>
    <mergeCell ref="A46:G46"/>
    <mergeCell ref="H46:AA46"/>
    <mergeCell ref="AB46:AE46"/>
    <mergeCell ref="AF46:AM46"/>
    <mergeCell ref="A47:G47"/>
    <mergeCell ref="H47:AA47"/>
    <mergeCell ref="AB47:AE47"/>
    <mergeCell ref="A50:AE50"/>
    <mergeCell ref="AF50:AM50"/>
    <mergeCell ref="A48:G48"/>
    <mergeCell ref="H48:AA48"/>
    <mergeCell ref="AB48:AE48"/>
    <mergeCell ref="AF48:AM48"/>
    <mergeCell ref="A49:G49"/>
    <mergeCell ref="H49:AA49"/>
    <mergeCell ref="AB49:AE49"/>
    <mergeCell ref="AF49:AM49"/>
  </mergeCells>
  <phoneticPr fontId="5"/>
  <conditionalFormatting sqref="AJ10:AK10">
    <cfRule type="expression" dxfId="0" priority="1">
      <formula>OR($L$10="",$L$10="居宅介護　集合住宅併設型（同一建物減算の算定がある事業所）",$L$10="居宅介護　集合住宅併設型（同一建物減算の算定がある事業所）以外",$L$10="重度訪問介護",$L$10="同行援護",$L$10="行動援護",$L$10="重度障害者等包括支援",$L$10="地域移行支援",$L$10="地域定着支援",$L$10="計画相談支援",$L$10="居宅訪問型児童発達支援",$L$10="保育所等訪問支援",$L$10="障害児相談支援")</formula>
    </cfRule>
  </conditionalFormatting>
  <dataValidations count="2">
    <dataValidation type="list" allowBlank="1" showInputMessage="1" showErrorMessage="1" sqref="X15:Z17" xr:uid="{66A55F26-3447-4201-BBC2-94B425BDAA9C}">
      <formula1>"✔"</formula1>
    </dataValidation>
    <dataValidation imeMode="halfAlpha" allowBlank="1" showInputMessage="1" showErrorMessage="1" sqref="S21:V23 J21:N23 S32:V32 J32:N32" xr:uid="{846498A2-1C76-4D28-8B31-1A099606A9A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E1E83351-2EF8-489E-8277-66F5962134FD}">
          <x14:formula1>
            <xm:f>リスト!$B$2:$B$51</xm:f>
          </x14:formula1>
          <xm:sqref>L10:AF10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B8013-8AE5-4B61-B46D-4EB31CEA7995}">
  <sheetPr>
    <pageSetUpPr fitToPage="1"/>
  </sheetPr>
  <dimension ref="A1:F7"/>
  <sheetViews>
    <sheetView view="pageBreakPreview" zoomScale="60" zoomScaleNormal="100" workbookViewId="0">
      <selection activeCell="L40" sqref="L40"/>
    </sheetView>
  </sheetViews>
  <sheetFormatPr defaultRowHeight="13.5"/>
  <cols>
    <col min="1" max="1" width="17.625" customWidth="1"/>
    <col min="2" max="2" width="119" customWidth="1"/>
  </cols>
  <sheetData>
    <row r="1" spans="1:6" ht="17.25">
      <c r="A1" s="211" t="s">
        <v>144</v>
      </c>
      <c r="B1" s="211"/>
      <c r="C1" s="68"/>
      <c r="D1" s="68"/>
      <c r="E1" s="68"/>
      <c r="F1" s="68"/>
    </row>
    <row r="2" spans="1:6">
      <c r="A2" s="69"/>
      <c r="B2" s="69"/>
      <c r="C2" s="68"/>
      <c r="D2" s="68"/>
      <c r="E2" s="68"/>
      <c r="F2" s="68"/>
    </row>
    <row r="3" spans="1:6" ht="32.25" customHeight="1">
      <c r="A3" s="212" t="s">
        <v>143</v>
      </c>
      <c r="B3" s="212"/>
      <c r="C3" s="68"/>
      <c r="D3" s="68"/>
      <c r="E3" s="68"/>
      <c r="F3" s="68"/>
    </row>
    <row r="4" spans="1:6">
      <c r="A4" s="69"/>
      <c r="B4" s="69"/>
      <c r="C4" s="68"/>
      <c r="D4" s="68"/>
      <c r="E4" s="68"/>
      <c r="F4" s="68"/>
    </row>
    <row r="5" spans="1:6">
      <c r="A5" s="70" t="s">
        <v>16</v>
      </c>
      <c r="B5" s="71" t="s">
        <v>142</v>
      </c>
    </row>
    <row r="6" spans="1:6" ht="46.5" customHeight="1">
      <c r="A6" s="72" t="s">
        <v>139</v>
      </c>
      <c r="B6" s="73" t="s">
        <v>158</v>
      </c>
    </row>
    <row r="7" spans="1:6" ht="48" customHeight="1">
      <c r="A7" s="72" t="s">
        <v>140</v>
      </c>
      <c r="B7" s="72" t="s">
        <v>141</v>
      </c>
    </row>
  </sheetData>
  <mergeCells count="2">
    <mergeCell ref="A1:B1"/>
    <mergeCell ref="A3:B3"/>
  </mergeCells>
  <phoneticPr fontId="5"/>
  <pageMargins left="0.7" right="0.7" top="0.75" bottom="0.75" header="0.3" footer="0.3"/>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R51"/>
  <sheetViews>
    <sheetView topLeftCell="A25" workbookViewId="0">
      <selection activeCell="I38" sqref="I38"/>
    </sheetView>
  </sheetViews>
  <sheetFormatPr defaultRowHeight="13.5"/>
  <cols>
    <col min="2" max="2" width="79.625" bestFit="1" customWidth="1"/>
    <col min="8" max="8" width="3.5" bestFit="1" customWidth="1"/>
    <col min="9" max="9" width="75.75" bestFit="1" customWidth="1"/>
    <col min="14" max="14" width="75.75" bestFit="1" customWidth="1"/>
    <col min="21" max="21" width="64.125" bestFit="1" customWidth="1"/>
  </cols>
  <sheetData>
    <row r="1" spans="1:18">
      <c r="B1" t="s">
        <v>30</v>
      </c>
    </row>
    <row r="2" spans="1:18">
      <c r="A2">
        <v>1</v>
      </c>
      <c r="B2" t="s">
        <v>137</v>
      </c>
      <c r="C2">
        <v>200</v>
      </c>
      <c r="D2" t="s">
        <v>49</v>
      </c>
      <c r="H2">
        <v>1</v>
      </c>
      <c r="I2" t="s">
        <v>137</v>
      </c>
      <c r="J2">
        <v>200</v>
      </c>
      <c r="K2" t="s">
        <v>49</v>
      </c>
      <c r="M2">
        <v>7</v>
      </c>
      <c r="N2" t="s">
        <v>101</v>
      </c>
      <c r="O2">
        <v>200</v>
      </c>
      <c r="P2" t="s">
        <v>49</v>
      </c>
      <c r="Q2">
        <v>6</v>
      </c>
      <c r="R2" t="s">
        <v>50</v>
      </c>
    </row>
    <row r="3" spans="1:18">
      <c r="A3">
        <v>2</v>
      </c>
      <c r="B3" t="s">
        <v>138</v>
      </c>
      <c r="C3">
        <v>300</v>
      </c>
      <c r="D3" t="s">
        <v>49</v>
      </c>
      <c r="H3">
        <v>2</v>
      </c>
      <c r="I3" t="s">
        <v>138</v>
      </c>
      <c r="J3">
        <v>300</v>
      </c>
      <c r="K3" t="s">
        <v>49</v>
      </c>
      <c r="M3">
        <v>8</v>
      </c>
      <c r="N3" t="s">
        <v>102</v>
      </c>
      <c r="O3">
        <v>300</v>
      </c>
      <c r="P3" t="s">
        <v>49</v>
      </c>
      <c r="Q3">
        <v>6</v>
      </c>
      <c r="R3" t="s">
        <v>50</v>
      </c>
    </row>
    <row r="4" spans="1:18">
      <c r="A4">
        <v>3</v>
      </c>
      <c r="B4" t="s">
        <v>98</v>
      </c>
      <c r="C4">
        <v>300</v>
      </c>
      <c r="D4" t="s">
        <v>49</v>
      </c>
      <c r="H4">
        <v>3</v>
      </c>
      <c r="I4" t="s">
        <v>98</v>
      </c>
      <c r="J4">
        <v>300</v>
      </c>
      <c r="K4" t="s">
        <v>49</v>
      </c>
      <c r="M4">
        <v>9</v>
      </c>
      <c r="N4" t="s">
        <v>103</v>
      </c>
      <c r="O4">
        <v>400</v>
      </c>
      <c r="P4" t="s">
        <v>49</v>
      </c>
      <c r="Q4">
        <v>6</v>
      </c>
      <c r="R4" t="s">
        <v>50</v>
      </c>
    </row>
    <row r="5" spans="1:18">
      <c r="A5">
        <v>4</v>
      </c>
      <c r="B5" t="s">
        <v>99</v>
      </c>
      <c r="C5">
        <v>300</v>
      </c>
      <c r="D5" t="s">
        <v>49</v>
      </c>
      <c r="H5">
        <v>4</v>
      </c>
      <c r="I5" t="s">
        <v>99</v>
      </c>
      <c r="J5">
        <v>300</v>
      </c>
      <c r="K5" t="s">
        <v>49</v>
      </c>
      <c r="M5">
        <v>10</v>
      </c>
      <c r="N5" t="s">
        <v>104</v>
      </c>
      <c r="O5">
        <v>200</v>
      </c>
      <c r="P5" t="s">
        <v>49</v>
      </c>
      <c r="Q5">
        <v>6</v>
      </c>
      <c r="R5" t="s">
        <v>50</v>
      </c>
    </row>
    <row r="6" spans="1:18">
      <c r="A6">
        <v>5</v>
      </c>
      <c r="B6" t="s">
        <v>100</v>
      </c>
      <c r="C6">
        <v>300</v>
      </c>
      <c r="D6" t="s">
        <v>49</v>
      </c>
      <c r="H6">
        <v>5</v>
      </c>
      <c r="I6" t="s">
        <v>100</v>
      </c>
      <c r="J6">
        <v>300</v>
      </c>
      <c r="K6" t="s">
        <v>49</v>
      </c>
      <c r="M6">
        <v>11</v>
      </c>
      <c r="N6" t="s">
        <v>105</v>
      </c>
      <c r="O6">
        <v>300</v>
      </c>
      <c r="P6" t="s">
        <v>49</v>
      </c>
      <c r="Q6">
        <v>6</v>
      </c>
      <c r="R6" t="s">
        <v>50</v>
      </c>
    </row>
    <row r="7" spans="1:18">
      <c r="A7">
        <v>6</v>
      </c>
      <c r="B7" t="s">
        <v>85</v>
      </c>
      <c r="C7">
        <v>300</v>
      </c>
      <c r="D7" t="s">
        <v>49</v>
      </c>
      <c r="H7">
        <v>6</v>
      </c>
      <c r="I7" t="s">
        <v>85</v>
      </c>
      <c r="J7">
        <v>300</v>
      </c>
      <c r="K7" t="s">
        <v>49</v>
      </c>
      <c r="M7">
        <v>12</v>
      </c>
      <c r="N7" t="s">
        <v>106</v>
      </c>
      <c r="O7">
        <v>400</v>
      </c>
      <c r="P7" t="s">
        <v>49</v>
      </c>
      <c r="Q7">
        <v>6</v>
      </c>
      <c r="R7" t="s">
        <v>50</v>
      </c>
    </row>
    <row r="8" spans="1:18">
      <c r="A8">
        <v>7</v>
      </c>
      <c r="B8" t="s">
        <v>101</v>
      </c>
      <c r="C8">
        <v>200</v>
      </c>
      <c r="D8" t="s">
        <v>49</v>
      </c>
      <c r="E8">
        <v>6</v>
      </c>
      <c r="F8" t="s">
        <v>50</v>
      </c>
      <c r="H8">
        <v>7</v>
      </c>
      <c r="I8" t="s">
        <v>101</v>
      </c>
      <c r="J8">
        <v>200</v>
      </c>
      <c r="K8" t="s">
        <v>49</v>
      </c>
      <c r="M8">
        <v>13</v>
      </c>
      <c r="N8" t="s">
        <v>107</v>
      </c>
      <c r="O8">
        <v>200</v>
      </c>
      <c r="P8" t="s">
        <v>49</v>
      </c>
      <c r="Q8">
        <v>6</v>
      </c>
      <c r="R8" t="s">
        <v>50</v>
      </c>
    </row>
    <row r="9" spans="1:18">
      <c r="A9">
        <v>8</v>
      </c>
      <c r="B9" t="s">
        <v>102</v>
      </c>
      <c r="C9">
        <v>300</v>
      </c>
      <c r="D9" t="s">
        <v>49</v>
      </c>
      <c r="E9">
        <v>6</v>
      </c>
      <c r="F9" t="s">
        <v>50</v>
      </c>
      <c r="H9">
        <v>8</v>
      </c>
      <c r="I9" t="s">
        <v>102</v>
      </c>
      <c r="J9">
        <v>300</v>
      </c>
      <c r="K9" t="s">
        <v>49</v>
      </c>
      <c r="M9">
        <v>14</v>
      </c>
      <c r="N9" t="s">
        <v>108</v>
      </c>
      <c r="O9">
        <v>300</v>
      </c>
      <c r="P9" t="s">
        <v>49</v>
      </c>
      <c r="Q9">
        <v>6</v>
      </c>
      <c r="R9" t="s">
        <v>50</v>
      </c>
    </row>
    <row r="10" spans="1:18">
      <c r="A10">
        <v>9</v>
      </c>
      <c r="B10" t="s">
        <v>103</v>
      </c>
      <c r="C10">
        <v>400</v>
      </c>
      <c r="D10" t="s">
        <v>49</v>
      </c>
      <c r="E10">
        <v>6</v>
      </c>
      <c r="F10" t="s">
        <v>50</v>
      </c>
      <c r="H10">
        <v>9</v>
      </c>
      <c r="I10" t="s">
        <v>103</v>
      </c>
      <c r="J10">
        <v>400</v>
      </c>
      <c r="K10" t="s">
        <v>49</v>
      </c>
      <c r="M10">
        <v>15</v>
      </c>
      <c r="N10" t="s">
        <v>109</v>
      </c>
      <c r="O10">
        <v>400</v>
      </c>
      <c r="P10" t="s">
        <v>49</v>
      </c>
      <c r="Q10">
        <v>6</v>
      </c>
      <c r="R10" t="s">
        <v>50</v>
      </c>
    </row>
    <row r="11" spans="1:18">
      <c r="A11">
        <v>10</v>
      </c>
      <c r="B11" t="s">
        <v>104</v>
      </c>
      <c r="C11">
        <v>200</v>
      </c>
      <c r="D11" t="s">
        <v>49</v>
      </c>
      <c r="E11">
        <v>6</v>
      </c>
      <c r="F11" t="s">
        <v>50</v>
      </c>
      <c r="H11">
        <v>10</v>
      </c>
      <c r="I11" t="s">
        <v>104</v>
      </c>
      <c r="J11">
        <v>200</v>
      </c>
      <c r="K11" t="s">
        <v>49</v>
      </c>
      <c r="M11">
        <v>16</v>
      </c>
      <c r="N11" t="s">
        <v>87</v>
      </c>
      <c r="O11">
        <v>200</v>
      </c>
      <c r="P11" t="s">
        <v>49</v>
      </c>
      <c r="Q11">
        <v>6</v>
      </c>
      <c r="R11" t="s">
        <v>50</v>
      </c>
    </row>
    <row r="12" spans="1:18">
      <c r="A12">
        <v>11</v>
      </c>
      <c r="B12" t="s">
        <v>105</v>
      </c>
      <c r="C12">
        <v>300</v>
      </c>
      <c r="D12" t="s">
        <v>49</v>
      </c>
      <c r="E12">
        <v>6</v>
      </c>
      <c r="F12" t="s">
        <v>50</v>
      </c>
      <c r="H12">
        <v>11</v>
      </c>
      <c r="I12" t="s">
        <v>105</v>
      </c>
      <c r="J12">
        <v>300</v>
      </c>
      <c r="K12" t="s">
        <v>49</v>
      </c>
      <c r="M12">
        <v>17</v>
      </c>
      <c r="N12" t="s">
        <v>86</v>
      </c>
      <c r="O12">
        <v>300</v>
      </c>
      <c r="P12" t="s">
        <v>49</v>
      </c>
      <c r="Q12">
        <v>6</v>
      </c>
      <c r="R12" t="s">
        <v>50</v>
      </c>
    </row>
    <row r="13" spans="1:18">
      <c r="A13">
        <v>12</v>
      </c>
      <c r="B13" t="s">
        <v>106</v>
      </c>
      <c r="C13">
        <v>400</v>
      </c>
      <c r="D13" t="s">
        <v>49</v>
      </c>
      <c r="E13">
        <v>6</v>
      </c>
      <c r="F13" t="s">
        <v>50</v>
      </c>
      <c r="H13">
        <v>12</v>
      </c>
      <c r="I13" t="s">
        <v>106</v>
      </c>
      <c r="J13">
        <v>400</v>
      </c>
      <c r="K13" t="s">
        <v>49</v>
      </c>
      <c r="M13">
        <v>18</v>
      </c>
      <c r="N13" t="s">
        <v>88</v>
      </c>
      <c r="O13">
        <v>400</v>
      </c>
      <c r="P13" t="s">
        <v>49</v>
      </c>
      <c r="Q13">
        <v>6</v>
      </c>
      <c r="R13" t="s">
        <v>50</v>
      </c>
    </row>
    <row r="14" spans="1:18">
      <c r="A14">
        <v>13</v>
      </c>
      <c r="B14" t="s">
        <v>107</v>
      </c>
      <c r="C14">
        <v>200</v>
      </c>
      <c r="D14" t="s">
        <v>49</v>
      </c>
      <c r="E14">
        <v>6</v>
      </c>
      <c r="F14" t="s">
        <v>50</v>
      </c>
      <c r="H14">
        <v>13</v>
      </c>
      <c r="I14" t="s">
        <v>107</v>
      </c>
      <c r="J14">
        <v>200</v>
      </c>
      <c r="K14" t="s">
        <v>49</v>
      </c>
      <c r="M14">
        <v>22</v>
      </c>
      <c r="N14" t="s">
        <v>145</v>
      </c>
      <c r="O14">
        <v>200</v>
      </c>
      <c r="P14" t="s">
        <v>49</v>
      </c>
      <c r="Q14">
        <v>6</v>
      </c>
      <c r="R14" t="s">
        <v>50</v>
      </c>
    </row>
    <row r="15" spans="1:18">
      <c r="A15">
        <v>14</v>
      </c>
      <c r="B15" t="s">
        <v>108</v>
      </c>
      <c r="C15">
        <v>300</v>
      </c>
      <c r="D15" t="s">
        <v>49</v>
      </c>
      <c r="E15">
        <v>6</v>
      </c>
      <c r="F15" t="s">
        <v>50</v>
      </c>
      <c r="H15">
        <v>14</v>
      </c>
      <c r="I15" t="s">
        <v>108</v>
      </c>
      <c r="J15">
        <v>300</v>
      </c>
      <c r="K15" t="s">
        <v>49</v>
      </c>
      <c r="M15">
        <v>23</v>
      </c>
      <c r="N15" t="s">
        <v>146</v>
      </c>
      <c r="O15">
        <v>300</v>
      </c>
      <c r="P15" t="s">
        <v>49</v>
      </c>
      <c r="Q15">
        <v>6</v>
      </c>
      <c r="R15" t="s">
        <v>50</v>
      </c>
    </row>
    <row r="16" spans="1:18">
      <c r="A16">
        <v>15</v>
      </c>
      <c r="B16" t="s">
        <v>109</v>
      </c>
      <c r="C16">
        <v>400</v>
      </c>
      <c r="D16" t="s">
        <v>49</v>
      </c>
      <c r="E16">
        <v>6</v>
      </c>
      <c r="F16" t="s">
        <v>50</v>
      </c>
      <c r="H16">
        <v>15</v>
      </c>
      <c r="I16" t="s">
        <v>109</v>
      </c>
      <c r="J16">
        <v>400</v>
      </c>
      <c r="K16" t="s">
        <v>49</v>
      </c>
      <c r="M16">
        <v>24</v>
      </c>
      <c r="N16" t="s">
        <v>147</v>
      </c>
      <c r="O16">
        <v>400</v>
      </c>
      <c r="P16" t="s">
        <v>49</v>
      </c>
      <c r="Q16">
        <v>6</v>
      </c>
      <c r="R16" t="s">
        <v>50</v>
      </c>
    </row>
    <row r="17" spans="1:18">
      <c r="A17">
        <v>16</v>
      </c>
      <c r="B17" t="s">
        <v>87</v>
      </c>
      <c r="C17">
        <v>200</v>
      </c>
      <c r="D17" t="s">
        <v>49</v>
      </c>
      <c r="E17">
        <v>6</v>
      </c>
      <c r="F17" t="s">
        <v>50</v>
      </c>
      <c r="H17">
        <v>16</v>
      </c>
      <c r="I17" t="s">
        <v>87</v>
      </c>
      <c r="J17">
        <v>200</v>
      </c>
      <c r="K17" t="s">
        <v>49</v>
      </c>
      <c r="M17">
        <v>25</v>
      </c>
      <c r="N17" t="s">
        <v>110</v>
      </c>
      <c r="O17">
        <v>200</v>
      </c>
      <c r="P17" t="s">
        <v>49</v>
      </c>
      <c r="Q17">
        <v>6</v>
      </c>
      <c r="R17" t="s">
        <v>50</v>
      </c>
    </row>
    <row r="18" spans="1:18">
      <c r="A18">
        <v>17</v>
      </c>
      <c r="B18" t="s">
        <v>86</v>
      </c>
      <c r="C18">
        <v>300</v>
      </c>
      <c r="D18" t="s">
        <v>49</v>
      </c>
      <c r="E18">
        <v>6</v>
      </c>
      <c r="F18" t="s">
        <v>50</v>
      </c>
      <c r="H18">
        <v>17</v>
      </c>
      <c r="I18" t="s">
        <v>86</v>
      </c>
      <c r="J18">
        <v>300</v>
      </c>
      <c r="K18" t="s">
        <v>49</v>
      </c>
      <c r="M18">
        <v>26</v>
      </c>
      <c r="N18" t="s">
        <v>111</v>
      </c>
      <c r="O18">
        <v>300</v>
      </c>
      <c r="P18" t="s">
        <v>49</v>
      </c>
      <c r="Q18">
        <v>6</v>
      </c>
      <c r="R18" t="s">
        <v>50</v>
      </c>
    </row>
    <row r="19" spans="1:18">
      <c r="A19">
        <v>18</v>
      </c>
      <c r="B19" t="s">
        <v>88</v>
      </c>
      <c r="C19">
        <v>400</v>
      </c>
      <c r="D19" t="s">
        <v>49</v>
      </c>
      <c r="E19">
        <v>6</v>
      </c>
      <c r="F19" t="s">
        <v>50</v>
      </c>
      <c r="H19">
        <v>18</v>
      </c>
      <c r="I19" t="s">
        <v>88</v>
      </c>
      <c r="J19">
        <v>400</v>
      </c>
      <c r="K19" t="s">
        <v>49</v>
      </c>
      <c r="M19">
        <v>27</v>
      </c>
      <c r="N19" t="s">
        <v>112</v>
      </c>
      <c r="O19">
        <v>400</v>
      </c>
      <c r="P19" t="s">
        <v>49</v>
      </c>
      <c r="Q19">
        <v>6</v>
      </c>
      <c r="R19" t="s">
        <v>50</v>
      </c>
    </row>
    <row r="20" spans="1:18">
      <c r="A20">
        <v>19</v>
      </c>
      <c r="B20" t="s">
        <v>145</v>
      </c>
      <c r="C20">
        <v>200</v>
      </c>
      <c r="D20" t="s">
        <v>49</v>
      </c>
      <c r="E20">
        <v>6</v>
      </c>
      <c r="F20" t="s">
        <v>50</v>
      </c>
      <c r="H20">
        <v>22</v>
      </c>
      <c r="I20" t="s">
        <v>145</v>
      </c>
      <c r="J20">
        <v>200</v>
      </c>
      <c r="K20" t="s">
        <v>49</v>
      </c>
      <c r="M20">
        <v>28</v>
      </c>
      <c r="N20" t="s">
        <v>113</v>
      </c>
      <c r="O20">
        <v>200</v>
      </c>
      <c r="P20" t="s">
        <v>49</v>
      </c>
      <c r="Q20">
        <v>6</v>
      </c>
      <c r="R20" t="s">
        <v>50</v>
      </c>
    </row>
    <row r="21" spans="1:18">
      <c r="A21">
        <v>20</v>
      </c>
      <c r="B21" t="s">
        <v>146</v>
      </c>
      <c r="C21">
        <v>300</v>
      </c>
      <c r="D21" t="s">
        <v>49</v>
      </c>
      <c r="E21">
        <v>6</v>
      </c>
      <c r="F21" t="s">
        <v>50</v>
      </c>
      <c r="H21">
        <v>23</v>
      </c>
      <c r="I21" t="s">
        <v>146</v>
      </c>
      <c r="J21">
        <v>300</v>
      </c>
      <c r="K21" t="s">
        <v>49</v>
      </c>
      <c r="M21">
        <v>29</v>
      </c>
      <c r="N21" t="s">
        <v>114</v>
      </c>
      <c r="O21">
        <v>300</v>
      </c>
      <c r="P21" t="s">
        <v>49</v>
      </c>
      <c r="Q21">
        <v>6</v>
      </c>
      <c r="R21" t="s">
        <v>50</v>
      </c>
    </row>
    <row r="22" spans="1:18">
      <c r="A22">
        <v>21</v>
      </c>
      <c r="B22" t="s">
        <v>147</v>
      </c>
      <c r="C22">
        <v>400</v>
      </c>
      <c r="D22" t="s">
        <v>49</v>
      </c>
      <c r="E22">
        <v>6</v>
      </c>
      <c r="F22" t="s">
        <v>50</v>
      </c>
      <c r="H22">
        <v>24</v>
      </c>
      <c r="I22" t="s">
        <v>147</v>
      </c>
      <c r="J22">
        <v>400</v>
      </c>
      <c r="K22" t="s">
        <v>49</v>
      </c>
      <c r="M22">
        <v>30</v>
      </c>
      <c r="N22" t="s">
        <v>115</v>
      </c>
      <c r="O22">
        <v>400</v>
      </c>
      <c r="P22" t="s">
        <v>49</v>
      </c>
      <c r="Q22">
        <v>6</v>
      </c>
      <c r="R22" t="s">
        <v>50</v>
      </c>
    </row>
    <row r="23" spans="1:18">
      <c r="A23">
        <v>22</v>
      </c>
      <c r="B23" t="s">
        <v>110</v>
      </c>
      <c r="C23">
        <v>200</v>
      </c>
      <c r="D23" t="s">
        <v>49</v>
      </c>
      <c r="E23">
        <v>6</v>
      </c>
      <c r="F23" t="s">
        <v>50</v>
      </c>
      <c r="H23">
        <v>25</v>
      </c>
      <c r="I23" t="s">
        <v>110</v>
      </c>
      <c r="J23">
        <v>200</v>
      </c>
      <c r="K23" t="s">
        <v>49</v>
      </c>
      <c r="M23">
        <v>31</v>
      </c>
      <c r="N23" t="s">
        <v>116</v>
      </c>
      <c r="O23">
        <v>200</v>
      </c>
      <c r="P23" t="s">
        <v>49</v>
      </c>
      <c r="Q23">
        <v>6</v>
      </c>
      <c r="R23" t="s">
        <v>50</v>
      </c>
    </row>
    <row r="24" spans="1:18">
      <c r="A24">
        <v>23</v>
      </c>
      <c r="B24" t="s">
        <v>111</v>
      </c>
      <c r="C24">
        <v>300</v>
      </c>
      <c r="D24" t="s">
        <v>49</v>
      </c>
      <c r="E24">
        <v>6</v>
      </c>
      <c r="F24" t="s">
        <v>50</v>
      </c>
      <c r="H24">
        <v>26</v>
      </c>
      <c r="I24" t="s">
        <v>111</v>
      </c>
      <c r="J24">
        <v>300</v>
      </c>
      <c r="K24" t="s">
        <v>49</v>
      </c>
      <c r="M24">
        <v>32</v>
      </c>
      <c r="N24" t="s">
        <v>117</v>
      </c>
      <c r="O24">
        <v>300</v>
      </c>
      <c r="P24" t="s">
        <v>49</v>
      </c>
      <c r="Q24">
        <v>6</v>
      </c>
      <c r="R24" t="s">
        <v>50</v>
      </c>
    </row>
    <row r="25" spans="1:18">
      <c r="A25">
        <v>24</v>
      </c>
      <c r="B25" t="s">
        <v>112</v>
      </c>
      <c r="C25">
        <v>400</v>
      </c>
      <c r="D25" t="s">
        <v>49</v>
      </c>
      <c r="E25">
        <v>6</v>
      </c>
      <c r="F25" t="s">
        <v>50</v>
      </c>
      <c r="H25">
        <v>27</v>
      </c>
      <c r="I25" t="s">
        <v>112</v>
      </c>
      <c r="J25">
        <v>400</v>
      </c>
      <c r="K25" t="s">
        <v>49</v>
      </c>
      <c r="M25">
        <v>33</v>
      </c>
      <c r="N25" t="s">
        <v>118</v>
      </c>
      <c r="O25">
        <v>400</v>
      </c>
      <c r="P25" t="s">
        <v>49</v>
      </c>
      <c r="Q25">
        <v>6</v>
      </c>
      <c r="R25" t="s">
        <v>50</v>
      </c>
    </row>
    <row r="26" spans="1:18">
      <c r="A26">
        <v>25</v>
      </c>
      <c r="B26" t="s">
        <v>113</v>
      </c>
      <c r="C26">
        <v>200</v>
      </c>
      <c r="D26" t="s">
        <v>49</v>
      </c>
      <c r="E26">
        <v>6</v>
      </c>
      <c r="F26" t="s">
        <v>50</v>
      </c>
      <c r="H26">
        <v>28</v>
      </c>
      <c r="I26" t="s">
        <v>113</v>
      </c>
      <c r="J26">
        <v>200</v>
      </c>
      <c r="K26" t="s">
        <v>49</v>
      </c>
      <c r="M26">
        <v>34</v>
      </c>
      <c r="N26" t="s">
        <v>119</v>
      </c>
      <c r="O26">
        <v>200</v>
      </c>
      <c r="P26" t="s">
        <v>49</v>
      </c>
      <c r="Q26">
        <v>6</v>
      </c>
      <c r="R26" t="s">
        <v>50</v>
      </c>
    </row>
    <row r="27" spans="1:18">
      <c r="A27">
        <v>26</v>
      </c>
      <c r="B27" t="s">
        <v>114</v>
      </c>
      <c r="C27">
        <v>300</v>
      </c>
      <c r="D27" t="s">
        <v>49</v>
      </c>
      <c r="E27">
        <v>6</v>
      </c>
      <c r="F27" t="s">
        <v>50</v>
      </c>
      <c r="H27">
        <v>29</v>
      </c>
      <c r="I27" t="s">
        <v>114</v>
      </c>
      <c r="J27">
        <v>300</v>
      </c>
      <c r="K27" t="s">
        <v>49</v>
      </c>
      <c r="M27">
        <v>35</v>
      </c>
      <c r="N27" t="s">
        <v>120</v>
      </c>
      <c r="O27">
        <v>300</v>
      </c>
      <c r="P27" t="s">
        <v>49</v>
      </c>
      <c r="Q27">
        <v>6</v>
      </c>
      <c r="R27" t="s">
        <v>50</v>
      </c>
    </row>
    <row r="28" spans="1:18">
      <c r="A28">
        <v>27</v>
      </c>
      <c r="B28" t="s">
        <v>115</v>
      </c>
      <c r="C28">
        <v>400</v>
      </c>
      <c r="D28" t="s">
        <v>49</v>
      </c>
      <c r="E28">
        <v>6</v>
      </c>
      <c r="F28" t="s">
        <v>50</v>
      </c>
      <c r="H28">
        <v>30</v>
      </c>
      <c r="I28" t="s">
        <v>115</v>
      </c>
      <c r="J28">
        <v>400</v>
      </c>
      <c r="K28" t="s">
        <v>49</v>
      </c>
      <c r="M28">
        <v>36</v>
      </c>
      <c r="N28" t="s">
        <v>121</v>
      </c>
      <c r="O28">
        <v>400</v>
      </c>
      <c r="P28" t="s">
        <v>49</v>
      </c>
      <c r="Q28">
        <v>6</v>
      </c>
      <c r="R28" t="s">
        <v>50</v>
      </c>
    </row>
    <row r="29" spans="1:18">
      <c r="A29">
        <v>28</v>
      </c>
      <c r="B29" t="s">
        <v>116</v>
      </c>
      <c r="C29">
        <v>200</v>
      </c>
      <c r="D29" t="s">
        <v>49</v>
      </c>
      <c r="E29">
        <v>6</v>
      </c>
      <c r="F29" t="s">
        <v>50</v>
      </c>
      <c r="H29">
        <v>31</v>
      </c>
      <c r="I29" t="s">
        <v>116</v>
      </c>
      <c r="J29">
        <v>200</v>
      </c>
      <c r="K29" t="s">
        <v>49</v>
      </c>
      <c r="M29">
        <v>37</v>
      </c>
      <c r="N29" t="s">
        <v>89</v>
      </c>
      <c r="O29">
        <v>6</v>
      </c>
      <c r="P29" t="s">
        <v>50</v>
      </c>
      <c r="Q29">
        <v>18</v>
      </c>
      <c r="R29" t="s">
        <v>31</v>
      </c>
    </row>
    <row r="30" spans="1:18">
      <c r="A30">
        <v>29</v>
      </c>
      <c r="B30" t="s">
        <v>117</v>
      </c>
      <c r="C30">
        <v>300</v>
      </c>
      <c r="D30" t="s">
        <v>49</v>
      </c>
      <c r="E30">
        <v>6</v>
      </c>
      <c r="F30" t="s">
        <v>50</v>
      </c>
      <c r="H30">
        <v>32</v>
      </c>
      <c r="I30" t="s">
        <v>117</v>
      </c>
      <c r="J30">
        <v>300</v>
      </c>
      <c r="K30" t="s">
        <v>49</v>
      </c>
      <c r="M30">
        <v>38</v>
      </c>
      <c r="N30" t="s">
        <v>122</v>
      </c>
      <c r="O30">
        <v>6</v>
      </c>
      <c r="P30" t="s">
        <v>50</v>
      </c>
      <c r="Q30">
        <v>18</v>
      </c>
      <c r="R30" t="s">
        <v>31</v>
      </c>
    </row>
    <row r="31" spans="1:18">
      <c r="A31">
        <v>30</v>
      </c>
      <c r="B31" t="s">
        <v>118</v>
      </c>
      <c r="C31">
        <v>400</v>
      </c>
      <c r="D31" t="s">
        <v>49</v>
      </c>
      <c r="E31">
        <v>6</v>
      </c>
      <c r="F31" t="s">
        <v>50</v>
      </c>
      <c r="H31">
        <v>33</v>
      </c>
      <c r="I31" t="s">
        <v>118</v>
      </c>
      <c r="J31">
        <v>400</v>
      </c>
      <c r="K31" t="s">
        <v>49</v>
      </c>
      <c r="M31">
        <v>39</v>
      </c>
      <c r="N31" t="s">
        <v>123</v>
      </c>
      <c r="O31">
        <v>200</v>
      </c>
      <c r="P31" t="s">
        <v>49</v>
      </c>
      <c r="Q31">
        <v>18</v>
      </c>
      <c r="R31" t="s">
        <v>31</v>
      </c>
    </row>
    <row r="32" spans="1:18">
      <c r="A32">
        <v>31</v>
      </c>
      <c r="B32" t="s">
        <v>119</v>
      </c>
      <c r="C32">
        <v>200</v>
      </c>
      <c r="D32" t="s">
        <v>49</v>
      </c>
      <c r="E32">
        <v>6</v>
      </c>
      <c r="F32" t="s">
        <v>50</v>
      </c>
      <c r="H32">
        <v>34</v>
      </c>
      <c r="I32" t="s">
        <v>119</v>
      </c>
      <c r="J32">
        <v>200</v>
      </c>
      <c r="K32" t="s">
        <v>49</v>
      </c>
      <c r="M32">
        <v>40</v>
      </c>
      <c r="N32" t="s">
        <v>124</v>
      </c>
      <c r="O32">
        <v>200</v>
      </c>
      <c r="P32" t="s">
        <v>49</v>
      </c>
      <c r="Q32">
        <v>18</v>
      </c>
      <c r="R32" t="s">
        <v>31</v>
      </c>
    </row>
    <row r="33" spans="1:18">
      <c r="A33">
        <v>32</v>
      </c>
      <c r="B33" t="s">
        <v>120</v>
      </c>
      <c r="C33">
        <v>300</v>
      </c>
      <c r="D33" t="s">
        <v>49</v>
      </c>
      <c r="E33">
        <v>6</v>
      </c>
      <c r="F33" t="s">
        <v>50</v>
      </c>
      <c r="H33">
        <v>35</v>
      </c>
      <c r="I33" t="s">
        <v>120</v>
      </c>
      <c r="J33">
        <v>300</v>
      </c>
      <c r="K33" t="s">
        <v>49</v>
      </c>
      <c r="M33">
        <v>41</v>
      </c>
      <c r="N33" t="s">
        <v>130</v>
      </c>
      <c r="O33">
        <v>200</v>
      </c>
      <c r="P33" t="s">
        <v>49</v>
      </c>
      <c r="Q33">
        <v>6</v>
      </c>
      <c r="R33" t="s">
        <v>50</v>
      </c>
    </row>
    <row r="34" spans="1:18">
      <c r="A34">
        <v>33</v>
      </c>
      <c r="B34" t="s">
        <v>121</v>
      </c>
      <c r="C34">
        <v>400</v>
      </c>
      <c r="D34" t="s">
        <v>49</v>
      </c>
      <c r="E34">
        <v>6</v>
      </c>
      <c r="F34" t="s">
        <v>50</v>
      </c>
      <c r="H34">
        <v>36</v>
      </c>
      <c r="I34" t="s">
        <v>121</v>
      </c>
      <c r="J34">
        <v>400</v>
      </c>
      <c r="K34" t="s">
        <v>49</v>
      </c>
      <c r="M34">
        <v>42</v>
      </c>
      <c r="N34" t="s">
        <v>131</v>
      </c>
      <c r="O34">
        <v>300</v>
      </c>
      <c r="P34" t="s">
        <v>49</v>
      </c>
      <c r="Q34">
        <v>6</v>
      </c>
      <c r="R34" t="s">
        <v>50</v>
      </c>
    </row>
    <row r="35" spans="1:18">
      <c r="A35">
        <v>34</v>
      </c>
      <c r="B35" t="s">
        <v>89</v>
      </c>
      <c r="C35">
        <v>6</v>
      </c>
      <c r="D35" t="s">
        <v>50</v>
      </c>
      <c r="E35">
        <v>18</v>
      </c>
      <c r="F35" t="s">
        <v>31</v>
      </c>
      <c r="H35">
        <v>39</v>
      </c>
      <c r="I35" t="s">
        <v>123</v>
      </c>
      <c r="J35">
        <v>200</v>
      </c>
      <c r="K35" t="s">
        <v>49</v>
      </c>
      <c r="M35">
        <v>43</v>
      </c>
      <c r="N35" t="s">
        <v>132</v>
      </c>
      <c r="O35">
        <v>400</v>
      </c>
      <c r="P35" t="s">
        <v>49</v>
      </c>
      <c r="Q35">
        <v>6</v>
      </c>
      <c r="R35" t="s">
        <v>50</v>
      </c>
    </row>
    <row r="36" spans="1:18">
      <c r="A36">
        <v>35</v>
      </c>
      <c r="B36" t="s">
        <v>122</v>
      </c>
      <c r="C36">
        <v>6</v>
      </c>
      <c r="D36" t="s">
        <v>50</v>
      </c>
      <c r="E36">
        <v>18</v>
      </c>
      <c r="F36" t="s">
        <v>31</v>
      </c>
      <c r="H36">
        <v>40</v>
      </c>
      <c r="I36" t="s">
        <v>124</v>
      </c>
      <c r="J36">
        <v>200</v>
      </c>
      <c r="K36" t="s">
        <v>49</v>
      </c>
      <c r="M36">
        <v>44</v>
      </c>
      <c r="N36" t="s">
        <v>133</v>
      </c>
      <c r="O36">
        <v>200</v>
      </c>
      <c r="P36" t="s">
        <v>49</v>
      </c>
      <c r="Q36">
        <v>6</v>
      </c>
      <c r="R36" t="s">
        <v>50</v>
      </c>
    </row>
    <row r="37" spans="1:18">
      <c r="A37">
        <v>36</v>
      </c>
      <c r="B37" t="s">
        <v>123</v>
      </c>
      <c r="C37">
        <v>200</v>
      </c>
      <c r="D37" t="s">
        <v>49</v>
      </c>
      <c r="E37">
        <v>18</v>
      </c>
      <c r="F37" t="s">
        <v>31</v>
      </c>
      <c r="H37">
        <v>41</v>
      </c>
      <c r="I37" t="s">
        <v>125</v>
      </c>
      <c r="J37">
        <v>200</v>
      </c>
      <c r="K37" t="s">
        <v>49</v>
      </c>
      <c r="M37">
        <v>45</v>
      </c>
      <c r="N37" t="s">
        <v>134</v>
      </c>
      <c r="O37">
        <v>300</v>
      </c>
      <c r="P37" t="s">
        <v>49</v>
      </c>
      <c r="Q37">
        <v>6</v>
      </c>
      <c r="R37" t="s">
        <v>50</v>
      </c>
    </row>
    <row r="38" spans="1:18">
      <c r="A38">
        <v>37</v>
      </c>
      <c r="B38" t="s">
        <v>124</v>
      </c>
      <c r="C38">
        <v>200</v>
      </c>
      <c r="D38" t="s">
        <v>49</v>
      </c>
      <c r="E38">
        <v>18</v>
      </c>
      <c r="F38" t="s">
        <v>31</v>
      </c>
      <c r="H38">
        <v>42</v>
      </c>
      <c r="I38" t="s">
        <v>126</v>
      </c>
      <c r="J38">
        <v>200</v>
      </c>
      <c r="K38" t="s">
        <v>49</v>
      </c>
      <c r="M38">
        <v>46</v>
      </c>
      <c r="N38" t="s">
        <v>135</v>
      </c>
      <c r="O38">
        <v>400</v>
      </c>
      <c r="P38" t="s">
        <v>49</v>
      </c>
      <c r="Q38">
        <v>6</v>
      </c>
      <c r="R38" t="s">
        <v>50</v>
      </c>
    </row>
    <row r="39" spans="1:18">
      <c r="A39">
        <v>38</v>
      </c>
      <c r="B39" t="s">
        <v>125</v>
      </c>
      <c r="C39">
        <v>200</v>
      </c>
      <c r="D39" t="s">
        <v>49</v>
      </c>
      <c r="H39">
        <v>43</v>
      </c>
      <c r="I39" t="s">
        <v>127</v>
      </c>
      <c r="J39">
        <v>200</v>
      </c>
      <c r="K39" t="s">
        <v>49</v>
      </c>
      <c r="M39">
        <v>47</v>
      </c>
      <c r="N39" t="s">
        <v>90</v>
      </c>
      <c r="O39">
        <v>6</v>
      </c>
      <c r="P39" t="s">
        <v>50</v>
      </c>
      <c r="Q39">
        <v>18</v>
      </c>
      <c r="R39" t="s">
        <v>31</v>
      </c>
    </row>
    <row r="40" spans="1:18">
      <c r="A40">
        <v>39</v>
      </c>
      <c r="B40" t="s">
        <v>126</v>
      </c>
      <c r="C40">
        <v>200</v>
      </c>
      <c r="D40" t="s">
        <v>49</v>
      </c>
      <c r="H40">
        <v>44</v>
      </c>
      <c r="I40" t="s">
        <v>128</v>
      </c>
      <c r="J40">
        <v>300</v>
      </c>
      <c r="K40" t="s">
        <v>49</v>
      </c>
    </row>
    <row r="41" spans="1:18">
      <c r="A41">
        <v>40</v>
      </c>
      <c r="B41" t="s">
        <v>127</v>
      </c>
      <c r="C41">
        <v>200</v>
      </c>
      <c r="D41" t="s">
        <v>49</v>
      </c>
      <c r="H41">
        <v>45</v>
      </c>
      <c r="I41" t="s">
        <v>129</v>
      </c>
      <c r="J41">
        <v>300</v>
      </c>
      <c r="K41" t="s">
        <v>49</v>
      </c>
    </row>
    <row r="42" spans="1:18">
      <c r="A42">
        <v>41</v>
      </c>
      <c r="B42" t="s">
        <v>128</v>
      </c>
      <c r="C42">
        <v>300</v>
      </c>
      <c r="D42" t="s">
        <v>49</v>
      </c>
      <c r="H42">
        <v>46</v>
      </c>
      <c r="I42" t="s">
        <v>130</v>
      </c>
      <c r="J42">
        <v>200</v>
      </c>
      <c r="K42" t="s">
        <v>49</v>
      </c>
    </row>
    <row r="43" spans="1:18">
      <c r="A43">
        <v>42</v>
      </c>
      <c r="B43" t="s">
        <v>129</v>
      </c>
      <c r="C43">
        <v>300</v>
      </c>
      <c r="D43" t="s">
        <v>49</v>
      </c>
      <c r="H43">
        <v>47</v>
      </c>
      <c r="I43" t="s">
        <v>131</v>
      </c>
      <c r="J43">
        <v>300</v>
      </c>
      <c r="K43" t="s">
        <v>49</v>
      </c>
    </row>
    <row r="44" spans="1:18">
      <c r="A44">
        <v>43</v>
      </c>
      <c r="B44" t="s">
        <v>130</v>
      </c>
      <c r="C44">
        <v>200</v>
      </c>
      <c r="D44" t="s">
        <v>49</v>
      </c>
      <c r="E44">
        <v>6</v>
      </c>
      <c r="F44" t="s">
        <v>50</v>
      </c>
      <c r="H44">
        <v>48</v>
      </c>
      <c r="I44" t="s">
        <v>132</v>
      </c>
      <c r="J44">
        <v>400</v>
      </c>
      <c r="K44" t="s">
        <v>49</v>
      </c>
    </row>
    <row r="45" spans="1:18">
      <c r="A45">
        <v>44</v>
      </c>
      <c r="B45" t="s">
        <v>131</v>
      </c>
      <c r="C45">
        <v>300</v>
      </c>
      <c r="D45" t="s">
        <v>49</v>
      </c>
      <c r="E45">
        <v>6</v>
      </c>
      <c r="F45" t="s">
        <v>50</v>
      </c>
      <c r="H45">
        <v>49</v>
      </c>
      <c r="I45" t="s">
        <v>133</v>
      </c>
      <c r="J45">
        <v>200</v>
      </c>
      <c r="K45" t="s">
        <v>49</v>
      </c>
    </row>
    <row r="46" spans="1:18">
      <c r="A46">
        <v>45</v>
      </c>
      <c r="B46" t="s">
        <v>132</v>
      </c>
      <c r="C46">
        <v>400</v>
      </c>
      <c r="D46" t="s">
        <v>49</v>
      </c>
      <c r="E46">
        <v>6</v>
      </c>
      <c r="F46" t="s">
        <v>50</v>
      </c>
      <c r="H46">
        <v>50</v>
      </c>
      <c r="I46" t="s">
        <v>134</v>
      </c>
      <c r="J46">
        <v>300</v>
      </c>
      <c r="K46" t="s">
        <v>49</v>
      </c>
    </row>
    <row r="47" spans="1:18">
      <c r="A47">
        <v>46</v>
      </c>
      <c r="B47" t="s">
        <v>133</v>
      </c>
      <c r="C47">
        <v>200</v>
      </c>
      <c r="D47" t="s">
        <v>49</v>
      </c>
      <c r="E47">
        <v>6</v>
      </c>
      <c r="F47" t="s">
        <v>50</v>
      </c>
      <c r="H47">
        <v>51</v>
      </c>
      <c r="I47" t="s">
        <v>135</v>
      </c>
      <c r="J47">
        <v>400</v>
      </c>
      <c r="K47" t="s">
        <v>49</v>
      </c>
    </row>
    <row r="48" spans="1:18">
      <c r="A48">
        <v>47</v>
      </c>
      <c r="B48" t="s">
        <v>134</v>
      </c>
      <c r="C48">
        <v>300</v>
      </c>
      <c r="D48" t="s">
        <v>49</v>
      </c>
      <c r="E48">
        <v>6</v>
      </c>
      <c r="F48" t="s">
        <v>50</v>
      </c>
      <c r="H48">
        <v>53</v>
      </c>
      <c r="I48" t="s">
        <v>136</v>
      </c>
      <c r="J48">
        <v>200</v>
      </c>
      <c r="K48" t="s">
        <v>49</v>
      </c>
    </row>
    <row r="49" spans="1:11">
      <c r="A49">
        <v>48</v>
      </c>
      <c r="B49" t="s">
        <v>135</v>
      </c>
      <c r="C49">
        <v>400</v>
      </c>
      <c r="D49" t="s">
        <v>49</v>
      </c>
      <c r="E49">
        <v>6</v>
      </c>
      <c r="F49" t="s">
        <v>50</v>
      </c>
      <c r="H49">
        <v>37</v>
      </c>
      <c r="I49" t="s">
        <v>89</v>
      </c>
      <c r="J49">
        <v>6</v>
      </c>
      <c r="K49" t="s">
        <v>50</v>
      </c>
    </row>
    <row r="50" spans="1:11">
      <c r="A50">
        <v>49</v>
      </c>
      <c r="B50" t="s">
        <v>90</v>
      </c>
      <c r="C50">
        <v>6</v>
      </c>
      <c r="D50" t="s">
        <v>50</v>
      </c>
      <c r="E50">
        <v>18</v>
      </c>
      <c r="F50" t="s">
        <v>31</v>
      </c>
      <c r="H50">
        <v>38</v>
      </c>
      <c r="I50" t="s">
        <v>122</v>
      </c>
      <c r="J50">
        <v>6</v>
      </c>
      <c r="K50" t="s">
        <v>50</v>
      </c>
    </row>
    <row r="51" spans="1:11">
      <c r="A51">
        <v>50</v>
      </c>
      <c r="B51" t="s">
        <v>136</v>
      </c>
      <c r="C51">
        <v>200</v>
      </c>
      <c r="D51" t="s">
        <v>49</v>
      </c>
      <c r="H51">
        <v>52</v>
      </c>
      <c r="I51" t="s">
        <v>90</v>
      </c>
      <c r="J51">
        <v>6</v>
      </c>
      <c r="K51" t="s">
        <v>50</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microsoft.com/office/2006/metadata/properties"/>
    <ds:schemaRef ds:uri="http://purl.org/dc/dcmitype/"/>
    <ds:schemaRef ds:uri="http://purl.org/dc/elements/1.1/"/>
    <ds:schemaRef ds:uri="7c629b65-7d30-4138-96d4-6ad76f7e9986"/>
    <ds:schemaRef ds:uri="http://schemas.microsoft.com/office/infopath/2007/PartnerControls"/>
    <ds:schemaRef ds:uri="http://schemas.openxmlformats.org/package/2006/metadata/core-properties"/>
    <ds:schemaRef ds:uri="http://schemas.microsoft.com/office/2006/documentManagement/types"/>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(はじめにお読み下さい)申請書の使い方</vt:lpstr>
      <vt:lpstr>申請書</vt:lpstr>
      <vt:lpstr>申請・精算額一覧</vt:lpstr>
      <vt:lpstr>個票1</vt:lpstr>
      <vt:lpstr>記入例</vt:lpstr>
      <vt:lpstr>利用者の延べ人数の算定方法</vt:lpstr>
      <vt:lpstr>リスト</vt:lpstr>
      <vt:lpstr>記入例!Print_Area</vt:lpstr>
      <vt:lpstr>個票1!Print_Area</vt:lpstr>
      <vt:lpstr>申請・精算額一覧!Print_Area</vt:lpstr>
      <vt:lpstr>申請書!Print_Area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小田切　篤</dc:creator>
  <cp:keywords/>
  <dc:description/>
  <cp:lastModifiedBy>小田切　篤</cp:lastModifiedBy>
  <cp:revision/>
  <cp:lastPrinted>2026-07-14T10:05:08Z</cp:lastPrinted>
  <dcterms:created xsi:type="dcterms:W3CDTF">2018-06-19T01:27:02Z</dcterms:created>
  <dcterms:modified xsi:type="dcterms:W3CDTF">2026-07-17T06:06:36Z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