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ANDISK-87BA10\share\【新】障害福祉課共有\★2019(H31)～障害福祉事業者G共有\(しょ)処遇改善加算関係(特定加算、ベースアップ等支援加算含む)\2022.07.15【厚生労働省】福祉・介護職員等ベースアップ等支援加算について\"/>
    </mc:Choice>
  </mc:AlternateContent>
  <bookViews>
    <workbookView xWindow="0" yWindow="0" windowWidth="20490" windowHeight="7530" tabRatio="867" firstSheet="1" activeTab="1"/>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計画書_総括表'!$A$1:$AL$236</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<sst xmlns="http://schemas.openxmlformats.org/spreadsheetml/2006/main" count="2932" uniqueCount="495">
  <si>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</si>
  <si>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</si>
  <si>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</si>
  <si>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</si>
  <si>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</si>
  <si>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</si>
  <si>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</si>
  <si>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</si>
  <si>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</si>
  <si>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</si>
  <si>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</si>
  <si>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</si>
  <si>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</si>
  <si>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</si>
  <si>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</si>
  <si>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</si>
  <si>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</si>
  <si>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</si>
  <si>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</si>
  <si>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</si>
  <si>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</si>
  <si>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</si>
  <si>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</si>
  <si>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</si>
  <si>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</si>
  <si>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</si>
  <si>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</si>
  <si>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</si>
  <si>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</si>
  <si>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</si>
  <si>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</si>
  <si>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</si>
  <si>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</si>
  <si>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</si>
  <si>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</si>
  <si>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</si>
  <si>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</si>
  <si>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</si>
  <si>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</si>
  <si>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</si>
  <si>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</si>
  <si>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</si>
  <si>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</si>
  <si>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</si>
  <si>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</si>
  <si>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</si>
  <si>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</si>
  <si>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</si>
  <si>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</si>
  <si>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</si>
  <si>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</si>
  <si>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</si>
  <si>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</si>
  <si>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</si>
  <si>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</si>
  <si>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</si>
  <si>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</si>
  <si>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</si>
  <si>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</si>
  <si>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</si>
  <si>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</si>
  <si>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</si>
  <si>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</si>
  <si>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</si>
  <si>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</si>
  <si>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</si>
  <si>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</si>
  <si>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</si>
  <si>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</si>
  <si>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</si>
  <si>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</si>
  <si>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</si>
  <si>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</si>
  <si>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</si>
  <si>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</si>
  <si>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</si>
  <si>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</si>
  <si>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</si>
  <si>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</si>
  <si>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</si>
  <si>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</si>
  <si>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</si>
  <si>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</si>
  <si>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</si>
  <si>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</si>
  <si>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</si>
  <si>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</si>
  <si>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</si>
  <si>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</si>
  <si>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</si>
  <si>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</si>
  <si>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</si>
  <si>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</si>
  <si>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</si>
  <si>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</si>
  <si>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</si>
  <si>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</si>
  <si>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</si>
  <si>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</si>
  <si>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</si>
  <si>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</si>
  <si>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</si>
  <si>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</si>
  <si>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</si>
  <si>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</si>
  <si>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</si>
  <si>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</si>
  <si>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</si>
  <si>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</si>
  <si>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</si>
  <si>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</si>
  <si>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</si>
  <si>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</si>
  <si>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</si>
  <si>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</si>
  <si>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</si>
  <si>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</si>
  <si>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</si>
  <si>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</si>
  <si>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</si>
  <si>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</si>
  <si>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</si>
  <si>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</si>
  <si>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</si>
  <si>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</si>
  <si>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</si>
  <si>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</si>
  <si>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</si>
  <si>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</si>
  <si>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</si>
  <si>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</si>
  <si>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</si>
  <si>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</si>
  <si>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</si>
  <si>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</si>
  <si>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</si>
  <si>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</si>
  <si>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</si>
  <si>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</si>
  <si>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</si>
  <si>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</si>
  <si>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</si>
  <si>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</si>
  <si>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</si>
  <si>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</si>
  <si>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</si>
  <si>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</si>
  <si>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</si>
  <si>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</si>
  <si>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</si>
  <si>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</si>
  <si>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</si>
  <si>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</si>
  <si>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</si>
  <si>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</si>
  <si>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</si>
  <si>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</si>
  <si>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</si>
  <si>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</si>
  <si>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</si>
  <si>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</si>
  <si>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</si>
  <si>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</si>
  <si>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</si>
  <si>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</si>
  <si>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</si>
  <si>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</si>
  <si>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</si>
  <si>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</si>
  <si>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</si>
  <si>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</si>
  <si>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</si>
  <si>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</si>
  <si>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</si>
  <si>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</si>
  <si>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</si>
  <si>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</si>
  <si>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</si>
  <si>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</si>
  <si>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</si>
  <si>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</si>
  <si>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</si>
  <si>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</si>
  <si>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</si>
  <si>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</si>
  <si>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</si>
  <si>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</si>
  <si>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</si>
  <si>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</si>
  <si>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</si>
  <si>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</si>
  <si>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</si>
  <si>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</si>
  <si>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</si>
  <si>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</si>
  <si>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</si>
  <si>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</si>
  <si>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</si>
  <si>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</si>
  <si>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</si>
  <si>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</si>
  <si>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</si>
  <si>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</si>
  <si>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</si>
  <si>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</si>
  <si>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</si>
  <si>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</si>
  <si>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</si>
  <si>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</si>
  <si>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</si>
  <si>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</si>
  <si>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</si>
  <si>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</si>
  <si>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</si>
  <si>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</si>
  <si>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</si>
  <si>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</si>
  <si>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</si>
  <si>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</si>
  <si>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</si>
  <si>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</si>
  <si>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</si>
  <si>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</si>
  <si>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</si>
  <si>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</si>
  <si>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</si>
  <si>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</si>
  <si>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</si>
  <si>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</si>
  <si>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</si>
  <si>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</si>
  <si>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</si>
  <si>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</si>
  <si>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</si>
  <si>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</si>
  <si>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</si>
  <si>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</si>
  <si>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</si>
  <si>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</si>
  <si>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</si>
  <si>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</si>
  <si>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</si>
  <si>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</si>
  <si>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</si>
  <si>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</si>
  <si>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</si>
  <si>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</si>
  <si>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</si>
  <si>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</si>
  <si>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</si>
  <si>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</si>
  <si>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</si>
  <si>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</si>
  <si>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</si>
  <si>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</si>
  <si>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</si>
  <si>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</si>
  <si>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</si>
  <si>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</si>
  <si>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</si>
  <si>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</si>
  <si>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</si>
  <si>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</si>
  <si>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</si>
  <si>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</si>
  <si>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</si>
  <si>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</si>
  <si>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</si>
  <si>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</si>
  <si>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</si>
  <si>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</si>
  <si>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</si>
  <si>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</si>
  <si>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</si>
  <si>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</si>
  <si>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</si>
  <si>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</si>
  <si>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</si>
  <si>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</si>
  <si>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</si>
  <si>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</si>
  <si>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</si>
  <si>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</si>
  <si>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</si>
  <si>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</si>
  <si>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</si>
  <si>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</si>
  <si>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</si>
  <si>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</si>
  <si>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</si>
  <si>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</si>
  <si>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</si>
  <si>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</si>
  <si>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</si>
  <si>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</si>
  <si>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</si>
  <si>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</si>
  <si>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</si>
  <si>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</si>
  <si>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</si>
  <si>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</si>
  <si>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</si>
  <si>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</si>
  <si>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</si>
  <si>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</si>
  <si>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</si>
  <si>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</si>
  <si>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</si>
  <si>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</si>
  <si>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</si>
  <si>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</si>
  <si>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</si>
  <si>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</si>
  <si>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</si>
  <si>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</si>
  <si>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</si>
  <si>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</si>
  <si>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</si>
  <si>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</si>
  <si>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</si>
  <si>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</si>
  <si>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</si>
  <si>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</si>
  <si>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</si>
  <si>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</si>
  <si>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</si>
  <si>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</si>
  <si>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</si>
  <si>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</si>
  <si>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</si>
  <si>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</si>
  <si>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</si>
  <si>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</si>
  <si>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</si>
  <si>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</si>
  <si>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</si>
  <si>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</si>
  <si>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</si>
  <si>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</si>
  <si>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</si>
  <si>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</si>
  <si>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</si>
  <si>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</si>
  <si>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</si>
  <si>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</si>
  <si>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</si>
  <si>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</si>
  <si>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</si>
  <si>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</si>
  <si>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</si>
  <si>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</si>
  <si>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</si>
  <si>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</si>
  <si>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</si>
  <si>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</si>
  <si>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</si>
  <si>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</si>
  <si>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</si>
  <si>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</si>
  <si>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</si>
  <si>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</si>
  <si>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</si>
  <si>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</si>
  <si>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</si>
  <si>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</si>
  <si>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</si>
  <si>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</si>
  <si>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</si>
  <si>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</si>
  <si>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</si>
  <si>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</si>
  <si>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</si>
  <si>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</si>
  <si>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</si>
  <si>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</si>
  <si>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</si>
  <si>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</si>
  <si>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</si>
  <si>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</si>
  <si>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</si>
  <si>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</si>
  <si>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</si>
  <si>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</si>
  <si>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</si>
  <si>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</si>
  <si>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</si>
  <si>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</si>
  <si>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</si>
  <si>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</si>
  <si>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</si>
  <si>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</si>
  <si>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</si>
  <si>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</si>
  <si>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</si>
  <si>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</si>
  <si>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</si>
  <si>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</si>
  <si>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</si>
  <si>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</si>
  <si>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</si>
  <si>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</si>
  <si>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</si>
  <si>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</si>
  <si>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</si>
  <si>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</si>
  <si>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</si>
  <si>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</si>
  <si>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</si>
  <si>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</si>
  <si>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</si>
  <si>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</si>
  <si>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</si>
  <si>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</si>
  <si>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</si>
  <si>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</si>
  <si>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</si>
  <si>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</si>
  <si>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</si>
  <si>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</si>
  <si>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</si>
  <si>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</si>
  <si>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</si>
  <si>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</si>
  <si>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</si>
  <si>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</si>
  <si>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</si>
  <si>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</si>
  <si>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</si>
  <si>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</si>
  <si>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</si>
  <si>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</si>
  <si>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</si>
  <si>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</si>
  <si>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</si>
  <si>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</si>
  <si>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</si>
  <si>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</si>
  <si>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</si>
  <si>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</si>
  <si>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</si>
  <si>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</si>
  <si>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</si>
  <si>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</si>
  <si>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</si>
  <si>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</si>
  <si>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</si>
  <si>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</si>
  <si>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</si>
  <si>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</si>
  <si>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</si>
  <si>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</si>
  <si>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</si>
  <si>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</si>
  <si>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</si>
  <si>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</si>
  <si>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</si>
  <si>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</si>
  <si>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</si>
  <si>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</si>
  <si>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</si>
  <si>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</si>
  <si>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</si>
  <si>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</si>
  <si>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</si>
  <si>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</si>
  <si>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</si>
  <si>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</si>
  <si>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</si>
  <si>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</si>
  <si>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</si>
  <si>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</si>
  <si>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</si>
  <si>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</si>
  <si>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</si>
  <si>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</si>
  <si>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</si>
  <si>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</si>
  <si>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</si>
  <si>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</si>
  <si>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</si>
  <si>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</si>
  <si>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</si>
  <si>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</si>
  <si>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</si>
  <si>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</si>
  <si>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</si>
  <si>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</si>
  <si>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</si>
  <si>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</si>
  <si>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</si>
  <si>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</si>
  <si>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</si>
  <si>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</si>
  <si>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t>
  </si>
  <si>
    <t>青森県</t>
    <rPh sb="0" eb="3">
      <t>アオモリケン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</si>
</sst>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90" fillId="26" borderId="100" xfId="0" applyFont="1" applyFill="1" applyBorder="1" applyAlignment="1">
      <alignment horizontal="center" vertical="center" textRotation="255"/>
    </xf>
    <xf numFmtId="0" fontId="90" fillId="26" borderId="100" xfId="0" applyFont="1" applyFill="1" applyBorder="1" applyAlignment="1">
      <alignment horizontal="center"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3" y="47794156"/>
              <a:ext cx="235263" cy="886745"/>
              <a:chOff x="896846" y="8182026"/>
              <a:chExt cx="217579" cy="707175"/>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7"/>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1805010"/>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5801846"/>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230346"/>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66480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897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4114154"/>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8766750"/>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2444865"/>
              <a:ext cx="193431" cy="549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4906712"/>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3376635"/>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5420846"/>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F5" sqref="F5"/>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462</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tabSelected="1" view="pageBreakPreview" zoomScaleNormal="100" zoomScaleSheetLayoutView="100" workbookViewId="0">
      <selection activeCell="M11" sqref="M1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t="s">
        <v>494</v>
      </c>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c r="N17" s="501"/>
      <c r="O17" s="501"/>
      <c r="P17" s="770" t="s">
        <v>453</v>
      </c>
      <c r="Q17" s="501"/>
      <c r="R17" s="501"/>
      <c r="S17" s="501"/>
      <c r="T17" s="502"/>
      <c r="U17" s="13"/>
      <c r="V17" s="14"/>
      <c r="W17" s="14"/>
      <c r="X17" s="14"/>
      <c r="AD17" t="str">
        <f>CONCATENATE(M17,N17,O17,P17,Q17,R17,S17,T17)</f>
        <v>－</v>
      </c>
    </row>
    <row r="18" spans="1:30" ht="20.100000000000001" customHeight="1">
      <c r="B18" s="8"/>
      <c r="C18" s="830" t="s">
        <v>84</v>
      </c>
      <c r="D18" s="830"/>
      <c r="E18" s="830"/>
      <c r="F18" s="830"/>
      <c r="G18" s="830"/>
      <c r="H18" s="830"/>
      <c r="I18" s="830"/>
      <c r="J18" s="830"/>
      <c r="K18" s="830"/>
      <c r="L18" s="831"/>
      <c r="M18" s="819"/>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464</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465</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454</v>
      </c>
      <c r="AA32" s="788" t="s">
        <v>346</v>
      </c>
      <c r="AB32" s="788" t="s">
        <v>463</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c r="D34" s="504"/>
      <c r="E34" s="504"/>
      <c r="F34" s="504"/>
      <c r="G34" s="504"/>
      <c r="H34" s="504"/>
      <c r="I34" s="504"/>
      <c r="J34" s="504"/>
      <c r="K34" s="504"/>
      <c r="L34" s="505"/>
      <c r="M34" s="835" t="s">
        <v>494</v>
      </c>
      <c r="N34" s="835"/>
      <c r="O34" s="835"/>
      <c r="P34" s="835"/>
      <c r="Q34" s="835"/>
      <c r="R34" s="835" t="s">
        <v>494</v>
      </c>
      <c r="S34" s="835"/>
      <c r="T34" s="835"/>
      <c r="U34" s="835"/>
      <c r="V34" s="835"/>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834" t="s">
        <v>494</v>
      </c>
      <c r="N35" s="834"/>
      <c r="O35" s="834"/>
      <c r="P35" s="834"/>
      <c r="Q35" s="834"/>
      <c r="R35" s="834" t="s">
        <v>494</v>
      </c>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topLeftCell="A10" zoomScale="130" zoomScaleNormal="120" zoomScaleSheetLayoutView="130" workbookViewId="0">
      <selection activeCell="W23" sqref="W2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青森県</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v>4</v>
      </c>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
      </c>
      <c r="L15" s="1132"/>
      <c r="M15" s="1132"/>
      <c r="N15" s="1132"/>
      <c r="O15" s="1132"/>
      <c r="P15" s="928" t="s">
        <v>1</v>
      </c>
      <c r="Q15" s="928"/>
      <c r="R15" s="928"/>
      <c r="S15" s="928"/>
      <c r="T15" s="1132" t="str">
        <f>IF(基本情報入力シート!M25="","",基本情報入力シート!M25)</f>
        <v/>
      </c>
      <c r="U15" s="1132"/>
      <c r="V15" s="1132"/>
      <c r="W15" s="1132"/>
      <c r="X15" s="1132"/>
      <c r="Y15" s="928" t="s">
        <v>116</v>
      </c>
      <c r="Z15" s="928"/>
      <c r="AA15" s="928"/>
      <c r="AB15" s="928"/>
      <c r="AC15" s="1133" t="str">
        <f>IF(基本情報入力シート!M26="","",基本情報入力シート!M26)</f>
        <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493</v>
      </c>
      <c r="C19" s="1105" t="s">
        <v>388</v>
      </c>
      <c r="D19" s="1106"/>
      <c r="E19" s="1106"/>
      <c r="F19" s="1106"/>
      <c r="G19" s="1106"/>
      <c r="H19" s="1106"/>
      <c r="I19" s="1106"/>
      <c r="J19" s="1106"/>
      <c r="K19" s="1107"/>
      <c r="L19" s="663" t="s">
        <v>493</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t="str">
        <f>IF('別紙様式2-4 個表_ベースアップ'!O5="","",'別紙様式2-4 個表_ベースアップ'!O5)</f>
        <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t="str">
        <f>IFERROR(AD30-AD31,"")</f>
        <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480</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t="str">
        <f>IF((AD32-AD33-AD34-AD35-AD36)=0,"",(AD32-AD33-AD34-AD35-AD36))</f>
        <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c r="AE34" s="861"/>
      <c r="AF34" s="861"/>
      <c r="AG34" s="861"/>
      <c r="AH34" s="861"/>
      <c r="AI34" s="861"/>
      <c r="AJ34" s="695" t="s">
        <v>2</v>
      </c>
      <c r="AK34" s="676"/>
      <c r="AL34" s="683"/>
      <c r="AT34" s="71"/>
    </row>
    <row r="35" spans="1:46" ht="21" customHeight="1">
      <c r="A35" s="687"/>
      <c r="B35" s="854"/>
      <c r="C35" s="862" t="s">
        <v>458</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18" customHeight="1">
      <c r="A39" s="708" t="s">
        <v>70</v>
      </c>
      <c r="B39" s="848" t="s">
        <v>411</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410</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459</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c r="A42" s="708" t="s">
        <v>70</v>
      </c>
      <c r="B42" s="848" t="s">
        <v>409</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412</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413</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414</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22.5" customHeight="1">
      <c r="A48" s="708" t="s">
        <v>70</v>
      </c>
      <c r="B48" s="848" t="s">
        <v>415</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460</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416</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417</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418</v>
      </c>
      <c r="AC53" s="847"/>
      <c r="AD53" s="847"/>
      <c r="AE53" s="847"/>
      <c r="AF53" s="847"/>
      <c r="AG53" s="847"/>
      <c r="AH53" s="847"/>
      <c r="AI53" s="847"/>
      <c r="AJ53" s="847"/>
      <c r="AK53" s="847"/>
      <c r="AL53" s="706"/>
      <c r="AT53" s="71"/>
    </row>
    <row r="54" spans="1:47" ht="21" customHeight="1" thickBot="1">
      <c r="A54" s="847" t="s">
        <v>419</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420</v>
      </c>
      <c r="AC54" s="847"/>
      <c r="AD54" s="847"/>
      <c r="AE54" s="847"/>
      <c r="AF54" s="847"/>
      <c r="AG54" s="847"/>
      <c r="AH54" s="847"/>
      <c r="AI54" s="847"/>
      <c r="AJ54" s="847"/>
      <c r="AK54" s="847"/>
      <c r="AL54" s="706"/>
      <c r="AT54" s="71"/>
    </row>
    <row r="55" spans="1:47" ht="21" customHeight="1" thickBot="1">
      <c r="A55" s="718" t="s">
        <v>421</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422</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423</v>
      </c>
      <c r="AC58" s="847"/>
      <c r="AD58" s="847"/>
      <c r="AE58" s="847"/>
      <c r="AF58" s="847"/>
      <c r="AG58" s="847"/>
      <c r="AH58" s="847"/>
      <c r="AI58" s="847"/>
      <c r="AJ58" s="847"/>
      <c r="AK58" s="847"/>
      <c r="AL58" s="706"/>
      <c r="AT58" s="71"/>
    </row>
    <row r="59" spans="1:47" ht="21" customHeight="1">
      <c r="A59" s="847" t="s">
        <v>424</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425</v>
      </c>
      <c r="AC59" s="847"/>
      <c r="AD59" s="847"/>
      <c r="AE59" s="847"/>
      <c r="AF59" s="847"/>
      <c r="AG59" s="847"/>
      <c r="AH59" s="847"/>
      <c r="AI59" s="847"/>
      <c r="AJ59" s="847"/>
      <c r="AK59" s="847"/>
      <c r="AL59" s="706"/>
      <c r="AT59" s="71"/>
    </row>
    <row r="60" spans="1:47" ht="21" customHeight="1">
      <c r="A60" s="846" t="s">
        <v>427</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426</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481</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482</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483</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428</v>
      </c>
      <c r="AU64" s="71"/>
    </row>
    <row r="65" spans="1:51" ht="21.75" customHeight="1" thickBot="1">
      <c r="A65" s="886"/>
      <c r="B65" s="119" t="s">
        <v>484</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485</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429</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486</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461</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430</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431</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432</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433</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418</v>
      </c>
      <c r="AC89" s="847"/>
      <c r="AD89" s="847"/>
      <c r="AE89" s="847"/>
      <c r="AF89" s="847"/>
      <c r="AG89" s="847"/>
      <c r="AH89" s="847"/>
      <c r="AI89" s="847"/>
      <c r="AJ89" s="847"/>
      <c r="AK89" s="847"/>
      <c r="AL89" s="706"/>
      <c r="AU89" s="728"/>
    </row>
    <row r="90" spans="1:47" s="676" customFormat="1" ht="17.25" customHeight="1">
      <c r="A90" s="847" t="s">
        <v>424</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487</v>
      </c>
      <c r="AC90" s="847"/>
      <c r="AD90" s="847"/>
      <c r="AE90" s="847"/>
      <c r="AF90" s="847"/>
      <c r="AG90" s="847"/>
      <c r="AH90" s="847"/>
      <c r="AI90" s="847"/>
      <c r="AJ90" s="847"/>
      <c r="AK90" s="847"/>
      <c r="AL90" s="706"/>
      <c r="AU90" s="728"/>
    </row>
    <row r="91" spans="1:47" s="676" customFormat="1" ht="17.25" customHeight="1">
      <c r="A91" s="847" t="s">
        <v>434</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435</v>
      </c>
      <c r="AC91" s="847"/>
      <c r="AD91" s="847"/>
      <c r="AE91" s="847"/>
      <c r="AF91" s="847"/>
      <c r="AG91" s="847"/>
      <c r="AH91" s="847"/>
      <c r="AI91" s="847"/>
      <c r="AJ91" s="847"/>
      <c r="AK91" s="847"/>
      <c r="AL91" s="706"/>
      <c r="AU91" s="728"/>
    </row>
    <row r="92" spans="1:47" s="554" customFormat="1" ht="19.5" customHeight="1" thickBot="1">
      <c r="A92" s="1197" t="s">
        <v>436</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488</v>
      </c>
      <c r="C93" s="1157"/>
      <c r="D93" s="1157"/>
      <c r="E93" s="1157"/>
      <c r="F93" s="1160"/>
      <c r="G93" s="1160"/>
      <c r="H93" s="1160"/>
      <c r="I93" s="1160"/>
      <c r="J93" s="1160"/>
      <c r="K93" s="1160"/>
      <c r="L93" s="1161"/>
      <c r="M93" s="1162">
        <f>SUM('別紙様式2-4 個表_ベースアップ'!AH12:AH111)</f>
        <v>0</v>
      </c>
      <c r="N93" s="1163"/>
      <c r="O93" s="1163"/>
      <c r="P93" s="1163"/>
      <c r="Q93" s="1163"/>
      <c r="R93" s="1163"/>
      <c r="S93" s="1164"/>
      <c r="T93" s="569" t="s">
        <v>2</v>
      </c>
      <c r="U93" s="570"/>
      <c r="V93" s="571"/>
      <c r="W93" s="571"/>
      <c r="X93" s="572"/>
      <c r="Y93" s="573"/>
      <c r="Z93" s="1165" t="s">
        <v>173</v>
      </c>
      <c r="AA93" s="1167" t="str">
        <f>IF(V94=0,"",IF(V94&gt;=200/3,"○","×"))</f>
        <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489</v>
      </c>
      <c r="G94" s="1171"/>
      <c r="H94" s="1171"/>
      <c r="I94" s="1171"/>
      <c r="J94" s="1171"/>
      <c r="K94" s="1171"/>
      <c r="L94" s="1171"/>
      <c r="M94" s="1190">
        <f>SUM('別紙様式2-4 個表_ベースアップ'!AI12:AI111)</f>
        <v>0</v>
      </c>
      <c r="N94" s="1191"/>
      <c r="O94" s="1191"/>
      <c r="P94" s="1191"/>
      <c r="Q94" s="1191"/>
      <c r="R94" s="1191"/>
      <c r="S94" s="1192"/>
      <c r="T94" s="574" t="s">
        <v>2</v>
      </c>
      <c r="U94" s="575" t="s">
        <v>27</v>
      </c>
      <c r="V94" s="1177">
        <f>IFERROR($M$94/$M$93*100,0)</f>
        <v>0</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t="e">
        <f>M94/AF99</f>
        <v>#VALUE!</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490</v>
      </c>
      <c r="C96" s="1157"/>
      <c r="D96" s="1157"/>
      <c r="E96" s="1157"/>
      <c r="F96" s="1160"/>
      <c r="G96" s="1160"/>
      <c r="H96" s="1160"/>
      <c r="I96" s="1160"/>
      <c r="J96" s="1160"/>
      <c r="K96" s="1160"/>
      <c r="L96" s="1161"/>
      <c r="M96" s="1162">
        <f>SUM('別紙様式2-4 個表_ベースアップ'!AJ12:AJ111)</f>
        <v>0</v>
      </c>
      <c r="N96" s="1163"/>
      <c r="O96" s="1163"/>
      <c r="P96" s="1163"/>
      <c r="Q96" s="1163"/>
      <c r="R96" s="1163"/>
      <c r="S96" s="1164"/>
      <c r="T96" s="569" t="s">
        <v>2</v>
      </c>
      <c r="U96" s="570"/>
      <c r="V96" s="571"/>
      <c r="W96" s="571"/>
      <c r="X96" s="572"/>
      <c r="Y96" s="573"/>
      <c r="Z96" s="1165" t="s">
        <v>173</v>
      </c>
      <c r="AA96" s="1167" t="str">
        <f>IF(V97=0,"",IF(V97&gt;=200/3,"○","×"))</f>
        <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491</v>
      </c>
      <c r="G97" s="1171"/>
      <c r="H97" s="1171"/>
      <c r="I97" s="1171"/>
      <c r="J97" s="1171"/>
      <c r="K97" s="1171"/>
      <c r="L97" s="1171"/>
      <c r="M97" s="1174">
        <f>SUM('別紙様式2-4 個表_ベースアップ'!AK12:AK111)</f>
        <v>0</v>
      </c>
      <c r="N97" s="1175"/>
      <c r="O97" s="1175"/>
      <c r="P97" s="1175"/>
      <c r="Q97" s="1175"/>
      <c r="R97" s="1175"/>
      <c r="S97" s="1176"/>
      <c r="T97" s="574" t="s">
        <v>2</v>
      </c>
      <c r="U97" s="575" t="s">
        <v>27</v>
      </c>
      <c r="V97" s="1177">
        <f>IFERROR($M$97/$M$96*100,0)</f>
        <v>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t="e">
        <f>M97/AF99</f>
        <v>#VALUE!</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437</v>
      </c>
      <c r="C99" s="729"/>
      <c r="D99" s="729"/>
      <c r="E99" s="729"/>
      <c r="F99" s="729"/>
      <c r="G99" s="729"/>
      <c r="H99" s="729"/>
      <c r="I99" s="729"/>
      <c r="J99" s="729"/>
      <c r="K99" s="729"/>
      <c r="L99" s="730"/>
      <c r="M99" s="731" t="s">
        <v>17</v>
      </c>
      <c r="N99" s="722"/>
      <c r="O99" s="1196"/>
      <c r="P99" s="1196"/>
      <c r="Q99" s="722" t="s">
        <v>11</v>
      </c>
      <c r="R99" s="1196"/>
      <c r="S99" s="1196"/>
      <c r="T99" s="722" t="s">
        <v>12</v>
      </c>
      <c r="U99" s="851" t="s">
        <v>13</v>
      </c>
      <c r="V99" s="851"/>
      <c r="W99" s="722" t="s">
        <v>17</v>
      </c>
      <c r="X99" s="722"/>
      <c r="Y99" s="1196"/>
      <c r="Z99" s="1196"/>
      <c r="AA99" s="722" t="s">
        <v>11</v>
      </c>
      <c r="AB99" s="1196"/>
      <c r="AC99" s="1196"/>
      <c r="AD99" s="722" t="s">
        <v>12</v>
      </c>
      <c r="AE99" s="722" t="s">
        <v>135</v>
      </c>
      <c r="AF99" s="722" t="str">
        <f>IF(O99&gt;=1,(Y99*12+AB99)-(O99*12+R99)+1,"")</f>
        <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492</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438</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439</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444</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441</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440</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442</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443</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440</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445</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447</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446</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c r="O136" s="1208"/>
      <c r="P136" s="746" t="s">
        <v>5</v>
      </c>
      <c r="Q136" s="1208"/>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440</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448</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449</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440</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440</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440</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450</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440</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440</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451</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c r="E233" s="1002"/>
      <c r="F233" s="393" t="s">
        <v>5</v>
      </c>
      <c r="G233" s="1001"/>
      <c r="H233" s="1002"/>
      <c r="I233" s="393" t="s">
        <v>4</v>
      </c>
      <c r="J233" s="1001"/>
      <c r="K233" s="1002"/>
      <c r="L233" s="393" t="s">
        <v>3</v>
      </c>
      <c r="M233" s="394"/>
      <c r="N233" s="1003" t="s">
        <v>6</v>
      </c>
      <c r="O233" s="1003"/>
      <c r="P233" s="1003"/>
      <c r="Q233" s="1004" t="str">
        <f>IF(G9="","",G9)</f>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c r="T234" s="996"/>
      <c r="U234" s="996"/>
      <c r="V234" s="996"/>
      <c r="W234" s="996"/>
      <c r="X234" s="997" t="s">
        <v>75</v>
      </c>
      <c r="Y234" s="997"/>
      <c r="Z234" s="996"/>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0" orientation="portrait" r:id="rId1"/>
  <headerFooter alignWithMargins="0"/>
  <rowBreaks count="6" manualBreakCount="6">
    <brk id="50" max="37" man="1"/>
    <brk id="102" max="37" man="1"/>
    <brk id="137" max="37" man="1"/>
    <brk id="173" max="37" man="1"/>
    <brk id="215"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M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456</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466</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467</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青森県</v>
      </c>
      <c r="M12" s="448" t="str">
        <f>IF(基本情報入力シート!R34="","",基本情報入力シート!R34)</f>
        <v>青森県</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青森県</v>
      </c>
      <c r="M13" s="448" t="str">
        <f>IF(基本情報入力シート!R35="","",基本情報入力シート!R35)</f>
        <v>青森県</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4" t="s">
        <v>457</v>
      </c>
      <c r="B5" s="1275"/>
      <c r="C5" s="1275"/>
      <c r="D5" s="1275"/>
      <c r="E5" s="1275"/>
      <c r="F5" s="1275"/>
      <c r="G5" s="1275"/>
      <c r="H5" s="1275"/>
      <c r="I5" s="1275"/>
      <c r="J5" s="1275"/>
      <c r="K5" s="1275"/>
      <c r="L5" s="1275"/>
      <c r="M5" s="1275"/>
      <c r="N5" s="1276"/>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466</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468</v>
      </c>
      <c r="U8" s="772"/>
      <c r="V8" s="1271"/>
      <c r="W8" s="1272"/>
      <c r="X8" s="1272"/>
      <c r="Y8" s="1272"/>
      <c r="Z8" s="1272"/>
      <c r="AA8" s="1272"/>
      <c r="AB8" s="1272"/>
      <c r="AC8" s="1272"/>
      <c r="AD8" s="1272"/>
      <c r="AE8" s="1272"/>
      <c r="AF8" s="1272"/>
      <c r="AG8" s="1273"/>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0"/>
      <c r="T9" s="1235"/>
      <c r="U9" s="1241" t="s">
        <v>226</v>
      </c>
      <c r="V9" s="1239" t="s">
        <v>469</v>
      </c>
      <c r="W9" s="1240"/>
      <c r="X9" s="1240"/>
      <c r="Y9" s="1240"/>
      <c r="Z9" s="1240"/>
      <c r="AA9" s="1240"/>
      <c r="AB9" s="1240"/>
      <c r="AC9" s="1240"/>
      <c r="AD9" s="1240"/>
      <c r="AE9" s="1240"/>
      <c r="AF9" s="1240"/>
      <c r="AG9" s="1240"/>
      <c r="AH9" s="1243" t="s">
        <v>470</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0"/>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青森県</v>
      </c>
      <c r="M12" s="448" t="str">
        <f>IF(基本情報入力シート!R34="","",基本情報入力シート!R34)</f>
        <v>青森県</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青森県</v>
      </c>
      <c r="M13" s="448" t="str">
        <f>IF(基本情報入力シート!R35="","",基本情報入力シート!R35)</f>
        <v>青森県</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A10" zoomScale="85" zoomScaleNormal="85" zoomScaleSheetLayoutView="85" zoomScalePageLayoutView="70" workbookViewId="0">
      <selection activeCell="AH9" sqref="AH9"/>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91" t="s">
        <v>479</v>
      </c>
      <c r="R1" s="1292"/>
      <c r="S1" s="1292"/>
      <c r="T1" s="1292"/>
      <c r="U1" s="1292"/>
      <c r="V1" s="1292"/>
      <c r="W1" s="1292"/>
      <c r="X1" s="1292"/>
      <c r="Y1" s="1292"/>
      <c r="Z1" s="1292"/>
      <c r="AA1" s="1292"/>
      <c r="AB1" s="1292"/>
      <c r="AC1" s="1292"/>
      <c r="AD1" s="1292"/>
      <c r="AE1" s="1292"/>
      <c r="AF1" s="1292"/>
      <c r="AG1" s="1292"/>
      <c r="AH1" s="1292"/>
      <c r="AI1" s="1292"/>
      <c r="AJ1" s="1292"/>
      <c r="AK1" s="1292"/>
    </row>
    <row r="2" spans="1:37" ht="21" customHeight="1" thickBot="1">
      <c r="B2" s="602"/>
      <c r="C2" s="602"/>
      <c r="D2" s="602"/>
      <c r="E2" s="602"/>
      <c r="F2" s="602"/>
      <c r="G2" s="602"/>
      <c r="H2" s="602"/>
      <c r="I2" s="602"/>
      <c r="J2" s="602"/>
      <c r="K2" s="602"/>
      <c r="L2" s="602"/>
      <c r="M2" s="602"/>
      <c r="N2" s="602"/>
      <c r="O2" s="602"/>
      <c r="P2" s="642" t="s">
        <v>69</v>
      </c>
      <c r="Q2" s="1292"/>
      <c r="R2" s="1292"/>
      <c r="S2" s="1292"/>
      <c r="T2" s="1292"/>
      <c r="U2" s="1292"/>
      <c r="V2" s="1292"/>
      <c r="W2" s="1292"/>
      <c r="X2" s="1292"/>
      <c r="Y2" s="1292"/>
      <c r="Z2" s="1292"/>
      <c r="AA2" s="1292"/>
      <c r="AB2" s="1292"/>
      <c r="AC2" s="1292"/>
      <c r="AD2" s="1292"/>
      <c r="AE2" s="1292"/>
      <c r="AF2" s="1292"/>
      <c r="AG2" s="1292"/>
      <c r="AH2" s="1292"/>
      <c r="AI2" s="1292"/>
      <c r="AJ2" s="1292"/>
      <c r="AK2" s="1292"/>
    </row>
    <row r="3" spans="1:37" ht="27" customHeight="1" thickBot="1">
      <c r="A3" s="1293" t="s">
        <v>6</v>
      </c>
      <c r="B3" s="1293"/>
      <c r="C3" s="1294"/>
      <c r="D3" s="1295" t="str">
        <f>IF(基本情報入力シート!M16="","",基本情報入力シート!M16)</f>
        <v/>
      </c>
      <c r="E3" s="1296"/>
      <c r="F3" s="1296"/>
      <c r="G3" s="1296"/>
      <c r="H3" s="1296"/>
      <c r="I3" s="1296"/>
      <c r="J3" s="1296"/>
      <c r="K3" s="1296"/>
      <c r="L3" s="1296"/>
      <c r="M3" s="1296"/>
      <c r="N3" s="1296"/>
      <c r="O3" s="1297"/>
      <c r="P3" s="603"/>
      <c r="Q3" s="1292"/>
      <c r="R3" s="1292"/>
      <c r="S3" s="1292"/>
      <c r="T3" s="1292"/>
      <c r="U3" s="1292"/>
      <c r="V3" s="1292"/>
      <c r="W3" s="1292"/>
      <c r="X3" s="1292"/>
      <c r="Y3" s="1292"/>
      <c r="Z3" s="1292"/>
      <c r="AA3" s="1292"/>
      <c r="AB3" s="1292"/>
      <c r="AC3" s="1292"/>
      <c r="AD3" s="1292"/>
      <c r="AE3" s="1292"/>
      <c r="AF3" s="1292"/>
      <c r="AG3" s="1292"/>
      <c r="AH3" s="1292"/>
      <c r="AI3" s="1292"/>
      <c r="AJ3" s="1292"/>
      <c r="AK3" s="1292"/>
    </row>
    <row r="4" spans="1:37" ht="21" customHeight="1" thickBot="1">
      <c r="A4" s="604"/>
      <c r="B4" s="604"/>
      <c r="C4" s="604"/>
      <c r="D4" s="605"/>
      <c r="E4" s="605"/>
      <c r="F4" s="605"/>
      <c r="G4" s="605"/>
      <c r="H4" s="605"/>
      <c r="I4" s="605"/>
      <c r="J4" s="605"/>
      <c r="K4" s="605"/>
      <c r="L4" s="605"/>
      <c r="M4" s="605"/>
      <c r="N4" s="605"/>
      <c r="O4" s="605"/>
      <c r="P4" s="605"/>
      <c r="Q4" s="1292"/>
      <c r="R4" s="1292"/>
      <c r="S4" s="1292"/>
      <c r="T4" s="1292"/>
      <c r="U4" s="1292"/>
      <c r="V4" s="1292"/>
      <c r="W4" s="1292"/>
      <c r="X4" s="1292"/>
      <c r="Y4" s="1292"/>
      <c r="Z4" s="1292"/>
      <c r="AA4" s="1292"/>
      <c r="AB4" s="1292"/>
      <c r="AC4" s="1292"/>
      <c r="AD4" s="1292"/>
      <c r="AE4" s="1292"/>
      <c r="AF4" s="1292"/>
      <c r="AG4" s="1292"/>
      <c r="AH4" s="1292"/>
      <c r="AI4" s="1292"/>
      <c r="AJ4" s="1292"/>
      <c r="AK4" s="1292"/>
    </row>
    <row r="5" spans="1:37" ht="27.75" customHeight="1" thickBot="1">
      <c r="A5" s="1298" t="s">
        <v>384</v>
      </c>
      <c r="B5" s="1299"/>
      <c r="C5" s="1299"/>
      <c r="D5" s="1299"/>
      <c r="E5" s="1299"/>
      <c r="F5" s="1299"/>
      <c r="G5" s="1299"/>
      <c r="H5" s="1299"/>
      <c r="I5" s="1299"/>
      <c r="J5" s="1299"/>
      <c r="K5" s="1299"/>
      <c r="L5" s="1299"/>
      <c r="M5" s="1299"/>
      <c r="N5" s="1299"/>
      <c r="O5" s="606" t="str">
        <f>IF(SUM(AG12:AG111)=0,"",SUM(AG12:AG110))</f>
        <v/>
      </c>
      <c r="P5" s="605"/>
      <c r="Q5" s="1292"/>
      <c r="R5" s="1292"/>
      <c r="S5" s="1292"/>
      <c r="T5" s="1292"/>
      <c r="U5" s="1292"/>
      <c r="V5" s="1292"/>
      <c r="W5" s="1292"/>
      <c r="X5" s="1292"/>
      <c r="Y5" s="1292"/>
      <c r="Z5" s="1292"/>
      <c r="AA5" s="1292"/>
      <c r="AB5" s="1292"/>
      <c r="AC5" s="1292"/>
      <c r="AD5" s="1292"/>
      <c r="AE5" s="1292"/>
      <c r="AF5" s="1292"/>
      <c r="AG5" s="1292"/>
      <c r="AH5" s="1292"/>
      <c r="AI5" s="1292"/>
      <c r="AJ5" s="1292"/>
      <c r="AK5" s="1292"/>
    </row>
    <row r="6" spans="1:37" ht="21" customHeight="1">
      <c r="R6" s="607"/>
      <c r="S6" s="600"/>
      <c r="AG6" s="608"/>
    </row>
    <row r="7" spans="1:37" ht="14.25" customHeight="1">
      <c r="A7" s="1300"/>
      <c r="B7" s="1281" t="s">
        <v>267</v>
      </c>
      <c r="C7" s="1282"/>
      <c r="D7" s="1282"/>
      <c r="E7" s="1282"/>
      <c r="F7" s="1282"/>
      <c r="G7" s="1282"/>
      <c r="H7" s="1282"/>
      <c r="I7" s="1282"/>
      <c r="J7" s="1282"/>
      <c r="K7" s="1283"/>
      <c r="L7" s="1287" t="s">
        <v>86</v>
      </c>
      <c r="M7" s="1308" t="s">
        <v>382</v>
      </c>
      <c r="N7" s="1309"/>
      <c r="O7" s="1289" t="s">
        <v>99</v>
      </c>
      <c r="P7" s="1305" t="s">
        <v>52</v>
      </c>
      <c r="Q7" s="1287" t="s">
        <v>380</v>
      </c>
      <c r="R7" s="1307" t="s">
        <v>471</v>
      </c>
      <c r="S7" s="1320" t="s">
        <v>381</v>
      </c>
      <c r="T7" s="1321"/>
      <c r="U7" s="1321"/>
      <c r="V7" s="1321"/>
      <c r="W7" s="1321"/>
      <c r="X7" s="1321"/>
      <c r="Y7" s="1321"/>
      <c r="Z7" s="1321"/>
      <c r="AA7" s="1321"/>
      <c r="AB7" s="1321"/>
      <c r="AC7" s="1321"/>
      <c r="AD7" s="1321"/>
      <c r="AE7" s="1321"/>
      <c r="AF7" s="1321"/>
      <c r="AG7" s="1321"/>
      <c r="AH7" s="1321"/>
      <c r="AI7" s="1321"/>
      <c r="AJ7" s="1321"/>
      <c r="AK7" s="1322"/>
    </row>
    <row r="8" spans="1:37" ht="21.75" customHeight="1">
      <c r="A8" s="1301"/>
      <c r="B8" s="1284"/>
      <c r="C8" s="1285"/>
      <c r="D8" s="1285"/>
      <c r="E8" s="1285"/>
      <c r="F8" s="1285"/>
      <c r="G8" s="1285"/>
      <c r="H8" s="1285"/>
      <c r="I8" s="1285"/>
      <c r="J8" s="1285"/>
      <c r="K8" s="1286"/>
      <c r="L8" s="1288"/>
      <c r="M8" s="1310"/>
      <c r="N8" s="1311"/>
      <c r="O8" s="1290"/>
      <c r="P8" s="1306"/>
      <c r="Q8" s="1288"/>
      <c r="R8" s="1278"/>
      <c r="S8" s="1278" t="s">
        <v>383</v>
      </c>
      <c r="T8" s="1277" t="s">
        <v>472</v>
      </c>
      <c r="U8" s="1314" t="s">
        <v>473</v>
      </c>
      <c r="V8" s="1315"/>
      <c r="W8" s="1315"/>
      <c r="X8" s="1315"/>
      <c r="Y8" s="1315"/>
      <c r="Z8" s="1315"/>
      <c r="AA8" s="1315"/>
      <c r="AB8" s="1315"/>
      <c r="AC8" s="1315"/>
      <c r="AD8" s="1315"/>
      <c r="AE8" s="1315"/>
      <c r="AF8" s="1316"/>
      <c r="AG8" s="1279" t="s">
        <v>474</v>
      </c>
      <c r="AH8" s="1302" t="s">
        <v>385</v>
      </c>
      <c r="AI8" s="1303"/>
      <c r="AJ8" s="1303"/>
      <c r="AK8" s="1304"/>
    </row>
    <row r="9" spans="1:37" ht="21.75" customHeight="1">
      <c r="A9" s="1301"/>
      <c r="B9" s="1284"/>
      <c r="C9" s="1285"/>
      <c r="D9" s="1285"/>
      <c r="E9" s="1285"/>
      <c r="F9" s="1285"/>
      <c r="G9" s="1285"/>
      <c r="H9" s="1285"/>
      <c r="I9" s="1285"/>
      <c r="J9" s="1285"/>
      <c r="K9" s="1286"/>
      <c r="L9" s="1288"/>
      <c r="M9" s="1312"/>
      <c r="N9" s="1313"/>
      <c r="O9" s="1290"/>
      <c r="P9" s="1306"/>
      <c r="Q9" s="1288"/>
      <c r="R9" s="1278"/>
      <c r="S9" s="1278"/>
      <c r="T9" s="1277"/>
      <c r="U9" s="1314"/>
      <c r="V9" s="1315"/>
      <c r="W9" s="1315"/>
      <c r="X9" s="1315"/>
      <c r="Y9" s="1315"/>
      <c r="Z9" s="1315"/>
      <c r="AA9" s="1315"/>
      <c r="AB9" s="1315"/>
      <c r="AC9" s="1315"/>
      <c r="AD9" s="1315"/>
      <c r="AE9" s="1315"/>
      <c r="AF9" s="1316"/>
      <c r="AG9" s="1280"/>
      <c r="AH9" s="610"/>
      <c r="AI9" s="611"/>
      <c r="AJ9" s="610"/>
      <c r="AK9" s="611"/>
    </row>
    <row r="10" spans="1:37" ht="150" customHeight="1">
      <c r="A10" s="1301"/>
      <c r="B10" s="1284"/>
      <c r="C10" s="1285"/>
      <c r="D10" s="1285"/>
      <c r="E10" s="1285"/>
      <c r="F10" s="1285"/>
      <c r="G10" s="1285"/>
      <c r="H10" s="1285"/>
      <c r="I10" s="1285"/>
      <c r="J10" s="1285"/>
      <c r="K10" s="1286"/>
      <c r="L10" s="1288"/>
      <c r="M10" s="612" t="s">
        <v>154</v>
      </c>
      <c r="N10" s="612" t="s">
        <v>155</v>
      </c>
      <c r="O10" s="1290"/>
      <c r="P10" s="1306"/>
      <c r="Q10" s="1288"/>
      <c r="R10" s="1278"/>
      <c r="S10" s="1278"/>
      <c r="T10" s="1277"/>
      <c r="U10" s="1317"/>
      <c r="V10" s="1318"/>
      <c r="W10" s="1318"/>
      <c r="X10" s="1318"/>
      <c r="Y10" s="1318"/>
      <c r="Z10" s="1318"/>
      <c r="AA10" s="1318"/>
      <c r="AB10" s="1318"/>
      <c r="AC10" s="1318"/>
      <c r="AD10" s="1318"/>
      <c r="AE10" s="1318"/>
      <c r="AF10" s="1319"/>
      <c r="AG10" s="1280"/>
      <c r="AH10" s="610" t="s">
        <v>477</v>
      </c>
      <c r="AI10" s="609" t="s">
        <v>475</v>
      </c>
      <c r="AJ10" s="610" t="s">
        <v>478</v>
      </c>
      <c r="AK10" s="609" t="s">
        <v>476</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t="str">
        <f>IF(基本情報入力シート!C34="","",基本情報入力シート!C34)</f>
        <v/>
      </c>
      <c r="C12" s="628" t="str">
        <f>IF(基本情報入力シート!D34="","",基本情報入力シート!D34)</f>
        <v/>
      </c>
      <c r="D12" s="629" t="str">
        <f>IF(基本情報入力シート!E34="","",基本情報入力シート!E34)</f>
        <v/>
      </c>
      <c r="E12" s="629" t="str">
        <f>IF(基本情報入力シート!F34="","",基本情報入力シート!F34)</f>
        <v/>
      </c>
      <c r="F12" s="629" t="str">
        <f>IF(基本情報入力シート!G34="","",基本情報入力シート!G34)</f>
        <v/>
      </c>
      <c r="G12" s="629" t="str">
        <f>IF(基本情報入力シート!H34="","",基本情報入力シート!H34)</f>
        <v/>
      </c>
      <c r="H12" s="629" t="str">
        <f>IF(基本情報入力シート!I34="","",基本情報入力シート!I34)</f>
        <v/>
      </c>
      <c r="I12" s="629" t="str">
        <f>IF(基本情報入力シート!J34="","",基本情報入力シート!J34)</f>
        <v/>
      </c>
      <c r="J12" s="629" t="str">
        <f>IF(基本情報入力シート!K34="","",基本情報入力シート!K34)</f>
        <v/>
      </c>
      <c r="K12" s="630" t="str">
        <f>IF(基本情報入力シート!L34="","",基本情報入力シート!L34)</f>
        <v/>
      </c>
      <c r="L12" s="631" t="str">
        <f>IF(基本情報入力シート!M34="","",基本情報入力シート!M34)</f>
        <v>青森県</v>
      </c>
      <c r="M12" s="631" t="str">
        <f>IF(基本情報入力シート!R34="","",基本情報入力シート!R34)</f>
        <v>青森県</v>
      </c>
      <c r="N12" s="631" t="str">
        <f>IF(基本情報入力シート!W34="","",基本情報入力シート!W34)</f>
        <v/>
      </c>
      <c r="O12" s="626" t="str">
        <f>IF(基本情報入力シート!X34="","",基本情報入力シート!X34)</f>
        <v/>
      </c>
      <c r="P12" s="632" t="str">
        <f>IF(基本情報入力シート!Y34="","",基本情報入力シート!Y34)</f>
        <v/>
      </c>
      <c r="Q12" s="714"/>
      <c r="R12" s="450" t="str">
        <f>IF(基本情報入力シート!AB34="","",基本情報入力シート!AB34)</f>
        <v/>
      </c>
      <c r="S12" s="715"/>
      <c r="T12" s="633" t="str">
        <f>IF(P12="","",VLOOKUP(P12,【参考】数式用!$J$2:$L$34,3,FALSE))</f>
        <v/>
      </c>
      <c r="U12" s="634" t="s">
        <v>17</v>
      </c>
      <c r="V12" s="716"/>
      <c r="W12" s="635" t="s">
        <v>11</v>
      </c>
      <c r="X12" s="716"/>
      <c r="Y12" s="636" t="s">
        <v>66</v>
      </c>
      <c r="Z12" s="717"/>
      <c r="AA12" s="637" t="s">
        <v>11</v>
      </c>
      <c r="AB12" s="716"/>
      <c r="AC12" s="637" t="s">
        <v>14</v>
      </c>
      <c r="AD12" s="638" t="s">
        <v>27</v>
      </c>
      <c r="AE12" s="769" t="str">
        <f>IF(V12&gt;=1,(Z12*12+AB12)-(V12*12+X12)+1,"")</f>
        <v/>
      </c>
      <c r="AF12" s="639" t="s">
        <v>46</v>
      </c>
      <c r="AG12" s="640" t="str">
        <f>IFERROR(ROUNDDOWN(R12*T12,0)*AE12,"")</f>
        <v/>
      </c>
      <c r="AH12" s="774"/>
      <c r="AI12" s="775"/>
      <c r="AJ12" s="774"/>
      <c r="AK12" s="775"/>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青森県</v>
      </c>
      <c r="M13" s="631" t="str">
        <f>IF(基本情報入力シート!R35="","",基本情報入力シート!R35)</f>
        <v>青森県</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 ref="L7:L10"/>
    <mergeCell ref="O7:O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452</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455</v>
      </c>
      <c r="B19" s="45"/>
      <c r="C19" s="46">
        <v>8.5999999999999993E-2</v>
      </c>
      <c r="D19" s="46">
        <v>6.3E-2</v>
      </c>
      <c r="E19" s="46">
        <v>3.5000000000000003E-2</v>
      </c>
      <c r="F19" s="46">
        <v>1.9E-2</v>
      </c>
      <c r="G19" s="46">
        <v>1.6E-2</v>
      </c>
      <c r="H19" s="48" t="s">
        <v>271</v>
      </c>
      <c r="I19" s="498" t="s">
        <v>232</v>
      </c>
      <c r="J19" s="646" t="s">
        <v>455</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Windows ユーザー</cp:lastModifiedBy>
  <cp:lastPrinted>2022-07-19T01:46:01Z</cp:lastPrinted>
  <dcterms:created xsi:type="dcterms:W3CDTF">2020-02-21T08:37:11Z</dcterms:created>
  <dcterms:modified xsi:type="dcterms:W3CDTF">2022-07-25T05:48:45Z</dcterms:modified>
</cp:coreProperties>
</file>