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HP掲載用\エクセル\"/>
    </mc:Choice>
  </mc:AlternateContent>
  <bookViews>
    <workbookView xWindow="9510" yWindow="-135" windowWidth="9375" windowHeight="10965"/>
  </bookViews>
  <sheets>
    <sheet name="付表2" sheetId="1" r:id="rId1"/>
  </sheets>
  <definedNames>
    <definedName name="_xlnm.Print_Area" localSheetId="0">付表2!$A$1:$P$51</definedName>
  </definedNames>
  <calcPr calcId="152511"/>
</workbook>
</file>

<file path=xl/calcChain.xml><?xml version="1.0" encoding="utf-8"?>
<calcChain xmlns="http://schemas.openxmlformats.org/spreadsheetml/2006/main">
  <c r="Q22" i="1" l="1"/>
  <c r="Q21" i="1"/>
  <c r="Q19" i="1"/>
  <c r="L8" i="1" l="1"/>
  <c r="L9" i="1"/>
  <c r="L7" i="1" l="1"/>
  <c r="K49" i="1"/>
  <c r="K47" i="1"/>
  <c r="K46" i="1"/>
  <c r="K45" i="1"/>
  <c r="K43" i="1"/>
  <c r="K37" i="1"/>
  <c r="G36" i="1"/>
  <c r="K35" i="1"/>
  <c r="D34" i="1"/>
  <c r="K33" i="1"/>
  <c r="K31" i="1"/>
  <c r="K29" i="1"/>
  <c r="K27" i="1"/>
  <c r="K25" i="1"/>
  <c r="K21" i="1"/>
  <c r="K20" i="1"/>
  <c r="K19" i="1"/>
  <c r="K17" i="1"/>
  <c r="K15" i="1"/>
  <c r="K13" i="1"/>
  <c r="K11" i="1"/>
  <c r="G50" i="1"/>
  <c r="G9" i="1" s="1"/>
  <c r="D50" i="1"/>
  <c r="D9" i="1" s="1"/>
  <c r="I49" i="1"/>
  <c r="I47" i="1"/>
  <c r="I46" i="1"/>
  <c r="I45" i="1"/>
  <c r="I44" i="1"/>
  <c r="I43" i="1"/>
  <c r="G41" i="1"/>
  <c r="I40" i="1"/>
  <c r="I39" i="1"/>
  <c r="I37" i="1"/>
  <c r="I34" i="1"/>
  <c r="I33" i="1"/>
  <c r="I32" i="1"/>
  <c r="I29" i="1"/>
  <c r="I28" i="1"/>
  <c r="I27" i="1"/>
  <c r="I26" i="1"/>
  <c r="I25" i="1"/>
  <c r="I24" i="1"/>
  <c r="I23" i="1"/>
  <c r="I22" i="1"/>
  <c r="I19" i="1"/>
  <c r="I18" i="1"/>
  <c r="I17" i="1"/>
  <c r="I16" i="1"/>
  <c r="G15" i="1"/>
  <c r="I15" i="1"/>
  <c r="I14" i="1"/>
  <c r="I10" i="1"/>
  <c r="K42" i="1"/>
  <c r="G24" i="1"/>
  <c r="I50" i="1"/>
  <c r="I9" i="1" s="1"/>
  <c r="G35" i="1"/>
  <c r="G21" i="1"/>
  <c r="K39" i="1"/>
  <c r="K23" i="1"/>
  <c r="G31" i="1"/>
  <c r="I12" i="1"/>
  <c r="E9" i="1"/>
  <c r="H9" i="1"/>
  <c r="K9" i="1"/>
  <c r="M9" i="1"/>
  <c r="N9" i="1"/>
  <c r="M8" i="1"/>
  <c r="M7" i="1"/>
  <c r="N8" i="1"/>
  <c r="N7" i="1" s="1"/>
  <c r="I36" i="1"/>
  <c r="K41" i="1"/>
  <c r="D20" i="1" l="1"/>
  <c r="D48" i="1"/>
  <c r="G12" i="1"/>
  <c r="G11" i="1"/>
  <c r="G19" i="1"/>
  <c r="G25" i="1"/>
  <c r="G29" i="1"/>
  <c r="G49" i="1"/>
  <c r="I48" i="1"/>
  <c r="D24" i="1"/>
  <c r="E8" i="1"/>
  <c r="E7" i="1" s="1"/>
  <c r="D26" i="1"/>
  <c r="D29" i="1"/>
  <c r="F9" i="1"/>
  <c r="C9" i="1"/>
  <c r="D11" i="1"/>
  <c r="D13" i="1"/>
  <c r="D19" i="1"/>
  <c r="D21" i="1"/>
  <c r="D31" i="1"/>
  <c r="D45" i="1"/>
  <c r="D49" i="1"/>
  <c r="D15" i="1"/>
  <c r="I20" i="1"/>
  <c r="J20" i="1" s="1"/>
  <c r="O20" i="1" s="1"/>
  <c r="D44" i="1"/>
  <c r="F8" i="1"/>
  <c r="F7" i="1" s="1"/>
  <c r="G13" i="1"/>
  <c r="G17" i="1"/>
  <c r="G23" i="1"/>
  <c r="G27" i="1"/>
  <c r="G33" i="1"/>
  <c r="G37" i="1"/>
  <c r="G39" i="1"/>
  <c r="G43" i="1"/>
  <c r="G45" i="1"/>
  <c r="G47" i="1"/>
  <c r="G10" i="1"/>
  <c r="K12" i="1"/>
  <c r="J12" i="1" s="1"/>
  <c r="O12" i="1" s="1"/>
  <c r="G14" i="1"/>
  <c r="K16" i="1"/>
  <c r="J16" i="1" s="1"/>
  <c r="O16" i="1" s="1"/>
  <c r="G18" i="1"/>
  <c r="G20" i="1"/>
  <c r="G22" i="1"/>
  <c r="K24" i="1"/>
  <c r="J24" i="1" s="1"/>
  <c r="O24" i="1" s="1"/>
  <c r="G26" i="1"/>
  <c r="K28" i="1"/>
  <c r="J28" i="1" s="1"/>
  <c r="O28" i="1" s="1"/>
  <c r="G30" i="1"/>
  <c r="G32" i="1"/>
  <c r="G34" i="1"/>
  <c r="K36" i="1"/>
  <c r="J36" i="1" s="1"/>
  <c r="O36" i="1" s="1"/>
  <c r="G38" i="1"/>
  <c r="G40" i="1"/>
  <c r="G42" i="1"/>
  <c r="G44" i="1"/>
  <c r="G46" i="1"/>
  <c r="K48" i="1"/>
  <c r="G16" i="1"/>
  <c r="G28" i="1"/>
  <c r="K40" i="1"/>
  <c r="J40" i="1" s="1"/>
  <c r="O40" i="1" s="1"/>
  <c r="G48" i="1"/>
  <c r="J15" i="1"/>
  <c r="O15" i="1" s="1"/>
  <c r="J17" i="1"/>
  <c r="O17" i="1" s="1"/>
  <c r="J23" i="1"/>
  <c r="O23" i="1" s="1"/>
  <c r="J25" i="1"/>
  <c r="O25" i="1" s="1"/>
  <c r="J29" i="1"/>
  <c r="O29" i="1" s="1"/>
  <c r="J33" i="1"/>
  <c r="O33" i="1" s="1"/>
  <c r="J37" i="1"/>
  <c r="O37" i="1" s="1"/>
  <c r="J39" i="1"/>
  <c r="O39" i="1" s="1"/>
  <c r="J43" i="1"/>
  <c r="O43" i="1" s="1"/>
  <c r="J47" i="1"/>
  <c r="O47" i="1" s="1"/>
  <c r="K14" i="1"/>
  <c r="J14" i="1" s="1"/>
  <c r="O14" i="1" s="1"/>
  <c r="K30" i="1"/>
  <c r="K38" i="1"/>
  <c r="J19" i="1"/>
  <c r="O19" i="1" s="1"/>
  <c r="J45" i="1"/>
  <c r="O45" i="1" s="1"/>
  <c r="D37" i="1"/>
  <c r="I11" i="1"/>
  <c r="J11" i="1" s="1"/>
  <c r="O11" i="1" s="1"/>
  <c r="D23" i="1"/>
  <c r="I31" i="1"/>
  <c r="J31" i="1" s="1"/>
  <c r="O31" i="1" s="1"/>
  <c r="D33" i="1"/>
  <c r="J46" i="1"/>
  <c r="O46" i="1" s="1"/>
  <c r="D40" i="1"/>
  <c r="D35" i="1"/>
  <c r="I35" i="1"/>
  <c r="J35" i="1" s="1"/>
  <c r="O35" i="1" s="1"/>
  <c r="D41" i="1"/>
  <c r="I41" i="1"/>
  <c r="J41" i="1" s="1"/>
  <c r="O41" i="1" s="1"/>
  <c r="K18" i="1"/>
  <c r="J18" i="1" s="1"/>
  <c r="O18" i="1" s="1"/>
  <c r="D18" i="1"/>
  <c r="K22" i="1"/>
  <c r="J22" i="1" s="1"/>
  <c r="O22" i="1" s="1"/>
  <c r="D22" i="1"/>
  <c r="K32" i="1"/>
  <c r="J32" i="1" s="1"/>
  <c r="O32" i="1" s="1"/>
  <c r="D32" i="1"/>
  <c r="D39" i="1"/>
  <c r="K10" i="1"/>
  <c r="K26" i="1"/>
  <c r="J26" i="1" s="1"/>
  <c r="O26" i="1" s="1"/>
  <c r="K34" i="1"/>
  <c r="J34" i="1" s="1"/>
  <c r="O34" i="1" s="1"/>
  <c r="D46" i="1"/>
  <c r="I21" i="1"/>
  <c r="J21" i="1" s="1"/>
  <c r="O21" i="1" s="1"/>
  <c r="H8" i="1"/>
  <c r="H7" i="1" s="1"/>
  <c r="K44" i="1"/>
  <c r="J44" i="1" s="1"/>
  <c r="O44" i="1" s="1"/>
  <c r="D10" i="1"/>
  <c r="D12" i="1"/>
  <c r="D14" i="1"/>
  <c r="D30" i="1"/>
  <c r="D38" i="1"/>
  <c r="D42" i="1"/>
  <c r="J49" i="1"/>
  <c r="O49" i="1" s="1"/>
  <c r="J50" i="1"/>
  <c r="D47" i="1"/>
  <c r="D28" i="1"/>
  <c r="D17" i="1"/>
  <c r="D27" i="1"/>
  <c r="D36" i="1"/>
  <c r="I13" i="1"/>
  <c r="J13" i="1" s="1"/>
  <c r="O13" i="1" s="1"/>
  <c r="D16" i="1"/>
  <c r="D25" i="1"/>
  <c r="D43" i="1"/>
  <c r="I42" i="1"/>
  <c r="J42" i="1" s="1"/>
  <c r="O42" i="1" s="1"/>
  <c r="C8" i="1"/>
  <c r="I30" i="1"/>
  <c r="I38" i="1"/>
  <c r="J27" i="1"/>
  <c r="O27" i="1" s="1"/>
  <c r="J38" i="1" l="1"/>
  <c r="O38" i="1" s="1"/>
  <c r="J48" i="1"/>
  <c r="O48" i="1" s="1"/>
  <c r="G8" i="1"/>
  <c r="G7" i="1" s="1"/>
  <c r="J30" i="1"/>
  <c r="O30" i="1" s="1"/>
  <c r="C7" i="1"/>
  <c r="I8" i="1"/>
  <c r="I7" i="1" s="1"/>
  <c r="O50" i="1"/>
  <c r="O9" i="1" s="1"/>
  <c r="J9" i="1"/>
  <c r="D8" i="1"/>
  <c r="D7" i="1" s="1"/>
  <c r="K8" i="1"/>
  <c r="K7" i="1" s="1"/>
  <c r="J10" i="1"/>
  <c r="O10" i="1" s="1"/>
  <c r="J8" i="1" l="1"/>
  <c r="J7" i="1" s="1"/>
  <c r="O8" i="1"/>
  <c r="O7" i="1" s="1"/>
</calcChain>
</file>

<file path=xl/comments1.xml><?xml version="1.0" encoding="utf-8"?>
<comments xmlns="http://schemas.openxmlformats.org/spreadsheetml/2006/main">
  <authors>
    <author>user</author>
  </authors>
  <commentList>
    <comment ref="L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療給実績報告　交付要綱様式第4から
</t>
        </r>
      </text>
    </comment>
  </commentList>
</comments>
</file>

<file path=xl/sharedStrings.xml><?xml version="1.0" encoding="utf-8"?>
<sst xmlns="http://schemas.openxmlformats.org/spreadsheetml/2006/main" count="95" uniqueCount="85">
  <si>
    <t>　</t>
  </si>
  <si>
    <t>保番</t>
  </si>
  <si>
    <t>実質収支</t>
  </si>
  <si>
    <t>険　</t>
  </si>
  <si>
    <t>保険者名</t>
  </si>
  <si>
    <t>国庫支出金</t>
  </si>
  <si>
    <t>一般分の</t>
  </si>
  <si>
    <t>対応する</t>
  </si>
  <si>
    <t>差引額</t>
  </si>
  <si>
    <t>者号</t>
  </si>
  <si>
    <t>計</t>
  </si>
  <si>
    <t>一般</t>
  </si>
  <si>
    <t>退職</t>
  </si>
  <si>
    <t>精算額</t>
  </si>
  <si>
    <t>未払額</t>
  </si>
  <si>
    <t>国庫負担額</t>
  </si>
  <si>
    <t>県計</t>
  </si>
  <si>
    <t>市町村計</t>
  </si>
  <si>
    <t>国保組合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</si>
  <si>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</si>
  <si>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</si>
  <si>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</si>
  <si>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</si>
  <si>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</si>
  <si>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</si>
  <si>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</si>
  <si>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</si>
  <si>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</si>
  <si>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</si>
  <si>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</si>
  <si>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</si>
  <si>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</si>
  <si>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</si>
  <si>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</si>
  <si>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</si>
  <si>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</si>
  <si>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</si>
  <si>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</si>
  <si>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野辺地町</t>
  </si>
  <si>
    <t>七戸町</t>
  </si>
  <si>
    <t>六戸町</t>
  </si>
  <si>
    <t>横浜町</t>
  </si>
  <si>
    <t>東北町</t>
  </si>
  <si>
    <t>六ケ所村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</si>
  <si>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</si>
  <si>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</si>
  <si>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</si>
  <si>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</si>
  <si>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</si>
  <si>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</si>
  <si>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</si>
  <si>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</si>
  <si>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</si>
  <si>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</si>
  <si>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①</t>
    <phoneticPr fontId="2"/>
  </si>
  <si>
    <t>③</t>
    <phoneticPr fontId="2"/>
  </si>
  <si>
    <t>中泊町</t>
    <rPh sb="1" eb="2">
      <t>トマリ</t>
    </rPh>
    <phoneticPr fontId="2"/>
  </si>
  <si>
    <t>つがる市</t>
    <rPh sb="3" eb="4">
      <t>シ</t>
    </rPh>
    <phoneticPr fontId="2"/>
  </si>
  <si>
    <t>外ヶ浜町</t>
    <rPh sb="0" eb="4">
      <t>ソトガハママチ</t>
    </rPh>
    <phoneticPr fontId="2"/>
  </si>
  <si>
    <t xml:space="preserve"> 平川市</t>
  </si>
  <si>
    <t xml:space="preserve"> おいらせ町</t>
  </si>
  <si>
    <t>（単位：円）</t>
    <phoneticPr fontId="2"/>
  </si>
  <si>
    <t xml:space="preserve"> 収　　　　　　　　　　入</t>
    <phoneticPr fontId="2"/>
  </si>
  <si>
    <t xml:space="preserve"> 支　　　　　　　　　　出</t>
    <phoneticPr fontId="2"/>
  </si>
  <si>
    <t xml:space="preserve"> </t>
    <phoneticPr fontId="2"/>
  </si>
  <si>
    <t>医師国保組合</t>
    <rPh sb="4" eb="6">
      <t>クミアイ</t>
    </rPh>
    <phoneticPr fontId="2"/>
  </si>
  <si>
    <t>未払額に</t>
    <phoneticPr fontId="2"/>
  </si>
  <si>
    <t>（注）「実質収支差引額」とは、単年度収支差に国庫支出金精算額を加えたものである。</t>
    <rPh sb="1" eb="2">
      <t>チュウ</t>
    </rPh>
    <rPh sb="4" eb="6">
      <t>ジッシツ</t>
    </rPh>
    <rPh sb="6" eb="8">
      <t>シュウシ</t>
    </rPh>
    <rPh sb="8" eb="10">
      <t>サシヒキ</t>
    </rPh>
    <rPh sb="10" eb="11">
      <t>ガク</t>
    </rPh>
    <rPh sb="15" eb="18">
      <t>タンネンド</t>
    </rPh>
    <rPh sb="18" eb="20">
      <t>シュウシ</t>
    </rPh>
    <rPh sb="20" eb="21">
      <t>サ</t>
    </rPh>
    <rPh sb="22" eb="24">
      <t>コッコ</t>
    </rPh>
    <rPh sb="24" eb="27">
      <t>シシュツキン</t>
    </rPh>
    <rPh sb="27" eb="30">
      <t>セイサンガク</t>
    </rPh>
    <rPh sb="31" eb="32">
      <t>クワ</t>
    </rPh>
    <phoneticPr fontId="2"/>
  </si>
  <si>
    <t>②＝①－③</t>
    <phoneticPr fontId="2"/>
  </si>
  <si>
    <t>④</t>
    <phoneticPr fontId="2"/>
  </si>
  <si>
    <t>⑥</t>
    <phoneticPr fontId="2"/>
  </si>
  <si>
    <t>⑦</t>
    <phoneticPr fontId="2"/>
  </si>
  <si>
    <t>⑤＝④－⑥</t>
    <phoneticPr fontId="2"/>
  </si>
  <si>
    <t>⑧＝⑦－⑨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</si>
  <si>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</si>
  <si>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</si>
  <si>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</si>
  <si>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</si>
  <si>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⑬＝⑧＋⑩－⑪＋⑫</t>
    <phoneticPr fontId="2"/>
  </si>
  <si>
    <t>決　　　　　　　　　　算　　　　　　　　　　収　　　　　　　　　　支</t>
    <rPh sb="0" eb="1">
      <t>ケツ</t>
    </rPh>
    <rPh sb="11" eb="12">
      <t>ザン</t>
    </rPh>
    <rPh sb="22" eb="23">
      <t>オサム</t>
    </rPh>
    <rPh sb="33" eb="34">
      <t>シ</t>
    </rPh>
    <phoneticPr fontId="2"/>
  </si>
  <si>
    <t>決　　　　算　　　　収　　　　支</t>
    <rPh sb="0" eb="1">
      <t>ケツ</t>
    </rPh>
    <rPh sb="5" eb="6">
      <t>ザン</t>
    </rPh>
    <rPh sb="10" eb="11">
      <t>オサム</t>
    </rPh>
    <rPh sb="15" eb="16">
      <t>シ</t>
    </rPh>
    <phoneticPr fontId="2"/>
  </si>
  <si>
    <t>-</t>
    <phoneticPr fontId="2"/>
  </si>
  <si>
    <t>単　　年　　度　　収　　支　　差　　引　　額</t>
    <rPh sb="0" eb="1">
      <t>タン</t>
    </rPh>
    <rPh sb="3" eb="4">
      <t>ネン</t>
    </rPh>
    <rPh sb="6" eb="7">
      <t>ド</t>
    </rPh>
    <rPh sb="9" eb="10">
      <t>オサム</t>
    </rPh>
    <rPh sb="12" eb="13">
      <t>シ</t>
    </rPh>
    <rPh sb="15" eb="16">
      <t>サ</t>
    </rPh>
    <rPh sb="18" eb="19">
      <t>イン</t>
    </rPh>
    <rPh sb="21" eb="22">
      <t>ガク</t>
    </rPh>
    <phoneticPr fontId="2"/>
  </si>
  <si>
    <t>-</t>
  </si>
  <si>
    <t>付表第２　平成２８年度保険者別実質収支差引額調（一般被保険者分）</t>
    <rPh sb="5" eb="7">
      <t>ヘイセイ</t>
    </rPh>
    <rPh sb="9" eb="11">
      <t>ネンド</t>
    </rPh>
    <rPh sb="11" eb="14">
      <t>ホケンシャ</t>
    </rPh>
    <rPh sb="26" eb="30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</si>
</sst>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ｺﾞｼｯｸ"/>
      <family val="3"/>
      <charset val="128"/>
    </font>
    <font>
      <sz val="8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2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 shrinkToFi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6" fillId="0" borderId="0" xfId="1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>
      <alignment vertical="center"/>
    </xf>
    <xf numFmtId="38" fontId="9" fillId="0" borderId="5" xfId="1" applyFont="1" applyFill="1" applyBorder="1" applyAlignment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>
      <alignment vertical="center"/>
    </xf>
    <xf numFmtId="38" fontId="9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9" fillId="0" borderId="1" xfId="1" applyFont="1" applyFill="1" applyBorder="1" applyAlignment="1" applyProtection="1">
      <alignment vertical="center" shrinkToFit="1"/>
    </xf>
    <xf numFmtId="38" fontId="9" fillId="0" borderId="2" xfId="1" applyFont="1" applyFill="1" applyBorder="1" applyAlignment="1" applyProtection="1">
      <alignment vertical="center" shrinkToFit="1"/>
    </xf>
    <xf numFmtId="38" fontId="9" fillId="0" borderId="4" xfId="1" applyFont="1" applyFill="1" applyBorder="1" applyAlignment="1" applyProtection="1">
      <alignment vertical="center" shrinkToFit="1"/>
    </xf>
    <xf numFmtId="38" fontId="9" fillId="0" borderId="6" xfId="1" applyFont="1" applyFill="1" applyBorder="1" applyAlignment="1" applyProtection="1">
      <alignment vertical="center" shrinkToFit="1"/>
    </xf>
    <xf numFmtId="38" fontId="9" fillId="0" borderId="5" xfId="1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 shrinkToFit="1"/>
    </xf>
    <xf numFmtId="38" fontId="7" fillId="0" borderId="6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38" fontId="3" fillId="0" borderId="0" xfId="1" applyFont="1" applyFill="1" applyAlignment="1" applyProtection="1">
      <alignment horizontal="left" vertical="center"/>
    </xf>
    <xf numFmtId="38" fontId="4" fillId="0" borderId="0" xfId="1" applyFont="1" applyFill="1" applyAlignment="1">
      <alignment horizontal="center" vertical="center"/>
    </xf>
    <xf numFmtId="38" fontId="5" fillId="0" borderId="0" xfId="1" applyFont="1" applyFill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5" xfId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38" fontId="9" fillId="0" borderId="4" xfId="1" applyFont="1" applyFill="1" applyBorder="1" applyAlignment="1" applyProtection="1">
      <alignment horizontal="center" vertical="center" shrinkToFit="1"/>
    </xf>
    <xf numFmtId="38" fontId="9" fillId="0" borderId="3" xfId="1" applyFont="1" applyFill="1" applyBorder="1" applyAlignment="1">
      <alignment horizontal="center" vertical="center"/>
    </xf>
    <xf numFmtId="38" fontId="9" fillId="0" borderId="3" xfId="1" applyFont="1" applyFill="1" applyBorder="1" applyAlignment="1" applyProtection="1">
      <alignment horizontal="center" vertical="center" shrinkToFit="1"/>
    </xf>
    <xf numFmtId="38" fontId="9" fillId="0" borderId="9" xfId="1" applyFont="1" applyFill="1" applyBorder="1" applyAlignment="1" applyProtection="1">
      <alignment horizontal="center" vertical="center"/>
    </xf>
    <xf numFmtId="176" fontId="8" fillId="0" borderId="0" xfId="1" applyNumberFormat="1" applyFont="1" applyFill="1" applyAlignment="1">
      <alignment horizontal="center" vertical="center"/>
    </xf>
    <xf numFmtId="38" fontId="9" fillId="0" borderId="6" xfId="1" applyFont="1" applyFill="1" applyBorder="1" applyAlignment="1" applyProtection="1">
      <alignment vertical="center"/>
    </xf>
    <xf numFmtId="38" fontId="9" fillId="0" borderId="5" xfId="1" applyFont="1" applyFill="1" applyBorder="1" applyAlignment="1" applyProtection="1">
      <alignment vertical="center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6" xfId="1" applyFont="1" applyFill="1" applyBorder="1" applyAlignment="1" applyProtection="1">
      <alignment vertical="center"/>
      <protection locked="0"/>
    </xf>
    <xf numFmtId="38" fontId="9" fillId="0" borderId="3" xfId="1" applyFont="1" applyFill="1" applyBorder="1" applyAlignment="1" applyProtection="1">
      <alignment vertical="center"/>
    </xf>
    <xf numFmtId="38" fontId="9" fillId="0" borderId="3" xfId="1" applyFont="1" applyFill="1" applyBorder="1" applyAlignment="1" applyProtection="1">
      <alignment vertical="center"/>
      <protection locked="0"/>
    </xf>
    <xf numFmtId="38" fontId="9" fillId="0" borderId="7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/>
      <protection locked="0"/>
    </xf>
    <xf numFmtId="38" fontId="9" fillId="0" borderId="3" xfId="1" applyFont="1" applyFill="1" applyBorder="1" applyAlignment="1" applyProtection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"/>
  <sheetViews>
    <sheetView tabSelected="1" view="pageBreakPreview" zoomScale="85" zoomScaleNormal="100" zoomScaleSheetLayoutView="85" workbookViewId="0">
      <pane xSplit="2" ySplit="9" topLeftCell="E10" activePane="bottomRight" state="frozen"/>
      <selection pane="topRight" activeCell="D1" sqref="D1"/>
      <selection pane="bottomLeft" activeCell="A11" sqref="A11"/>
      <selection pane="bottomRight"/>
    </sheetView>
  </sheetViews>
  <sheetFormatPr defaultColWidth="13.25" defaultRowHeight="18.75" customHeight="1"/>
  <cols>
    <col min="1" max="1" width="4.25" style="46" bestFit="1" customWidth="1"/>
    <col min="2" max="2" width="9.625" style="44" customWidth="1"/>
    <col min="3" max="4" width="13.625" style="47" customWidth="1"/>
    <col min="5" max="15" width="13.625" style="6" customWidth="1"/>
    <col min="16" max="16" width="4.25" style="46" bestFit="1" customWidth="1"/>
    <col min="17" max="17" width="0" style="6" hidden="1" customWidth="1"/>
    <col min="18" max="16384" width="13.25" style="6"/>
  </cols>
  <sheetData>
    <row r="1" spans="1:16" ht="15" customHeight="1">
      <c r="A1" s="43" t="s">
        <v>84</v>
      </c>
      <c r="C1" s="3"/>
      <c r="D1" s="3"/>
      <c r="E1" s="5"/>
      <c r="F1" s="5"/>
      <c r="G1" s="5"/>
      <c r="H1" s="5"/>
      <c r="I1" s="5"/>
      <c r="J1" s="43"/>
      <c r="K1" s="5"/>
      <c r="L1" s="5"/>
      <c r="M1" s="5"/>
      <c r="N1" s="5"/>
      <c r="O1" s="5"/>
      <c r="P1" s="45"/>
    </row>
    <row r="2" spans="1:16" ht="15" customHeight="1">
      <c r="A2" s="1"/>
      <c r="B2" s="2"/>
      <c r="C2" s="3"/>
      <c r="D2" s="3"/>
      <c r="E2" s="4" t="s">
        <v>0</v>
      </c>
      <c r="F2" s="5"/>
      <c r="G2" s="5"/>
      <c r="H2" s="5"/>
      <c r="I2" s="5"/>
      <c r="J2" s="5" t="s">
        <v>64</v>
      </c>
      <c r="K2" s="5"/>
      <c r="L2" s="5"/>
      <c r="M2" s="5"/>
      <c r="N2" s="5"/>
      <c r="O2" s="55" t="s">
        <v>61</v>
      </c>
      <c r="P2" s="1"/>
    </row>
    <row r="3" spans="1:16" ht="17.25" customHeight="1">
      <c r="A3" s="14" t="s">
        <v>1</v>
      </c>
      <c r="B3" s="7"/>
      <c r="C3" s="65" t="s">
        <v>79</v>
      </c>
      <c r="D3" s="66"/>
      <c r="E3" s="66"/>
      <c r="F3" s="66"/>
      <c r="G3" s="66"/>
      <c r="H3" s="67"/>
      <c r="I3" s="65" t="s">
        <v>80</v>
      </c>
      <c r="J3" s="66"/>
      <c r="K3" s="67"/>
      <c r="L3" s="38"/>
      <c r="M3" s="38"/>
      <c r="N3" s="48" t="s">
        <v>66</v>
      </c>
      <c r="O3" s="39"/>
      <c r="P3" s="14" t="s">
        <v>1</v>
      </c>
    </row>
    <row r="4" spans="1:16" ht="17.25" customHeight="1">
      <c r="A4" s="15" t="s">
        <v>3</v>
      </c>
      <c r="B4" s="8" t="s">
        <v>4</v>
      </c>
      <c r="C4" s="65" t="s">
        <v>62</v>
      </c>
      <c r="D4" s="66"/>
      <c r="E4" s="66"/>
      <c r="F4" s="65" t="s">
        <v>63</v>
      </c>
      <c r="G4" s="66"/>
      <c r="H4" s="67"/>
      <c r="I4" s="65" t="s">
        <v>82</v>
      </c>
      <c r="J4" s="66"/>
      <c r="K4" s="66"/>
      <c r="L4" s="40" t="s">
        <v>5</v>
      </c>
      <c r="M4" s="40" t="s">
        <v>6</v>
      </c>
      <c r="N4" s="49" t="s">
        <v>7</v>
      </c>
      <c r="O4" s="40" t="s">
        <v>2</v>
      </c>
      <c r="P4" s="15" t="s">
        <v>3</v>
      </c>
    </row>
    <row r="5" spans="1:16" ht="17.25" customHeight="1">
      <c r="A5" s="15" t="s">
        <v>9</v>
      </c>
      <c r="B5" s="9"/>
      <c r="C5" s="39" t="s">
        <v>10</v>
      </c>
      <c r="D5" s="39" t="s">
        <v>11</v>
      </c>
      <c r="E5" s="39" t="s">
        <v>12</v>
      </c>
      <c r="F5" s="39" t="s">
        <v>10</v>
      </c>
      <c r="G5" s="39" t="s">
        <v>11</v>
      </c>
      <c r="H5" s="39" t="s">
        <v>12</v>
      </c>
      <c r="I5" s="39" t="s">
        <v>10</v>
      </c>
      <c r="J5" s="39" t="s">
        <v>11</v>
      </c>
      <c r="K5" s="39" t="s">
        <v>12</v>
      </c>
      <c r="L5" s="40" t="s">
        <v>13</v>
      </c>
      <c r="M5" s="40" t="s">
        <v>14</v>
      </c>
      <c r="N5" s="49" t="s">
        <v>15</v>
      </c>
      <c r="O5" s="40" t="s">
        <v>8</v>
      </c>
      <c r="P5" s="15" t="s">
        <v>9</v>
      </c>
    </row>
    <row r="6" spans="1:16" ht="17.25" customHeight="1">
      <c r="A6" s="10"/>
      <c r="B6" s="11"/>
      <c r="C6" s="10" t="s">
        <v>54</v>
      </c>
      <c r="D6" s="10" t="s">
        <v>68</v>
      </c>
      <c r="E6" s="10" t="s">
        <v>55</v>
      </c>
      <c r="F6" s="10" t="s">
        <v>69</v>
      </c>
      <c r="G6" s="10" t="s">
        <v>72</v>
      </c>
      <c r="H6" s="10" t="s">
        <v>70</v>
      </c>
      <c r="I6" s="10" t="s">
        <v>71</v>
      </c>
      <c r="J6" s="10" t="s">
        <v>73</v>
      </c>
      <c r="K6" s="10" t="s">
        <v>74</v>
      </c>
      <c r="L6" s="10" t="s">
        <v>75</v>
      </c>
      <c r="M6" s="12" t="s">
        <v>76</v>
      </c>
      <c r="N6" s="10" t="s">
        <v>77</v>
      </c>
      <c r="O6" s="13" t="s">
        <v>78</v>
      </c>
      <c r="P6" s="10"/>
    </row>
    <row r="7" spans="1:16" s="18" customFormat="1" ht="17.25" customHeight="1">
      <c r="A7" s="16"/>
      <c r="B7" s="17" t="s">
        <v>16</v>
      </c>
      <c r="C7" s="31">
        <f>SUM(C8:C9)</f>
        <v>182625308511</v>
      </c>
      <c r="D7" s="31">
        <f>SUM(D8:D9)</f>
        <v>178491363855</v>
      </c>
      <c r="E7" s="31">
        <f>SUM(E8:E9)</f>
        <v>4133944656</v>
      </c>
      <c r="F7" s="31">
        <f t="shared" ref="F7:N7" si="0">SUM(F8:F9)</f>
        <v>180073355360</v>
      </c>
      <c r="G7" s="31">
        <f t="shared" si="0"/>
        <v>176623262624</v>
      </c>
      <c r="H7" s="34">
        <f t="shared" si="0"/>
        <v>3450092736</v>
      </c>
      <c r="I7" s="31">
        <f>SUM(I8:I9)</f>
        <v>2551953151</v>
      </c>
      <c r="J7" s="31">
        <f t="shared" si="0"/>
        <v>1868101231</v>
      </c>
      <c r="K7" s="31">
        <f t="shared" si="0"/>
        <v>683851920</v>
      </c>
      <c r="L7" s="31">
        <f>SUM(L8:L9)</f>
        <v>-1039278494</v>
      </c>
      <c r="M7" s="31">
        <f t="shared" si="0"/>
        <v>0</v>
      </c>
      <c r="N7" s="31">
        <f t="shared" si="0"/>
        <v>0</v>
      </c>
      <c r="O7" s="31">
        <f>SUM(O8:O9)</f>
        <v>828822737</v>
      </c>
      <c r="P7" s="16"/>
    </row>
    <row r="8" spans="1:16" s="18" customFormat="1" ht="17.25" customHeight="1">
      <c r="A8" s="19"/>
      <c r="B8" s="20" t="s">
        <v>17</v>
      </c>
      <c r="C8" s="32">
        <f>SUM(C10:C49)</f>
        <v>182223698990</v>
      </c>
      <c r="D8" s="32">
        <f>SUM(D10:D49)</f>
        <v>178089754334</v>
      </c>
      <c r="E8" s="32">
        <f>SUM(E10:E49)</f>
        <v>4133944656</v>
      </c>
      <c r="F8" s="32">
        <f t="shared" ref="F8:O8" si="1">SUM(F10:F49)</f>
        <v>179675431503</v>
      </c>
      <c r="G8" s="32">
        <f t="shared" si="1"/>
        <v>176225338767</v>
      </c>
      <c r="H8" s="35">
        <f>SUM(H10:H49)</f>
        <v>3450092736</v>
      </c>
      <c r="I8" s="32">
        <f>SUM(I10:I49)</f>
        <v>2548267487</v>
      </c>
      <c r="J8" s="32">
        <f t="shared" si="1"/>
        <v>1864415567</v>
      </c>
      <c r="K8" s="32">
        <f t="shared" si="1"/>
        <v>683851920</v>
      </c>
      <c r="L8" s="32">
        <f t="shared" si="1"/>
        <v>-1032627387</v>
      </c>
      <c r="M8" s="32">
        <f t="shared" si="1"/>
        <v>0</v>
      </c>
      <c r="N8" s="32">
        <f t="shared" si="1"/>
        <v>0</v>
      </c>
      <c r="O8" s="32">
        <f t="shared" si="1"/>
        <v>831788180</v>
      </c>
      <c r="P8" s="19"/>
    </row>
    <row r="9" spans="1:16" s="18" customFormat="1" ht="17.25" customHeight="1">
      <c r="A9" s="21"/>
      <c r="B9" s="22" t="s">
        <v>18</v>
      </c>
      <c r="C9" s="33">
        <f t="shared" ref="C9:O9" si="2">C50</f>
        <v>401609521</v>
      </c>
      <c r="D9" s="33">
        <f>D50</f>
        <v>401609521</v>
      </c>
      <c r="E9" s="51" t="str">
        <f t="shared" si="2"/>
        <v>-</v>
      </c>
      <c r="F9" s="33">
        <f t="shared" si="2"/>
        <v>397923857</v>
      </c>
      <c r="G9" s="33">
        <f t="shared" si="2"/>
        <v>397923857</v>
      </c>
      <c r="H9" s="53" t="str">
        <f t="shared" si="2"/>
        <v>-</v>
      </c>
      <c r="I9" s="33">
        <f t="shared" si="2"/>
        <v>3685664</v>
      </c>
      <c r="J9" s="33">
        <f t="shared" si="2"/>
        <v>3685664</v>
      </c>
      <c r="K9" s="51" t="str">
        <f t="shared" si="2"/>
        <v>-</v>
      </c>
      <c r="L9" s="33">
        <f t="shared" si="2"/>
        <v>-6651107</v>
      </c>
      <c r="M9" s="33">
        <f t="shared" si="2"/>
        <v>0</v>
      </c>
      <c r="N9" s="33">
        <f t="shared" si="2"/>
        <v>0</v>
      </c>
      <c r="O9" s="33">
        <f t="shared" si="2"/>
        <v>-2965443</v>
      </c>
      <c r="P9" s="21"/>
    </row>
    <row r="10" spans="1:16" s="18" customFormat="1" ht="17.25" customHeight="1">
      <c r="A10" s="23">
        <v>1</v>
      </c>
      <c r="B10" s="17" t="s">
        <v>19</v>
      </c>
      <c r="C10" s="56">
        <v>35551748282</v>
      </c>
      <c r="D10" s="24">
        <f>C10-E10</f>
        <v>34810764794</v>
      </c>
      <c r="E10" s="56">
        <v>740983488</v>
      </c>
      <c r="F10" s="56">
        <v>35295155162</v>
      </c>
      <c r="G10" s="24">
        <f>F10-H10</f>
        <v>34552512533</v>
      </c>
      <c r="H10" s="56">
        <v>742642629</v>
      </c>
      <c r="I10" s="24">
        <f>C10-F10</f>
        <v>256593120</v>
      </c>
      <c r="J10" s="25">
        <f>I10-K10</f>
        <v>258252261</v>
      </c>
      <c r="K10" s="25">
        <f>E10-H10</f>
        <v>-1659141</v>
      </c>
      <c r="L10" s="25">
        <v>-229598643</v>
      </c>
      <c r="M10" s="25">
        <v>0</v>
      </c>
      <c r="N10" s="25">
        <v>0</v>
      </c>
      <c r="O10" s="25">
        <f t="shared" ref="O10:O50" si="3">J10+L10-M10+N10</f>
        <v>28653618</v>
      </c>
      <c r="P10" s="23">
        <v>1</v>
      </c>
    </row>
    <row r="11" spans="1:16" s="18" customFormat="1" ht="17.25" customHeight="1">
      <c r="A11" s="26">
        <v>2</v>
      </c>
      <c r="B11" s="20" t="s">
        <v>20</v>
      </c>
      <c r="C11" s="57">
        <v>24388669395</v>
      </c>
      <c r="D11" s="25">
        <f t="shared" ref="D11:D49" si="4">C11-E11</f>
        <v>23597503894</v>
      </c>
      <c r="E11" s="57">
        <v>791165501</v>
      </c>
      <c r="F11" s="57">
        <v>23792513680</v>
      </c>
      <c r="G11" s="25">
        <f t="shared" ref="G11:G49" si="5">F11-H11</f>
        <v>23229643476</v>
      </c>
      <c r="H11" s="57">
        <v>562870204</v>
      </c>
      <c r="I11" s="25">
        <f t="shared" ref="I11:I50" si="6">C11-F11</f>
        <v>596155715</v>
      </c>
      <c r="J11" s="25">
        <f t="shared" ref="J11:J49" si="7">I11-K11</f>
        <v>367860418</v>
      </c>
      <c r="K11" s="25">
        <f t="shared" ref="K11:K49" si="8">E11-H11</f>
        <v>228295297</v>
      </c>
      <c r="L11" s="58">
        <v>-93368348</v>
      </c>
      <c r="M11" s="58">
        <v>0</v>
      </c>
      <c r="N11" s="58">
        <v>0</v>
      </c>
      <c r="O11" s="25">
        <f t="shared" si="3"/>
        <v>274492070</v>
      </c>
      <c r="P11" s="26">
        <v>2</v>
      </c>
    </row>
    <row r="12" spans="1:16" s="18" customFormat="1" ht="17.25" customHeight="1">
      <c r="A12" s="26">
        <v>3</v>
      </c>
      <c r="B12" s="20" t="s">
        <v>21</v>
      </c>
      <c r="C12" s="57">
        <v>28311165876</v>
      </c>
      <c r="D12" s="25">
        <f t="shared" si="4"/>
        <v>27497818606</v>
      </c>
      <c r="E12" s="57">
        <v>813347270</v>
      </c>
      <c r="F12" s="57">
        <v>28635498436</v>
      </c>
      <c r="G12" s="25">
        <f t="shared" si="5"/>
        <v>28010589131</v>
      </c>
      <c r="H12" s="57">
        <v>624909305</v>
      </c>
      <c r="I12" s="25">
        <f t="shared" si="6"/>
        <v>-324332560</v>
      </c>
      <c r="J12" s="25">
        <f t="shared" si="7"/>
        <v>-512770525</v>
      </c>
      <c r="K12" s="25">
        <f t="shared" si="8"/>
        <v>188437965</v>
      </c>
      <c r="L12" s="58">
        <v>-132498296</v>
      </c>
      <c r="M12" s="58">
        <v>0</v>
      </c>
      <c r="N12" s="58">
        <v>0</v>
      </c>
      <c r="O12" s="25">
        <f t="shared" si="3"/>
        <v>-645268821</v>
      </c>
      <c r="P12" s="26">
        <v>3</v>
      </c>
    </row>
    <row r="13" spans="1:16" s="18" customFormat="1" ht="17.25" customHeight="1">
      <c r="A13" s="26">
        <v>4</v>
      </c>
      <c r="B13" s="20" t="s">
        <v>22</v>
      </c>
      <c r="C13" s="57">
        <v>4989197667</v>
      </c>
      <c r="D13" s="25">
        <f t="shared" si="4"/>
        <v>4867906355</v>
      </c>
      <c r="E13" s="57">
        <v>121291312</v>
      </c>
      <c r="F13" s="57">
        <v>4980117456</v>
      </c>
      <c r="G13" s="25">
        <f t="shared" si="5"/>
        <v>4867384472</v>
      </c>
      <c r="H13" s="57">
        <v>112732984</v>
      </c>
      <c r="I13" s="25">
        <f t="shared" si="6"/>
        <v>9080211</v>
      </c>
      <c r="J13" s="25">
        <f t="shared" si="7"/>
        <v>521883</v>
      </c>
      <c r="K13" s="25">
        <f t="shared" si="8"/>
        <v>8558328</v>
      </c>
      <c r="L13" s="58">
        <v>-24665085</v>
      </c>
      <c r="M13" s="58">
        <v>0</v>
      </c>
      <c r="N13" s="58">
        <v>0</v>
      </c>
      <c r="O13" s="25">
        <f t="shared" si="3"/>
        <v>-24143202</v>
      </c>
      <c r="P13" s="26">
        <v>4</v>
      </c>
    </row>
    <row r="14" spans="1:16" s="18" customFormat="1" ht="17.25" customHeight="1">
      <c r="A14" s="26">
        <v>5</v>
      </c>
      <c r="B14" s="20" t="s">
        <v>23</v>
      </c>
      <c r="C14" s="57">
        <v>8601139683</v>
      </c>
      <c r="D14" s="25">
        <f t="shared" si="4"/>
        <v>8502769342</v>
      </c>
      <c r="E14" s="57">
        <v>98370341</v>
      </c>
      <c r="F14" s="57">
        <v>8520580900</v>
      </c>
      <c r="G14" s="25">
        <f t="shared" si="5"/>
        <v>8406673292</v>
      </c>
      <c r="H14" s="57">
        <v>113907608</v>
      </c>
      <c r="I14" s="25">
        <f t="shared" si="6"/>
        <v>80558783</v>
      </c>
      <c r="J14" s="25">
        <f t="shared" si="7"/>
        <v>96096050</v>
      </c>
      <c r="K14" s="25">
        <f t="shared" si="8"/>
        <v>-15537267</v>
      </c>
      <c r="L14" s="58">
        <v>-42785215</v>
      </c>
      <c r="M14" s="58">
        <v>0</v>
      </c>
      <c r="N14" s="58">
        <v>0</v>
      </c>
      <c r="O14" s="25">
        <f t="shared" si="3"/>
        <v>53310835</v>
      </c>
      <c r="P14" s="26">
        <v>5</v>
      </c>
    </row>
    <row r="15" spans="1:16" s="18" customFormat="1" ht="17.25" customHeight="1">
      <c r="A15" s="26">
        <v>6</v>
      </c>
      <c r="B15" s="20" t="s">
        <v>24</v>
      </c>
      <c r="C15" s="57">
        <v>8274434999</v>
      </c>
      <c r="D15" s="25">
        <f t="shared" si="4"/>
        <v>8104730863</v>
      </c>
      <c r="E15" s="57">
        <v>169704136</v>
      </c>
      <c r="F15" s="57">
        <v>8034452616</v>
      </c>
      <c r="G15" s="25">
        <f t="shared" si="5"/>
        <v>7875389113</v>
      </c>
      <c r="H15" s="57">
        <v>159063503</v>
      </c>
      <c r="I15" s="25">
        <f t="shared" si="6"/>
        <v>239982383</v>
      </c>
      <c r="J15" s="25">
        <f t="shared" si="7"/>
        <v>229341750</v>
      </c>
      <c r="K15" s="25">
        <f t="shared" si="8"/>
        <v>10640633</v>
      </c>
      <c r="L15" s="58">
        <v>-52966828</v>
      </c>
      <c r="M15" s="58">
        <v>0</v>
      </c>
      <c r="N15" s="58">
        <v>0</v>
      </c>
      <c r="O15" s="25">
        <f t="shared" si="3"/>
        <v>176374922</v>
      </c>
      <c r="P15" s="26">
        <v>6</v>
      </c>
    </row>
    <row r="16" spans="1:16" s="18" customFormat="1" ht="17.25" customHeight="1">
      <c r="A16" s="26">
        <v>7</v>
      </c>
      <c r="B16" s="20" t="s">
        <v>25</v>
      </c>
      <c r="C16" s="57">
        <v>4730125487</v>
      </c>
      <c r="D16" s="25">
        <f t="shared" si="4"/>
        <v>4690179649</v>
      </c>
      <c r="E16" s="57">
        <v>39945838</v>
      </c>
      <c r="F16" s="57">
        <v>4713186372</v>
      </c>
      <c r="G16" s="25">
        <f t="shared" si="5"/>
        <v>4662741011</v>
      </c>
      <c r="H16" s="57">
        <v>50445361</v>
      </c>
      <c r="I16" s="25">
        <f t="shared" si="6"/>
        <v>16939115</v>
      </c>
      <c r="J16" s="25">
        <f t="shared" si="7"/>
        <v>27438638</v>
      </c>
      <c r="K16" s="25">
        <f t="shared" si="8"/>
        <v>-10499523</v>
      </c>
      <c r="L16" s="58">
        <v>-25313303</v>
      </c>
      <c r="M16" s="58">
        <v>0</v>
      </c>
      <c r="N16" s="58">
        <v>0</v>
      </c>
      <c r="O16" s="25">
        <f t="shared" si="3"/>
        <v>2125335</v>
      </c>
      <c r="P16" s="26">
        <v>7</v>
      </c>
    </row>
    <row r="17" spans="1:19" s="18" customFormat="1" ht="17.25" customHeight="1">
      <c r="A17" s="27">
        <v>8</v>
      </c>
      <c r="B17" s="22" t="s">
        <v>26</v>
      </c>
      <c r="C17" s="60">
        <v>8050707659</v>
      </c>
      <c r="D17" s="25">
        <f t="shared" si="4"/>
        <v>7848122966</v>
      </c>
      <c r="E17" s="60">
        <v>202584693</v>
      </c>
      <c r="F17" s="60">
        <v>7697145886</v>
      </c>
      <c r="G17" s="25">
        <f t="shared" si="5"/>
        <v>7538785889</v>
      </c>
      <c r="H17" s="60">
        <v>158359997</v>
      </c>
      <c r="I17" s="25">
        <f t="shared" si="6"/>
        <v>353561773</v>
      </c>
      <c r="J17" s="25">
        <f t="shared" si="7"/>
        <v>309337077</v>
      </c>
      <c r="K17" s="25">
        <f t="shared" si="8"/>
        <v>44224696</v>
      </c>
      <c r="L17" s="58">
        <v>-60911749</v>
      </c>
      <c r="M17" s="58">
        <v>0</v>
      </c>
      <c r="N17" s="58">
        <v>0</v>
      </c>
      <c r="O17" s="25">
        <f t="shared" si="3"/>
        <v>248425328</v>
      </c>
      <c r="P17" s="26">
        <v>8</v>
      </c>
    </row>
    <row r="18" spans="1:19" s="18" customFormat="1" ht="17.25" customHeight="1">
      <c r="A18" s="26">
        <v>9</v>
      </c>
      <c r="B18" s="20" t="s">
        <v>27</v>
      </c>
      <c r="C18" s="56">
        <v>2297371722</v>
      </c>
      <c r="D18" s="24">
        <f t="shared" si="4"/>
        <v>2264647660</v>
      </c>
      <c r="E18" s="56">
        <v>32724062</v>
      </c>
      <c r="F18" s="56">
        <v>2225584769</v>
      </c>
      <c r="G18" s="24">
        <f t="shared" si="5"/>
        <v>2193527479</v>
      </c>
      <c r="H18" s="56">
        <v>32057290</v>
      </c>
      <c r="I18" s="24">
        <f t="shared" si="6"/>
        <v>71786953</v>
      </c>
      <c r="J18" s="24">
        <f t="shared" si="7"/>
        <v>71120181</v>
      </c>
      <c r="K18" s="24">
        <f t="shared" si="8"/>
        <v>666772</v>
      </c>
      <c r="L18" s="59">
        <v>-24107295</v>
      </c>
      <c r="M18" s="59">
        <v>0</v>
      </c>
      <c r="N18" s="59">
        <v>0</v>
      </c>
      <c r="O18" s="24">
        <f t="shared" si="3"/>
        <v>47012886</v>
      </c>
      <c r="P18" s="23">
        <v>9</v>
      </c>
    </row>
    <row r="19" spans="1:19" s="18" customFormat="1" ht="17.25" customHeight="1">
      <c r="A19" s="26">
        <v>11</v>
      </c>
      <c r="B19" s="20" t="s">
        <v>28</v>
      </c>
      <c r="C19" s="57">
        <v>503227312</v>
      </c>
      <c r="D19" s="25">
        <f t="shared" si="4"/>
        <v>498163177</v>
      </c>
      <c r="E19" s="57">
        <v>5064135</v>
      </c>
      <c r="F19" s="57">
        <v>506584707</v>
      </c>
      <c r="G19" s="25">
        <f t="shared" si="5"/>
        <v>500518070</v>
      </c>
      <c r="H19" s="57">
        <v>6066637</v>
      </c>
      <c r="I19" s="25">
        <f t="shared" si="6"/>
        <v>-3357395</v>
      </c>
      <c r="J19" s="25">
        <f t="shared" si="7"/>
        <v>-2354893</v>
      </c>
      <c r="K19" s="25">
        <f t="shared" si="8"/>
        <v>-1002502</v>
      </c>
      <c r="L19" s="58">
        <v>5137096</v>
      </c>
      <c r="M19" s="58">
        <v>0</v>
      </c>
      <c r="N19" s="58">
        <v>0</v>
      </c>
      <c r="O19" s="25">
        <f t="shared" si="3"/>
        <v>2782203</v>
      </c>
      <c r="P19" s="26">
        <v>11</v>
      </c>
      <c r="Q19" s="18">
        <f>5169059-31963</f>
        <v>5137096</v>
      </c>
    </row>
    <row r="20" spans="1:19" s="18" customFormat="1" ht="17.25" customHeight="1">
      <c r="A20" s="26">
        <v>12</v>
      </c>
      <c r="B20" s="20" t="s">
        <v>29</v>
      </c>
      <c r="C20" s="60">
        <v>513702506</v>
      </c>
      <c r="D20" s="28">
        <f t="shared" si="4"/>
        <v>505676985</v>
      </c>
      <c r="E20" s="60">
        <v>8025521</v>
      </c>
      <c r="F20" s="60">
        <v>510804157</v>
      </c>
      <c r="G20" s="28">
        <f t="shared" si="5"/>
        <v>501979483</v>
      </c>
      <c r="H20" s="60">
        <v>8824674</v>
      </c>
      <c r="I20" s="28">
        <f t="shared" si="6"/>
        <v>2898349</v>
      </c>
      <c r="J20" s="28">
        <f t="shared" si="7"/>
        <v>3697502</v>
      </c>
      <c r="K20" s="28">
        <f t="shared" si="8"/>
        <v>-799153</v>
      </c>
      <c r="L20" s="61">
        <v>-3364485</v>
      </c>
      <c r="M20" s="61">
        <v>0</v>
      </c>
      <c r="N20" s="61">
        <v>0</v>
      </c>
      <c r="O20" s="28">
        <f t="shared" si="3"/>
        <v>333017</v>
      </c>
      <c r="P20" s="27">
        <v>12</v>
      </c>
    </row>
    <row r="21" spans="1:19" s="18" customFormat="1" ht="17.25" customHeight="1">
      <c r="A21" s="23">
        <v>15</v>
      </c>
      <c r="B21" s="17" t="s">
        <v>30</v>
      </c>
      <c r="C21" s="56">
        <v>1862745565</v>
      </c>
      <c r="D21" s="25">
        <f t="shared" si="4"/>
        <v>1835883463</v>
      </c>
      <c r="E21" s="56">
        <v>26862102</v>
      </c>
      <c r="F21" s="56">
        <v>1862863625</v>
      </c>
      <c r="G21" s="25">
        <f t="shared" si="5"/>
        <v>1832044672</v>
      </c>
      <c r="H21" s="56">
        <v>30818953</v>
      </c>
      <c r="I21" s="25">
        <f t="shared" si="6"/>
        <v>-118060</v>
      </c>
      <c r="J21" s="25">
        <f t="shared" si="7"/>
        <v>3838791</v>
      </c>
      <c r="K21" s="25">
        <f t="shared" si="8"/>
        <v>-3956851</v>
      </c>
      <c r="L21" s="58">
        <v>5190001</v>
      </c>
      <c r="M21" s="58">
        <v>0</v>
      </c>
      <c r="N21" s="58">
        <v>0</v>
      </c>
      <c r="O21" s="25">
        <f t="shared" si="3"/>
        <v>9028792</v>
      </c>
      <c r="P21" s="26">
        <v>15</v>
      </c>
      <c r="Q21" s="18">
        <f>5275685-85684</f>
        <v>5190001</v>
      </c>
    </row>
    <row r="22" spans="1:19" s="18" customFormat="1" ht="17.25" customHeight="1">
      <c r="A22" s="26">
        <v>17</v>
      </c>
      <c r="B22" s="20" t="s">
        <v>31</v>
      </c>
      <c r="C22" s="60">
        <v>1768892567</v>
      </c>
      <c r="D22" s="25">
        <f t="shared" si="4"/>
        <v>1757315170</v>
      </c>
      <c r="E22" s="60">
        <v>11577397</v>
      </c>
      <c r="F22" s="60">
        <v>1774524252</v>
      </c>
      <c r="G22" s="25">
        <f t="shared" si="5"/>
        <v>1764433249</v>
      </c>
      <c r="H22" s="60">
        <v>10091003</v>
      </c>
      <c r="I22" s="25">
        <f t="shared" si="6"/>
        <v>-5631685</v>
      </c>
      <c r="J22" s="25">
        <f t="shared" si="7"/>
        <v>-7118079</v>
      </c>
      <c r="K22" s="25">
        <f t="shared" si="8"/>
        <v>1486394</v>
      </c>
      <c r="L22" s="58">
        <v>5146133</v>
      </c>
      <c r="M22" s="58">
        <v>0</v>
      </c>
      <c r="N22" s="58">
        <v>0</v>
      </c>
      <c r="O22" s="25">
        <f t="shared" si="3"/>
        <v>-1971946</v>
      </c>
      <c r="P22" s="26">
        <v>17</v>
      </c>
      <c r="Q22" s="18">
        <f>5199332-53199</f>
        <v>5146133</v>
      </c>
    </row>
    <row r="23" spans="1:19" s="18" customFormat="1" ht="17.25" customHeight="1">
      <c r="A23" s="36">
        <v>25</v>
      </c>
      <c r="B23" s="54" t="s">
        <v>32</v>
      </c>
      <c r="C23" s="56">
        <v>241521933</v>
      </c>
      <c r="D23" s="29">
        <f t="shared" si="4"/>
        <v>229523991</v>
      </c>
      <c r="E23" s="56">
        <v>11997942</v>
      </c>
      <c r="F23" s="60">
        <v>240224097</v>
      </c>
      <c r="G23" s="29">
        <f t="shared" si="5"/>
        <v>234797366</v>
      </c>
      <c r="H23" s="56">
        <v>5426731</v>
      </c>
      <c r="I23" s="29">
        <f t="shared" si="6"/>
        <v>1297836</v>
      </c>
      <c r="J23" s="29">
        <f t="shared" si="7"/>
        <v>-5273375</v>
      </c>
      <c r="K23" s="29">
        <f t="shared" si="8"/>
        <v>6571211</v>
      </c>
      <c r="L23" s="63">
        <v>-4121090</v>
      </c>
      <c r="M23" s="63">
        <v>0</v>
      </c>
      <c r="N23" s="63">
        <v>0</v>
      </c>
      <c r="O23" s="29">
        <f t="shared" si="3"/>
        <v>-9394465</v>
      </c>
      <c r="P23" s="36">
        <v>25</v>
      </c>
    </row>
    <row r="24" spans="1:19" s="18" customFormat="1" ht="17.25" customHeight="1">
      <c r="A24" s="26">
        <v>26</v>
      </c>
      <c r="B24" s="20" t="s">
        <v>33</v>
      </c>
      <c r="C24" s="56">
        <v>2340676509</v>
      </c>
      <c r="D24" s="25">
        <f t="shared" si="4"/>
        <v>2290428977</v>
      </c>
      <c r="E24" s="56">
        <v>50247532</v>
      </c>
      <c r="F24" s="56">
        <v>2282348281</v>
      </c>
      <c r="G24" s="25">
        <f t="shared" si="5"/>
        <v>2231246296</v>
      </c>
      <c r="H24" s="56">
        <v>51101985</v>
      </c>
      <c r="I24" s="25">
        <f t="shared" si="6"/>
        <v>58328228</v>
      </c>
      <c r="J24" s="25">
        <f t="shared" si="7"/>
        <v>59182681</v>
      </c>
      <c r="K24" s="25">
        <f t="shared" si="8"/>
        <v>-854453</v>
      </c>
      <c r="L24" s="58">
        <v>-1843053</v>
      </c>
      <c r="M24" s="58">
        <v>0</v>
      </c>
      <c r="N24" s="58">
        <v>0</v>
      </c>
      <c r="O24" s="25">
        <f t="shared" si="3"/>
        <v>57339628</v>
      </c>
      <c r="P24" s="26">
        <v>26</v>
      </c>
    </row>
    <row r="25" spans="1:19" s="18" customFormat="1" ht="17.25" customHeight="1">
      <c r="A25" s="26">
        <v>27</v>
      </c>
      <c r="B25" s="20" t="s">
        <v>34</v>
      </c>
      <c r="C25" s="57">
        <v>1679671653</v>
      </c>
      <c r="D25" s="25">
        <f t="shared" si="4"/>
        <v>1649663347</v>
      </c>
      <c r="E25" s="57">
        <v>30008306</v>
      </c>
      <c r="F25" s="57">
        <v>1566306346</v>
      </c>
      <c r="G25" s="25">
        <f t="shared" si="5"/>
        <v>1544734824</v>
      </c>
      <c r="H25" s="57">
        <v>21571522</v>
      </c>
      <c r="I25" s="25">
        <f t="shared" si="6"/>
        <v>113365307</v>
      </c>
      <c r="J25" s="25">
        <f t="shared" si="7"/>
        <v>104928523</v>
      </c>
      <c r="K25" s="25">
        <f t="shared" si="8"/>
        <v>8436784</v>
      </c>
      <c r="L25" s="58">
        <v>-27478822</v>
      </c>
      <c r="M25" s="58">
        <v>0</v>
      </c>
      <c r="N25" s="58">
        <v>0</v>
      </c>
      <c r="O25" s="25">
        <f t="shared" si="3"/>
        <v>77449701</v>
      </c>
      <c r="P25" s="26">
        <v>27</v>
      </c>
    </row>
    <row r="26" spans="1:19" s="30" customFormat="1" ht="17.25" customHeight="1">
      <c r="A26" s="27">
        <v>32</v>
      </c>
      <c r="B26" s="22" t="s">
        <v>35</v>
      </c>
      <c r="C26" s="60">
        <v>1017063757</v>
      </c>
      <c r="D26" s="25">
        <f t="shared" si="4"/>
        <v>996803091</v>
      </c>
      <c r="E26" s="60">
        <v>20260666</v>
      </c>
      <c r="F26" s="60">
        <v>1045211348</v>
      </c>
      <c r="G26" s="25">
        <f t="shared" si="5"/>
        <v>1020915545</v>
      </c>
      <c r="H26" s="60">
        <v>24295803</v>
      </c>
      <c r="I26" s="25">
        <f t="shared" si="6"/>
        <v>-28147591</v>
      </c>
      <c r="J26" s="25">
        <f t="shared" si="7"/>
        <v>-24112454</v>
      </c>
      <c r="K26" s="25">
        <f t="shared" si="8"/>
        <v>-4035137</v>
      </c>
      <c r="L26" s="58">
        <v>-1715136</v>
      </c>
      <c r="M26" s="58">
        <v>0</v>
      </c>
      <c r="N26" s="58">
        <v>0</v>
      </c>
      <c r="O26" s="25">
        <f t="shared" si="3"/>
        <v>-25827590</v>
      </c>
      <c r="P26" s="26">
        <v>32</v>
      </c>
      <c r="R26" s="18"/>
      <c r="S26" s="18"/>
    </row>
    <row r="27" spans="1:19" s="18" customFormat="1" ht="17.25" customHeight="1">
      <c r="A27" s="26">
        <v>34</v>
      </c>
      <c r="B27" s="20" t="s">
        <v>36</v>
      </c>
      <c r="C27" s="56">
        <v>2486462978</v>
      </c>
      <c r="D27" s="24">
        <f t="shared" si="4"/>
        <v>2441397157</v>
      </c>
      <c r="E27" s="56">
        <v>45065821</v>
      </c>
      <c r="F27" s="56">
        <v>2450710901</v>
      </c>
      <c r="G27" s="24">
        <f t="shared" si="5"/>
        <v>2426131877</v>
      </c>
      <c r="H27" s="56">
        <v>24579024</v>
      </c>
      <c r="I27" s="24">
        <f t="shared" si="6"/>
        <v>35752077</v>
      </c>
      <c r="J27" s="24">
        <f t="shared" si="7"/>
        <v>15265280</v>
      </c>
      <c r="K27" s="24">
        <f t="shared" si="8"/>
        <v>20486797</v>
      </c>
      <c r="L27" s="59">
        <v>-19068177</v>
      </c>
      <c r="M27" s="59">
        <v>0</v>
      </c>
      <c r="N27" s="59">
        <v>0</v>
      </c>
      <c r="O27" s="24">
        <f t="shared" si="3"/>
        <v>-3802897</v>
      </c>
      <c r="P27" s="23">
        <v>34</v>
      </c>
    </row>
    <row r="28" spans="1:19" s="18" customFormat="1" ht="17.25" customHeight="1">
      <c r="A28" s="26">
        <v>36</v>
      </c>
      <c r="B28" s="20" t="s">
        <v>56</v>
      </c>
      <c r="C28" s="57">
        <v>2577694682</v>
      </c>
      <c r="D28" s="25">
        <f t="shared" si="4"/>
        <v>2562153493</v>
      </c>
      <c r="E28" s="57">
        <v>15541189</v>
      </c>
      <c r="F28" s="57">
        <v>2371972516</v>
      </c>
      <c r="G28" s="25">
        <f t="shared" si="5"/>
        <v>2360572758</v>
      </c>
      <c r="H28" s="57">
        <v>11399758</v>
      </c>
      <c r="I28" s="25">
        <f t="shared" si="6"/>
        <v>205722166</v>
      </c>
      <c r="J28" s="25">
        <f t="shared" si="7"/>
        <v>201580735</v>
      </c>
      <c r="K28" s="25">
        <f t="shared" si="8"/>
        <v>4141431</v>
      </c>
      <c r="L28" s="58">
        <v>-41250524</v>
      </c>
      <c r="M28" s="58">
        <v>0</v>
      </c>
      <c r="N28" s="58">
        <v>0</v>
      </c>
      <c r="O28" s="25">
        <f t="shared" si="3"/>
        <v>160330211</v>
      </c>
      <c r="P28" s="26">
        <v>36</v>
      </c>
    </row>
    <row r="29" spans="1:19" s="18" customFormat="1" ht="17.25" customHeight="1">
      <c r="A29" s="26">
        <v>37</v>
      </c>
      <c r="B29" s="20" t="s">
        <v>37</v>
      </c>
      <c r="C29" s="60">
        <v>2367922892</v>
      </c>
      <c r="D29" s="28">
        <f t="shared" si="4"/>
        <v>2330518113</v>
      </c>
      <c r="E29" s="60">
        <v>37404779</v>
      </c>
      <c r="F29" s="60">
        <v>2290421070</v>
      </c>
      <c r="G29" s="28">
        <f t="shared" si="5"/>
        <v>2255005033</v>
      </c>
      <c r="H29" s="60">
        <v>35416037</v>
      </c>
      <c r="I29" s="28">
        <f t="shared" si="6"/>
        <v>77501822</v>
      </c>
      <c r="J29" s="28">
        <f t="shared" si="7"/>
        <v>75513080</v>
      </c>
      <c r="K29" s="28">
        <f t="shared" si="8"/>
        <v>1988742</v>
      </c>
      <c r="L29" s="61">
        <v>-10739159</v>
      </c>
      <c r="M29" s="61">
        <v>0</v>
      </c>
      <c r="N29" s="61">
        <v>0</v>
      </c>
      <c r="O29" s="28">
        <f t="shared" si="3"/>
        <v>64773921</v>
      </c>
      <c r="P29" s="27">
        <v>37</v>
      </c>
    </row>
    <row r="30" spans="1:19" s="18" customFormat="1" ht="17.25" customHeight="1">
      <c r="A30" s="23">
        <v>40</v>
      </c>
      <c r="B30" s="17" t="s">
        <v>38</v>
      </c>
      <c r="C30" s="56">
        <v>2045682493</v>
      </c>
      <c r="D30" s="25">
        <f t="shared" si="4"/>
        <v>1988823244</v>
      </c>
      <c r="E30" s="56">
        <v>56859249</v>
      </c>
      <c r="F30" s="57">
        <v>2090096891</v>
      </c>
      <c r="G30" s="25">
        <f t="shared" si="5"/>
        <v>2051151069</v>
      </c>
      <c r="H30" s="56">
        <v>38945822</v>
      </c>
      <c r="I30" s="25">
        <f t="shared" si="6"/>
        <v>-44414398</v>
      </c>
      <c r="J30" s="25">
        <f t="shared" si="7"/>
        <v>-62327825</v>
      </c>
      <c r="K30" s="25">
        <f t="shared" si="8"/>
        <v>17913427</v>
      </c>
      <c r="L30" s="58">
        <v>-11472262</v>
      </c>
      <c r="M30" s="58">
        <v>0</v>
      </c>
      <c r="N30" s="58">
        <v>0</v>
      </c>
      <c r="O30" s="25">
        <f t="shared" si="3"/>
        <v>-73800087</v>
      </c>
      <c r="P30" s="26">
        <v>40</v>
      </c>
    </row>
    <row r="31" spans="1:19" s="18" customFormat="1" ht="17.25" customHeight="1">
      <c r="A31" s="26">
        <v>41</v>
      </c>
      <c r="B31" s="20" t="s">
        <v>39</v>
      </c>
      <c r="C31" s="57">
        <v>2416142087</v>
      </c>
      <c r="D31" s="25">
        <f t="shared" si="4"/>
        <v>2376455334</v>
      </c>
      <c r="E31" s="57">
        <v>39686753</v>
      </c>
      <c r="F31" s="57">
        <v>2405052865</v>
      </c>
      <c r="G31" s="25">
        <f t="shared" si="5"/>
        <v>2372680142</v>
      </c>
      <c r="H31" s="57">
        <v>32372723</v>
      </c>
      <c r="I31" s="25">
        <f t="shared" si="6"/>
        <v>11089222</v>
      </c>
      <c r="J31" s="25">
        <f t="shared" si="7"/>
        <v>3775192</v>
      </c>
      <c r="K31" s="25">
        <f t="shared" si="8"/>
        <v>7314030</v>
      </c>
      <c r="L31" s="58">
        <v>-4403196</v>
      </c>
      <c r="M31" s="58">
        <v>0</v>
      </c>
      <c r="N31" s="58">
        <v>0</v>
      </c>
      <c r="O31" s="25">
        <f t="shared" si="3"/>
        <v>-628004</v>
      </c>
      <c r="P31" s="26">
        <v>41</v>
      </c>
    </row>
    <row r="32" spans="1:19" s="18" customFormat="1" ht="17.25" customHeight="1">
      <c r="A32" s="26">
        <v>44</v>
      </c>
      <c r="B32" s="20" t="s">
        <v>40</v>
      </c>
      <c r="C32" s="57">
        <v>1442182931</v>
      </c>
      <c r="D32" s="25">
        <f t="shared" si="4"/>
        <v>1405220035</v>
      </c>
      <c r="E32" s="57">
        <v>36962896</v>
      </c>
      <c r="F32" s="57">
        <v>1429227731</v>
      </c>
      <c r="G32" s="25">
        <f t="shared" si="5"/>
        <v>1401889771</v>
      </c>
      <c r="H32" s="57">
        <v>27337960</v>
      </c>
      <c r="I32" s="25">
        <f t="shared" si="6"/>
        <v>12955200</v>
      </c>
      <c r="J32" s="25">
        <f t="shared" si="7"/>
        <v>3330264</v>
      </c>
      <c r="K32" s="25">
        <f t="shared" si="8"/>
        <v>9624936</v>
      </c>
      <c r="L32" s="58">
        <v>-375690</v>
      </c>
      <c r="M32" s="58">
        <v>0</v>
      </c>
      <c r="N32" s="58">
        <v>0</v>
      </c>
      <c r="O32" s="25">
        <f t="shared" si="3"/>
        <v>2954574</v>
      </c>
      <c r="P32" s="26">
        <v>44</v>
      </c>
    </row>
    <row r="33" spans="1:16" s="18" customFormat="1" ht="17.25" customHeight="1">
      <c r="A33" s="26">
        <v>45</v>
      </c>
      <c r="B33" s="20" t="s">
        <v>41</v>
      </c>
      <c r="C33" s="57">
        <v>803969386</v>
      </c>
      <c r="D33" s="25">
        <f t="shared" si="4"/>
        <v>791386455</v>
      </c>
      <c r="E33" s="57">
        <v>12582931</v>
      </c>
      <c r="F33" s="57">
        <v>798487352</v>
      </c>
      <c r="G33" s="25">
        <f t="shared" si="5"/>
        <v>790536288</v>
      </c>
      <c r="H33" s="57">
        <v>7951064</v>
      </c>
      <c r="I33" s="25">
        <f t="shared" si="6"/>
        <v>5482034</v>
      </c>
      <c r="J33" s="25">
        <f t="shared" si="7"/>
        <v>850167</v>
      </c>
      <c r="K33" s="25">
        <f t="shared" si="8"/>
        <v>4631867</v>
      </c>
      <c r="L33" s="58">
        <v>-4402980</v>
      </c>
      <c r="M33" s="58">
        <v>0</v>
      </c>
      <c r="N33" s="58">
        <v>0</v>
      </c>
      <c r="O33" s="25">
        <f t="shared" si="3"/>
        <v>-3552813</v>
      </c>
      <c r="P33" s="26">
        <v>45</v>
      </c>
    </row>
    <row r="34" spans="1:16" s="18" customFormat="1" ht="17.25" customHeight="1">
      <c r="A34" s="26">
        <v>47</v>
      </c>
      <c r="B34" s="20" t="s">
        <v>42</v>
      </c>
      <c r="C34" s="57">
        <v>2837410072</v>
      </c>
      <c r="D34" s="25">
        <f t="shared" si="4"/>
        <v>2808536564</v>
      </c>
      <c r="E34" s="57">
        <v>28873508</v>
      </c>
      <c r="F34" s="57">
        <v>2800778488</v>
      </c>
      <c r="G34" s="25">
        <f t="shared" si="5"/>
        <v>2778409199</v>
      </c>
      <c r="H34" s="57">
        <v>22369289</v>
      </c>
      <c r="I34" s="25">
        <f t="shared" si="6"/>
        <v>36631584</v>
      </c>
      <c r="J34" s="25">
        <f t="shared" si="7"/>
        <v>30127365</v>
      </c>
      <c r="K34" s="25">
        <f t="shared" si="8"/>
        <v>6504219</v>
      </c>
      <c r="L34" s="58">
        <v>-12615868</v>
      </c>
      <c r="M34" s="58">
        <v>0</v>
      </c>
      <c r="N34" s="58">
        <v>0</v>
      </c>
      <c r="O34" s="25">
        <f t="shared" si="3"/>
        <v>17511497</v>
      </c>
      <c r="P34" s="26">
        <v>47</v>
      </c>
    </row>
    <row r="35" spans="1:16" s="18" customFormat="1" ht="17.25" customHeight="1">
      <c r="A35" s="26">
        <v>50</v>
      </c>
      <c r="B35" s="20" t="s">
        <v>43</v>
      </c>
      <c r="C35" s="60">
        <v>1299697125</v>
      </c>
      <c r="D35" s="25">
        <f t="shared" si="4"/>
        <v>1272112750</v>
      </c>
      <c r="E35" s="60">
        <v>27584375</v>
      </c>
      <c r="F35" s="57">
        <v>1291999713</v>
      </c>
      <c r="G35" s="25">
        <f t="shared" si="5"/>
        <v>1275804178</v>
      </c>
      <c r="H35" s="60">
        <v>16195535</v>
      </c>
      <c r="I35" s="25">
        <f t="shared" si="6"/>
        <v>7697412</v>
      </c>
      <c r="J35" s="25">
        <f t="shared" si="7"/>
        <v>-3691428</v>
      </c>
      <c r="K35" s="25">
        <f t="shared" si="8"/>
        <v>11388840</v>
      </c>
      <c r="L35" s="58">
        <v>-14929272</v>
      </c>
      <c r="M35" s="58">
        <v>0</v>
      </c>
      <c r="N35" s="58">
        <v>0</v>
      </c>
      <c r="O35" s="25">
        <f t="shared" si="3"/>
        <v>-18620700</v>
      </c>
      <c r="P35" s="26">
        <v>50</v>
      </c>
    </row>
    <row r="36" spans="1:16" s="18" customFormat="1" ht="17.25" customHeight="1">
      <c r="A36" s="23">
        <v>53</v>
      </c>
      <c r="B36" s="17" t="s">
        <v>44</v>
      </c>
      <c r="C36" s="56">
        <v>1082486343</v>
      </c>
      <c r="D36" s="24">
        <f t="shared" si="4"/>
        <v>1073283255</v>
      </c>
      <c r="E36" s="56">
        <v>9203088</v>
      </c>
      <c r="F36" s="56">
        <v>1054153369</v>
      </c>
      <c r="G36" s="24">
        <f t="shared" si="5"/>
        <v>1048080168</v>
      </c>
      <c r="H36" s="56">
        <v>6073201</v>
      </c>
      <c r="I36" s="24">
        <f t="shared" si="6"/>
        <v>28332974</v>
      </c>
      <c r="J36" s="24">
        <f t="shared" si="7"/>
        <v>25203087</v>
      </c>
      <c r="K36" s="24">
        <f t="shared" si="8"/>
        <v>3129887</v>
      </c>
      <c r="L36" s="59">
        <v>-10753089</v>
      </c>
      <c r="M36" s="59">
        <v>0</v>
      </c>
      <c r="N36" s="59">
        <v>0</v>
      </c>
      <c r="O36" s="24">
        <f t="shared" si="3"/>
        <v>14449998</v>
      </c>
      <c r="P36" s="23">
        <v>53</v>
      </c>
    </row>
    <row r="37" spans="1:16" s="18" customFormat="1" ht="17.25" customHeight="1">
      <c r="A37" s="26">
        <v>54</v>
      </c>
      <c r="B37" s="20" t="s">
        <v>45</v>
      </c>
      <c r="C37" s="57">
        <v>1076178338</v>
      </c>
      <c r="D37" s="25">
        <f t="shared" si="4"/>
        <v>1060702210</v>
      </c>
      <c r="E37" s="57">
        <v>15476128</v>
      </c>
      <c r="F37" s="57">
        <v>1059121148</v>
      </c>
      <c r="G37" s="25">
        <f t="shared" si="5"/>
        <v>1050465049</v>
      </c>
      <c r="H37" s="57">
        <v>8656099</v>
      </c>
      <c r="I37" s="25">
        <f t="shared" si="6"/>
        <v>17057190</v>
      </c>
      <c r="J37" s="25">
        <f t="shared" si="7"/>
        <v>10237161</v>
      </c>
      <c r="K37" s="25">
        <f t="shared" si="8"/>
        <v>6820029</v>
      </c>
      <c r="L37" s="58">
        <v>-18803619</v>
      </c>
      <c r="M37" s="58">
        <v>0</v>
      </c>
      <c r="N37" s="58">
        <v>0</v>
      </c>
      <c r="O37" s="25">
        <f t="shared" si="3"/>
        <v>-8566458</v>
      </c>
      <c r="P37" s="26">
        <v>54</v>
      </c>
    </row>
    <row r="38" spans="1:16" s="18" customFormat="1" ht="17.25" customHeight="1">
      <c r="A38" s="26">
        <v>55</v>
      </c>
      <c r="B38" s="20" t="s">
        <v>46</v>
      </c>
      <c r="C38" s="57">
        <v>379893972</v>
      </c>
      <c r="D38" s="25">
        <f t="shared" si="4"/>
        <v>366095201</v>
      </c>
      <c r="E38" s="57">
        <v>13798771</v>
      </c>
      <c r="F38" s="57">
        <v>388412289</v>
      </c>
      <c r="G38" s="25">
        <f t="shared" si="5"/>
        <v>377642861</v>
      </c>
      <c r="H38" s="57">
        <v>10769428</v>
      </c>
      <c r="I38" s="25">
        <f t="shared" si="6"/>
        <v>-8518317</v>
      </c>
      <c r="J38" s="25">
        <f t="shared" si="7"/>
        <v>-11547660</v>
      </c>
      <c r="K38" s="25">
        <f t="shared" si="8"/>
        <v>3029343</v>
      </c>
      <c r="L38" s="58">
        <v>-6654777</v>
      </c>
      <c r="M38" s="58">
        <v>0</v>
      </c>
      <c r="N38" s="58">
        <v>0</v>
      </c>
      <c r="O38" s="25">
        <f t="shared" si="3"/>
        <v>-18202437</v>
      </c>
      <c r="P38" s="26">
        <v>55</v>
      </c>
    </row>
    <row r="39" spans="1:16" s="18" customFormat="1" ht="17.25" customHeight="1">
      <c r="A39" s="27">
        <v>56</v>
      </c>
      <c r="B39" s="22" t="s">
        <v>47</v>
      </c>
      <c r="C39" s="60">
        <v>439099469</v>
      </c>
      <c r="D39" s="28">
        <f t="shared" si="4"/>
        <v>422518974</v>
      </c>
      <c r="E39" s="60">
        <v>16580495</v>
      </c>
      <c r="F39" s="60">
        <v>430396898</v>
      </c>
      <c r="G39" s="28">
        <f t="shared" si="5"/>
        <v>420298676</v>
      </c>
      <c r="H39" s="60">
        <v>10098222</v>
      </c>
      <c r="I39" s="28">
        <f t="shared" si="6"/>
        <v>8702571</v>
      </c>
      <c r="J39" s="28">
        <f t="shared" si="7"/>
        <v>2220298</v>
      </c>
      <c r="K39" s="28">
        <f t="shared" si="8"/>
        <v>6482273</v>
      </c>
      <c r="L39" s="61">
        <v>-5010050</v>
      </c>
      <c r="M39" s="61">
        <v>0</v>
      </c>
      <c r="N39" s="61">
        <v>0</v>
      </c>
      <c r="O39" s="28">
        <f t="shared" si="3"/>
        <v>-2789752</v>
      </c>
      <c r="P39" s="27">
        <v>56</v>
      </c>
    </row>
    <row r="40" spans="1:16" s="18" customFormat="1" ht="17.25" customHeight="1">
      <c r="A40" s="26">
        <v>58</v>
      </c>
      <c r="B40" s="20" t="s">
        <v>48</v>
      </c>
      <c r="C40" s="56">
        <v>1850719396</v>
      </c>
      <c r="D40" s="25">
        <f t="shared" si="4"/>
        <v>1786020267</v>
      </c>
      <c r="E40" s="56">
        <v>64699129</v>
      </c>
      <c r="F40" s="57">
        <v>1818293097</v>
      </c>
      <c r="G40" s="25">
        <f t="shared" si="5"/>
        <v>1789881461</v>
      </c>
      <c r="H40" s="56">
        <v>28411636</v>
      </c>
      <c r="I40" s="25">
        <f t="shared" si="6"/>
        <v>32426299</v>
      </c>
      <c r="J40" s="25">
        <f t="shared" si="7"/>
        <v>-3861194</v>
      </c>
      <c r="K40" s="25">
        <f t="shared" si="8"/>
        <v>36287493</v>
      </c>
      <c r="L40" s="58">
        <v>-12496488</v>
      </c>
      <c r="M40" s="58">
        <v>0</v>
      </c>
      <c r="N40" s="58">
        <v>0</v>
      </c>
      <c r="O40" s="25">
        <f t="shared" si="3"/>
        <v>-16357682</v>
      </c>
      <c r="P40" s="26">
        <v>58</v>
      </c>
    </row>
    <row r="41" spans="1:16" s="18" customFormat="1" ht="17.25" customHeight="1">
      <c r="A41" s="26">
        <v>59</v>
      </c>
      <c r="B41" s="20" t="s">
        <v>49</v>
      </c>
      <c r="C41" s="57">
        <v>2660282090</v>
      </c>
      <c r="D41" s="25">
        <f t="shared" si="4"/>
        <v>2593856856</v>
      </c>
      <c r="E41" s="57">
        <v>66425234</v>
      </c>
      <c r="F41" s="57">
        <v>2580255025</v>
      </c>
      <c r="G41" s="25">
        <f t="shared" si="5"/>
        <v>2505293428</v>
      </c>
      <c r="H41" s="57">
        <v>74961597</v>
      </c>
      <c r="I41" s="25">
        <f t="shared" si="6"/>
        <v>80027065</v>
      </c>
      <c r="J41" s="25">
        <f t="shared" si="7"/>
        <v>88563428</v>
      </c>
      <c r="K41" s="25">
        <f t="shared" si="8"/>
        <v>-8536363</v>
      </c>
      <c r="L41" s="58">
        <v>-181309</v>
      </c>
      <c r="M41" s="58">
        <v>0</v>
      </c>
      <c r="N41" s="58">
        <v>0</v>
      </c>
      <c r="O41" s="25">
        <f t="shared" si="3"/>
        <v>88382119</v>
      </c>
      <c r="P41" s="26">
        <v>59</v>
      </c>
    </row>
    <row r="42" spans="1:16" s="18" customFormat="1" ht="17.25" customHeight="1">
      <c r="A42" s="26">
        <v>60</v>
      </c>
      <c r="B42" s="20" t="s">
        <v>50</v>
      </c>
      <c r="C42" s="57">
        <v>1007002226</v>
      </c>
      <c r="D42" s="25">
        <f t="shared" si="4"/>
        <v>997579483</v>
      </c>
      <c r="E42" s="57">
        <v>9422743</v>
      </c>
      <c r="F42" s="57">
        <v>1006116461</v>
      </c>
      <c r="G42" s="25">
        <f t="shared" si="5"/>
        <v>1000199210</v>
      </c>
      <c r="H42" s="57">
        <v>5917251</v>
      </c>
      <c r="I42" s="25">
        <f t="shared" si="6"/>
        <v>885765</v>
      </c>
      <c r="J42" s="25">
        <f t="shared" si="7"/>
        <v>-2619727</v>
      </c>
      <c r="K42" s="25">
        <f t="shared" si="8"/>
        <v>3505492</v>
      </c>
      <c r="L42" s="58">
        <v>-3049894</v>
      </c>
      <c r="M42" s="58">
        <v>0</v>
      </c>
      <c r="N42" s="58">
        <v>0</v>
      </c>
      <c r="O42" s="25">
        <f t="shared" si="3"/>
        <v>-5669621</v>
      </c>
      <c r="P42" s="26">
        <v>60</v>
      </c>
    </row>
    <row r="43" spans="1:16" s="18" customFormat="1" ht="17.25" customHeight="1">
      <c r="A43" s="26">
        <v>62</v>
      </c>
      <c r="B43" s="20" t="s">
        <v>51</v>
      </c>
      <c r="C43" s="57">
        <v>2842513769</v>
      </c>
      <c r="D43" s="25">
        <f t="shared" si="4"/>
        <v>2738910798</v>
      </c>
      <c r="E43" s="57">
        <v>103602971</v>
      </c>
      <c r="F43" s="57">
        <v>2797090727</v>
      </c>
      <c r="G43" s="25">
        <f t="shared" si="5"/>
        <v>2729536313</v>
      </c>
      <c r="H43" s="57">
        <v>67554414</v>
      </c>
      <c r="I43" s="25">
        <f t="shared" si="6"/>
        <v>45423042</v>
      </c>
      <c r="J43" s="25">
        <f t="shared" si="7"/>
        <v>9374485</v>
      </c>
      <c r="K43" s="25">
        <f t="shared" si="8"/>
        <v>36048557</v>
      </c>
      <c r="L43" s="58">
        <v>-19463493</v>
      </c>
      <c r="M43" s="58">
        <v>0</v>
      </c>
      <c r="N43" s="58">
        <v>0</v>
      </c>
      <c r="O43" s="25">
        <f t="shared" si="3"/>
        <v>-10089008</v>
      </c>
      <c r="P43" s="26">
        <v>62</v>
      </c>
    </row>
    <row r="44" spans="1:16" s="18" customFormat="1" ht="17.25" customHeight="1">
      <c r="A44" s="26">
        <v>63</v>
      </c>
      <c r="B44" s="20" t="s">
        <v>52</v>
      </c>
      <c r="C44" s="57">
        <v>1955171889</v>
      </c>
      <c r="D44" s="25">
        <f t="shared" si="4"/>
        <v>1901719428</v>
      </c>
      <c r="E44" s="57">
        <v>53452461</v>
      </c>
      <c r="F44" s="57">
        <v>1904314256</v>
      </c>
      <c r="G44" s="25">
        <f t="shared" si="5"/>
        <v>1864546168</v>
      </c>
      <c r="H44" s="57">
        <v>39768088</v>
      </c>
      <c r="I44" s="25">
        <f t="shared" si="6"/>
        <v>50857633</v>
      </c>
      <c r="J44" s="25">
        <f t="shared" si="7"/>
        <v>37173260</v>
      </c>
      <c r="K44" s="25">
        <f t="shared" si="8"/>
        <v>13684373</v>
      </c>
      <c r="L44" s="58">
        <v>-17427648</v>
      </c>
      <c r="M44" s="58">
        <v>0</v>
      </c>
      <c r="N44" s="58">
        <v>0</v>
      </c>
      <c r="O44" s="25">
        <f t="shared" si="3"/>
        <v>19745612</v>
      </c>
      <c r="P44" s="26">
        <v>63</v>
      </c>
    </row>
    <row r="45" spans="1:16" s="18" customFormat="1" ht="17.25" customHeight="1">
      <c r="A45" s="27">
        <v>67</v>
      </c>
      <c r="B45" s="22" t="s">
        <v>53</v>
      </c>
      <c r="C45" s="60">
        <v>421067866</v>
      </c>
      <c r="D45" s="25">
        <f t="shared" si="4"/>
        <v>410757247</v>
      </c>
      <c r="E45" s="60">
        <v>10310619</v>
      </c>
      <c r="F45" s="57">
        <v>415810907</v>
      </c>
      <c r="G45" s="25">
        <f t="shared" si="5"/>
        <v>411059331</v>
      </c>
      <c r="H45" s="60">
        <v>4751576</v>
      </c>
      <c r="I45" s="25">
        <f t="shared" si="6"/>
        <v>5256959</v>
      </c>
      <c r="J45" s="25">
        <f t="shared" si="7"/>
        <v>-302084</v>
      </c>
      <c r="K45" s="25">
        <f t="shared" si="8"/>
        <v>5559043</v>
      </c>
      <c r="L45" s="58">
        <v>-1850236</v>
      </c>
      <c r="M45" s="58">
        <v>0</v>
      </c>
      <c r="N45" s="58">
        <v>0</v>
      </c>
      <c r="O45" s="25">
        <f t="shared" si="3"/>
        <v>-2152320</v>
      </c>
      <c r="P45" s="26">
        <v>67</v>
      </c>
    </row>
    <row r="46" spans="1:16" s="18" customFormat="1" ht="17.25" customHeight="1">
      <c r="A46" s="23">
        <v>70</v>
      </c>
      <c r="B46" s="17" t="s">
        <v>57</v>
      </c>
      <c r="C46" s="56">
        <v>6179783189</v>
      </c>
      <c r="D46" s="24">
        <f t="shared" si="4"/>
        <v>6109242597</v>
      </c>
      <c r="E46" s="56">
        <v>70540592</v>
      </c>
      <c r="F46" s="56">
        <v>5929307956</v>
      </c>
      <c r="G46" s="24">
        <f t="shared" si="5"/>
        <v>5867325812</v>
      </c>
      <c r="H46" s="56">
        <v>61982144</v>
      </c>
      <c r="I46" s="24">
        <f t="shared" si="6"/>
        <v>250475233</v>
      </c>
      <c r="J46" s="24">
        <f t="shared" si="7"/>
        <v>241916785</v>
      </c>
      <c r="K46" s="24">
        <f t="shared" si="8"/>
        <v>8558448</v>
      </c>
      <c r="L46" s="59">
        <v>-50084236</v>
      </c>
      <c r="M46" s="59">
        <v>0</v>
      </c>
      <c r="N46" s="59">
        <v>0</v>
      </c>
      <c r="O46" s="24">
        <f t="shared" si="3"/>
        <v>191832549</v>
      </c>
      <c r="P46" s="23">
        <v>70</v>
      </c>
    </row>
    <row r="47" spans="1:16" s="18" customFormat="1" ht="17.25" customHeight="1">
      <c r="A47" s="26">
        <v>71</v>
      </c>
      <c r="B47" s="20" t="s">
        <v>58</v>
      </c>
      <c r="C47" s="57">
        <v>1283448210</v>
      </c>
      <c r="D47" s="25">
        <f t="shared" si="4"/>
        <v>1272760226</v>
      </c>
      <c r="E47" s="57">
        <v>10687984</v>
      </c>
      <c r="F47" s="57">
        <v>1241224407</v>
      </c>
      <c r="G47" s="25">
        <f t="shared" si="5"/>
        <v>1229604856</v>
      </c>
      <c r="H47" s="57">
        <v>11619551</v>
      </c>
      <c r="I47" s="25">
        <f t="shared" si="6"/>
        <v>42223803</v>
      </c>
      <c r="J47" s="25">
        <f t="shared" si="7"/>
        <v>43155370</v>
      </c>
      <c r="K47" s="25">
        <f t="shared" si="8"/>
        <v>-931567</v>
      </c>
      <c r="L47" s="58">
        <v>-5065812</v>
      </c>
      <c r="M47" s="58">
        <v>0</v>
      </c>
      <c r="N47" s="58">
        <v>0</v>
      </c>
      <c r="O47" s="25">
        <f t="shared" si="3"/>
        <v>38089558</v>
      </c>
      <c r="P47" s="26">
        <v>71</v>
      </c>
    </row>
    <row r="48" spans="1:16" s="18" customFormat="1" ht="17.25" customHeight="1">
      <c r="A48" s="26">
        <v>72</v>
      </c>
      <c r="B48" s="41" t="s">
        <v>59</v>
      </c>
      <c r="C48" s="57">
        <v>4677407867</v>
      </c>
      <c r="D48" s="25">
        <f t="shared" si="4"/>
        <v>4557859259</v>
      </c>
      <c r="E48" s="57">
        <v>119548608</v>
      </c>
      <c r="F48" s="57">
        <v>4561567946</v>
      </c>
      <c r="G48" s="25">
        <f t="shared" si="5"/>
        <v>4445459530</v>
      </c>
      <c r="H48" s="57">
        <v>116108416</v>
      </c>
      <c r="I48" s="25">
        <f t="shared" si="6"/>
        <v>115839921</v>
      </c>
      <c r="J48" s="25">
        <f t="shared" si="7"/>
        <v>112399729</v>
      </c>
      <c r="K48" s="25">
        <f t="shared" si="8"/>
        <v>3440192</v>
      </c>
      <c r="L48" s="58">
        <v>-40904190</v>
      </c>
      <c r="M48" s="58">
        <v>0</v>
      </c>
      <c r="N48" s="58">
        <v>0</v>
      </c>
      <c r="O48" s="25">
        <f t="shared" si="3"/>
        <v>71495539</v>
      </c>
      <c r="P48" s="26">
        <v>72</v>
      </c>
    </row>
    <row r="49" spans="1:16" s="18" customFormat="1" ht="17.25" customHeight="1">
      <c r="A49" s="27">
        <v>73</v>
      </c>
      <c r="B49" s="42" t="s">
        <v>60</v>
      </c>
      <c r="C49" s="60">
        <v>2969417148</v>
      </c>
      <c r="D49" s="28">
        <f t="shared" si="4"/>
        <v>2873943058</v>
      </c>
      <c r="E49" s="60">
        <v>95474090</v>
      </c>
      <c r="F49" s="60">
        <v>2877517400</v>
      </c>
      <c r="G49" s="28">
        <f t="shared" si="5"/>
        <v>2805849688</v>
      </c>
      <c r="H49" s="60">
        <v>71667712</v>
      </c>
      <c r="I49" s="28">
        <f t="shared" si="6"/>
        <v>91899748</v>
      </c>
      <c r="J49" s="28">
        <f t="shared" si="7"/>
        <v>68093370</v>
      </c>
      <c r="K49" s="28">
        <f t="shared" si="8"/>
        <v>23806378</v>
      </c>
      <c r="L49" s="61">
        <v>-12361300</v>
      </c>
      <c r="M49" s="61">
        <v>0</v>
      </c>
      <c r="N49" s="61">
        <v>0</v>
      </c>
      <c r="O49" s="28">
        <f t="shared" si="3"/>
        <v>55732070</v>
      </c>
      <c r="P49" s="27">
        <v>73</v>
      </c>
    </row>
    <row r="50" spans="1:16" s="18" customFormat="1" ht="17.25" customHeight="1">
      <c r="A50" s="36">
        <v>301</v>
      </c>
      <c r="B50" s="37" t="s">
        <v>65</v>
      </c>
      <c r="C50" s="62">
        <v>401609521</v>
      </c>
      <c r="D50" s="28">
        <f>C50</f>
        <v>401609521</v>
      </c>
      <c r="E50" s="64" t="s">
        <v>83</v>
      </c>
      <c r="F50" s="62">
        <v>397923857</v>
      </c>
      <c r="G50" s="28">
        <f>F50</f>
        <v>397923857</v>
      </c>
      <c r="H50" s="64" t="s">
        <v>83</v>
      </c>
      <c r="I50" s="28">
        <f t="shared" si="6"/>
        <v>3685664</v>
      </c>
      <c r="J50" s="28">
        <f>I50</f>
        <v>3685664</v>
      </c>
      <c r="K50" s="52" t="s">
        <v>81</v>
      </c>
      <c r="L50" s="61">
        <v>-6651107</v>
      </c>
      <c r="M50" s="61">
        <v>0</v>
      </c>
      <c r="N50" s="61">
        <v>0</v>
      </c>
      <c r="O50" s="28">
        <f t="shared" si="3"/>
        <v>-2965443</v>
      </c>
      <c r="P50" s="27">
        <v>301</v>
      </c>
    </row>
    <row r="51" spans="1:16" ht="18.75" customHeight="1">
      <c r="A51" s="50" t="s">
        <v>67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</sheetData>
  <mergeCells count="5">
    <mergeCell ref="C4:E4"/>
    <mergeCell ref="F4:H4"/>
    <mergeCell ref="I4:K4"/>
    <mergeCell ref="C3:H3"/>
    <mergeCell ref="I3:K3"/>
  </mergeCells>
  <phoneticPr fontId="2"/>
  <pageMargins left="0.59055118110236227" right="0.59055118110236227" top="0.39370078740157483" bottom="0.78740157480314965" header="0.51181102362204722" footer="0.51181102362204722"/>
  <pageSetup paperSize="9" scale="88" firstPageNumber="177" pageOrder="overThenDown" orientation="portrait" useFirstPageNumber="1" r:id="rId1"/>
  <headerFooter alignWithMargins="0"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付表2</vt:lpstr>
      <vt:lpstr>付表2!Print_Area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201op</cp:lastModifiedBy>
  <cp:lastPrinted>2018-09-23T07:06:50Z</cp:lastPrinted>
  <dcterms:created xsi:type="dcterms:W3CDTF">2006-02-09T00:28:15Z</dcterms:created>
  <dcterms:modified xsi:type="dcterms:W3CDTF">2019-03-19T04:06:03Z</dcterms:modified>
</cp:coreProperties>
</file>