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comments17.xml" ContentType="application/vnd.openxmlformats-officedocument.spreadsheetml.comments+xml"/>
  <Override PartName="/xl/drawings/drawing18.xml" ContentType="application/vnd.openxmlformats-officedocument.drawing+xml"/>
  <Override PartName="/xl/comments18.xml" ContentType="application/vnd.openxmlformats-officedocument.spreadsheetml.comments+xml"/>
  <Override PartName="/xl/drawings/drawing19.xml" ContentType="application/vnd.openxmlformats-officedocument.drawing+xml"/>
  <Override PartName="/xl/comments19.xml" ContentType="application/vnd.openxmlformats-officedocument.spreadsheetml.comments+xml"/>
  <Override PartName="/xl/drawings/drawing20.xml" ContentType="application/vnd.openxmlformats-officedocument.drawing+xml"/>
  <Override PartName="/xl/comments20.xml" ContentType="application/vnd.openxmlformats-officedocument.spreadsheetml.comments+xml"/>
  <Override PartName="/xl/drawings/drawing21.xml" ContentType="application/vnd.openxmlformats-officedocument.drawing+xml"/>
  <Override PartName="/xl/comments21.xml" ContentType="application/vnd.openxmlformats-officedocument.spreadsheetml.comments+xml"/>
  <Override PartName="/xl/drawings/drawing22.xml" ContentType="application/vnd.openxmlformats-officedocument.drawing+xml"/>
  <Override PartName="/xl/comments22.xml" ContentType="application/vnd.openxmlformats-officedocument.spreadsheetml.comments+xml"/>
  <Override PartName="/xl/drawings/drawing23.xml" ContentType="application/vnd.openxmlformats-officedocument.drawing+xml"/>
  <Override PartName="/xl/comments23.xml" ContentType="application/vnd.openxmlformats-officedocument.spreadsheetml.comments+xml"/>
  <Override PartName="/xl/drawings/drawing24.xml" ContentType="application/vnd.openxmlformats-officedocument.drawing+xml"/>
  <Override PartName="/xl/comments24.xml" ContentType="application/vnd.openxmlformats-officedocument.spreadsheetml.comments+xml"/>
  <Override PartName="/xl/drawings/drawing25.xml" ContentType="application/vnd.openxmlformats-officedocument.drawing+xml"/>
  <Override PartName="/xl/comments25.xml" ContentType="application/vnd.openxmlformats-officedocument.spreadsheetml.comments+xml"/>
  <Override PartName="/xl/drawings/drawing26.xml" ContentType="application/vnd.openxmlformats-officedocument.drawing+xml"/>
  <Override PartName="/xl/comments26.xml" ContentType="application/vnd.openxmlformats-officedocument.spreadsheetml.comments+xml"/>
  <Override PartName="/xl/drawings/drawing27.xml" ContentType="application/vnd.openxmlformats-officedocument.drawing+xml"/>
  <Override PartName="/xl/comments27.xml" ContentType="application/vnd.openxmlformats-officedocument.spreadsheetml.comments+xml"/>
  <Override PartName="/xl/drawings/drawing28.xml" ContentType="application/vnd.openxmlformats-officedocument.drawing+xml"/>
  <Override PartName="/xl/comments28.xml" ContentType="application/vnd.openxmlformats-officedocument.spreadsheetml.comments+xml"/>
  <Override PartName="/xl/drawings/drawing29.xml" ContentType="application/vnd.openxmlformats-officedocument.drawing+xml"/>
  <Override PartName="/xl/comments29.xml" ContentType="application/vnd.openxmlformats-officedocument.spreadsheetml.comments+xml"/>
  <Override PartName="/xl/drawings/drawing30.xml" ContentType="application/vnd.openxmlformats-officedocument.drawing+xml"/>
  <Override PartName="/xl/comments30.xml" ContentType="application/vnd.openxmlformats-officedocument.spreadsheetml.comments+xml"/>
  <Override PartName="/xl/drawings/drawing31.xml" ContentType="application/vnd.openxmlformats-officedocument.drawing+xml"/>
  <Override PartName="/xl/comments31.xml" ContentType="application/vnd.openxmlformats-officedocument.spreadsheetml.comments+xml"/>
  <Override PartName="/xl/drawings/drawing32.xml" ContentType="application/vnd.openxmlformats-officedocument.drawing+xml"/>
  <Override PartName="/xl/comments32.xml" ContentType="application/vnd.openxmlformats-officedocument.spreadsheetml.comments+xml"/>
  <Override PartName="/xl/drawings/drawing33.xml" ContentType="application/vnd.openxmlformats-officedocument.drawing+xml"/>
  <Override PartName="/xl/comments33.xml" ContentType="application/vnd.openxmlformats-officedocument.spreadsheetml.comments+xml"/>
  <Override PartName="/xl/drawings/drawing34.xml" ContentType="application/vnd.openxmlformats-officedocument.drawing+xml"/>
  <Override PartName="/xl/comments34.xml" ContentType="application/vnd.openxmlformats-officedocument.spreadsheetml.comments+xml"/>
  <Override PartName="/xl/drawings/drawing35.xml" ContentType="application/vnd.openxmlformats-officedocument.drawing+xml"/>
  <Override PartName="/xl/comments3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OUMUKYOUYUU\soumukyouyuu\★災害関係ファイル\B04青森県災害対策本部運営マニュアル等\★健康福祉部災害対策マニュアル等の見直し\R01\191217_青森県災害対策本部運営マニュアル【健康福祉部編】修正\02_マニュアル修正\01_起案\02_【健康福祉部編】（案）等（R2年  月修正）【生データ】\02_資料編_生データ\01_様式集（R1修正後）\"/>
    </mc:Choice>
  </mc:AlternateContent>
  <bookViews>
    <workbookView xWindow="0" yWindow="0" windowWidth="20490" windowHeight="9075" firstSheet="1" activeTab="4"/>
  </bookViews>
  <sheets>
    <sheet name="様式" sheetId="1" state="hidden" r:id="rId1"/>
    <sheet name="様式６_保健医療ニーズまとめ" sheetId="43" r:id="rId2"/>
    <sheet name="様式５_集計表" sheetId="4" r:id="rId3"/>
    <sheet name="1" sheetId="13" r:id="rId4"/>
    <sheet name="2" sheetId="8" r:id="rId5"/>
    <sheet name="3" sheetId="9" r:id="rId6"/>
    <sheet name="4" sheetId="10" r:id="rId7"/>
    <sheet name="5" sheetId="12" r:id="rId8"/>
    <sheet name="6" sheetId="11" r:id="rId9"/>
    <sheet name="7" sheetId="14" r:id="rId10"/>
    <sheet name="8" sheetId="15" r:id="rId11"/>
    <sheet name="９" sheetId="16" r:id="rId12"/>
    <sheet name="10" sheetId="40" r:id="rId13"/>
    <sheet name="11" sheetId="17" r:id="rId14"/>
    <sheet name="12" sheetId="18" r:id="rId15"/>
    <sheet name="13" sheetId="19" r:id="rId16"/>
    <sheet name="14" sheetId="20" r:id="rId17"/>
    <sheet name="15" sheetId="21" r:id="rId18"/>
    <sheet name="16" sheetId="22" r:id="rId19"/>
    <sheet name="17" sheetId="23" r:id="rId20"/>
    <sheet name="18" sheetId="41" r:id="rId21"/>
    <sheet name="19" sheetId="24" r:id="rId22"/>
    <sheet name="20" sheetId="25" r:id="rId23"/>
    <sheet name="21" sheetId="26" r:id="rId24"/>
    <sheet name="22" sheetId="27" r:id="rId25"/>
    <sheet name="23" sheetId="28" r:id="rId26"/>
    <sheet name="24" sheetId="29" r:id="rId27"/>
    <sheet name="25" sheetId="30" r:id="rId28"/>
    <sheet name="26" sheetId="31" r:id="rId29"/>
    <sheet name="27" sheetId="32" r:id="rId30"/>
    <sheet name="28" sheetId="33" r:id="rId31"/>
    <sheet name="29" sheetId="34" r:id="rId32"/>
    <sheet name="30" sheetId="35" r:id="rId33"/>
    <sheet name="31" sheetId="36" r:id="rId34"/>
    <sheet name="32" sheetId="37" r:id="rId35"/>
    <sheet name="33" sheetId="38" r:id="rId36"/>
    <sheet name="34" sheetId="39" r:id="rId37"/>
  </sheets>
  <externalReferences>
    <externalReference r:id="rId38"/>
    <externalReference r:id="rId39"/>
  </externalReferences>
  <definedNames>
    <definedName name="_xlnm.Print_Area" localSheetId="3">'1'!$A$1:$K$105</definedName>
    <definedName name="_xlnm.Print_Area" localSheetId="12">'10'!$A$1:$K$105</definedName>
    <definedName name="_xlnm.Print_Area" localSheetId="13">'11'!$A$1:$K$105</definedName>
    <definedName name="_xlnm.Print_Area" localSheetId="14">'12'!$A$1:$K$105</definedName>
    <definedName name="_xlnm.Print_Area" localSheetId="15">'13'!$A$1:$K$105</definedName>
    <definedName name="_xlnm.Print_Area" localSheetId="16">'14'!$A$1:$K$105</definedName>
    <definedName name="_xlnm.Print_Area" localSheetId="17">'15'!$A$1:$K$105</definedName>
    <definedName name="_xlnm.Print_Area" localSheetId="18">'16'!$A$1:$K$105</definedName>
    <definedName name="_xlnm.Print_Area" localSheetId="19">'17'!$A$1:$K$105</definedName>
    <definedName name="_xlnm.Print_Area" localSheetId="20">'18'!$A$1:$K$105</definedName>
    <definedName name="_xlnm.Print_Area" localSheetId="21">'19'!$A$1:$K$105</definedName>
    <definedName name="_xlnm.Print_Area" localSheetId="4">'2'!$A$1:$K$105</definedName>
    <definedName name="_xlnm.Print_Area" localSheetId="22">'20'!$A$1:$K$105</definedName>
    <definedName name="_xlnm.Print_Area" localSheetId="23">'21'!$A$1:$K$105</definedName>
    <definedName name="_xlnm.Print_Area" localSheetId="24">'22'!$A$1:$K$105</definedName>
    <definedName name="_xlnm.Print_Area" localSheetId="25">'23'!$A$1:$K$105</definedName>
    <definedName name="_xlnm.Print_Area" localSheetId="26">'24'!$A$1:$K$105</definedName>
    <definedName name="_xlnm.Print_Area" localSheetId="27">'25'!$A$1:$K$105</definedName>
    <definedName name="_xlnm.Print_Area" localSheetId="28">'26'!$A$1:$K$105</definedName>
    <definedName name="_xlnm.Print_Area" localSheetId="29">'27'!$A$1:$K$105</definedName>
    <definedName name="_xlnm.Print_Area" localSheetId="30">'28'!$A$1:$K$105</definedName>
    <definedName name="_xlnm.Print_Area" localSheetId="31">'29'!$A$1:$K$105</definedName>
    <definedName name="_xlnm.Print_Area" localSheetId="5">'3'!$A$1:$K$105</definedName>
    <definedName name="_xlnm.Print_Area" localSheetId="32">'30'!$A$1:$K$105</definedName>
    <definedName name="_xlnm.Print_Area" localSheetId="33">'31'!$A$1:$K$105</definedName>
    <definedName name="_xlnm.Print_Area" localSheetId="34">'32'!$A$1:$K$105</definedName>
    <definedName name="_xlnm.Print_Area" localSheetId="35">'33'!$A$1:$K$105</definedName>
    <definedName name="_xlnm.Print_Area" localSheetId="36">'34'!$A$1:$K$105</definedName>
    <definedName name="_xlnm.Print_Area" localSheetId="6">'4'!$A$1:$K$105</definedName>
    <definedName name="_xlnm.Print_Area" localSheetId="7">'5'!$A$1:$K$105</definedName>
    <definedName name="_xlnm.Print_Area" localSheetId="8">'6'!$A$1:$K$105</definedName>
    <definedName name="_xlnm.Print_Area" localSheetId="9">'7'!$A$1:$K$105</definedName>
    <definedName name="_xlnm.Print_Area" localSheetId="10">'8'!$A$1:$K$105</definedName>
    <definedName name="_xlnm.Print_Area" localSheetId="11">'９'!$A$1:$K$105</definedName>
    <definedName name="_xlnm.Print_Area" localSheetId="0">様式!$A$1:$K$104</definedName>
    <definedName name="print_area_a">[1]推移!$A$1:$CB$49,[1]推移!$A$53:$CB$96</definedName>
    <definedName name="Z_6E5D3BD3_654D_4010_9D06_7695B6C7CE08_.wvu.PrintArea" localSheetId="3" hidden="1">'1'!$A$2:$K$52</definedName>
    <definedName name="Z_6E5D3BD3_654D_4010_9D06_7695B6C7CE08_.wvu.PrintArea" localSheetId="12" hidden="1">'10'!$A$2:$K$52</definedName>
    <definedName name="Z_6E5D3BD3_654D_4010_9D06_7695B6C7CE08_.wvu.PrintArea" localSheetId="13" hidden="1">'11'!$A$2:$K$52</definedName>
    <definedName name="Z_6E5D3BD3_654D_4010_9D06_7695B6C7CE08_.wvu.PrintArea" localSheetId="14" hidden="1">'12'!$A$2:$K$52</definedName>
    <definedName name="Z_6E5D3BD3_654D_4010_9D06_7695B6C7CE08_.wvu.PrintArea" localSheetId="15" hidden="1">'13'!$A$2:$K$52</definedName>
    <definedName name="Z_6E5D3BD3_654D_4010_9D06_7695B6C7CE08_.wvu.PrintArea" localSheetId="16" hidden="1">'14'!$A$2:$K$52</definedName>
    <definedName name="Z_6E5D3BD3_654D_4010_9D06_7695B6C7CE08_.wvu.PrintArea" localSheetId="17" hidden="1">'15'!$A$2:$K$52</definedName>
    <definedName name="Z_6E5D3BD3_654D_4010_9D06_7695B6C7CE08_.wvu.PrintArea" localSheetId="18" hidden="1">'16'!$A$2:$K$52</definedName>
    <definedName name="Z_6E5D3BD3_654D_4010_9D06_7695B6C7CE08_.wvu.PrintArea" localSheetId="19" hidden="1">'17'!$A$2:$K$52</definedName>
    <definedName name="Z_6E5D3BD3_654D_4010_9D06_7695B6C7CE08_.wvu.PrintArea" localSheetId="20" hidden="1">'18'!$A$2:$K$52</definedName>
    <definedName name="Z_6E5D3BD3_654D_4010_9D06_7695B6C7CE08_.wvu.PrintArea" localSheetId="21" hidden="1">'19'!$A$2:$K$52</definedName>
    <definedName name="Z_6E5D3BD3_654D_4010_9D06_7695B6C7CE08_.wvu.PrintArea" localSheetId="4" hidden="1">'2'!$A$2:$K$52</definedName>
    <definedName name="Z_6E5D3BD3_654D_4010_9D06_7695B6C7CE08_.wvu.PrintArea" localSheetId="22" hidden="1">'20'!$A$2:$K$52</definedName>
    <definedName name="Z_6E5D3BD3_654D_4010_9D06_7695B6C7CE08_.wvu.PrintArea" localSheetId="23" hidden="1">'21'!$A$2:$K$52</definedName>
    <definedName name="Z_6E5D3BD3_654D_4010_9D06_7695B6C7CE08_.wvu.PrintArea" localSheetId="24" hidden="1">'22'!$A$2:$K$52</definedName>
    <definedName name="Z_6E5D3BD3_654D_4010_9D06_7695B6C7CE08_.wvu.PrintArea" localSheetId="25" hidden="1">'23'!$A$2:$K$52</definedName>
    <definedName name="Z_6E5D3BD3_654D_4010_9D06_7695B6C7CE08_.wvu.PrintArea" localSheetId="26" hidden="1">'24'!$A$2:$K$52</definedName>
    <definedName name="Z_6E5D3BD3_654D_4010_9D06_7695B6C7CE08_.wvu.PrintArea" localSheetId="27" hidden="1">'25'!$A$2:$K$52</definedName>
    <definedName name="Z_6E5D3BD3_654D_4010_9D06_7695B6C7CE08_.wvu.PrintArea" localSheetId="28" hidden="1">'26'!$A$2:$K$52</definedName>
    <definedName name="Z_6E5D3BD3_654D_4010_9D06_7695B6C7CE08_.wvu.PrintArea" localSheetId="29" hidden="1">'27'!$A$2:$K$52</definedName>
    <definedName name="Z_6E5D3BD3_654D_4010_9D06_7695B6C7CE08_.wvu.PrintArea" localSheetId="30" hidden="1">'28'!$A$2:$K$52</definedName>
    <definedName name="Z_6E5D3BD3_654D_4010_9D06_7695B6C7CE08_.wvu.PrintArea" localSheetId="31" hidden="1">'29'!$A$2:$K$52</definedName>
    <definedName name="Z_6E5D3BD3_654D_4010_9D06_7695B6C7CE08_.wvu.PrintArea" localSheetId="5" hidden="1">'3'!$A$2:$K$52</definedName>
    <definedName name="Z_6E5D3BD3_654D_4010_9D06_7695B6C7CE08_.wvu.PrintArea" localSheetId="32" hidden="1">'30'!$A$2:$K$52</definedName>
    <definedName name="Z_6E5D3BD3_654D_4010_9D06_7695B6C7CE08_.wvu.PrintArea" localSheetId="33" hidden="1">'31'!$A$2:$K$52</definedName>
    <definedName name="Z_6E5D3BD3_654D_4010_9D06_7695B6C7CE08_.wvu.PrintArea" localSheetId="34" hidden="1">'32'!$A$2:$K$52</definedName>
    <definedName name="Z_6E5D3BD3_654D_4010_9D06_7695B6C7CE08_.wvu.PrintArea" localSheetId="35" hidden="1">'33'!$A$2:$K$52</definedName>
    <definedName name="Z_6E5D3BD3_654D_4010_9D06_7695B6C7CE08_.wvu.PrintArea" localSheetId="36" hidden="1">'34'!$A$2:$K$52</definedName>
    <definedName name="Z_6E5D3BD3_654D_4010_9D06_7695B6C7CE08_.wvu.PrintArea" localSheetId="6" hidden="1">'4'!$A$2:$K$52</definedName>
    <definedName name="Z_6E5D3BD3_654D_4010_9D06_7695B6C7CE08_.wvu.PrintArea" localSheetId="7" hidden="1">'5'!$A$2:$K$52</definedName>
    <definedName name="Z_6E5D3BD3_654D_4010_9D06_7695B6C7CE08_.wvu.PrintArea" localSheetId="8" hidden="1">'6'!$A$2:$K$52</definedName>
    <definedName name="Z_6E5D3BD3_654D_4010_9D06_7695B6C7CE08_.wvu.PrintArea" localSheetId="9" hidden="1">'7'!$A$2:$K$52</definedName>
    <definedName name="Z_6E5D3BD3_654D_4010_9D06_7695B6C7CE08_.wvu.PrintArea" localSheetId="10" hidden="1">'8'!$A$2:$K$52</definedName>
    <definedName name="Z_6E5D3BD3_654D_4010_9D06_7695B6C7CE08_.wvu.PrintArea" localSheetId="11" hidden="1">'９'!$A$2:$K$52</definedName>
    <definedName name="Z_6E5D3BD3_654D_4010_9D06_7695B6C7CE08_.wvu.PrintArea" localSheetId="0" hidden="1">様式!$A$2:$K$52</definedName>
    <definedName name="Z_8E1FD65C_6740_4A18_B206_21FF6603CBF4_.wvu.PrintArea" localSheetId="3" hidden="1">'1'!$A$2:$K$52</definedName>
    <definedName name="Z_8E1FD65C_6740_4A18_B206_21FF6603CBF4_.wvu.PrintArea" localSheetId="12" hidden="1">'10'!$A$2:$K$52</definedName>
    <definedName name="Z_8E1FD65C_6740_4A18_B206_21FF6603CBF4_.wvu.PrintArea" localSheetId="13" hidden="1">'11'!$A$2:$K$52</definedName>
    <definedName name="Z_8E1FD65C_6740_4A18_B206_21FF6603CBF4_.wvu.PrintArea" localSheetId="14" hidden="1">'12'!$A$2:$K$52</definedName>
    <definedName name="Z_8E1FD65C_6740_4A18_B206_21FF6603CBF4_.wvu.PrintArea" localSheetId="15" hidden="1">'13'!$A$2:$K$52</definedName>
    <definedName name="Z_8E1FD65C_6740_4A18_B206_21FF6603CBF4_.wvu.PrintArea" localSheetId="16" hidden="1">'14'!$A$2:$K$52</definedName>
    <definedName name="Z_8E1FD65C_6740_4A18_B206_21FF6603CBF4_.wvu.PrintArea" localSheetId="17" hidden="1">'15'!$A$2:$K$52</definedName>
    <definedName name="Z_8E1FD65C_6740_4A18_B206_21FF6603CBF4_.wvu.PrintArea" localSheetId="18" hidden="1">'16'!$A$2:$K$52</definedName>
    <definedName name="Z_8E1FD65C_6740_4A18_B206_21FF6603CBF4_.wvu.PrintArea" localSheetId="19" hidden="1">'17'!$A$2:$K$52</definedName>
    <definedName name="Z_8E1FD65C_6740_4A18_B206_21FF6603CBF4_.wvu.PrintArea" localSheetId="20" hidden="1">'18'!$A$2:$K$52</definedName>
    <definedName name="Z_8E1FD65C_6740_4A18_B206_21FF6603CBF4_.wvu.PrintArea" localSheetId="21" hidden="1">'19'!$A$2:$K$52</definedName>
    <definedName name="Z_8E1FD65C_6740_4A18_B206_21FF6603CBF4_.wvu.PrintArea" localSheetId="4" hidden="1">'2'!$A$2:$K$52</definedName>
    <definedName name="Z_8E1FD65C_6740_4A18_B206_21FF6603CBF4_.wvu.PrintArea" localSheetId="22" hidden="1">'20'!$A$2:$K$52</definedName>
    <definedName name="Z_8E1FD65C_6740_4A18_B206_21FF6603CBF4_.wvu.PrintArea" localSheetId="23" hidden="1">'21'!$A$2:$K$52</definedName>
    <definedName name="Z_8E1FD65C_6740_4A18_B206_21FF6603CBF4_.wvu.PrintArea" localSheetId="24" hidden="1">'22'!$A$2:$K$52</definedName>
    <definedName name="Z_8E1FD65C_6740_4A18_B206_21FF6603CBF4_.wvu.PrintArea" localSheetId="25" hidden="1">'23'!$A$2:$K$52</definedName>
    <definedName name="Z_8E1FD65C_6740_4A18_B206_21FF6603CBF4_.wvu.PrintArea" localSheetId="26" hidden="1">'24'!$A$2:$K$52</definedName>
    <definedName name="Z_8E1FD65C_6740_4A18_B206_21FF6603CBF4_.wvu.PrintArea" localSheetId="27" hidden="1">'25'!$A$2:$K$52</definedName>
    <definedName name="Z_8E1FD65C_6740_4A18_B206_21FF6603CBF4_.wvu.PrintArea" localSheetId="28" hidden="1">'26'!$A$2:$K$52</definedName>
    <definedName name="Z_8E1FD65C_6740_4A18_B206_21FF6603CBF4_.wvu.PrintArea" localSheetId="29" hidden="1">'27'!$A$2:$K$52</definedName>
    <definedName name="Z_8E1FD65C_6740_4A18_B206_21FF6603CBF4_.wvu.PrintArea" localSheetId="30" hidden="1">'28'!$A$2:$K$52</definedName>
    <definedName name="Z_8E1FD65C_6740_4A18_B206_21FF6603CBF4_.wvu.PrintArea" localSheetId="31" hidden="1">'29'!$A$2:$K$52</definedName>
    <definedName name="Z_8E1FD65C_6740_4A18_B206_21FF6603CBF4_.wvu.PrintArea" localSheetId="5" hidden="1">'3'!$A$2:$K$52</definedName>
    <definedName name="Z_8E1FD65C_6740_4A18_B206_21FF6603CBF4_.wvu.PrintArea" localSheetId="32" hidden="1">'30'!$A$2:$K$52</definedName>
    <definedName name="Z_8E1FD65C_6740_4A18_B206_21FF6603CBF4_.wvu.PrintArea" localSheetId="33" hidden="1">'31'!$A$2:$K$52</definedName>
    <definedName name="Z_8E1FD65C_6740_4A18_B206_21FF6603CBF4_.wvu.PrintArea" localSheetId="34" hidden="1">'32'!$A$2:$K$52</definedName>
    <definedName name="Z_8E1FD65C_6740_4A18_B206_21FF6603CBF4_.wvu.PrintArea" localSheetId="35" hidden="1">'33'!$A$2:$K$52</definedName>
    <definedName name="Z_8E1FD65C_6740_4A18_B206_21FF6603CBF4_.wvu.PrintArea" localSheetId="36" hidden="1">'34'!$A$2:$K$52</definedName>
    <definedName name="Z_8E1FD65C_6740_4A18_B206_21FF6603CBF4_.wvu.PrintArea" localSheetId="6" hidden="1">'4'!$A$2:$K$52</definedName>
    <definedName name="Z_8E1FD65C_6740_4A18_B206_21FF6603CBF4_.wvu.PrintArea" localSheetId="7" hidden="1">'5'!$A$2:$K$52</definedName>
    <definedName name="Z_8E1FD65C_6740_4A18_B206_21FF6603CBF4_.wvu.PrintArea" localSheetId="8" hidden="1">'6'!$A$2:$K$52</definedName>
    <definedName name="Z_8E1FD65C_6740_4A18_B206_21FF6603CBF4_.wvu.PrintArea" localSheetId="9" hidden="1">'7'!$A$2:$K$52</definedName>
    <definedName name="Z_8E1FD65C_6740_4A18_B206_21FF6603CBF4_.wvu.PrintArea" localSheetId="10" hidden="1">'8'!$A$2:$K$52</definedName>
    <definedName name="Z_8E1FD65C_6740_4A18_B206_21FF6603CBF4_.wvu.PrintArea" localSheetId="11" hidden="1">'９'!$A$2:$K$52</definedName>
    <definedName name="Z_8E1FD65C_6740_4A18_B206_21FF6603CBF4_.wvu.PrintArea" localSheetId="0" hidden="1">様式!$A$2:$K$52</definedName>
    <definedName name="印刷チェック用">#REF!</definedName>
    <definedName name="回復状況">#REF!</definedName>
    <definedName name="月報印刷２ページ">#REF!</definedName>
    <definedName name="月報印刷３ページ">#REF!</definedName>
    <definedName name="市町村別人口">#REF!</definedName>
    <definedName name="自然増加数の推移">#REF!</definedName>
    <definedName name="推移">#REF!</definedName>
    <definedName name="推移２">[2]概況!#REF!</definedName>
    <definedName name="前年１月１日人口">#REF!</definedName>
    <definedName name="前年同月との比較">#REF!</definedName>
    <definedName name="総人口の推移">#REF!</definedName>
  </definedNames>
  <calcPr calcId="162913"/>
  <customWorkbookViews>
    <customWorkbookView name="i8730328 - 個人用ビュー" guid="{8E1FD65C-6740-4A18-B206-21FF6603CBF4}" mergeInterval="0" personalView="1" maximized="1" xWindow="1" yWindow="1" windowWidth="1362" windowHeight="523" activeSheetId="1" showComments="commIndAndComment"/>
    <customWorkbookView name="厚生労働省ネットワークシステム - 個人用ビュー" guid="{6E5D3BD3-654D-4010-9D06-7695B6C7CE08}" mergeInterval="0" personalView="1" maximized="1" xWindow="1" yWindow="1" windowWidth="1276" windowHeight="581" activeSheetId="1" showComments="commIndAndComment"/>
  </customWorkbookViews>
</workbook>
</file>

<file path=xl/calcChain.xml><?xml version="1.0" encoding="utf-8"?>
<calcChain xmlns="http://schemas.openxmlformats.org/spreadsheetml/2006/main">
  <c r="R5" i="43" l="1"/>
  <c r="T5" i="43" s="1"/>
  <c r="J10" i="4"/>
  <c r="S5" i="43" l="1"/>
  <c r="W5" i="43"/>
  <c r="Z5" i="43"/>
  <c r="V5" i="43"/>
  <c r="AA5" i="43"/>
  <c r="Y5" i="43"/>
  <c r="X5" i="43"/>
  <c r="K40" i="13"/>
  <c r="K34" i="13"/>
  <c r="K33" i="13"/>
  <c r="K31" i="13"/>
  <c r="K29" i="13"/>
  <c r="K15" i="13"/>
  <c r="K16" i="13" s="1"/>
  <c r="K13" i="13"/>
  <c r="K14" i="13" s="1"/>
  <c r="G11" i="13"/>
  <c r="K40" i="8"/>
  <c r="K34" i="8"/>
  <c r="K33" i="8"/>
  <c r="K31" i="8"/>
  <c r="K29" i="8"/>
  <c r="K15" i="8"/>
  <c r="K16" i="8" s="1"/>
  <c r="K13" i="8"/>
  <c r="K14" i="8" s="1"/>
  <c r="G11" i="8"/>
  <c r="K40" i="9"/>
  <c r="K34" i="9"/>
  <c r="K33" i="9"/>
  <c r="K31" i="9"/>
  <c r="K29" i="9"/>
  <c r="K15" i="9"/>
  <c r="K16" i="9" s="1"/>
  <c r="K13" i="9"/>
  <c r="K14" i="9" s="1"/>
  <c r="G11" i="9"/>
  <c r="K40" i="10"/>
  <c r="K34" i="10"/>
  <c r="K33" i="10"/>
  <c r="K31" i="10"/>
  <c r="K29" i="10"/>
  <c r="K15" i="10"/>
  <c r="K16" i="10" s="1"/>
  <c r="K13" i="10"/>
  <c r="K14" i="10" s="1"/>
  <c r="G11" i="10"/>
  <c r="K40" i="12"/>
  <c r="K34" i="12"/>
  <c r="K33" i="12"/>
  <c r="K31" i="12"/>
  <c r="K29" i="12"/>
  <c r="K15" i="12"/>
  <c r="K16" i="12" s="1"/>
  <c r="K13" i="12"/>
  <c r="K14" i="12" s="1"/>
  <c r="G11" i="12"/>
  <c r="K40" i="11"/>
  <c r="K34" i="11"/>
  <c r="K33" i="11"/>
  <c r="K31" i="11"/>
  <c r="K29" i="11"/>
  <c r="K15" i="11"/>
  <c r="K16" i="11" s="1"/>
  <c r="K13" i="11"/>
  <c r="K14" i="11" s="1"/>
  <c r="G11" i="11"/>
  <c r="K40" i="14"/>
  <c r="K34" i="14"/>
  <c r="K33" i="14"/>
  <c r="K31" i="14"/>
  <c r="K29" i="14"/>
  <c r="K15" i="14"/>
  <c r="K16" i="14" s="1"/>
  <c r="K13" i="14"/>
  <c r="K14" i="14" s="1"/>
  <c r="G11" i="14"/>
  <c r="K40" i="15"/>
  <c r="K34" i="15"/>
  <c r="K33" i="15"/>
  <c r="K31" i="15"/>
  <c r="K29" i="15"/>
  <c r="K15" i="15"/>
  <c r="K16" i="15" s="1"/>
  <c r="K13" i="15"/>
  <c r="O94" i="15" s="1"/>
  <c r="G11" i="15"/>
  <c r="AB5" i="43" l="1"/>
  <c r="K14" i="15"/>
  <c r="D5" i="43"/>
  <c r="C5" i="43"/>
  <c r="B5" i="43"/>
  <c r="H38" i="4"/>
  <c r="G38" i="4"/>
  <c r="F38" i="4"/>
  <c r="H37" i="4"/>
  <c r="G37" i="4"/>
  <c r="F37" i="4"/>
  <c r="H36" i="4"/>
  <c r="G36" i="4"/>
  <c r="F36" i="4"/>
  <c r="H35" i="4"/>
  <c r="G35" i="4"/>
  <c r="F35" i="4"/>
  <c r="H34" i="4"/>
  <c r="G34" i="4"/>
  <c r="F34" i="4"/>
  <c r="H33" i="4"/>
  <c r="G33" i="4"/>
  <c r="F33" i="4"/>
  <c r="H32" i="4"/>
  <c r="G32" i="4"/>
  <c r="F32" i="4"/>
  <c r="H31" i="4"/>
  <c r="G31" i="4"/>
  <c r="F31" i="4"/>
  <c r="H30" i="4"/>
  <c r="G30" i="4"/>
  <c r="F30" i="4"/>
  <c r="H29" i="4"/>
  <c r="G29" i="4"/>
  <c r="F29" i="4"/>
  <c r="H28" i="4"/>
  <c r="G28" i="4"/>
  <c r="F28" i="4"/>
  <c r="H27" i="4"/>
  <c r="G27" i="4"/>
  <c r="F27" i="4"/>
  <c r="H26" i="4"/>
  <c r="G26" i="4"/>
  <c r="F26" i="4"/>
  <c r="H25" i="4"/>
  <c r="G25" i="4"/>
  <c r="F25" i="4"/>
  <c r="H24" i="4"/>
  <c r="G24" i="4"/>
  <c r="F24" i="4"/>
  <c r="H23" i="4"/>
  <c r="G23" i="4"/>
  <c r="F23" i="4"/>
  <c r="H22" i="4"/>
  <c r="G22" i="4"/>
  <c r="F22" i="4"/>
  <c r="H21" i="4"/>
  <c r="G21" i="4"/>
  <c r="F21" i="4"/>
  <c r="H20" i="4"/>
  <c r="G20" i="4"/>
  <c r="F20" i="4"/>
  <c r="H19" i="4"/>
  <c r="G19" i="4"/>
  <c r="F19" i="4"/>
  <c r="H18" i="4"/>
  <c r="G18" i="4"/>
  <c r="F18" i="4"/>
  <c r="H17" i="4"/>
  <c r="G17" i="4"/>
  <c r="F17" i="4"/>
  <c r="H16" i="4"/>
  <c r="G16" i="4"/>
  <c r="F16" i="4"/>
  <c r="H15" i="4"/>
  <c r="G15" i="4"/>
  <c r="F15" i="4"/>
  <c r="H14" i="4"/>
  <c r="G14" i="4"/>
  <c r="F14" i="4"/>
  <c r="H13" i="4"/>
  <c r="G13" i="4"/>
  <c r="F13" i="4"/>
  <c r="H9" i="4"/>
  <c r="H8" i="4"/>
  <c r="H7" i="4"/>
  <c r="O101" i="8"/>
  <c r="O100" i="8"/>
  <c r="P99" i="8"/>
  <c r="O99" i="8"/>
  <c r="P98" i="8"/>
  <c r="O98" i="8"/>
  <c r="Q98" i="8" s="1"/>
  <c r="H6" i="4" s="1"/>
  <c r="P97" i="8"/>
  <c r="O97" i="8"/>
  <c r="P96" i="8"/>
  <c r="O96" i="8"/>
  <c r="Q96" i="8" s="1"/>
  <c r="P95" i="8"/>
  <c r="O95" i="8"/>
  <c r="P94" i="8"/>
  <c r="O94" i="8"/>
  <c r="O101" i="9"/>
  <c r="O100" i="9"/>
  <c r="P99" i="9"/>
  <c r="O99" i="9"/>
  <c r="P98" i="9"/>
  <c r="O98" i="9"/>
  <c r="Q98" i="9" s="1"/>
  <c r="P97" i="9"/>
  <c r="Q97" i="9" s="1"/>
  <c r="G7" i="4" s="1"/>
  <c r="O97" i="9"/>
  <c r="P96" i="9"/>
  <c r="O96" i="9"/>
  <c r="Q96" i="9" s="1"/>
  <c r="P95" i="9"/>
  <c r="O95" i="9"/>
  <c r="P94" i="9"/>
  <c r="O94" i="9"/>
  <c r="Q94" i="9" s="1"/>
  <c r="F7" i="4" s="1"/>
  <c r="O101" i="10"/>
  <c r="O100" i="10"/>
  <c r="P99" i="10"/>
  <c r="O99" i="10"/>
  <c r="Q99" i="10" s="1"/>
  <c r="I8" i="4" s="1"/>
  <c r="P98" i="10"/>
  <c r="O98" i="10"/>
  <c r="Q98" i="10" s="1"/>
  <c r="P97" i="10"/>
  <c r="Q97" i="10" s="1"/>
  <c r="G8" i="4" s="1"/>
  <c r="O97" i="10"/>
  <c r="P96" i="10"/>
  <c r="O96" i="10"/>
  <c r="Q96" i="10" s="1"/>
  <c r="P95" i="10"/>
  <c r="O95" i="10"/>
  <c r="P94" i="10"/>
  <c r="O94" i="10"/>
  <c r="Q94" i="10" s="1"/>
  <c r="F8" i="4" s="1"/>
  <c r="O101" i="12"/>
  <c r="O100" i="12"/>
  <c r="P99" i="12"/>
  <c r="O99" i="12"/>
  <c r="P98" i="12"/>
  <c r="O98" i="12"/>
  <c r="Q98" i="12" s="1"/>
  <c r="P97" i="12"/>
  <c r="O97" i="12"/>
  <c r="P96" i="12"/>
  <c r="O96" i="12"/>
  <c r="Q96" i="12" s="1"/>
  <c r="P95" i="12"/>
  <c r="Q95" i="12" s="1"/>
  <c r="O95" i="12"/>
  <c r="P94" i="12"/>
  <c r="O94" i="12"/>
  <c r="Q94" i="12" s="1"/>
  <c r="F9" i="4" s="1"/>
  <c r="O101" i="11"/>
  <c r="O100" i="11"/>
  <c r="P99" i="11"/>
  <c r="O99" i="11"/>
  <c r="Q99" i="11" s="1"/>
  <c r="I10" i="4" s="1"/>
  <c r="P98" i="11"/>
  <c r="O98" i="11"/>
  <c r="P97" i="11"/>
  <c r="O97" i="11"/>
  <c r="Q96" i="11"/>
  <c r="P96" i="11"/>
  <c r="O96" i="11"/>
  <c r="P95" i="11"/>
  <c r="O95" i="11"/>
  <c r="P94" i="11"/>
  <c r="O94" i="11"/>
  <c r="Q94" i="11" s="1"/>
  <c r="F10" i="4" s="1"/>
  <c r="O101" i="14"/>
  <c r="O100" i="14"/>
  <c r="P99" i="14"/>
  <c r="O99" i="14"/>
  <c r="P98" i="14"/>
  <c r="O98" i="14"/>
  <c r="Q98" i="14" s="1"/>
  <c r="H11" i="4" s="1"/>
  <c r="P97" i="14"/>
  <c r="O97" i="14"/>
  <c r="P96" i="14"/>
  <c r="Q96" i="14" s="1"/>
  <c r="O96" i="14"/>
  <c r="P95" i="14"/>
  <c r="O95" i="14"/>
  <c r="P94" i="14"/>
  <c r="O94" i="14"/>
  <c r="O101" i="15"/>
  <c r="O100" i="15"/>
  <c r="P99" i="15"/>
  <c r="O99" i="15"/>
  <c r="P98" i="15"/>
  <c r="O98" i="15"/>
  <c r="Q98" i="15" s="1"/>
  <c r="H12" i="4" s="1"/>
  <c r="P97" i="15"/>
  <c r="Q97" i="15" s="1"/>
  <c r="G12" i="4" s="1"/>
  <c r="O97" i="15"/>
  <c r="P96" i="15"/>
  <c r="O96" i="15"/>
  <c r="Q96" i="15" s="1"/>
  <c r="P95" i="15"/>
  <c r="Q95" i="15" s="1"/>
  <c r="O95" i="15"/>
  <c r="P94" i="15"/>
  <c r="Q94" i="15" s="1"/>
  <c r="F12" i="4" s="1"/>
  <c r="O101" i="16"/>
  <c r="O100" i="16"/>
  <c r="P99" i="16"/>
  <c r="O99" i="16"/>
  <c r="P98" i="16"/>
  <c r="O98" i="16"/>
  <c r="Q98" i="16" s="1"/>
  <c r="P97" i="16"/>
  <c r="Q97" i="16" s="1"/>
  <c r="O97" i="16"/>
  <c r="Q96" i="16"/>
  <c r="P96" i="16"/>
  <c r="O96" i="16"/>
  <c r="P95" i="16"/>
  <c r="Q95" i="16" s="1"/>
  <c r="O95" i="16"/>
  <c r="P94" i="16"/>
  <c r="O94" i="16"/>
  <c r="Q94" i="16" s="1"/>
  <c r="O101" i="40"/>
  <c r="O100" i="40"/>
  <c r="P99" i="40"/>
  <c r="O99" i="40"/>
  <c r="Q99" i="40" s="1"/>
  <c r="I14" i="4" s="1"/>
  <c r="P98" i="40"/>
  <c r="O98" i="40"/>
  <c r="Q98" i="40" s="1"/>
  <c r="P97" i="40"/>
  <c r="O97" i="40"/>
  <c r="Q97" i="40" s="1"/>
  <c r="Q96" i="40"/>
  <c r="P96" i="40"/>
  <c r="O96" i="40"/>
  <c r="P95" i="40"/>
  <c r="Q95" i="40" s="1"/>
  <c r="O95" i="40"/>
  <c r="P94" i="40"/>
  <c r="O94" i="40"/>
  <c r="Q94" i="40" s="1"/>
  <c r="O101" i="17"/>
  <c r="O100" i="17"/>
  <c r="P99" i="17"/>
  <c r="O99" i="17"/>
  <c r="P98" i="17"/>
  <c r="O98" i="17"/>
  <c r="Q98" i="17" s="1"/>
  <c r="P97" i="17"/>
  <c r="O97" i="17"/>
  <c r="Q97" i="17" s="1"/>
  <c r="Q96" i="17"/>
  <c r="P96" i="17"/>
  <c r="O96" i="17"/>
  <c r="P95" i="17"/>
  <c r="Q95" i="17" s="1"/>
  <c r="O95" i="17"/>
  <c r="P94" i="17"/>
  <c r="O94" i="17"/>
  <c r="Q94" i="17" s="1"/>
  <c r="O101" i="18"/>
  <c r="O100" i="18"/>
  <c r="P99" i="18"/>
  <c r="O99" i="18"/>
  <c r="Q99" i="18" s="1"/>
  <c r="I16" i="4" s="1"/>
  <c r="P98" i="18"/>
  <c r="O98" i="18"/>
  <c r="Q98" i="18" s="1"/>
  <c r="P97" i="18"/>
  <c r="O97" i="18"/>
  <c r="Q97" i="18" s="1"/>
  <c r="Q96" i="18"/>
  <c r="P96" i="18"/>
  <c r="O96" i="18"/>
  <c r="P95" i="18"/>
  <c r="Q95" i="18" s="1"/>
  <c r="O95" i="18"/>
  <c r="P94" i="18"/>
  <c r="O94" i="18"/>
  <c r="Q94" i="18" s="1"/>
  <c r="O101" i="19"/>
  <c r="O100" i="19"/>
  <c r="P99" i="19"/>
  <c r="O99" i="19"/>
  <c r="P98" i="19"/>
  <c r="O98" i="19"/>
  <c r="Q98" i="19" s="1"/>
  <c r="P97" i="19"/>
  <c r="O97" i="19"/>
  <c r="Q97" i="19" s="1"/>
  <c r="Q96" i="19"/>
  <c r="P96" i="19"/>
  <c r="O96" i="19"/>
  <c r="P95" i="19"/>
  <c r="Q95" i="19" s="1"/>
  <c r="O95" i="19"/>
  <c r="P94" i="19"/>
  <c r="Q94" i="19" s="1"/>
  <c r="O94" i="19"/>
  <c r="O101" i="20"/>
  <c r="O100" i="20"/>
  <c r="P99" i="20"/>
  <c r="O99" i="20"/>
  <c r="Q99" i="20" s="1"/>
  <c r="I18" i="4" s="1"/>
  <c r="P98" i="20"/>
  <c r="O98" i="20"/>
  <c r="Q98" i="20" s="1"/>
  <c r="P97" i="20"/>
  <c r="O97" i="20"/>
  <c r="Q97" i="20" s="1"/>
  <c r="Q96" i="20"/>
  <c r="P96" i="20"/>
  <c r="O96" i="20"/>
  <c r="P95" i="20"/>
  <c r="Q95" i="20" s="1"/>
  <c r="O95" i="20"/>
  <c r="P94" i="20"/>
  <c r="O94" i="20"/>
  <c r="Q94" i="20" s="1"/>
  <c r="O101" i="21"/>
  <c r="O100" i="21"/>
  <c r="P99" i="21"/>
  <c r="O99" i="21"/>
  <c r="P98" i="21"/>
  <c r="O98" i="21"/>
  <c r="Q98" i="21" s="1"/>
  <c r="P97" i="21"/>
  <c r="O97" i="21"/>
  <c r="Q97" i="21" s="1"/>
  <c r="Q96" i="21"/>
  <c r="P96" i="21"/>
  <c r="O96" i="21"/>
  <c r="P95" i="21"/>
  <c r="Q95" i="21" s="1"/>
  <c r="O95" i="21"/>
  <c r="P94" i="21"/>
  <c r="Q94" i="21" s="1"/>
  <c r="O94" i="21"/>
  <c r="O101" i="22"/>
  <c r="O100" i="22"/>
  <c r="P99" i="22"/>
  <c r="O99" i="22"/>
  <c r="Q99" i="22" s="1"/>
  <c r="I20" i="4" s="1"/>
  <c r="P98" i="22"/>
  <c r="O98" i="22"/>
  <c r="Q98" i="22" s="1"/>
  <c r="P97" i="22"/>
  <c r="O97" i="22"/>
  <c r="Q97" i="22" s="1"/>
  <c r="Q96" i="22"/>
  <c r="P96" i="22"/>
  <c r="O96" i="22"/>
  <c r="P95" i="22"/>
  <c r="Q95" i="22" s="1"/>
  <c r="O95" i="22"/>
  <c r="P94" i="22"/>
  <c r="O94" i="22"/>
  <c r="Q94" i="22" s="1"/>
  <c r="O101" i="23"/>
  <c r="O100" i="23"/>
  <c r="P99" i="23"/>
  <c r="O99" i="23"/>
  <c r="P98" i="23"/>
  <c r="O98" i="23"/>
  <c r="Q98" i="23" s="1"/>
  <c r="P97" i="23"/>
  <c r="O97" i="23"/>
  <c r="Q97" i="23" s="1"/>
  <c r="Q96" i="23"/>
  <c r="P96" i="23"/>
  <c r="O96" i="23"/>
  <c r="P95" i="23"/>
  <c r="Q95" i="23" s="1"/>
  <c r="O95" i="23"/>
  <c r="P94" i="23"/>
  <c r="Q94" i="23" s="1"/>
  <c r="O94" i="23"/>
  <c r="O101" i="41"/>
  <c r="O100" i="41"/>
  <c r="P99" i="41"/>
  <c r="O99" i="41"/>
  <c r="Q99" i="41" s="1"/>
  <c r="I22" i="4" s="1"/>
  <c r="P98" i="41"/>
  <c r="O98" i="41"/>
  <c r="Q98" i="41" s="1"/>
  <c r="P97" i="41"/>
  <c r="O97" i="41"/>
  <c r="Q97" i="41" s="1"/>
  <c r="Q96" i="41"/>
  <c r="P96" i="41"/>
  <c r="O96" i="41"/>
  <c r="P95" i="41"/>
  <c r="Q95" i="41" s="1"/>
  <c r="O95" i="41"/>
  <c r="P94" i="41"/>
  <c r="Q94" i="41" s="1"/>
  <c r="O94" i="41"/>
  <c r="O101" i="24"/>
  <c r="O100" i="24"/>
  <c r="P99" i="24"/>
  <c r="O99" i="24"/>
  <c r="P98" i="24"/>
  <c r="O98" i="24"/>
  <c r="Q98" i="24" s="1"/>
  <c r="P97" i="24"/>
  <c r="O97" i="24"/>
  <c r="Q97" i="24" s="1"/>
  <c r="Q96" i="24"/>
  <c r="P96" i="24"/>
  <c r="O96" i="24"/>
  <c r="P95" i="24"/>
  <c r="Q95" i="24" s="1"/>
  <c r="O95" i="24"/>
  <c r="P94" i="24"/>
  <c r="Q94" i="24" s="1"/>
  <c r="O94" i="24"/>
  <c r="O101" i="25"/>
  <c r="O100" i="25"/>
  <c r="P99" i="25"/>
  <c r="O99" i="25"/>
  <c r="Q99" i="25" s="1"/>
  <c r="I24" i="4" s="1"/>
  <c r="P98" i="25"/>
  <c r="O98" i="25"/>
  <c r="Q98" i="25" s="1"/>
  <c r="P97" i="25"/>
  <c r="O97" i="25"/>
  <c r="Q97" i="25" s="1"/>
  <c r="Q96" i="25"/>
  <c r="P96" i="25"/>
  <c r="O96" i="25"/>
  <c r="P95" i="25"/>
  <c r="Q95" i="25" s="1"/>
  <c r="O95" i="25"/>
  <c r="P94" i="25"/>
  <c r="Q94" i="25" s="1"/>
  <c r="O94" i="25"/>
  <c r="O101" i="26"/>
  <c r="O100" i="26"/>
  <c r="P99" i="26"/>
  <c r="O99" i="26"/>
  <c r="P98" i="26"/>
  <c r="O98" i="26"/>
  <c r="Q98" i="26" s="1"/>
  <c r="Q97" i="26"/>
  <c r="P97" i="26"/>
  <c r="O97" i="26"/>
  <c r="Q96" i="26"/>
  <c r="P96" i="26"/>
  <c r="O96" i="26"/>
  <c r="P95" i="26"/>
  <c r="Q95" i="26" s="1"/>
  <c r="O95" i="26"/>
  <c r="P94" i="26"/>
  <c r="Q94" i="26" s="1"/>
  <c r="O94" i="26"/>
  <c r="O101" i="27"/>
  <c r="O100" i="27"/>
  <c r="P99" i="27"/>
  <c r="O99" i="27"/>
  <c r="P98" i="27"/>
  <c r="O98" i="27"/>
  <c r="Q98" i="27" s="1"/>
  <c r="Q97" i="27"/>
  <c r="P97" i="27"/>
  <c r="O97" i="27"/>
  <c r="Q96" i="27"/>
  <c r="P96" i="27"/>
  <c r="O96" i="27"/>
  <c r="P95" i="27"/>
  <c r="Q95" i="27" s="1"/>
  <c r="O95" i="27"/>
  <c r="P94" i="27"/>
  <c r="O94" i="27"/>
  <c r="Q94" i="27" s="1"/>
  <c r="O101" i="28"/>
  <c r="O100" i="28"/>
  <c r="P99" i="28"/>
  <c r="O99" i="28"/>
  <c r="Q99" i="28" s="1"/>
  <c r="I27" i="4" s="1"/>
  <c r="P98" i="28"/>
  <c r="O98" i="28"/>
  <c r="Q98" i="28" s="1"/>
  <c r="Q97" i="28"/>
  <c r="P97" i="28"/>
  <c r="O97" i="28"/>
  <c r="Q96" i="28"/>
  <c r="P96" i="28"/>
  <c r="O96" i="28"/>
  <c r="P95" i="28"/>
  <c r="Q95" i="28" s="1"/>
  <c r="O95" i="28"/>
  <c r="P94" i="28"/>
  <c r="Q94" i="28" s="1"/>
  <c r="O94" i="28"/>
  <c r="O101" i="29"/>
  <c r="O100" i="29"/>
  <c r="P99" i="29"/>
  <c r="O99" i="29"/>
  <c r="P98" i="29"/>
  <c r="O98" i="29"/>
  <c r="Q98" i="29" s="1"/>
  <c r="Q97" i="29"/>
  <c r="P97" i="29"/>
  <c r="O97" i="29"/>
  <c r="Q96" i="29"/>
  <c r="P96" i="29"/>
  <c r="O96" i="29"/>
  <c r="P95" i="29"/>
  <c r="Q95" i="29" s="1"/>
  <c r="O95" i="29"/>
  <c r="P94" i="29"/>
  <c r="Q94" i="29" s="1"/>
  <c r="O94" i="29"/>
  <c r="O101" i="30"/>
  <c r="O100" i="30"/>
  <c r="P99" i="30"/>
  <c r="O99" i="30"/>
  <c r="P98" i="30"/>
  <c r="O98" i="30"/>
  <c r="Q98" i="30" s="1"/>
  <c r="Q97" i="30"/>
  <c r="P97" i="30"/>
  <c r="O97" i="30"/>
  <c r="Q96" i="30"/>
  <c r="P96" i="30"/>
  <c r="O96" i="30"/>
  <c r="P95" i="30"/>
  <c r="Q95" i="30" s="1"/>
  <c r="O95" i="30"/>
  <c r="P94" i="30"/>
  <c r="Q94" i="30" s="1"/>
  <c r="O94" i="30"/>
  <c r="O101" i="31"/>
  <c r="O100" i="31"/>
  <c r="P99" i="31"/>
  <c r="O99" i="31"/>
  <c r="P98" i="31"/>
  <c r="O98" i="31"/>
  <c r="Q98" i="31" s="1"/>
  <c r="Q97" i="31"/>
  <c r="P97" i="31"/>
  <c r="O97" i="31"/>
  <c r="Q96" i="31"/>
  <c r="P96" i="31"/>
  <c r="O96" i="31"/>
  <c r="P95" i="31"/>
  <c r="Q95" i="31" s="1"/>
  <c r="O95" i="31"/>
  <c r="P94" i="31"/>
  <c r="Q94" i="31" s="1"/>
  <c r="O94" i="31"/>
  <c r="O101" i="32"/>
  <c r="O100" i="32"/>
  <c r="P99" i="32"/>
  <c r="O99" i="32"/>
  <c r="Q99" i="32" s="1"/>
  <c r="I31" i="4" s="1"/>
  <c r="P98" i="32"/>
  <c r="O98" i="32"/>
  <c r="Q98" i="32" s="1"/>
  <c r="Q97" i="32"/>
  <c r="P97" i="32"/>
  <c r="O97" i="32"/>
  <c r="Q96" i="32"/>
  <c r="P96" i="32"/>
  <c r="O96" i="32"/>
  <c r="P95" i="32"/>
  <c r="Q95" i="32" s="1"/>
  <c r="O95" i="32"/>
  <c r="P94" i="32"/>
  <c r="Q94" i="32" s="1"/>
  <c r="O94" i="32"/>
  <c r="O101" i="33"/>
  <c r="O100" i="33"/>
  <c r="P99" i="33"/>
  <c r="O99" i="33"/>
  <c r="Q99" i="33" s="1"/>
  <c r="I32" i="4" s="1"/>
  <c r="P98" i="33"/>
  <c r="O98" i="33"/>
  <c r="Q98" i="33" s="1"/>
  <c r="Q97" i="33"/>
  <c r="P97" i="33"/>
  <c r="O97" i="33"/>
  <c r="Q96" i="33"/>
  <c r="P96" i="33"/>
  <c r="O96" i="33"/>
  <c r="P95" i="33"/>
  <c r="Q95" i="33" s="1"/>
  <c r="O95" i="33"/>
  <c r="P94" i="33"/>
  <c r="Q94" i="33" s="1"/>
  <c r="O94" i="33"/>
  <c r="O101" i="34"/>
  <c r="O100" i="34"/>
  <c r="P99" i="34"/>
  <c r="O99" i="34"/>
  <c r="P98" i="34"/>
  <c r="O98" i="34"/>
  <c r="Q98" i="34" s="1"/>
  <c r="Q97" i="34"/>
  <c r="P97" i="34"/>
  <c r="O97" i="34"/>
  <c r="Q96" i="34"/>
  <c r="P96" i="34"/>
  <c r="O96" i="34"/>
  <c r="P95" i="34"/>
  <c r="Q95" i="34" s="1"/>
  <c r="O95" i="34"/>
  <c r="P94" i="34"/>
  <c r="Q94" i="34" s="1"/>
  <c r="O94" i="34"/>
  <c r="O101" i="35"/>
  <c r="O100" i="35"/>
  <c r="P99" i="35"/>
  <c r="O99" i="35"/>
  <c r="P98" i="35"/>
  <c r="O98" i="35"/>
  <c r="Q98" i="35" s="1"/>
  <c r="Q97" i="35"/>
  <c r="P97" i="35"/>
  <c r="O97" i="35"/>
  <c r="Q96" i="35"/>
  <c r="P96" i="35"/>
  <c r="O96" i="35"/>
  <c r="P95" i="35"/>
  <c r="Q95" i="35" s="1"/>
  <c r="O95" i="35"/>
  <c r="P94" i="35"/>
  <c r="Q94" i="35" s="1"/>
  <c r="O94" i="35"/>
  <c r="O101" i="36"/>
  <c r="O100" i="36"/>
  <c r="P99" i="36"/>
  <c r="O99" i="36"/>
  <c r="Q99" i="36" s="1"/>
  <c r="I35" i="4" s="1"/>
  <c r="P98" i="36"/>
  <c r="O98" i="36"/>
  <c r="Q98" i="36" s="1"/>
  <c r="Q97" i="36"/>
  <c r="P97" i="36"/>
  <c r="O97" i="36"/>
  <c r="Q96" i="36"/>
  <c r="P96" i="36"/>
  <c r="O96" i="36"/>
  <c r="P95" i="36"/>
  <c r="Q95" i="36" s="1"/>
  <c r="O95" i="36"/>
  <c r="P94" i="36"/>
  <c r="Q94" i="36" s="1"/>
  <c r="O94" i="36"/>
  <c r="O101" i="37"/>
  <c r="O100" i="37"/>
  <c r="P99" i="37"/>
  <c r="O99" i="37"/>
  <c r="P98" i="37"/>
  <c r="O98" i="37"/>
  <c r="Q98" i="37" s="1"/>
  <c r="Q97" i="37"/>
  <c r="P97" i="37"/>
  <c r="O97" i="37"/>
  <c r="Q96" i="37"/>
  <c r="P96" i="37"/>
  <c r="O96" i="37"/>
  <c r="P95" i="37"/>
  <c r="Q95" i="37" s="1"/>
  <c r="O95" i="37"/>
  <c r="P94" i="37"/>
  <c r="Q94" i="37" s="1"/>
  <c r="O94" i="37"/>
  <c r="O101" i="38"/>
  <c r="O100" i="38"/>
  <c r="P99" i="38"/>
  <c r="O99" i="38"/>
  <c r="P98" i="38"/>
  <c r="O98" i="38"/>
  <c r="Q98" i="38" s="1"/>
  <c r="Q97" i="38"/>
  <c r="P97" i="38"/>
  <c r="O97" i="38"/>
  <c r="Q96" i="38"/>
  <c r="P96" i="38"/>
  <c r="O96" i="38"/>
  <c r="P95" i="38"/>
  <c r="Q95" i="38" s="1"/>
  <c r="O95" i="38"/>
  <c r="P94" i="38"/>
  <c r="Q94" i="38" s="1"/>
  <c r="O94" i="38"/>
  <c r="O101" i="39"/>
  <c r="O100" i="39"/>
  <c r="P99" i="39"/>
  <c r="O99" i="39"/>
  <c r="P98" i="39"/>
  <c r="O98" i="39"/>
  <c r="Q98" i="39" s="1"/>
  <c r="Q97" i="39"/>
  <c r="P97" i="39"/>
  <c r="O97" i="39"/>
  <c r="Q96" i="39"/>
  <c r="P96" i="39"/>
  <c r="O96" i="39"/>
  <c r="P95" i="39"/>
  <c r="Q95" i="39" s="1"/>
  <c r="O95" i="39"/>
  <c r="P94" i="39"/>
  <c r="Q94" i="39" s="1"/>
  <c r="O94" i="39"/>
  <c r="O101" i="13"/>
  <c r="O100" i="13"/>
  <c r="P99" i="13"/>
  <c r="O99" i="13"/>
  <c r="Q99" i="13" s="1"/>
  <c r="I5" i="4" s="1"/>
  <c r="P98" i="13"/>
  <c r="O98" i="13"/>
  <c r="Q98" i="13" s="1"/>
  <c r="H5" i="4" s="1"/>
  <c r="P97" i="13"/>
  <c r="O97" i="13"/>
  <c r="Q97" i="13" s="1"/>
  <c r="G5" i="4" s="1"/>
  <c r="Q96" i="13"/>
  <c r="P96" i="13"/>
  <c r="O96" i="13"/>
  <c r="P95" i="13"/>
  <c r="O95" i="13"/>
  <c r="P94" i="13"/>
  <c r="O94" i="13"/>
  <c r="N44" i="4"/>
  <c r="N5" i="43" s="1"/>
  <c r="N43" i="4"/>
  <c r="M5" i="43" s="1"/>
  <c r="N42" i="4"/>
  <c r="L5" i="43" s="1"/>
  <c r="N41" i="4"/>
  <c r="K5" i="43" s="1"/>
  <c r="N40" i="4"/>
  <c r="J5" i="43" s="1"/>
  <c r="N39" i="4"/>
  <c r="I5" i="43" s="1"/>
  <c r="Q99" i="39" l="1"/>
  <c r="I38" i="4" s="1"/>
  <c r="Q99" i="38"/>
  <c r="I37" i="4" s="1"/>
  <c r="Q99" i="37"/>
  <c r="I36" i="4" s="1"/>
  <c r="Q99" i="35"/>
  <c r="I34" i="4" s="1"/>
  <c r="Q99" i="34"/>
  <c r="I33" i="4" s="1"/>
  <c r="Q99" i="31"/>
  <c r="I30" i="4" s="1"/>
  <c r="Q99" i="30"/>
  <c r="I29" i="4" s="1"/>
  <c r="Q99" i="29"/>
  <c r="I28" i="4" s="1"/>
  <c r="Q99" i="27"/>
  <c r="I26" i="4" s="1"/>
  <c r="Q99" i="26"/>
  <c r="I25" i="4" s="1"/>
  <c r="Q99" i="24"/>
  <c r="I23" i="4" s="1"/>
  <c r="Q99" i="23"/>
  <c r="I21" i="4" s="1"/>
  <c r="Q99" i="21"/>
  <c r="I19" i="4" s="1"/>
  <c r="Q99" i="19"/>
  <c r="I17" i="4" s="1"/>
  <c r="Q99" i="17"/>
  <c r="I15" i="4" s="1"/>
  <c r="Q99" i="16"/>
  <c r="I13" i="4" s="1"/>
  <c r="Q99" i="14"/>
  <c r="I11" i="4" s="1"/>
  <c r="Q99" i="12"/>
  <c r="I9" i="4" s="1"/>
  <c r="Q99" i="9"/>
  <c r="I7" i="4" s="1"/>
  <c r="Q97" i="12"/>
  <c r="G9" i="4" s="1"/>
  <c r="Q95" i="14"/>
  <c r="Q97" i="11"/>
  <c r="G10" i="4" s="1"/>
  <c r="Q95" i="13"/>
  <c r="Q95" i="11"/>
  <c r="Q94" i="8"/>
  <c r="F6" i="4" s="1"/>
  <c r="Q94" i="13"/>
  <c r="F5" i="4" s="1"/>
  <c r="Q94" i="14"/>
  <c r="F11" i="4" s="1"/>
  <c r="Q97" i="14"/>
  <c r="G11" i="4" s="1"/>
  <c r="Q98" i="11"/>
  <c r="H10" i="4" s="1"/>
  <c r="Q95" i="10"/>
  <c r="Q95" i="9"/>
  <c r="Q95" i="8"/>
  <c r="Q97" i="8"/>
  <c r="G6" i="4" s="1"/>
  <c r="Q99" i="8"/>
  <c r="I6" i="4" s="1"/>
  <c r="Q99" i="15"/>
  <c r="I12" i="4" s="1"/>
  <c r="O5" i="43"/>
  <c r="J38" i="4"/>
  <c r="E38" i="4"/>
  <c r="D38" i="4"/>
  <c r="C38" i="4"/>
  <c r="B38" i="4"/>
  <c r="J37" i="4"/>
  <c r="E37" i="4"/>
  <c r="D37" i="4"/>
  <c r="C37" i="4"/>
  <c r="B37" i="4"/>
  <c r="J36" i="4"/>
  <c r="E36" i="4"/>
  <c r="D36" i="4"/>
  <c r="C36" i="4"/>
  <c r="B36" i="4"/>
  <c r="J35" i="4"/>
  <c r="E35" i="4"/>
  <c r="D35" i="4"/>
  <c r="C35" i="4"/>
  <c r="B35" i="4"/>
  <c r="J34" i="4"/>
  <c r="E34" i="4"/>
  <c r="D34" i="4"/>
  <c r="C34" i="4"/>
  <c r="B34" i="4"/>
  <c r="J33" i="4"/>
  <c r="E33" i="4"/>
  <c r="D33" i="4"/>
  <c r="C33" i="4"/>
  <c r="B33" i="4"/>
  <c r="J32" i="4"/>
  <c r="E32" i="4"/>
  <c r="D32" i="4"/>
  <c r="C32" i="4"/>
  <c r="B32" i="4"/>
  <c r="J31" i="4"/>
  <c r="J12" i="4"/>
  <c r="E12" i="4"/>
  <c r="D12" i="4"/>
  <c r="C12" i="4"/>
  <c r="B12" i="4"/>
  <c r="E31" i="4"/>
  <c r="D31" i="4"/>
  <c r="C31" i="4"/>
  <c r="B31" i="4"/>
  <c r="J30" i="4"/>
  <c r="E30" i="4"/>
  <c r="D30" i="4"/>
  <c r="C30" i="4"/>
  <c r="B30" i="4"/>
  <c r="J29" i="4"/>
  <c r="E29" i="4"/>
  <c r="D29" i="4"/>
  <c r="C29" i="4"/>
  <c r="B29" i="4"/>
  <c r="J28" i="4"/>
  <c r="E28" i="4"/>
  <c r="D28" i="4"/>
  <c r="C28" i="4"/>
  <c r="B28" i="4"/>
  <c r="J27" i="4"/>
  <c r="E27" i="4"/>
  <c r="D27" i="4"/>
  <c r="C27" i="4"/>
  <c r="B27" i="4"/>
  <c r="J26" i="4"/>
  <c r="E26" i="4"/>
  <c r="D26" i="4"/>
  <c r="C26" i="4"/>
  <c r="B26" i="4"/>
  <c r="J25" i="4"/>
  <c r="E25" i="4"/>
  <c r="D25" i="4"/>
  <c r="C25" i="4"/>
  <c r="B25" i="4"/>
  <c r="J24" i="4"/>
  <c r="E24" i="4"/>
  <c r="D24" i="4"/>
  <c r="C24" i="4"/>
  <c r="B24" i="4"/>
  <c r="J23" i="4"/>
  <c r="E23" i="4"/>
  <c r="D23" i="4"/>
  <c r="C23" i="4"/>
  <c r="B23" i="4"/>
  <c r="B22" i="4"/>
  <c r="J22" i="4"/>
  <c r="E22" i="4"/>
  <c r="D22" i="4"/>
  <c r="C22" i="4"/>
  <c r="K40" i="41"/>
  <c r="K34" i="41"/>
  <c r="K33" i="41"/>
  <c r="K31" i="41"/>
  <c r="K29" i="41"/>
  <c r="K15" i="41"/>
  <c r="K14" i="41"/>
  <c r="K13" i="41"/>
  <c r="G11" i="41"/>
  <c r="J21" i="4"/>
  <c r="E21" i="4"/>
  <c r="D21" i="4"/>
  <c r="C21" i="4"/>
  <c r="B21" i="4"/>
  <c r="J20" i="4"/>
  <c r="E20" i="4"/>
  <c r="D20" i="4"/>
  <c r="C20" i="4"/>
  <c r="B20" i="4"/>
  <c r="J19" i="4"/>
  <c r="E19" i="4"/>
  <c r="D19" i="4"/>
  <c r="C19" i="4"/>
  <c r="B19" i="4"/>
  <c r="J18" i="4"/>
  <c r="E18" i="4"/>
  <c r="D18" i="4"/>
  <c r="C18" i="4"/>
  <c r="B18" i="4"/>
  <c r="J17" i="4"/>
  <c r="E17" i="4"/>
  <c r="D17" i="4"/>
  <c r="C17" i="4"/>
  <c r="B17" i="4"/>
  <c r="J16" i="4"/>
  <c r="E16" i="4"/>
  <c r="D16" i="4"/>
  <c r="C16" i="4"/>
  <c r="B16" i="4"/>
  <c r="J15" i="4"/>
  <c r="E15" i="4"/>
  <c r="D15" i="4"/>
  <c r="C15" i="4"/>
  <c r="B15" i="4"/>
  <c r="J14" i="4"/>
  <c r="E14" i="4"/>
  <c r="D14" i="4"/>
  <c r="C14" i="4"/>
  <c r="B14" i="4"/>
  <c r="J13" i="4"/>
  <c r="E13" i="4"/>
  <c r="D13" i="4"/>
  <c r="C13" i="4"/>
  <c r="B13" i="4"/>
  <c r="J5" i="4"/>
  <c r="E5" i="4"/>
  <c r="D5" i="4"/>
  <c r="C5" i="4"/>
  <c r="A5" i="43" s="1"/>
  <c r="B5" i="4"/>
  <c r="J6" i="4"/>
  <c r="E6" i="4"/>
  <c r="D6" i="4"/>
  <c r="C6" i="4"/>
  <c r="B6" i="4"/>
  <c r="J7" i="4"/>
  <c r="E7" i="4"/>
  <c r="D7" i="4"/>
  <c r="C7" i="4"/>
  <c r="B7" i="4"/>
  <c r="J8" i="4"/>
  <c r="E8" i="4"/>
  <c r="D8" i="4"/>
  <c r="C8" i="4"/>
  <c r="B8" i="4"/>
  <c r="J9" i="4"/>
  <c r="E9" i="4"/>
  <c r="D9" i="4"/>
  <c r="C9" i="4"/>
  <c r="B9" i="4"/>
  <c r="E10" i="4"/>
  <c r="D10" i="4"/>
  <c r="C10" i="4"/>
  <c r="B10" i="4"/>
  <c r="J11" i="4"/>
  <c r="E11" i="4"/>
  <c r="D11" i="4"/>
  <c r="C11" i="4"/>
  <c r="B11" i="4"/>
  <c r="K40" i="40"/>
  <c r="K34" i="40"/>
  <c r="K33" i="40"/>
  <c r="K31" i="40"/>
  <c r="K29" i="40"/>
  <c r="K15" i="40"/>
  <c r="K13" i="40"/>
  <c r="K14" i="40" s="1"/>
  <c r="G11" i="40"/>
  <c r="D39" i="4" l="1"/>
  <c r="E5" i="43" s="1"/>
  <c r="K16" i="41"/>
  <c r="K16" i="40"/>
  <c r="K40" i="39" l="1"/>
  <c r="K34" i="39"/>
  <c r="K33" i="39"/>
  <c r="K31" i="39"/>
  <c r="K29" i="39"/>
  <c r="K15" i="39"/>
  <c r="K13" i="39"/>
  <c r="G11" i="39"/>
  <c r="K40" i="38"/>
  <c r="K34" i="38"/>
  <c r="K33" i="38"/>
  <c r="K31" i="38"/>
  <c r="K29" i="38"/>
  <c r="K15" i="38"/>
  <c r="K16" i="38" s="1"/>
  <c r="K13" i="38"/>
  <c r="G11" i="38"/>
  <c r="K40" i="37"/>
  <c r="K34" i="37"/>
  <c r="K33" i="37"/>
  <c r="K31" i="37"/>
  <c r="K29" i="37"/>
  <c r="K15" i="37"/>
  <c r="K13" i="37"/>
  <c r="K14" i="37" s="1"/>
  <c r="G11" i="37"/>
  <c r="K40" i="36"/>
  <c r="K34" i="36"/>
  <c r="K33" i="36"/>
  <c r="K31" i="36"/>
  <c r="K29" i="36"/>
  <c r="K15" i="36"/>
  <c r="K14" i="36"/>
  <c r="K13" i="36"/>
  <c r="G11" i="36"/>
  <c r="K40" i="35"/>
  <c r="K34" i="35"/>
  <c r="K33" i="35"/>
  <c r="K31" i="35"/>
  <c r="K29" i="35"/>
  <c r="K15" i="35"/>
  <c r="K13" i="35"/>
  <c r="K14" i="35" s="1"/>
  <c r="G11" i="35"/>
  <c r="K40" i="34"/>
  <c r="K34" i="34"/>
  <c r="K33" i="34"/>
  <c r="K31" i="34"/>
  <c r="K29" i="34"/>
  <c r="K15" i="34"/>
  <c r="K16" i="34" s="1"/>
  <c r="K13" i="34"/>
  <c r="G11" i="34"/>
  <c r="K40" i="33"/>
  <c r="K34" i="33"/>
  <c r="K33" i="33"/>
  <c r="K31" i="33"/>
  <c r="K29" i="33"/>
  <c r="K15" i="33"/>
  <c r="K14" i="33"/>
  <c r="K13" i="33"/>
  <c r="G11" i="33"/>
  <c r="K40" i="32"/>
  <c r="K34" i="32"/>
  <c r="K33" i="32"/>
  <c r="K31" i="32"/>
  <c r="K29" i="32"/>
  <c r="K15" i="32"/>
  <c r="K13" i="32"/>
  <c r="G11" i="32"/>
  <c r="K40" i="31"/>
  <c r="K34" i="31"/>
  <c r="K33" i="31"/>
  <c r="K31" i="31"/>
  <c r="K29" i="31"/>
  <c r="K15" i="31"/>
  <c r="K14" i="31"/>
  <c r="K13" i="31"/>
  <c r="G11" i="31"/>
  <c r="K40" i="30"/>
  <c r="K34" i="30"/>
  <c r="K33" i="30"/>
  <c r="K31" i="30"/>
  <c r="K29" i="30"/>
  <c r="K15" i="30"/>
  <c r="K16" i="30" s="1"/>
  <c r="K13" i="30"/>
  <c r="G11" i="30"/>
  <c r="K40" i="29"/>
  <c r="K34" i="29"/>
  <c r="K33" i="29"/>
  <c r="K31" i="29"/>
  <c r="K29" i="29"/>
  <c r="K15" i="29"/>
  <c r="K13" i="29"/>
  <c r="K14" i="29" s="1"/>
  <c r="G11" i="29"/>
  <c r="K40" i="28"/>
  <c r="K34" i="28"/>
  <c r="K33" i="28"/>
  <c r="K31" i="28"/>
  <c r="K29" i="28"/>
  <c r="K15" i="28"/>
  <c r="K14" i="28"/>
  <c r="K13" i="28"/>
  <c r="G11" i="28"/>
  <c r="K40" i="27"/>
  <c r="K34" i="27"/>
  <c r="K33" i="27"/>
  <c r="K31" i="27"/>
  <c r="K29" i="27"/>
  <c r="K15" i="27"/>
  <c r="K14" i="27"/>
  <c r="K13" i="27"/>
  <c r="G11" i="27"/>
  <c r="K40" i="26"/>
  <c r="K34" i="26"/>
  <c r="K33" i="26"/>
  <c r="K31" i="26"/>
  <c r="K29" i="26"/>
  <c r="K15" i="26"/>
  <c r="K16" i="26" s="1"/>
  <c r="K13" i="26"/>
  <c r="G11" i="26"/>
  <c r="K40" i="25"/>
  <c r="K34" i="25"/>
  <c r="K33" i="25"/>
  <c r="K31" i="25"/>
  <c r="K29" i="25"/>
  <c r="K16" i="25"/>
  <c r="K15" i="25"/>
  <c r="K13" i="25"/>
  <c r="G11" i="25"/>
  <c r="K40" i="24"/>
  <c r="K34" i="24"/>
  <c r="K33" i="24"/>
  <c r="K31" i="24"/>
  <c r="K29" i="24"/>
  <c r="K15" i="24"/>
  <c r="K14" i="24"/>
  <c r="K13" i="24"/>
  <c r="G11" i="24"/>
  <c r="K40" i="23"/>
  <c r="K34" i="23"/>
  <c r="K33" i="23"/>
  <c r="K31" i="23"/>
  <c r="K29" i="23"/>
  <c r="K15" i="23"/>
  <c r="K13" i="23"/>
  <c r="K14" i="23" s="1"/>
  <c r="G11" i="23"/>
  <c r="K40" i="22"/>
  <c r="K34" i="22"/>
  <c r="K33" i="22"/>
  <c r="K31" i="22"/>
  <c r="K29" i="22"/>
  <c r="K15" i="22"/>
  <c r="K13" i="22"/>
  <c r="K14" i="22" s="1"/>
  <c r="G11" i="22"/>
  <c r="K40" i="21"/>
  <c r="K34" i="21"/>
  <c r="K33" i="21"/>
  <c r="K31" i="21"/>
  <c r="K29" i="21"/>
  <c r="K15" i="21"/>
  <c r="K16" i="21" s="1"/>
  <c r="K13" i="21"/>
  <c r="G11" i="21"/>
  <c r="K40" i="20"/>
  <c r="K34" i="20"/>
  <c r="K33" i="20"/>
  <c r="K31" i="20"/>
  <c r="K29" i="20"/>
  <c r="K15" i="20"/>
  <c r="K14" i="20"/>
  <c r="K13" i="20"/>
  <c r="G11" i="20"/>
  <c r="K40" i="19"/>
  <c r="K34" i="19"/>
  <c r="K33" i="19"/>
  <c r="K31" i="19"/>
  <c r="K29" i="19"/>
  <c r="K15" i="19"/>
  <c r="K14" i="19"/>
  <c r="K13" i="19"/>
  <c r="G11" i="19"/>
  <c r="K40" i="18"/>
  <c r="K34" i="18"/>
  <c r="K33" i="18"/>
  <c r="K31" i="18"/>
  <c r="K29" i="18"/>
  <c r="K15" i="18"/>
  <c r="K13" i="18"/>
  <c r="K14" i="18" s="1"/>
  <c r="G11" i="18"/>
  <c r="K40" i="17"/>
  <c r="K34" i="17"/>
  <c r="K33" i="17"/>
  <c r="K31" i="17"/>
  <c r="K29" i="17"/>
  <c r="K15" i="17"/>
  <c r="K14" i="17"/>
  <c r="K13" i="17"/>
  <c r="G11" i="17"/>
  <c r="K40" i="16"/>
  <c r="K34" i="16"/>
  <c r="K33" i="16"/>
  <c r="K31" i="16"/>
  <c r="K29" i="16"/>
  <c r="K15" i="16"/>
  <c r="K16" i="16" s="1"/>
  <c r="K13" i="16"/>
  <c r="G11" i="16"/>
  <c r="K14" i="25" l="1"/>
  <c r="K16" i="27"/>
  <c r="K14" i="39"/>
  <c r="K16" i="19"/>
  <c r="K16" i="20"/>
  <c r="K16" i="39"/>
  <c r="K14" i="38"/>
  <c r="K16" i="37"/>
  <c r="K16" i="36"/>
  <c r="K16" i="35"/>
  <c r="K14" i="34"/>
  <c r="K16" i="33"/>
  <c r="K14" i="32"/>
  <c r="K16" i="32"/>
  <c r="K16" i="31"/>
  <c r="K14" i="30"/>
  <c r="K16" i="29"/>
  <c r="K16" i="28"/>
  <c r="K14" i="26"/>
  <c r="K16" i="24"/>
  <c r="K16" i="23"/>
  <c r="K16" i="22"/>
  <c r="K14" i="21"/>
  <c r="K16" i="18"/>
  <c r="K16" i="17"/>
  <c r="K14" i="16"/>
  <c r="K31" i="1" l="1"/>
  <c r="N98" i="1"/>
  <c r="M98" i="1"/>
  <c r="O98" i="1" s="1"/>
  <c r="K29" i="1"/>
  <c r="K40" i="1"/>
  <c r="M100" i="1" s="1"/>
  <c r="G11" i="1"/>
  <c r="K13" i="1"/>
  <c r="M94" i="1" s="1"/>
  <c r="K14" i="1"/>
  <c r="O94" i="1" s="1"/>
  <c r="K15" i="1"/>
  <c r="K16" i="1" s="1"/>
  <c r="O95" i="1" s="1"/>
  <c r="K33" i="1"/>
  <c r="M99" i="1" s="1"/>
  <c r="O99" i="1" s="1"/>
  <c r="K34" i="1"/>
  <c r="N99" i="1" s="1"/>
  <c r="N94" i="1"/>
  <c r="M95" i="1"/>
  <c r="N95" i="1"/>
  <c r="M96" i="1"/>
  <c r="M97" i="1"/>
  <c r="O97" i="1" s="1"/>
  <c r="N97" i="1"/>
  <c r="N100" i="1"/>
  <c r="M101" i="1"/>
  <c r="G39" i="4" l="1"/>
  <c r="G40" i="4" s="1"/>
  <c r="G42" i="4" s="1"/>
  <c r="F5" i="43" s="1"/>
  <c r="I39" i="4"/>
  <c r="I40" i="4" s="1"/>
  <c r="I42" i="4" s="1"/>
  <c r="H5" i="43" s="1"/>
  <c r="U5" i="43" s="1"/>
  <c r="F39" i="4" l="1"/>
  <c r="F40" i="4" s="1"/>
  <c r="H39" i="4"/>
  <c r="H40" i="4" s="1"/>
  <c r="H42" i="4" s="1"/>
  <c r="G5" i="43" s="1"/>
</calcChain>
</file>

<file path=xl/comments1.xml><?xml version="1.0" encoding="utf-8"?>
<comments xmlns="http://schemas.openxmlformats.org/spreadsheetml/2006/main">
  <authors>
    <author>Windows ユーザー</author>
  </authors>
  <commentList>
    <comment ref="J42" authorId="0" shapeId="0">
      <text>
        <r>
          <rPr>
            <b/>
            <sz val="9"/>
            <color indexed="81"/>
            <rFont val="MS P ゴシック"/>
            <family val="3"/>
            <charset val="128"/>
          </rPr>
          <t>市町村を応援する保健医療現地調整本部員が市町村に確認</t>
        </r>
      </text>
    </comment>
  </commentList>
</comments>
</file>

<file path=xl/comments10.xml><?xml version="1.0" encoding="utf-8"?>
<comments xmlns="http://schemas.openxmlformats.org/spreadsheetml/2006/main">
  <authors>
    <author>Windows ユーザー</author>
  </authors>
  <commentList>
    <comment ref="J79" authorId="0" shapeId="0">
      <text>
        <r>
          <rPr>
            <b/>
            <sz val="9"/>
            <color indexed="81"/>
            <rFont val="MS P ゴシック"/>
            <family val="3"/>
            <charset val="128"/>
          </rPr>
          <t>◎又は○の場合はＥＭＩＳ「課題/申し送り」にも記載</t>
        </r>
      </text>
    </comment>
  </commentList>
</comments>
</file>

<file path=xl/comments11.xml><?xml version="1.0" encoding="utf-8"?>
<comments xmlns="http://schemas.openxmlformats.org/spreadsheetml/2006/main">
  <authors>
    <author>Windows ユーザー</author>
  </authors>
  <commentList>
    <comment ref="J79" authorId="0" shapeId="0">
      <text>
        <r>
          <rPr>
            <b/>
            <sz val="9"/>
            <color indexed="81"/>
            <rFont val="MS P ゴシック"/>
            <family val="3"/>
            <charset val="128"/>
          </rPr>
          <t>◎又は○の場合はＥＭＩＳ「課題/申し送り」にも記載</t>
        </r>
      </text>
    </comment>
  </commentList>
</comments>
</file>

<file path=xl/comments12.xml><?xml version="1.0" encoding="utf-8"?>
<comments xmlns="http://schemas.openxmlformats.org/spreadsheetml/2006/main">
  <authors>
    <author>Windows ユーザー</author>
  </authors>
  <commentList>
    <comment ref="J79" authorId="0" shapeId="0">
      <text>
        <r>
          <rPr>
            <b/>
            <sz val="9"/>
            <color indexed="81"/>
            <rFont val="MS P ゴシック"/>
            <family val="3"/>
            <charset val="128"/>
          </rPr>
          <t>◎又は○の場合はＥＭＩＳ「課題/申し送り」にも記載</t>
        </r>
      </text>
    </comment>
  </commentList>
</comments>
</file>

<file path=xl/comments13.xml><?xml version="1.0" encoding="utf-8"?>
<comments xmlns="http://schemas.openxmlformats.org/spreadsheetml/2006/main">
  <authors>
    <author>Windows ユーザー</author>
  </authors>
  <commentList>
    <comment ref="J79" authorId="0" shapeId="0">
      <text>
        <r>
          <rPr>
            <b/>
            <sz val="9"/>
            <color indexed="81"/>
            <rFont val="MS P ゴシック"/>
            <family val="3"/>
            <charset val="128"/>
          </rPr>
          <t>◎又は○の場合はＥＭＩＳ「課題/申し送り」にも記載</t>
        </r>
      </text>
    </comment>
  </commentList>
</comments>
</file>

<file path=xl/comments14.xml><?xml version="1.0" encoding="utf-8"?>
<comments xmlns="http://schemas.openxmlformats.org/spreadsheetml/2006/main">
  <authors>
    <author>Windows ユーザー</author>
  </authors>
  <commentList>
    <comment ref="J79" authorId="0" shapeId="0">
      <text>
        <r>
          <rPr>
            <b/>
            <sz val="9"/>
            <color indexed="81"/>
            <rFont val="MS P ゴシック"/>
            <family val="3"/>
            <charset val="128"/>
          </rPr>
          <t>◎又は○の場合はＥＭＩＳ「課題/申し送り」にも記載</t>
        </r>
      </text>
    </comment>
  </commentList>
</comments>
</file>

<file path=xl/comments15.xml><?xml version="1.0" encoding="utf-8"?>
<comments xmlns="http://schemas.openxmlformats.org/spreadsheetml/2006/main">
  <authors>
    <author>Windows ユーザー</author>
  </authors>
  <commentList>
    <comment ref="J79" authorId="0" shapeId="0">
      <text>
        <r>
          <rPr>
            <b/>
            <sz val="9"/>
            <color indexed="81"/>
            <rFont val="MS P ゴシック"/>
            <family val="3"/>
            <charset val="128"/>
          </rPr>
          <t>◎又は○の場合はＥＭＩＳ「課題/申し送り」にも記載</t>
        </r>
      </text>
    </comment>
  </commentList>
</comments>
</file>

<file path=xl/comments16.xml><?xml version="1.0" encoding="utf-8"?>
<comments xmlns="http://schemas.openxmlformats.org/spreadsheetml/2006/main">
  <authors>
    <author>Windows ユーザー</author>
  </authors>
  <commentList>
    <comment ref="J79" authorId="0" shapeId="0">
      <text>
        <r>
          <rPr>
            <b/>
            <sz val="9"/>
            <color indexed="81"/>
            <rFont val="MS P ゴシック"/>
            <family val="3"/>
            <charset val="128"/>
          </rPr>
          <t>◎又は○の場合はＥＭＩＳ「課題/申し送り」にも記載</t>
        </r>
      </text>
    </comment>
  </commentList>
</comments>
</file>

<file path=xl/comments17.xml><?xml version="1.0" encoding="utf-8"?>
<comments xmlns="http://schemas.openxmlformats.org/spreadsheetml/2006/main">
  <authors>
    <author>Windows ユーザー</author>
  </authors>
  <commentList>
    <comment ref="J79" authorId="0" shapeId="0">
      <text>
        <r>
          <rPr>
            <b/>
            <sz val="9"/>
            <color indexed="81"/>
            <rFont val="MS P ゴシック"/>
            <family val="3"/>
            <charset val="128"/>
          </rPr>
          <t>◎又は○の場合はＥＭＩＳ「課題/申し送り」にも記載</t>
        </r>
      </text>
    </comment>
  </commentList>
</comments>
</file>

<file path=xl/comments18.xml><?xml version="1.0" encoding="utf-8"?>
<comments xmlns="http://schemas.openxmlformats.org/spreadsheetml/2006/main">
  <authors>
    <author>Windows ユーザー</author>
  </authors>
  <commentList>
    <comment ref="J79" authorId="0" shapeId="0">
      <text>
        <r>
          <rPr>
            <b/>
            <sz val="9"/>
            <color indexed="81"/>
            <rFont val="MS P ゴシック"/>
            <family val="3"/>
            <charset val="128"/>
          </rPr>
          <t>◎又は○の場合はＥＭＩＳ「課題/申し送り」にも記載</t>
        </r>
      </text>
    </comment>
  </commentList>
</comments>
</file>

<file path=xl/comments19.xml><?xml version="1.0" encoding="utf-8"?>
<comments xmlns="http://schemas.openxmlformats.org/spreadsheetml/2006/main">
  <authors>
    <author>Windows ユーザー</author>
  </authors>
  <commentList>
    <comment ref="J79" authorId="0" shapeId="0">
      <text>
        <r>
          <rPr>
            <b/>
            <sz val="9"/>
            <color indexed="81"/>
            <rFont val="MS P ゴシック"/>
            <family val="3"/>
            <charset val="128"/>
          </rPr>
          <t>◎又は○の場合はＥＭＩＳ「課題/申し送り」にも記載</t>
        </r>
      </text>
    </comment>
  </commentList>
</comments>
</file>

<file path=xl/comments2.xml><?xml version="1.0" encoding="utf-8"?>
<comments xmlns="http://schemas.openxmlformats.org/spreadsheetml/2006/main">
  <authors>
    <author>Windows ユーザー</author>
  </authors>
  <commentList>
    <comment ref="J79" authorId="0" shapeId="0">
      <text>
        <r>
          <rPr>
            <b/>
            <sz val="9"/>
            <color indexed="81"/>
            <rFont val="MS P ゴシック"/>
            <family val="3"/>
            <charset val="128"/>
          </rPr>
          <t>◎又は○の場合はＥＭＩＳ「課題/申し送り」にも記載</t>
        </r>
      </text>
    </comment>
  </commentList>
</comments>
</file>

<file path=xl/comments20.xml><?xml version="1.0" encoding="utf-8"?>
<comments xmlns="http://schemas.openxmlformats.org/spreadsheetml/2006/main">
  <authors>
    <author>Windows ユーザー</author>
  </authors>
  <commentList>
    <comment ref="J79" authorId="0" shapeId="0">
      <text>
        <r>
          <rPr>
            <b/>
            <sz val="9"/>
            <color indexed="81"/>
            <rFont val="MS P ゴシック"/>
            <family val="3"/>
            <charset val="128"/>
          </rPr>
          <t>◎又は○の場合はＥＭＩＳ「課題/申し送り」にも記載</t>
        </r>
      </text>
    </comment>
  </commentList>
</comments>
</file>

<file path=xl/comments21.xml><?xml version="1.0" encoding="utf-8"?>
<comments xmlns="http://schemas.openxmlformats.org/spreadsheetml/2006/main">
  <authors>
    <author>Windows ユーザー</author>
  </authors>
  <commentList>
    <comment ref="J79" authorId="0" shapeId="0">
      <text>
        <r>
          <rPr>
            <b/>
            <sz val="9"/>
            <color indexed="81"/>
            <rFont val="MS P ゴシック"/>
            <family val="3"/>
            <charset val="128"/>
          </rPr>
          <t>◎又は○の場合はＥＭＩＳ「課題/申し送り」にも記載</t>
        </r>
      </text>
    </comment>
  </commentList>
</comments>
</file>

<file path=xl/comments22.xml><?xml version="1.0" encoding="utf-8"?>
<comments xmlns="http://schemas.openxmlformats.org/spreadsheetml/2006/main">
  <authors>
    <author>Windows ユーザー</author>
  </authors>
  <commentList>
    <comment ref="J79" authorId="0" shapeId="0">
      <text>
        <r>
          <rPr>
            <b/>
            <sz val="9"/>
            <color indexed="81"/>
            <rFont val="MS P ゴシック"/>
            <family val="3"/>
            <charset val="128"/>
          </rPr>
          <t>◎又は○の場合はＥＭＩＳ「課題/申し送り」にも記載</t>
        </r>
      </text>
    </comment>
  </commentList>
</comments>
</file>

<file path=xl/comments23.xml><?xml version="1.0" encoding="utf-8"?>
<comments xmlns="http://schemas.openxmlformats.org/spreadsheetml/2006/main">
  <authors>
    <author>Windows ユーザー</author>
  </authors>
  <commentList>
    <comment ref="J79" authorId="0" shapeId="0">
      <text>
        <r>
          <rPr>
            <b/>
            <sz val="9"/>
            <color indexed="81"/>
            <rFont val="MS P ゴシック"/>
            <family val="3"/>
            <charset val="128"/>
          </rPr>
          <t>◎又は○の場合はＥＭＩＳ「課題/申し送り」にも記載</t>
        </r>
      </text>
    </comment>
  </commentList>
</comments>
</file>

<file path=xl/comments24.xml><?xml version="1.0" encoding="utf-8"?>
<comments xmlns="http://schemas.openxmlformats.org/spreadsheetml/2006/main">
  <authors>
    <author>Windows ユーザー</author>
  </authors>
  <commentList>
    <comment ref="J79" authorId="0" shapeId="0">
      <text>
        <r>
          <rPr>
            <b/>
            <sz val="9"/>
            <color indexed="81"/>
            <rFont val="MS P ゴシック"/>
            <family val="3"/>
            <charset val="128"/>
          </rPr>
          <t>◎又は○の場合はＥＭＩＳ「課題/申し送り」にも記載</t>
        </r>
      </text>
    </comment>
  </commentList>
</comments>
</file>

<file path=xl/comments25.xml><?xml version="1.0" encoding="utf-8"?>
<comments xmlns="http://schemas.openxmlformats.org/spreadsheetml/2006/main">
  <authors>
    <author>Windows ユーザー</author>
  </authors>
  <commentList>
    <comment ref="J79" authorId="0" shapeId="0">
      <text>
        <r>
          <rPr>
            <b/>
            <sz val="9"/>
            <color indexed="81"/>
            <rFont val="MS P ゴシック"/>
            <family val="3"/>
            <charset val="128"/>
          </rPr>
          <t>◎又は○の場合はＥＭＩＳ「課題/申し送り」にも記載</t>
        </r>
      </text>
    </comment>
  </commentList>
</comments>
</file>

<file path=xl/comments26.xml><?xml version="1.0" encoding="utf-8"?>
<comments xmlns="http://schemas.openxmlformats.org/spreadsheetml/2006/main">
  <authors>
    <author>Windows ユーザー</author>
  </authors>
  <commentList>
    <comment ref="J79" authorId="0" shapeId="0">
      <text>
        <r>
          <rPr>
            <b/>
            <sz val="9"/>
            <color indexed="81"/>
            <rFont val="MS P ゴシック"/>
            <family val="3"/>
            <charset val="128"/>
          </rPr>
          <t>◎又は○の場合はＥＭＩＳ「課題/申し送り」にも記載</t>
        </r>
      </text>
    </comment>
  </commentList>
</comments>
</file>

<file path=xl/comments27.xml><?xml version="1.0" encoding="utf-8"?>
<comments xmlns="http://schemas.openxmlformats.org/spreadsheetml/2006/main">
  <authors>
    <author>Windows ユーザー</author>
  </authors>
  <commentList>
    <comment ref="J79" authorId="0" shapeId="0">
      <text>
        <r>
          <rPr>
            <b/>
            <sz val="9"/>
            <color indexed="81"/>
            <rFont val="MS P ゴシック"/>
            <family val="3"/>
            <charset val="128"/>
          </rPr>
          <t>◎又は○の場合はＥＭＩＳ「課題/申し送り」にも記載</t>
        </r>
      </text>
    </comment>
  </commentList>
</comments>
</file>

<file path=xl/comments28.xml><?xml version="1.0" encoding="utf-8"?>
<comments xmlns="http://schemas.openxmlformats.org/spreadsheetml/2006/main">
  <authors>
    <author>Windows ユーザー</author>
  </authors>
  <commentList>
    <comment ref="J79" authorId="0" shapeId="0">
      <text>
        <r>
          <rPr>
            <b/>
            <sz val="9"/>
            <color indexed="81"/>
            <rFont val="MS P ゴシック"/>
            <family val="3"/>
            <charset val="128"/>
          </rPr>
          <t>◎又は○の場合はＥＭＩＳ「課題/申し送り」にも記載</t>
        </r>
      </text>
    </comment>
  </commentList>
</comments>
</file>

<file path=xl/comments29.xml><?xml version="1.0" encoding="utf-8"?>
<comments xmlns="http://schemas.openxmlformats.org/spreadsheetml/2006/main">
  <authors>
    <author>Windows ユーザー</author>
  </authors>
  <commentList>
    <comment ref="J79" authorId="0" shapeId="0">
      <text>
        <r>
          <rPr>
            <b/>
            <sz val="9"/>
            <color indexed="81"/>
            <rFont val="MS P ゴシック"/>
            <family val="3"/>
            <charset val="128"/>
          </rPr>
          <t>◎又は○の場合はＥＭＩＳ「課題/申し送り」にも記載</t>
        </r>
      </text>
    </comment>
  </commentList>
</comments>
</file>

<file path=xl/comments3.xml><?xml version="1.0" encoding="utf-8"?>
<comments xmlns="http://schemas.openxmlformats.org/spreadsheetml/2006/main">
  <authors>
    <author>Windows ユーザー</author>
  </authors>
  <commentList>
    <comment ref="J79" authorId="0" shapeId="0">
      <text>
        <r>
          <rPr>
            <b/>
            <sz val="9"/>
            <color indexed="81"/>
            <rFont val="MS P ゴシック"/>
            <family val="3"/>
            <charset val="128"/>
          </rPr>
          <t>◎又は○の場合はＥＭＩＳ「課題/申し送り」にも記載</t>
        </r>
      </text>
    </comment>
  </commentList>
</comments>
</file>

<file path=xl/comments30.xml><?xml version="1.0" encoding="utf-8"?>
<comments xmlns="http://schemas.openxmlformats.org/spreadsheetml/2006/main">
  <authors>
    <author>Windows ユーザー</author>
  </authors>
  <commentList>
    <comment ref="J79" authorId="0" shapeId="0">
      <text>
        <r>
          <rPr>
            <b/>
            <sz val="9"/>
            <color indexed="81"/>
            <rFont val="MS P ゴシック"/>
            <family val="3"/>
            <charset val="128"/>
          </rPr>
          <t>◎又は○の場合はＥＭＩＳ「課題/申し送り」にも記載</t>
        </r>
      </text>
    </comment>
  </commentList>
</comments>
</file>

<file path=xl/comments31.xml><?xml version="1.0" encoding="utf-8"?>
<comments xmlns="http://schemas.openxmlformats.org/spreadsheetml/2006/main">
  <authors>
    <author>Windows ユーザー</author>
  </authors>
  <commentList>
    <comment ref="J79" authorId="0" shapeId="0">
      <text>
        <r>
          <rPr>
            <b/>
            <sz val="9"/>
            <color indexed="81"/>
            <rFont val="MS P ゴシック"/>
            <family val="3"/>
            <charset val="128"/>
          </rPr>
          <t>◎又は○の場合はＥＭＩＳ「課題/申し送り」にも記載</t>
        </r>
      </text>
    </comment>
  </commentList>
</comments>
</file>

<file path=xl/comments32.xml><?xml version="1.0" encoding="utf-8"?>
<comments xmlns="http://schemas.openxmlformats.org/spreadsheetml/2006/main">
  <authors>
    <author>Windows ユーザー</author>
  </authors>
  <commentList>
    <comment ref="J79" authorId="0" shapeId="0">
      <text>
        <r>
          <rPr>
            <b/>
            <sz val="9"/>
            <color indexed="81"/>
            <rFont val="MS P ゴシック"/>
            <family val="3"/>
            <charset val="128"/>
          </rPr>
          <t>◎又は○の場合はＥＭＩＳ「課題/申し送り」にも記載</t>
        </r>
      </text>
    </comment>
  </commentList>
</comments>
</file>

<file path=xl/comments33.xml><?xml version="1.0" encoding="utf-8"?>
<comments xmlns="http://schemas.openxmlformats.org/spreadsheetml/2006/main">
  <authors>
    <author>Windows ユーザー</author>
  </authors>
  <commentList>
    <comment ref="J79" authorId="0" shapeId="0">
      <text>
        <r>
          <rPr>
            <b/>
            <sz val="9"/>
            <color indexed="81"/>
            <rFont val="MS P ゴシック"/>
            <family val="3"/>
            <charset val="128"/>
          </rPr>
          <t>◎又は○の場合はＥＭＩＳ「課題/申し送り」にも記載</t>
        </r>
      </text>
    </comment>
  </commentList>
</comments>
</file>

<file path=xl/comments34.xml><?xml version="1.0" encoding="utf-8"?>
<comments xmlns="http://schemas.openxmlformats.org/spreadsheetml/2006/main">
  <authors>
    <author>Windows ユーザー</author>
  </authors>
  <commentList>
    <comment ref="J79" authorId="0" shapeId="0">
      <text>
        <r>
          <rPr>
            <b/>
            <sz val="9"/>
            <color indexed="81"/>
            <rFont val="MS P ゴシック"/>
            <family val="3"/>
            <charset val="128"/>
          </rPr>
          <t>◎又は○の場合はＥＭＩＳ「課題/申し送り」にも記載</t>
        </r>
      </text>
    </comment>
  </commentList>
</comments>
</file>

<file path=xl/comments35.xml><?xml version="1.0" encoding="utf-8"?>
<comments xmlns="http://schemas.openxmlformats.org/spreadsheetml/2006/main">
  <authors>
    <author>Windows ユーザー</author>
  </authors>
  <commentList>
    <comment ref="J79" authorId="0" shapeId="0">
      <text>
        <r>
          <rPr>
            <b/>
            <sz val="9"/>
            <color indexed="81"/>
            <rFont val="MS P ゴシック"/>
            <family val="3"/>
            <charset val="128"/>
          </rPr>
          <t>◎又は○の場合はＥＭＩＳ「課題/申し送り」にも記載</t>
        </r>
      </text>
    </comment>
  </commentList>
</comments>
</file>

<file path=xl/comments4.xml><?xml version="1.0" encoding="utf-8"?>
<comments xmlns="http://schemas.openxmlformats.org/spreadsheetml/2006/main">
  <authors>
    <author>Windows ユーザー</author>
  </authors>
  <commentList>
    <comment ref="J79" authorId="0" shapeId="0">
      <text>
        <r>
          <rPr>
            <b/>
            <sz val="9"/>
            <color indexed="81"/>
            <rFont val="MS P ゴシック"/>
            <family val="3"/>
            <charset val="128"/>
          </rPr>
          <t>◎又は○の場合はＥＭＩＳ「課題/申し送り」にも記載</t>
        </r>
      </text>
    </comment>
  </commentList>
</comments>
</file>

<file path=xl/comments5.xml><?xml version="1.0" encoding="utf-8"?>
<comments xmlns="http://schemas.openxmlformats.org/spreadsheetml/2006/main">
  <authors>
    <author>Windows ユーザー</author>
  </authors>
  <commentList>
    <comment ref="J79" authorId="0" shapeId="0">
      <text>
        <r>
          <rPr>
            <b/>
            <sz val="9"/>
            <color indexed="81"/>
            <rFont val="MS P ゴシック"/>
            <family val="3"/>
            <charset val="128"/>
          </rPr>
          <t>◎又は○の場合はＥＭＩＳ「課題/申し送り」にも記載</t>
        </r>
      </text>
    </comment>
  </commentList>
</comments>
</file>

<file path=xl/comments6.xml><?xml version="1.0" encoding="utf-8"?>
<comments xmlns="http://schemas.openxmlformats.org/spreadsheetml/2006/main">
  <authors>
    <author>Windows ユーザー</author>
  </authors>
  <commentList>
    <comment ref="J79" authorId="0" shapeId="0">
      <text>
        <r>
          <rPr>
            <b/>
            <sz val="9"/>
            <color indexed="81"/>
            <rFont val="MS P ゴシック"/>
            <family val="3"/>
            <charset val="128"/>
          </rPr>
          <t>◎又は○の場合はＥＭＩＳ「課題/申し送り」にも記載</t>
        </r>
      </text>
    </comment>
  </commentList>
</comments>
</file>

<file path=xl/comments7.xml><?xml version="1.0" encoding="utf-8"?>
<comments xmlns="http://schemas.openxmlformats.org/spreadsheetml/2006/main">
  <authors>
    <author>Windows ユーザー</author>
  </authors>
  <commentList>
    <comment ref="J79" authorId="0" shapeId="0">
      <text>
        <r>
          <rPr>
            <b/>
            <sz val="9"/>
            <color indexed="81"/>
            <rFont val="MS P ゴシック"/>
            <family val="3"/>
            <charset val="128"/>
          </rPr>
          <t>◎又は○の場合はＥＭＩＳ「課題/申し送り」にも記載</t>
        </r>
      </text>
    </comment>
  </commentList>
</comments>
</file>

<file path=xl/comments8.xml><?xml version="1.0" encoding="utf-8"?>
<comments xmlns="http://schemas.openxmlformats.org/spreadsheetml/2006/main">
  <authors>
    <author>Windows ユーザー</author>
  </authors>
  <commentList>
    <comment ref="J79" authorId="0" shapeId="0">
      <text>
        <r>
          <rPr>
            <b/>
            <sz val="9"/>
            <color indexed="81"/>
            <rFont val="MS P ゴシック"/>
            <family val="3"/>
            <charset val="128"/>
          </rPr>
          <t>◎又は○の場合はＥＭＩＳ「課題/申し送り」にも記載</t>
        </r>
      </text>
    </comment>
  </commentList>
</comments>
</file>

<file path=xl/comments9.xml><?xml version="1.0" encoding="utf-8"?>
<comments xmlns="http://schemas.openxmlformats.org/spreadsheetml/2006/main">
  <authors>
    <author>Windows ユーザー</author>
  </authors>
  <commentList>
    <comment ref="J79" authorId="0" shapeId="0">
      <text>
        <r>
          <rPr>
            <b/>
            <sz val="9"/>
            <color indexed="81"/>
            <rFont val="MS P ゴシック"/>
            <family val="3"/>
            <charset val="128"/>
          </rPr>
          <t>◎又は○の場合はＥＭＩＳ「課題/申し送り」にも記載</t>
        </r>
      </text>
    </comment>
  </commentList>
</comments>
</file>

<file path=xl/sharedStrings.xml><?xml version="1.0" encoding="utf-8"?>
<sst xmlns="http://schemas.openxmlformats.org/spreadsheetml/2006/main" count="12301" uniqueCount="352">
  <si>
    <t>記載者(所属・職名)</t>
    <rPh sb="0" eb="3">
      <t>キサイシャ</t>
    </rPh>
    <rPh sb="4" eb="6">
      <t>ショゾク</t>
    </rPh>
    <rPh sb="7" eb="9">
      <t>ショクメイ</t>
    </rPh>
    <phoneticPr fontId="3"/>
  </si>
  <si>
    <t>避難所活動の目的：</t>
    <rPh sb="0" eb="3">
      <t>ヒナンショ</t>
    </rPh>
    <rPh sb="3" eb="5">
      <t>カツドウ</t>
    </rPh>
    <rPh sb="6" eb="8">
      <t>モクテキ</t>
    </rPh>
    <phoneticPr fontId="3"/>
  </si>
  <si>
    <t>・公衆衛生的立場から避難所での住民の生活を把握し、予測される問題と当面の解決方法、今後の課題と対策を検討する。</t>
    <rPh sb="1" eb="3">
      <t>コウシュウ</t>
    </rPh>
    <rPh sb="3" eb="6">
      <t>エイセイテキ</t>
    </rPh>
    <rPh sb="6" eb="8">
      <t>タチバ</t>
    </rPh>
    <rPh sb="10" eb="13">
      <t>ヒナンジョ</t>
    </rPh>
    <rPh sb="15" eb="17">
      <t>ジュウミン</t>
    </rPh>
    <rPh sb="18" eb="20">
      <t>セイカツ</t>
    </rPh>
    <rPh sb="21" eb="23">
      <t>ハアク</t>
    </rPh>
    <rPh sb="25" eb="27">
      <t>ヨソク</t>
    </rPh>
    <rPh sb="30" eb="32">
      <t>モンダイ</t>
    </rPh>
    <rPh sb="33" eb="35">
      <t>トウメン</t>
    </rPh>
    <rPh sb="36" eb="38">
      <t>カイケツ</t>
    </rPh>
    <rPh sb="38" eb="40">
      <t>ホウホウ</t>
    </rPh>
    <rPh sb="41" eb="43">
      <t>コンゴ</t>
    </rPh>
    <rPh sb="44" eb="46">
      <t>カダイ</t>
    </rPh>
    <rPh sb="47" eb="49">
      <t>タイサク</t>
    </rPh>
    <rPh sb="50" eb="52">
      <t>ケントウ</t>
    </rPh>
    <phoneticPr fontId="3"/>
  </si>
  <si>
    <t>・個人や家族が被災による健康レベルの低下をできるだけ防ぐための生活行動が取れるよう援助する。</t>
    <rPh sb="1" eb="3">
      <t>コジン</t>
    </rPh>
    <rPh sb="4" eb="6">
      <t>カゾク</t>
    </rPh>
    <rPh sb="7" eb="9">
      <t>ヒサイ</t>
    </rPh>
    <rPh sb="12" eb="14">
      <t>ケンコウ</t>
    </rPh>
    <rPh sb="18" eb="20">
      <t>テイカ</t>
    </rPh>
    <rPh sb="26" eb="27">
      <t>フセ</t>
    </rPh>
    <rPh sb="31" eb="33">
      <t>セイカツ</t>
    </rPh>
    <rPh sb="33" eb="35">
      <t>コウドウ</t>
    </rPh>
    <rPh sb="36" eb="37">
      <t>ト</t>
    </rPh>
    <rPh sb="41" eb="43">
      <t>エンジョ</t>
    </rPh>
    <phoneticPr fontId="3"/>
  </si>
  <si>
    <t>避難所の概況</t>
    <rPh sb="0" eb="3">
      <t>ヒナンジョ</t>
    </rPh>
    <rPh sb="4" eb="6">
      <t>ガイキョウ</t>
    </rPh>
    <phoneticPr fontId="3"/>
  </si>
  <si>
    <t>避難所名</t>
    <rPh sb="0" eb="3">
      <t>ヒナンショ</t>
    </rPh>
    <rPh sb="3" eb="4">
      <t>メイ</t>
    </rPh>
    <phoneticPr fontId="3"/>
  </si>
  <si>
    <t>施設の広さ</t>
    <rPh sb="0" eb="2">
      <t>シセツ</t>
    </rPh>
    <rPh sb="3" eb="4">
      <t>ヒロ</t>
    </rPh>
    <phoneticPr fontId="3"/>
  </si>
  <si>
    <t>施設の概要図(屋内・外の施設、連絡系統などを含む)</t>
    <rPh sb="0" eb="2">
      <t>シセツ</t>
    </rPh>
    <rPh sb="3" eb="5">
      <t>ガイヨウ</t>
    </rPh>
    <rPh sb="5" eb="6">
      <t>ズ</t>
    </rPh>
    <rPh sb="7" eb="9">
      <t>オクナイ</t>
    </rPh>
    <rPh sb="10" eb="11">
      <t>ソト</t>
    </rPh>
    <rPh sb="12" eb="14">
      <t>シセツ</t>
    </rPh>
    <rPh sb="15" eb="17">
      <t>レンラク</t>
    </rPh>
    <rPh sb="17" eb="19">
      <t>ケイトウ</t>
    </rPh>
    <rPh sb="22" eb="23">
      <t>フク</t>
    </rPh>
    <phoneticPr fontId="3"/>
  </si>
  <si>
    <t>管理統括・代表者の情報</t>
    <rPh sb="0" eb="2">
      <t>カンリ</t>
    </rPh>
    <rPh sb="2" eb="4">
      <t>トウカツ</t>
    </rPh>
    <rPh sb="5" eb="8">
      <t>ダイヒョウシャ</t>
    </rPh>
    <rPh sb="9" eb="11">
      <t>ジョウホウ</t>
    </rPh>
    <phoneticPr fontId="3"/>
  </si>
  <si>
    <t>医療の提供状況</t>
    <rPh sb="0" eb="2">
      <t>イリョウ</t>
    </rPh>
    <rPh sb="3" eb="5">
      <t>テイキョウ</t>
    </rPh>
    <rPh sb="5" eb="7">
      <t>ジョウキョウ</t>
    </rPh>
    <phoneticPr fontId="3"/>
  </si>
  <si>
    <t>対応</t>
    <rPh sb="0" eb="2">
      <t>タイオウ</t>
    </rPh>
    <phoneticPr fontId="3"/>
  </si>
  <si>
    <t>避難者への情報伝達手段(黒板・掲示板・マイク・チラシ配布など)</t>
    <rPh sb="0" eb="3">
      <t>ヒナンシャ</t>
    </rPh>
    <rPh sb="5" eb="7">
      <t>ジョウホウ</t>
    </rPh>
    <rPh sb="7" eb="9">
      <t>デンタツ</t>
    </rPh>
    <rPh sb="9" eb="11">
      <t>シュダン</t>
    </rPh>
    <rPh sb="12" eb="14">
      <t>コクバン</t>
    </rPh>
    <rPh sb="15" eb="18">
      <t>ケイジバン</t>
    </rPh>
    <rPh sb="26" eb="28">
      <t>ハイフ</t>
    </rPh>
    <phoneticPr fontId="3"/>
  </si>
  <si>
    <t>環境的側面</t>
    <rPh sb="0" eb="3">
      <t>カンキョウテキ</t>
    </rPh>
    <rPh sb="3" eb="5">
      <t>ソクメン</t>
    </rPh>
    <phoneticPr fontId="3"/>
  </si>
  <si>
    <t>組織や活動</t>
    <rPh sb="0" eb="2">
      <t>ソシキ</t>
    </rPh>
    <rPh sb="3" eb="5">
      <t>カツドウ</t>
    </rPh>
    <phoneticPr fontId="3"/>
  </si>
  <si>
    <t>電話</t>
    <rPh sb="0" eb="2">
      <t>デンワ</t>
    </rPh>
    <phoneticPr fontId="3"/>
  </si>
  <si>
    <t>FAX</t>
    <phoneticPr fontId="3"/>
  </si>
  <si>
    <t>避難者数</t>
    <rPh sb="0" eb="2">
      <t>ヒナン</t>
    </rPh>
    <rPh sb="2" eb="3">
      <t>シャ</t>
    </rPh>
    <rPh sb="3" eb="4">
      <t>スウ</t>
    </rPh>
    <phoneticPr fontId="3"/>
  </si>
  <si>
    <t>　氏名(立場)</t>
    <rPh sb="1" eb="3">
      <t>シメイ</t>
    </rPh>
    <rPh sb="4" eb="6">
      <t>タチバ</t>
    </rPh>
    <phoneticPr fontId="3"/>
  </si>
  <si>
    <t>　その他</t>
    <rPh sb="3" eb="4">
      <t>タ</t>
    </rPh>
    <phoneticPr fontId="3"/>
  </si>
  <si>
    <t>連絡体制　/　指揮・命令系統</t>
    <rPh sb="0" eb="2">
      <t>レンラク</t>
    </rPh>
    <rPh sb="2" eb="4">
      <t>タイセイ</t>
    </rPh>
    <rPh sb="7" eb="9">
      <t>シキ</t>
    </rPh>
    <rPh sb="10" eb="12">
      <t>メイレイ</t>
    </rPh>
    <rPh sb="12" eb="14">
      <t>ケイトウ</t>
    </rPh>
    <phoneticPr fontId="3"/>
  </si>
  <si>
    <t>スペース密度</t>
    <rPh sb="4" eb="6">
      <t>ミツド</t>
    </rPh>
    <phoneticPr fontId="3"/>
  </si>
  <si>
    <t>自主組織　</t>
    <rPh sb="0" eb="2">
      <t>ジシュ</t>
    </rPh>
    <rPh sb="2" eb="4">
      <t>ソシキ</t>
    </rPh>
    <phoneticPr fontId="3"/>
  </si>
  <si>
    <t>ボランティア</t>
    <phoneticPr fontId="3"/>
  </si>
  <si>
    <t>　救護所</t>
    <rPh sb="1" eb="4">
      <t>キュウゴショ</t>
    </rPh>
    <phoneticPr fontId="3"/>
  </si>
  <si>
    <t>　有　・　無</t>
    <phoneticPr fontId="3"/>
  </si>
  <si>
    <t>　地域の医師との連携</t>
    <rPh sb="1" eb="3">
      <t>チイキ</t>
    </rPh>
    <rPh sb="4" eb="6">
      <t>イシ</t>
    </rPh>
    <rPh sb="8" eb="10">
      <t>レンケイ</t>
    </rPh>
    <phoneticPr fontId="3"/>
  </si>
  <si>
    <t>外部支援</t>
    <rPh sb="0" eb="2">
      <t>ガイブ</t>
    </rPh>
    <rPh sb="2" eb="4">
      <t>シエン</t>
    </rPh>
    <phoneticPr fontId="3"/>
  </si>
  <si>
    <t>　　有の場合、職種（　　　　　　　　　　　　　　　　　　　）</t>
    <phoneticPr fontId="3"/>
  </si>
  <si>
    <t>　年　　月　　日</t>
    <rPh sb="1" eb="2">
      <t>ネン</t>
    </rPh>
    <rPh sb="4" eb="5">
      <t>ツキ</t>
    </rPh>
    <rPh sb="7" eb="8">
      <t>ヒ</t>
    </rPh>
    <phoneticPr fontId="3"/>
  </si>
  <si>
    <t>　　有(　　　　　　　　　　)　・　無</t>
    <phoneticPr fontId="3"/>
  </si>
  <si>
    <t>　　有(チーム数：　　　　　、人数：　　　　　人)　・　無</t>
    <phoneticPr fontId="3"/>
  </si>
  <si>
    <t>ライフライン</t>
    <phoneticPr fontId="3"/>
  </si>
  <si>
    <t>電気</t>
    <rPh sb="0" eb="2">
      <t>デンキ</t>
    </rPh>
    <phoneticPr fontId="3"/>
  </si>
  <si>
    <t>水道</t>
    <rPh sb="0" eb="2">
      <t>スイドウ</t>
    </rPh>
    <phoneticPr fontId="3"/>
  </si>
  <si>
    <t>固定電話</t>
    <rPh sb="0" eb="2">
      <t>コテイ</t>
    </rPh>
    <rPh sb="2" eb="4">
      <t>デンワ</t>
    </rPh>
    <phoneticPr fontId="3"/>
  </si>
  <si>
    <t>携帯電話</t>
    <rPh sb="0" eb="2">
      <t>ケイタイ</t>
    </rPh>
    <rPh sb="2" eb="4">
      <t>デンワ</t>
    </rPh>
    <phoneticPr fontId="3"/>
  </si>
  <si>
    <t>設備状況と衛生面</t>
    <rPh sb="0" eb="2">
      <t>セツビ</t>
    </rPh>
    <rPh sb="2" eb="4">
      <t>ジョウキョウ</t>
    </rPh>
    <rPh sb="5" eb="8">
      <t>エイセイメン</t>
    </rPh>
    <phoneticPr fontId="3"/>
  </si>
  <si>
    <t>洗濯機</t>
    <rPh sb="0" eb="3">
      <t>センタクキ</t>
    </rPh>
    <phoneticPr fontId="3"/>
  </si>
  <si>
    <t>冷蔵庫</t>
    <rPh sb="0" eb="3">
      <t>レイゾウコ</t>
    </rPh>
    <phoneticPr fontId="3"/>
  </si>
  <si>
    <t>冷暖房</t>
    <rPh sb="0" eb="3">
      <t>レイダンボウ</t>
    </rPh>
    <phoneticPr fontId="3"/>
  </si>
  <si>
    <t>照明</t>
    <rPh sb="0" eb="2">
      <t>ショウメイ</t>
    </rPh>
    <phoneticPr fontId="3"/>
  </si>
  <si>
    <t>飲料水</t>
    <rPh sb="0" eb="3">
      <t>インリョウスイ</t>
    </rPh>
    <phoneticPr fontId="3"/>
  </si>
  <si>
    <t>調理設備</t>
    <rPh sb="0" eb="2">
      <t>チョウリ</t>
    </rPh>
    <rPh sb="2" eb="4">
      <t>セツビ</t>
    </rPh>
    <phoneticPr fontId="3"/>
  </si>
  <si>
    <t>手洗い場</t>
    <rPh sb="0" eb="2">
      <t>テアラ</t>
    </rPh>
    <rPh sb="3" eb="4">
      <t>バ</t>
    </rPh>
    <phoneticPr fontId="3"/>
  </si>
  <si>
    <t>風呂</t>
    <rPh sb="0" eb="2">
      <t>フロ</t>
    </rPh>
    <phoneticPr fontId="3"/>
  </si>
  <si>
    <t>喫煙所</t>
    <rPh sb="0" eb="3">
      <t>キツエンジョ</t>
    </rPh>
    <phoneticPr fontId="3"/>
  </si>
  <si>
    <t>生活環境の衛生面</t>
    <rPh sb="0" eb="2">
      <t>セイカツ</t>
    </rPh>
    <rPh sb="2" eb="4">
      <t>カンキョウ</t>
    </rPh>
    <rPh sb="5" eb="8">
      <t>エイセイメン</t>
    </rPh>
    <phoneticPr fontId="3"/>
  </si>
  <si>
    <t>清掃状況</t>
    <rPh sb="0" eb="2">
      <t>セイソウ</t>
    </rPh>
    <rPh sb="2" eb="4">
      <t>ジョウキョウ</t>
    </rPh>
    <phoneticPr fontId="3"/>
  </si>
  <si>
    <t>ゴミ収集場所</t>
    <rPh sb="2" eb="4">
      <t>シュウシュウ</t>
    </rPh>
    <rPh sb="4" eb="6">
      <t>バショ</t>
    </rPh>
    <phoneticPr fontId="3"/>
  </si>
  <si>
    <t>床の清掃</t>
    <rPh sb="0" eb="1">
      <t>ユカ</t>
    </rPh>
    <rPh sb="2" eb="4">
      <t>セイソウ</t>
    </rPh>
    <phoneticPr fontId="3"/>
  </si>
  <si>
    <t>履き替え</t>
    <rPh sb="0" eb="1">
      <t>ハ</t>
    </rPh>
    <rPh sb="2" eb="3">
      <t>カ</t>
    </rPh>
    <phoneticPr fontId="3"/>
  </si>
  <si>
    <t>不適　・　適</t>
    <rPh sb="0" eb="2">
      <t>フテキ</t>
    </rPh>
    <rPh sb="5" eb="6">
      <t>テキ</t>
    </rPh>
    <phoneticPr fontId="3"/>
  </si>
  <si>
    <t>粉塵</t>
    <rPh sb="0" eb="2">
      <t>フンジン</t>
    </rPh>
    <phoneticPr fontId="3"/>
  </si>
  <si>
    <t>生活騒音</t>
    <rPh sb="0" eb="2">
      <t>セイカツ</t>
    </rPh>
    <rPh sb="2" eb="4">
      <t>ソウオン</t>
    </rPh>
    <phoneticPr fontId="3"/>
  </si>
  <si>
    <t>ペット対策</t>
    <rPh sb="3" eb="5">
      <t>タイサク</t>
    </rPh>
    <phoneticPr fontId="3"/>
  </si>
  <si>
    <t>ペットの収容場所</t>
    <rPh sb="4" eb="6">
      <t>シュウヨウ</t>
    </rPh>
    <rPh sb="6" eb="8">
      <t>バショ</t>
    </rPh>
    <phoneticPr fontId="3"/>
  </si>
  <si>
    <t>換気・温度・湿度等　空調管理</t>
    <rPh sb="0" eb="2">
      <t>カンキ</t>
    </rPh>
    <rPh sb="3" eb="5">
      <t>オンド</t>
    </rPh>
    <rPh sb="6" eb="8">
      <t>シツド</t>
    </rPh>
    <rPh sb="8" eb="9">
      <t>トウ</t>
    </rPh>
    <rPh sb="10" eb="12">
      <t>クウチョウ</t>
    </rPh>
    <rPh sb="12" eb="14">
      <t>カンリ</t>
    </rPh>
    <phoneticPr fontId="3"/>
  </si>
  <si>
    <t>食事の供給</t>
    <rPh sb="0" eb="2">
      <t>ショクジ</t>
    </rPh>
    <rPh sb="3" eb="5">
      <t>キョウキュウ</t>
    </rPh>
    <phoneticPr fontId="3"/>
  </si>
  <si>
    <t>炊き出し</t>
    <rPh sb="0" eb="1">
      <t>タ</t>
    </rPh>
    <rPh sb="2" eb="3">
      <t>ダ</t>
    </rPh>
    <phoneticPr fontId="3"/>
  </si>
  <si>
    <t>残品処理</t>
    <rPh sb="0" eb="2">
      <t>ザンピン</t>
    </rPh>
    <rPh sb="2" eb="4">
      <t>ショリ</t>
    </rPh>
    <phoneticPr fontId="3"/>
  </si>
  <si>
    <t>交通機関(避難所と外との交通手段)</t>
    <rPh sb="0" eb="2">
      <t>コウツウ</t>
    </rPh>
    <rPh sb="2" eb="4">
      <t>キカン</t>
    </rPh>
    <rPh sb="5" eb="7">
      <t>ヒナン</t>
    </rPh>
    <rPh sb="7" eb="8">
      <t>ショ</t>
    </rPh>
    <rPh sb="9" eb="10">
      <t>ソト</t>
    </rPh>
    <rPh sb="12" eb="14">
      <t>コウツウ</t>
    </rPh>
    <rPh sb="14" eb="16">
      <t>シュダン</t>
    </rPh>
    <phoneticPr fontId="3"/>
  </si>
  <si>
    <t>手指消毒</t>
    <rPh sb="0" eb="1">
      <t>テ</t>
    </rPh>
    <rPh sb="1" eb="2">
      <t>ユビ</t>
    </rPh>
    <rPh sb="2" eb="4">
      <t>ショウドク</t>
    </rPh>
    <phoneticPr fontId="3"/>
  </si>
  <si>
    <t>ガス</t>
    <phoneticPr fontId="3"/>
  </si>
  <si>
    <t>トイレ</t>
    <phoneticPr fontId="3"/>
  </si>
  <si>
    <t>不良　・　普　・　良</t>
    <phoneticPr fontId="3"/>
  </si>
  <si>
    <t>活動日</t>
    <rPh sb="0" eb="2">
      <t>カツドウ</t>
    </rPh>
    <rPh sb="2" eb="3">
      <t>ビ</t>
    </rPh>
    <phoneticPr fontId="3"/>
  </si>
  <si>
    <t>過密 ・ 適度 ・ 余裕</t>
    <phoneticPr fontId="3"/>
  </si>
  <si>
    <t>（清掃状況：</t>
    <rPh sb="1" eb="3">
      <t>セイソウ</t>
    </rPh>
    <rPh sb="3" eb="5">
      <t>ジョウキョウ</t>
    </rPh>
    <phoneticPr fontId="3"/>
  </si>
  <si>
    <t>（分煙：　</t>
    <rPh sb="1" eb="3">
      <t>ブンエン</t>
    </rPh>
    <phoneticPr fontId="3"/>
  </si>
  <si>
    <t>無　・　有</t>
    <phoneticPr fontId="3"/>
  </si>
  <si>
    <t>寝具乾燥対策</t>
    <rPh sb="0" eb="2">
      <t>シング</t>
    </rPh>
    <phoneticPr fontId="3"/>
  </si>
  <si>
    <t>巡回診療</t>
    <phoneticPr fontId="3"/>
  </si>
  <si>
    <t>有　・　無</t>
    <phoneticPr fontId="3"/>
  </si>
  <si>
    <t>所在地(市町村名)</t>
    <rPh sb="0" eb="3">
      <t>ショザイチ</t>
    </rPh>
    <rPh sb="4" eb="7">
      <t>シチョウソン</t>
    </rPh>
    <rPh sb="7" eb="8">
      <t>メイ</t>
    </rPh>
    <phoneticPr fontId="3"/>
  </si>
  <si>
    <t>本日の状態</t>
    <rPh sb="0" eb="2">
      <t>ホンジツ</t>
    </rPh>
    <rPh sb="3" eb="5">
      <t>ジョウタイ</t>
    </rPh>
    <phoneticPr fontId="7"/>
  </si>
  <si>
    <t>対応・特記事項</t>
    <rPh sb="0" eb="2">
      <t>タイオウ</t>
    </rPh>
    <rPh sb="3" eb="5">
      <t>トッキ</t>
    </rPh>
    <rPh sb="5" eb="7">
      <t>ジコウ</t>
    </rPh>
    <phoneticPr fontId="7"/>
  </si>
  <si>
    <t>高齢者</t>
    <rPh sb="0" eb="3">
      <t>コウレイシャ</t>
    </rPh>
    <phoneticPr fontId="7"/>
  </si>
  <si>
    <t>人</t>
    <rPh sb="0" eb="1">
      <t>ニン</t>
    </rPh>
    <phoneticPr fontId="7"/>
  </si>
  <si>
    <t>うち要介護認定者数</t>
    <rPh sb="2" eb="5">
      <t>ヨウカイゴ</t>
    </rPh>
    <rPh sb="5" eb="7">
      <t>ニンテイ</t>
    </rPh>
    <rPh sb="7" eb="8">
      <t>シャ</t>
    </rPh>
    <rPh sb="8" eb="9">
      <t>スウ</t>
    </rPh>
    <phoneticPr fontId="7"/>
  </si>
  <si>
    <t>妊婦</t>
    <rPh sb="0" eb="2">
      <t>ニンプ</t>
    </rPh>
    <phoneticPr fontId="7"/>
  </si>
  <si>
    <t>うち妊婦</t>
    <rPh sb="2" eb="4">
      <t>ニンプ</t>
    </rPh>
    <phoneticPr fontId="7"/>
  </si>
  <si>
    <t>うち妊婦健診受診困難者数</t>
    <rPh sb="2" eb="4">
      <t>ニンプ</t>
    </rPh>
    <rPh sb="4" eb="6">
      <t>ケンシン</t>
    </rPh>
    <rPh sb="6" eb="8">
      <t>ジュシン</t>
    </rPh>
    <rPh sb="8" eb="11">
      <t>コンナンシャ</t>
    </rPh>
    <rPh sb="11" eb="12">
      <t>スウ</t>
    </rPh>
    <phoneticPr fontId="7"/>
  </si>
  <si>
    <t>産婦</t>
    <rPh sb="0" eb="2">
      <t>サンプ</t>
    </rPh>
    <phoneticPr fontId="7"/>
  </si>
  <si>
    <t>うち身体障害児</t>
    <rPh sb="2" eb="4">
      <t>シンタイ</t>
    </rPh>
    <rPh sb="4" eb="7">
      <t>ショウガイジ</t>
    </rPh>
    <phoneticPr fontId="7"/>
  </si>
  <si>
    <t>うち知的障害児</t>
    <rPh sb="2" eb="4">
      <t>チテキ</t>
    </rPh>
    <rPh sb="4" eb="7">
      <t>ショウガイジ</t>
    </rPh>
    <phoneticPr fontId="7"/>
  </si>
  <si>
    <t>うち発達障害児</t>
    <rPh sb="2" eb="4">
      <t>ハッタツ</t>
    </rPh>
    <rPh sb="4" eb="7">
      <t>ショウガイジ</t>
    </rPh>
    <phoneticPr fontId="7"/>
  </si>
  <si>
    <t>障害者</t>
    <rPh sb="0" eb="3">
      <t>ショウガイシャ</t>
    </rPh>
    <phoneticPr fontId="7"/>
  </si>
  <si>
    <t>うち身体障害者</t>
    <rPh sb="2" eb="4">
      <t>シンタイ</t>
    </rPh>
    <rPh sb="4" eb="6">
      <t>ショウガイ</t>
    </rPh>
    <rPh sb="6" eb="7">
      <t>シャ</t>
    </rPh>
    <phoneticPr fontId="7"/>
  </si>
  <si>
    <t>うち知的障害者</t>
    <rPh sb="2" eb="4">
      <t>チテキ</t>
    </rPh>
    <rPh sb="4" eb="7">
      <t>ショウガイシャ</t>
    </rPh>
    <phoneticPr fontId="7"/>
  </si>
  <si>
    <t>うち精神障害者</t>
    <rPh sb="2" eb="4">
      <t>セイシン</t>
    </rPh>
    <rPh sb="4" eb="7">
      <t>ショウガイシャ</t>
    </rPh>
    <phoneticPr fontId="7"/>
  </si>
  <si>
    <t>うち発達障害者</t>
    <rPh sb="2" eb="4">
      <t>ハッタツ</t>
    </rPh>
    <rPh sb="4" eb="7">
      <t>ショウガイシャ</t>
    </rPh>
    <phoneticPr fontId="7"/>
  </si>
  <si>
    <t>難病患者</t>
    <rPh sb="0" eb="2">
      <t>ナンビョウ</t>
    </rPh>
    <rPh sb="2" eb="4">
      <t>カンジャ</t>
    </rPh>
    <phoneticPr fontId="7"/>
  </si>
  <si>
    <t>在宅酸素療養者</t>
    <rPh sb="0" eb="2">
      <t>ザイタク</t>
    </rPh>
    <rPh sb="2" eb="4">
      <t>サンソ</t>
    </rPh>
    <rPh sb="4" eb="6">
      <t>リョウヨウ</t>
    </rPh>
    <rPh sb="6" eb="7">
      <t>シャ</t>
    </rPh>
    <phoneticPr fontId="7"/>
  </si>
  <si>
    <t>人工透析者</t>
    <rPh sb="0" eb="2">
      <t>ジンコウ</t>
    </rPh>
    <rPh sb="2" eb="4">
      <t>トウセキ</t>
    </rPh>
    <rPh sb="4" eb="5">
      <t>シャ</t>
    </rPh>
    <phoneticPr fontId="7"/>
  </si>
  <si>
    <t>アレルギー疾患児・者</t>
    <rPh sb="5" eb="7">
      <t>シッカン</t>
    </rPh>
    <rPh sb="7" eb="8">
      <t>ジ</t>
    </rPh>
    <rPh sb="9" eb="10">
      <t>シャ</t>
    </rPh>
    <phoneticPr fontId="7"/>
  </si>
  <si>
    <t>配慮を要する人</t>
    <rPh sb="0" eb="2">
      <t>ハイリョ</t>
    </rPh>
    <rPh sb="3" eb="4">
      <t>ヨウ</t>
    </rPh>
    <rPh sb="6" eb="7">
      <t>ヒト</t>
    </rPh>
    <phoneticPr fontId="3"/>
  </si>
  <si>
    <t>服薬者数</t>
    <rPh sb="0" eb="2">
      <t>フクヤク</t>
    </rPh>
    <rPh sb="2" eb="3">
      <t>シャ</t>
    </rPh>
    <rPh sb="3" eb="4">
      <t>スウ</t>
    </rPh>
    <phoneticPr fontId="7"/>
  </si>
  <si>
    <t>うち高血圧治療薬</t>
    <rPh sb="2" eb="5">
      <t>コウケツアツ</t>
    </rPh>
    <rPh sb="5" eb="7">
      <t>チリョウ</t>
    </rPh>
    <rPh sb="7" eb="8">
      <t>ヤク</t>
    </rPh>
    <phoneticPr fontId="7"/>
  </si>
  <si>
    <t>うち糖尿病治療薬</t>
    <rPh sb="2" eb="5">
      <t>トウニョウビョウ</t>
    </rPh>
    <rPh sb="5" eb="7">
      <t>チリョウ</t>
    </rPh>
    <rPh sb="7" eb="8">
      <t>ヤク</t>
    </rPh>
    <phoneticPr fontId="7"/>
  </si>
  <si>
    <t>うち向精神薬</t>
    <rPh sb="2" eb="3">
      <t>ム</t>
    </rPh>
    <rPh sb="3" eb="5">
      <t>セイシン</t>
    </rPh>
    <rPh sb="5" eb="6">
      <t>ヤク</t>
    </rPh>
    <phoneticPr fontId="7"/>
  </si>
  <si>
    <t>服薬者</t>
    <phoneticPr fontId="7"/>
  </si>
  <si>
    <t>人数の把握</t>
    <rPh sb="0" eb="2">
      <t>ニンズウ</t>
    </rPh>
    <rPh sb="3" eb="5">
      <t>ハアク</t>
    </rPh>
    <phoneticPr fontId="3"/>
  </si>
  <si>
    <t>総数</t>
    <rPh sb="0" eb="2">
      <t>ソウスウ</t>
    </rPh>
    <phoneticPr fontId="7"/>
  </si>
  <si>
    <t>うち高齢者</t>
    <rPh sb="2" eb="5">
      <t>コウレイシャ</t>
    </rPh>
    <phoneticPr fontId="7"/>
  </si>
  <si>
    <t>感染症症状</t>
    <rPh sb="0" eb="3">
      <t>カンセンショウ</t>
    </rPh>
    <rPh sb="3" eb="5">
      <t>ショウジョウ</t>
    </rPh>
    <phoneticPr fontId="3"/>
  </si>
  <si>
    <t>その他</t>
    <rPh sb="2" eb="3">
      <t>ホカ</t>
    </rPh>
    <phoneticPr fontId="3"/>
  </si>
  <si>
    <t>有症状者数</t>
    <rPh sb="0" eb="1">
      <t>ユウ</t>
    </rPh>
    <rPh sb="1" eb="3">
      <t>ショウジョウ</t>
    </rPh>
    <rPh sb="3" eb="4">
      <t>シャ</t>
    </rPh>
    <rPh sb="4" eb="5">
      <t>スウ</t>
    </rPh>
    <phoneticPr fontId="3"/>
  </si>
  <si>
    <t>下痢</t>
    <rPh sb="0" eb="2">
      <t>ゲリ</t>
    </rPh>
    <phoneticPr fontId="7"/>
  </si>
  <si>
    <t>嘔吐</t>
    <rPh sb="0" eb="2">
      <t>オウト</t>
    </rPh>
    <phoneticPr fontId="7"/>
  </si>
  <si>
    <t>発熱</t>
    <rPh sb="0" eb="2">
      <t>ハツネツ</t>
    </rPh>
    <phoneticPr fontId="7"/>
  </si>
  <si>
    <t>咳</t>
    <rPh sb="0" eb="1">
      <t>セキ</t>
    </rPh>
    <phoneticPr fontId="7"/>
  </si>
  <si>
    <t>便秘</t>
    <rPh sb="0" eb="2">
      <t>ベンピ</t>
    </rPh>
    <phoneticPr fontId="7"/>
  </si>
  <si>
    <t>食欲不振</t>
    <rPh sb="0" eb="2">
      <t>ショクヨク</t>
    </rPh>
    <rPh sb="2" eb="4">
      <t>フシン</t>
    </rPh>
    <phoneticPr fontId="7"/>
  </si>
  <si>
    <t>頭痛</t>
    <rPh sb="0" eb="2">
      <t>ズツウ</t>
    </rPh>
    <phoneticPr fontId="7"/>
  </si>
  <si>
    <t>不眠</t>
    <rPh sb="0" eb="2">
      <t>フミン</t>
    </rPh>
    <phoneticPr fontId="7"/>
  </si>
  <si>
    <t>不安</t>
    <rPh sb="0" eb="2">
      <t>フアン</t>
    </rPh>
    <phoneticPr fontId="7"/>
  </si>
  <si>
    <t>人</t>
    <phoneticPr fontId="7"/>
  </si>
  <si>
    <t>防疫的側面</t>
    <rPh sb="0" eb="2">
      <t>ボウエキ</t>
    </rPh>
    <rPh sb="2" eb="3">
      <t>テキ</t>
    </rPh>
    <rPh sb="3" eb="5">
      <t>ソクメン</t>
    </rPh>
    <phoneticPr fontId="7"/>
  </si>
  <si>
    <t>まとめ</t>
    <phoneticPr fontId="7"/>
  </si>
  <si>
    <t>食中毒様症状</t>
    <rPh sb="0" eb="3">
      <t>ショクチュウドク</t>
    </rPh>
    <rPh sb="3" eb="4">
      <t>ヨウ</t>
    </rPh>
    <rPh sb="4" eb="6">
      <t>ショウジョウ</t>
    </rPh>
    <phoneticPr fontId="7"/>
  </si>
  <si>
    <t>（下痢、嘔吐など）</t>
    <rPh sb="1" eb="3">
      <t>ゲリ</t>
    </rPh>
    <rPh sb="4" eb="6">
      <t>オウト</t>
    </rPh>
    <phoneticPr fontId="7"/>
  </si>
  <si>
    <t>風邪様症状</t>
    <rPh sb="0" eb="2">
      <t>カゼ</t>
    </rPh>
    <rPh sb="2" eb="3">
      <t>ヨウ</t>
    </rPh>
    <rPh sb="3" eb="5">
      <t>ショウジョウ</t>
    </rPh>
    <phoneticPr fontId="7"/>
  </si>
  <si>
    <t>（咳・発熱など）</t>
    <rPh sb="1" eb="2">
      <t>セキ</t>
    </rPh>
    <rPh sb="3" eb="5">
      <t>ハツネツ</t>
    </rPh>
    <phoneticPr fontId="7"/>
  </si>
  <si>
    <t>感染症症状、その他</t>
    <rPh sb="0" eb="3">
      <t>カンセンショウ</t>
    </rPh>
    <rPh sb="3" eb="5">
      <t>ショウジョウ</t>
    </rPh>
    <rPh sb="8" eb="9">
      <t>ホカ</t>
    </rPh>
    <phoneticPr fontId="7"/>
  </si>
  <si>
    <t>アセスメント</t>
    <phoneticPr fontId="7"/>
  </si>
  <si>
    <t>課題/申し送り</t>
    <rPh sb="0" eb="2">
      <t>カダイ</t>
    </rPh>
    <rPh sb="3" eb="4">
      <t>モウ</t>
    </rPh>
    <rPh sb="5" eb="6">
      <t>オク</t>
    </rPh>
    <phoneticPr fontId="7"/>
  </si>
  <si>
    <t>チーム名称　（　　　　　　　　　　　　　　　　　　）</t>
    <rPh sb="3" eb="5">
      <t>メイショウ</t>
    </rPh>
    <phoneticPr fontId="7"/>
  </si>
  <si>
    <t>EMIS入力（　未　・　済　　（日時　　月　　日　　時　　分　入力者所属名　　　　　　　　　　　　　　　））</t>
    <rPh sb="16" eb="18">
      <t>ニチジ</t>
    </rPh>
    <rPh sb="20" eb="21">
      <t>ガツ</t>
    </rPh>
    <rPh sb="23" eb="24">
      <t>ニチ</t>
    </rPh>
    <rPh sb="26" eb="27">
      <t>ジ</t>
    </rPh>
    <rPh sb="29" eb="30">
      <t>フン</t>
    </rPh>
    <phoneticPr fontId="7"/>
  </si>
  <si>
    <t>【青森県版（暫定版）】</t>
    <rPh sb="1" eb="4">
      <t>アオモリケン</t>
    </rPh>
    <rPh sb="4" eb="5">
      <t>バン</t>
    </rPh>
    <rPh sb="6" eb="8">
      <t>ザンテイ</t>
    </rPh>
    <rPh sb="8" eb="9">
      <t>バン</t>
    </rPh>
    <phoneticPr fontId="7"/>
  </si>
  <si>
    <t>【青森県版（暫定版）】</t>
    <rPh sb="1" eb="4">
      <t>アオモリケン</t>
    </rPh>
    <rPh sb="4" eb="5">
      <t>バン</t>
    </rPh>
    <phoneticPr fontId="7"/>
  </si>
  <si>
    <t>避難所情報　日報
(共通様式)</t>
    <rPh sb="0" eb="2">
      <t>ヒナン</t>
    </rPh>
    <rPh sb="2" eb="3">
      <t>ショ</t>
    </rPh>
    <rPh sb="3" eb="5">
      <t>ジョウホウ</t>
    </rPh>
    <rPh sb="6" eb="8">
      <t>ニッポウ</t>
    </rPh>
    <rPh sb="10" eb="12">
      <t>キョウツウ</t>
    </rPh>
    <rPh sb="12" eb="14">
      <t>ヨウシキ</t>
    </rPh>
    <phoneticPr fontId="3"/>
  </si>
  <si>
    <t xml:space="preserve">全体の健康状態
</t>
    <rPh sb="0" eb="2">
      <t>ゼンタイ</t>
    </rPh>
    <rPh sb="3" eb="5">
      <t>ケンコウ</t>
    </rPh>
    <rPh sb="5" eb="7">
      <t>ジョウタイ</t>
    </rPh>
    <phoneticPr fontId="7"/>
  </si>
  <si>
    <t>活動内容　</t>
    <rPh sb="0" eb="2">
      <t>カツドウ</t>
    </rPh>
    <rPh sb="2" eb="4">
      <t>ナイヨウ</t>
    </rPh>
    <phoneticPr fontId="7"/>
  </si>
  <si>
    <r>
      <t>　　有の場合→</t>
    </r>
    <r>
      <rPr>
        <b/>
        <sz val="11"/>
        <color indexed="10"/>
        <rFont val="ＭＳ Ｐゴシック"/>
        <family val="3"/>
        <charset val="128"/>
      </rPr>
      <t>医療チーム、保健師チーム、その他（　　　　  　　　　　　　　　　　　　　　　　　　　　　　　）</t>
    </r>
    <rPh sb="2" eb="3">
      <t>ア</t>
    </rPh>
    <rPh sb="4" eb="6">
      <t>バアイ</t>
    </rPh>
    <rPh sb="7" eb="9">
      <t>イリョウ</t>
    </rPh>
    <rPh sb="13" eb="16">
      <t>ホケンシ</t>
    </rPh>
    <rPh sb="22" eb="23">
      <t>タ</t>
    </rPh>
    <phoneticPr fontId="3"/>
  </si>
  <si>
    <t>幼児・児童</t>
    <rPh sb="0" eb="2">
      <t>ヨウジ</t>
    </rPh>
    <rPh sb="3" eb="5">
      <t>ジドウ</t>
    </rPh>
    <phoneticPr fontId="7"/>
  </si>
  <si>
    <t>乳児</t>
    <rPh sb="0" eb="2">
      <t>ニュウジ</t>
    </rPh>
    <phoneticPr fontId="7"/>
  </si>
  <si>
    <t>メールアドレス</t>
    <phoneticPr fontId="7"/>
  </si>
  <si>
    <t>1人当たり専有面積</t>
    <phoneticPr fontId="3"/>
  </si>
  <si>
    <t>㎡くらい</t>
    <phoneticPr fontId="3"/>
  </si>
  <si>
    <t>人</t>
    <rPh sb="0" eb="1">
      <t>ニン</t>
    </rPh>
    <phoneticPr fontId="3"/>
  </si>
  <si>
    <t>◎・○・△・×</t>
    <phoneticPr fontId="3"/>
  </si>
  <si>
    <t>◎・○・△・×</t>
    <phoneticPr fontId="3"/>
  </si>
  <si>
    <t>◎・○・△・×</t>
    <phoneticPr fontId="3"/>
  </si>
  <si>
    <t>◎・○・△・×</t>
    <phoneticPr fontId="3"/>
  </si>
  <si>
    <t>下水</t>
    <rPh sb="0" eb="2">
      <t>ゲスイ</t>
    </rPh>
    <phoneticPr fontId="3"/>
  </si>
  <si>
    <t>無　・　有</t>
    <phoneticPr fontId="3"/>
  </si>
  <si>
    <t>清掃</t>
    <rPh sb="0" eb="2">
      <t>セイソウ</t>
    </rPh>
    <phoneticPr fontId="3"/>
  </si>
  <si>
    <t>◎・○・△・×</t>
    <phoneticPr fontId="3"/>
  </si>
  <si>
    <t>くみ取り</t>
    <phoneticPr fontId="3"/>
  </si>
  <si>
    <t>（昼：　　　　人　　</t>
    <phoneticPr fontId="7"/>
  </si>
  <si>
    <t>夜：　　　　人）</t>
    <phoneticPr fontId="7"/>
  </si>
  <si>
    <t>◎・○・△・×</t>
    <phoneticPr fontId="3"/>
  </si>
  <si>
    <t>)</t>
    <phoneticPr fontId="3"/>
  </si>
  <si>
    <t>無　・　有</t>
    <phoneticPr fontId="3"/>
  </si>
  <si>
    <t>寝具</t>
    <rPh sb="0" eb="2">
      <t>シング</t>
    </rPh>
    <phoneticPr fontId="3"/>
  </si>
  <si>
    <t>◎・○・△・×</t>
    <phoneticPr fontId="3"/>
  </si>
  <si>
    <t>無　・　有</t>
    <phoneticPr fontId="3"/>
  </si>
  <si>
    <t>食事</t>
    <rPh sb="0" eb="2">
      <t>ショクジ</t>
    </rPh>
    <phoneticPr fontId="3"/>
  </si>
  <si>
    <t>（　　　）回</t>
    <rPh sb="5" eb="6">
      <t>カイ</t>
    </rPh>
    <phoneticPr fontId="3"/>
  </si>
  <si>
    <t>うち75歳以上</t>
    <rPh sb="4" eb="5">
      <t>サイ</t>
    </rPh>
    <rPh sb="5" eb="7">
      <t>イジョウ</t>
    </rPh>
    <phoneticPr fontId="7"/>
  </si>
  <si>
    <t>配慮を要する人</t>
    <rPh sb="0" eb="2">
      <t>ハイリョ</t>
    </rPh>
    <rPh sb="3" eb="4">
      <t>ヨウ</t>
    </rPh>
    <rPh sb="6" eb="7">
      <t>ヒト</t>
    </rPh>
    <phoneticPr fontId="3"/>
  </si>
  <si>
    <t>要援護者数</t>
    <rPh sb="0" eb="1">
      <t>ヨウ</t>
    </rPh>
    <rPh sb="1" eb="3">
      <t>エンゴ</t>
    </rPh>
    <rPh sb="3" eb="4">
      <t>シャ</t>
    </rPh>
    <rPh sb="4" eb="5">
      <t>スウ</t>
    </rPh>
    <phoneticPr fontId="3"/>
  </si>
  <si>
    <t>の全体像</t>
    <rPh sb="1" eb="4">
      <t>ゼンタイゾウ</t>
    </rPh>
    <phoneticPr fontId="3"/>
  </si>
  <si>
    <t>　うち全介助</t>
    <rPh sb="3" eb="4">
      <t>ゼン</t>
    </rPh>
    <rPh sb="4" eb="6">
      <t>カイジョ</t>
    </rPh>
    <phoneticPr fontId="3"/>
  </si>
  <si>
    <t>　うち一部介助</t>
    <rPh sb="3" eb="5">
      <t>イチブ</t>
    </rPh>
    <rPh sb="5" eb="7">
      <t>カイジョ</t>
    </rPh>
    <phoneticPr fontId="3"/>
  </si>
  <si>
    <t>　うち認知障害</t>
    <rPh sb="3" eb="5">
      <t>ニンチ</t>
    </rPh>
    <rPh sb="5" eb="7">
      <t>ショウガイ</t>
    </rPh>
    <phoneticPr fontId="3"/>
  </si>
  <si>
    <t>外国人</t>
    <rPh sb="0" eb="2">
      <t>ガイコク</t>
    </rPh>
    <rPh sb="2" eb="3">
      <t>ジン</t>
    </rPh>
    <phoneticPr fontId="3"/>
  </si>
  <si>
    <t>専門的医療ニーズ</t>
    <rPh sb="0" eb="3">
      <t>センモンテキ</t>
    </rPh>
    <rPh sb="3" eb="5">
      <t>イリョウ</t>
    </rPh>
    <phoneticPr fontId="3"/>
  </si>
  <si>
    <t>◎有（緊急）・○有（≠緊急）・×無</t>
    <phoneticPr fontId="3"/>
  </si>
  <si>
    <t>◎有（緊急）・○有（≠緊急）・×無</t>
    <phoneticPr fontId="3"/>
  </si>
  <si>
    <t>　小児疾患</t>
    <rPh sb="1" eb="3">
      <t>ショウニ</t>
    </rPh>
    <rPh sb="3" eb="5">
      <t>シッカン</t>
    </rPh>
    <phoneticPr fontId="3"/>
  </si>
  <si>
    <t>　精神疾患</t>
    <rPh sb="1" eb="3">
      <t>セイシン</t>
    </rPh>
    <rPh sb="3" eb="5">
      <t>シッカン</t>
    </rPh>
    <phoneticPr fontId="3"/>
  </si>
  <si>
    <t>　周産期</t>
    <rPh sb="1" eb="4">
      <t>シュウサンキ</t>
    </rPh>
    <phoneticPr fontId="3"/>
  </si>
  <si>
    <t>　歯科</t>
    <rPh sb="1" eb="3">
      <t>シカ</t>
    </rPh>
    <phoneticPr fontId="3"/>
  </si>
  <si>
    <t>対応・特記事項</t>
    <rPh sb="0" eb="2">
      <t>タイオウ</t>
    </rPh>
    <rPh sb="3" eb="5">
      <t>トッキ</t>
    </rPh>
    <rPh sb="5" eb="7">
      <t>ジコウ</t>
    </rPh>
    <phoneticPr fontId="3"/>
  </si>
  <si>
    <t>うち乳児・幼児</t>
    <rPh sb="2" eb="4">
      <t>ニュウジ</t>
    </rPh>
    <rPh sb="5" eb="7">
      <t>ヨウジ</t>
    </rPh>
    <phoneticPr fontId="7"/>
  </si>
  <si>
    <t>外傷</t>
    <rPh sb="0" eb="2">
      <t>ガイショウ</t>
    </rPh>
    <phoneticPr fontId="7"/>
  </si>
  <si>
    <r>
      <t xml:space="preserve">現在の状況
</t>
    </r>
    <r>
      <rPr>
        <sz val="10"/>
        <rFont val="ＭＳ Ｐゴシック"/>
        <family val="3"/>
        <charset val="128"/>
      </rPr>
      <t>（◎十分,○どちらかというと足りている,△どちらかというと不足,×皆無）</t>
    </r>
    <rPh sb="0" eb="2">
      <t>ゲンザイ</t>
    </rPh>
    <rPh sb="3" eb="5">
      <t>ジョウキョウ</t>
    </rPh>
    <phoneticPr fontId="3"/>
  </si>
  <si>
    <r>
      <t>EMIS入力（　未　・　済　　（日時　　月　　日　　時　　分　入力者所属名　　　　　　　　　　　　　　　））　　</t>
    </r>
    <r>
      <rPr>
        <b/>
        <sz val="12"/>
        <color indexed="8"/>
        <rFont val="ＭＳ Ｐゴシック"/>
        <family val="3"/>
        <charset val="128"/>
      </rPr>
      <t>　</t>
    </r>
    <rPh sb="16" eb="18">
      <t>ニチジ</t>
    </rPh>
    <rPh sb="20" eb="21">
      <t>ガツ</t>
    </rPh>
    <rPh sb="23" eb="24">
      <t>ニチ</t>
    </rPh>
    <rPh sb="26" eb="27">
      <t>ジ</t>
    </rPh>
    <rPh sb="29" eb="30">
      <t>フン</t>
    </rPh>
    <phoneticPr fontId="7"/>
  </si>
  <si>
    <t>スフィア基準算出必要トイレ数（50人/1箇所）</t>
    <rPh sb="20" eb="22">
      <t>カショ</t>
    </rPh>
    <phoneticPr fontId="7"/>
  </si>
  <si>
    <t>（　　箇所）</t>
    <phoneticPr fontId="7"/>
  </si>
  <si>
    <t>個</t>
    <rPh sb="0" eb="1">
      <t>コ</t>
    </rPh>
    <phoneticPr fontId="7"/>
  </si>
  <si>
    <t>　⇒実際の蛇口数</t>
    <rPh sb="2" eb="4">
      <t>ジッサイ</t>
    </rPh>
    <rPh sb="5" eb="7">
      <t>ジャグチ</t>
    </rPh>
    <phoneticPr fontId="7"/>
  </si>
  <si>
    <t>　⇒実際の配付数</t>
    <rPh sb="2" eb="4">
      <t>ジッサイ</t>
    </rPh>
    <rPh sb="5" eb="7">
      <t>ハイフ</t>
    </rPh>
    <rPh sb="7" eb="8">
      <t>スウ</t>
    </rPh>
    <phoneticPr fontId="7"/>
  </si>
  <si>
    <t>スフィア基準算出必要飲料水（3L/日/人）</t>
    <rPh sb="10" eb="12">
      <t>インリョウ</t>
    </rPh>
    <rPh sb="12" eb="13">
      <t>スイ</t>
    </rPh>
    <rPh sb="17" eb="18">
      <t>ニチ</t>
    </rPh>
    <rPh sb="19" eb="20">
      <t>ニン</t>
    </rPh>
    <phoneticPr fontId="7"/>
  </si>
  <si>
    <r>
      <t>スフィア基準算出避難者定員（3.5m</t>
    </r>
    <r>
      <rPr>
        <vertAlign val="superscript"/>
        <sz val="11"/>
        <rFont val="ＭＳ Ｐゴシック"/>
        <family val="3"/>
        <charset val="128"/>
      </rPr>
      <t>2</t>
    </r>
    <r>
      <rPr>
        <sz val="11"/>
        <rFont val="ＭＳ Ｐゴシック"/>
        <family val="3"/>
        <charset val="128"/>
      </rPr>
      <t>/人）</t>
    </r>
    <rPh sb="8" eb="11">
      <t>ヒナンシャ</t>
    </rPh>
    <rPh sb="11" eb="13">
      <t>テイイン</t>
    </rPh>
    <rPh sb="20" eb="21">
      <t>ニン</t>
    </rPh>
    <phoneticPr fontId="7"/>
  </si>
  <si>
    <r>
      <t>病床基準算出避難者定員（6.4m</t>
    </r>
    <r>
      <rPr>
        <vertAlign val="superscript"/>
        <sz val="11"/>
        <rFont val="ＭＳ Ｐゴシック"/>
        <family val="3"/>
        <charset val="128"/>
      </rPr>
      <t>2</t>
    </r>
    <r>
      <rPr>
        <sz val="11"/>
        <rFont val="ＭＳ Ｐゴシック"/>
        <family val="3"/>
        <charset val="128"/>
      </rPr>
      <t>/人）</t>
    </r>
    <rPh sb="0" eb="2">
      <t>ビョウショウ</t>
    </rPh>
    <phoneticPr fontId="7"/>
  </si>
  <si>
    <t>　⇒過剰避難者数（適度なｽﾍﾟｰｽ密度；短期）</t>
    <rPh sb="2" eb="4">
      <t>カジョウ</t>
    </rPh>
    <rPh sb="4" eb="7">
      <t>ヒナンシャ</t>
    </rPh>
    <rPh sb="7" eb="8">
      <t>スウ</t>
    </rPh>
    <rPh sb="20" eb="22">
      <t>タンキ</t>
    </rPh>
    <phoneticPr fontId="7"/>
  </si>
  <si>
    <t>　⇒過剰避難者数（余裕なｽﾍﾟｰｽ密度；長期）</t>
    <rPh sb="20" eb="22">
      <t>チョウキ</t>
    </rPh>
    <phoneticPr fontId="7"/>
  </si>
  <si>
    <r>
      <t>m</t>
    </r>
    <r>
      <rPr>
        <vertAlign val="superscript"/>
        <sz val="11"/>
        <color indexed="8"/>
        <rFont val="ＭＳ Ｐゴシック"/>
        <family val="3"/>
        <charset val="128"/>
      </rPr>
      <t>2</t>
    </r>
    <phoneticPr fontId="7"/>
  </si>
  <si>
    <t>要配慮；1～5歳（ﾋﾞﾀﾐﾝＡ）、6～14歳（Ｃａ）、月経中貧血既往歴（鉄）、高血圧予防（Ｎａ）</t>
    <phoneticPr fontId="7"/>
  </si>
  <si>
    <t>スフィア基準算出必要蛇口数（250人/個）</t>
    <phoneticPr fontId="7"/>
  </si>
  <si>
    <t>　⇒実際の生活用水供給量</t>
    <rPh sb="5" eb="7">
      <t>セイカツ</t>
    </rPh>
    <rPh sb="7" eb="9">
      <t>ヨウスイ</t>
    </rPh>
    <rPh sb="9" eb="11">
      <t>キョウキュウ</t>
    </rPh>
    <rPh sb="11" eb="12">
      <t>リョウ</t>
    </rPh>
    <phoneticPr fontId="15"/>
  </si>
  <si>
    <t>基準流出量；7.5 L/min/個＝450Ｌ/ｈ/個＝10.8ｔ/日/個</t>
    <rPh sb="0" eb="2">
      <t>キジュン</t>
    </rPh>
    <rPh sb="2" eb="5">
      <t>リュウシュツリョウ</t>
    </rPh>
    <rPh sb="16" eb="17">
      <t>コ</t>
    </rPh>
    <rPh sb="25" eb="26">
      <t>コ</t>
    </rPh>
    <rPh sb="33" eb="34">
      <t>ニチ</t>
    </rPh>
    <rPh sb="35" eb="36">
      <t>コ</t>
    </rPh>
    <phoneticPr fontId="15"/>
  </si>
  <si>
    <t>L/日/避難所</t>
    <rPh sb="2" eb="3">
      <t>ニチ</t>
    </rPh>
    <rPh sb="4" eb="7">
      <t>ヒナンジョ</t>
    </rPh>
    <phoneticPr fontId="15"/>
  </si>
  <si>
    <t>基準</t>
    <rPh sb="0" eb="2">
      <t>キジュン</t>
    </rPh>
    <phoneticPr fontId="18"/>
  </si>
  <si>
    <t>実際</t>
    <rPh sb="0" eb="2">
      <t>ジッサイ</t>
    </rPh>
    <phoneticPr fontId="18"/>
  </si>
  <si>
    <t>対応</t>
    <rPh sb="0" eb="2">
      <t>タイオウ</t>
    </rPh>
    <phoneticPr fontId="18"/>
  </si>
  <si>
    <t>人数（短期）</t>
    <rPh sb="0" eb="2">
      <t>ニンズウ</t>
    </rPh>
    <rPh sb="3" eb="5">
      <t>タンキ</t>
    </rPh>
    <phoneticPr fontId="18"/>
  </si>
  <si>
    <t>人数（長期）</t>
    <rPh sb="0" eb="2">
      <t>ニンズウ</t>
    </rPh>
    <rPh sb="3" eb="5">
      <t>チョウキ</t>
    </rPh>
    <phoneticPr fontId="18"/>
  </si>
  <si>
    <t>巡回診療</t>
    <rPh sb="0" eb="2">
      <t>ジュンカイ</t>
    </rPh>
    <rPh sb="2" eb="4">
      <t>シンリョウ</t>
    </rPh>
    <phoneticPr fontId="18"/>
  </si>
  <si>
    <t>蛇口</t>
    <rPh sb="0" eb="2">
      <t>ジャグチ</t>
    </rPh>
    <phoneticPr fontId="18"/>
  </si>
  <si>
    <t>生活用水</t>
    <rPh sb="0" eb="2">
      <t>セイカツ</t>
    </rPh>
    <rPh sb="2" eb="4">
      <t>ヨウスイ</t>
    </rPh>
    <phoneticPr fontId="18"/>
  </si>
  <si>
    <t>飲料水</t>
    <rPh sb="0" eb="3">
      <t>インリョウスイ</t>
    </rPh>
    <phoneticPr fontId="18"/>
  </si>
  <si>
    <t>食事</t>
    <rPh sb="0" eb="2">
      <t>ショクジ</t>
    </rPh>
    <phoneticPr fontId="18"/>
  </si>
  <si>
    <t>トイレ</t>
    <phoneticPr fontId="18"/>
  </si>
  <si>
    <t>L/日/人</t>
    <rPh sb="2" eb="3">
      <t>ニチ</t>
    </rPh>
    <rPh sb="4" eb="5">
      <t>ニン</t>
    </rPh>
    <phoneticPr fontId="7"/>
  </si>
  <si>
    <t>スフィア基準算出必要生活用水（6Ｌ/日/人）</t>
  </si>
  <si>
    <t>避難所名</t>
    <rPh sb="0" eb="3">
      <t>ヒナンジョ</t>
    </rPh>
    <rPh sb="3" eb="4">
      <t>メイ</t>
    </rPh>
    <phoneticPr fontId="45"/>
  </si>
  <si>
    <t>市町村</t>
    <rPh sb="0" eb="3">
      <t>シチョウソン</t>
    </rPh>
    <phoneticPr fontId="45"/>
  </si>
  <si>
    <t>避難
者数</t>
    <rPh sb="0" eb="2">
      <t>ヒナン</t>
    </rPh>
    <rPh sb="3" eb="4">
      <t>シャ</t>
    </rPh>
    <rPh sb="4" eb="5">
      <t>スウ</t>
    </rPh>
    <phoneticPr fontId="45"/>
  </si>
  <si>
    <t>巡回
診療</t>
    <rPh sb="0" eb="2">
      <t>ジュンカイ</t>
    </rPh>
    <rPh sb="3" eb="5">
      <t>シンリョウ</t>
    </rPh>
    <phoneticPr fontId="45"/>
  </si>
  <si>
    <t>基準を満たすための必要量等</t>
    <rPh sb="0" eb="2">
      <t>キジュン</t>
    </rPh>
    <rPh sb="3" eb="4">
      <t>ミ</t>
    </rPh>
    <rPh sb="9" eb="11">
      <t>ヒツヨウ</t>
    </rPh>
    <rPh sb="11" eb="12">
      <t>リョウ</t>
    </rPh>
    <rPh sb="12" eb="13">
      <t>トウ</t>
    </rPh>
    <phoneticPr fontId="45"/>
  </si>
  <si>
    <t>過剰避難者数</t>
    <rPh sb="0" eb="2">
      <t>カジョウ</t>
    </rPh>
    <rPh sb="2" eb="5">
      <t>ヒナンシャ</t>
    </rPh>
    <rPh sb="5" eb="6">
      <t>スウ</t>
    </rPh>
    <phoneticPr fontId="45"/>
  </si>
  <si>
    <t>生活用水</t>
    <rPh sb="0" eb="2">
      <t>セイカツ</t>
    </rPh>
    <rPh sb="2" eb="4">
      <t>ヨウスイ</t>
    </rPh>
    <phoneticPr fontId="45"/>
  </si>
  <si>
    <t>飲料水</t>
    <rPh sb="0" eb="3">
      <t>インリョウスイ</t>
    </rPh>
    <phoneticPr fontId="45"/>
  </si>
  <si>
    <t>ﾄｲﾚ</t>
    <phoneticPr fontId="45"/>
  </si>
  <si>
    <t>人</t>
    <rPh sb="0" eb="1">
      <t>ニン</t>
    </rPh>
    <phoneticPr fontId="45"/>
  </si>
  <si>
    <t>Ｌ/日/避難所</t>
    <rPh sb="2" eb="3">
      <t>ニチ</t>
    </rPh>
    <rPh sb="4" eb="7">
      <t>ヒナンジョ</t>
    </rPh>
    <phoneticPr fontId="45"/>
  </si>
  <si>
    <t>箇所</t>
    <phoneticPr fontId="45"/>
  </si>
  <si>
    <t>合計</t>
    <rPh sb="0" eb="2">
      <t>ゴウケイ</t>
    </rPh>
    <phoneticPr fontId="45"/>
  </si>
  <si>
    <t>申し送り事項概要</t>
    <rPh sb="0" eb="1">
      <t>モウ</t>
    </rPh>
    <rPh sb="2" eb="3">
      <t>オク</t>
    </rPh>
    <rPh sb="4" eb="6">
      <t>ジコウ</t>
    </rPh>
    <rPh sb="6" eb="8">
      <t>ガイヨウ</t>
    </rPh>
    <phoneticPr fontId="45"/>
  </si>
  <si>
    <t>３日分</t>
    <rPh sb="1" eb="3">
      <t>ニチブン</t>
    </rPh>
    <phoneticPr fontId="23"/>
  </si>
  <si>
    <t>市町村調達分</t>
    <rPh sb="0" eb="3">
      <t>シチョウソン</t>
    </rPh>
    <rPh sb="3" eb="5">
      <t>チョウタツ</t>
    </rPh>
    <rPh sb="5" eb="6">
      <t>ブン</t>
    </rPh>
    <phoneticPr fontId="23"/>
  </si>
  <si>
    <t>【青森県版】</t>
  </si>
  <si>
    <t>【青森県版】</t>
    <rPh sb="1" eb="4">
      <t>アオモリケン</t>
    </rPh>
    <rPh sb="4" eb="5">
      <t>バン</t>
    </rPh>
    <phoneticPr fontId="7"/>
  </si>
  <si>
    <t>避難所情報日報　申し送り事項等集計表（　年　月　日時点）</t>
    <rPh sb="14" eb="15">
      <t>トウ</t>
    </rPh>
    <phoneticPr fontId="23"/>
  </si>
  <si>
    <t xml:space="preserve">課題/申し送り（概要は、保健医療活動ﾁｰﾑの配置の必要性等基準のない項目について1行で簡潔に記載のこと）
</t>
    <rPh sb="0" eb="2">
      <t>カダイ</t>
    </rPh>
    <rPh sb="3" eb="4">
      <t>モウ</t>
    </rPh>
    <rPh sb="5" eb="6">
      <t>オク</t>
    </rPh>
    <rPh sb="8" eb="10">
      <t>ガイヨウ</t>
    </rPh>
    <rPh sb="12" eb="14">
      <t>ホケン</t>
    </rPh>
    <rPh sb="14" eb="16">
      <t>イリョウ</t>
    </rPh>
    <rPh sb="16" eb="18">
      <t>カツドウ</t>
    </rPh>
    <rPh sb="22" eb="24">
      <t>ハイチ</t>
    </rPh>
    <rPh sb="25" eb="28">
      <t>ヒツヨウセイ</t>
    </rPh>
    <rPh sb="28" eb="29">
      <t>トウ</t>
    </rPh>
    <rPh sb="29" eb="31">
      <t>キジュン</t>
    </rPh>
    <rPh sb="34" eb="36">
      <t>コウモク</t>
    </rPh>
    <rPh sb="41" eb="42">
      <t>ギョウ</t>
    </rPh>
    <rPh sb="43" eb="45">
      <t>カンケツ</t>
    </rPh>
    <rPh sb="46" eb="48">
      <t>キサイ</t>
    </rPh>
    <phoneticPr fontId="7"/>
  </si>
  <si>
    <t>（保健医療活動チームの配置の必要性等基準のない項目についてのみ１行で簡潔に記載）</t>
    <rPh sb="1" eb="3">
      <t>ホケン</t>
    </rPh>
    <rPh sb="3" eb="5">
      <t>イリョウ</t>
    </rPh>
    <rPh sb="5" eb="7">
      <t>カツドウ</t>
    </rPh>
    <rPh sb="11" eb="13">
      <t>ハイチ</t>
    </rPh>
    <rPh sb="14" eb="17">
      <t>ヒツヨウセイ</t>
    </rPh>
    <rPh sb="17" eb="18">
      <t>トウ</t>
    </rPh>
    <rPh sb="32" eb="33">
      <t>ギョウ</t>
    </rPh>
    <rPh sb="34" eb="36">
      <t>カンケツ</t>
    </rPh>
    <rPh sb="37" eb="39">
      <t>キサイ</t>
    </rPh>
    <phoneticPr fontId="3"/>
  </si>
  <si>
    <t>県への支援要請分</t>
    <rPh sb="0" eb="1">
      <t>ケン</t>
    </rPh>
    <rPh sb="3" eb="5">
      <t>シエン</t>
    </rPh>
    <rPh sb="5" eb="7">
      <t>ヨウセイ</t>
    </rPh>
    <rPh sb="7" eb="8">
      <t>ブン</t>
    </rPh>
    <phoneticPr fontId="23"/>
  </si>
  <si>
    <t>※保健医療調整本部は、市町村からの要請により統括調整部受援班物的支援チームに対し、市町村単位の物資拠点（二次物資拠点）への支援物資の搬入を依頼する。</t>
    <rPh sb="1" eb="3">
      <t>ホケン</t>
    </rPh>
    <rPh sb="3" eb="5">
      <t>イリョウ</t>
    </rPh>
    <rPh sb="5" eb="7">
      <t>チョウセイ</t>
    </rPh>
    <rPh sb="7" eb="9">
      <t>ホンブ</t>
    </rPh>
    <rPh sb="11" eb="14">
      <t>シチョウソン</t>
    </rPh>
    <rPh sb="17" eb="19">
      <t>ヨウセイ</t>
    </rPh>
    <rPh sb="22" eb="24">
      <t>トウカツ</t>
    </rPh>
    <rPh sb="24" eb="26">
      <t>チョウセイ</t>
    </rPh>
    <rPh sb="26" eb="27">
      <t>ブ</t>
    </rPh>
    <rPh sb="27" eb="29">
      <t>ジュエン</t>
    </rPh>
    <rPh sb="29" eb="30">
      <t>ハン</t>
    </rPh>
    <rPh sb="30" eb="32">
      <t>ブッテキ</t>
    </rPh>
    <rPh sb="32" eb="34">
      <t>シエン</t>
    </rPh>
    <rPh sb="38" eb="39">
      <t>タイ</t>
    </rPh>
    <rPh sb="41" eb="44">
      <t>シチョウソン</t>
    </rPh>
    <rPh sb="44" eb="46">
      <t>タンイ</t>
    </rPh>
    <rPh sb="47" eb="49">
      <t>ブッシ</t>
    </rPh>
    <rPh sb="49" eb="51">
      <t>キョテン</t>
    </rPh>
    <rPh sb="52" eb="54">
      <t>ニジ</t>
    </rPh>
    <rPh sb="54" eb="56">
      <t>ブッシ</t>
    </rPh>
    <rPh sb="56" eb="58">
      <t>キョテン</t>
    </rPh>
    <rPh sb="61" eb="63">
      <t>シエン</t>
    </rPh>
    <rPh sb="63" eb="65">
      <t>ブッシ</t>
    </rPh>
    <rPh sb="66" eb="68">
      <t>ハンニュウ</t>
    </rPh>
    <rPh sb="69" eb="71">
      <t>イライ</t>
    </rPh>
    <phoneticPr fontId="3"/>
  </si>
  <si>
    <t>※市町村単位の物資拠点から各避難所への物資の搬入については、市町村における対応を原則とする。</t>
    <rPh sb="1" eb="4">
      <t>シチョウソン</t>
    </rPh>
    <rPh sb="4" eb="6">
      <t>タンイ</t>
    </rPh>
    <rPh sb="7" eb="9">
      <t>ブッシ</t>
    </rPh>
    <rPh sb="9" eb="11">
      <t>キョテン</t>
    </rPh>
    <rPh sb="13" eb="14">
      <t>カク</t>
    </rPh>
    <rPh sb="14" eb="17">
      <t>ヒナンジョ</t>
    </rPh>
    <rPh sb="19" eb="21">
      <t>ブッシ</t>
    </rPh>
    <rPh sb="22" eb="24">
      <t>ハンニュウ</t>
    </rPh>
    <rPh sb="30" eb="33">
      <t>シチョウソン</t>
    </rPh>
    <rPh sb="37" eb="39">
      <t>タイオウ</t>
    </rPh>
    <rPh sb="40" eb="42">
      <t>ゲンソク</t>
    </rPh>
    <phoneticPr fontId="3"/>
  </si>
  <si>
    <t>スフィア基準算出必要蛇口数（1個/250人）</t>
    <phoneticPr fontId="7"/>
  </si>
  <si>
    <t>スフィア基準算出必要蛇口数（1個/250人）</t>
    <phoneticPr fontId="7"/>
  </si>
  <si>
    <t>健康調査実施数</t>
    <rPh sb="0" eb="2">
      <t>ケンコウ</t>
    </rPh>
    <rPh sb="2" eb="4">
      <t>チョウサ</t>
    </rPh>
    <rPh sb="4" eb="6">
      <t>ジッシ</t>
    </rPh>
    <rPh sb="6" eb="7">
      <t>カズ</t>
    </rPh>
    <phoneticPr fontId="3"/>
  </si>
  <si>
    <t>　　うち健康相談実施数</t>
    <rPh sb="4" eb="6">
      <t>ケンコウ</t>
    </rPh>
    <rPh sb="6" eb="8">
      <t>ソウダン</t>
    </rPh>
    <rPh sb="8" eb="10">
      <t>ジッシ</t>
    </rPh>
    <rPh sb="10" eb="11">
      <t>カズ</t>
    </rPh>
    <phoneticPr fontId="3"/>
  </si>
  <si>
    <t>　（＊健康相談実施数は、「避難所等相談対応票」上の
　　相談対応内容が記載された人の数が該当します）</t>
    <rPh sb="3" eb="5">
      <t>ケンコウ</t>
    </rPh>
    <rPh sb="5" eb="7">
      <t>ソウダン</t>
    </rPh>
    <rPh sb="7" eb="9">
      <t>ジッシ</t>
    </rPh>
    <rPh sb="9" eb="10">
      <t>スウ</t>
    </rPh>
    <rPh sb="13" eb="16">
      <t>ヒナンジョ</t>
    </rPh>
    <rPh sb="16" eb="17">
      <t>トウ</t>
    </rPh>
    <rPh sb="17" eb="19">
      <t>ソウダン</t>
    </rPh>
    <rPh sb="19" eb="21">
      <t>タイオウ</t>
    </rPh>
    <rPh sb="21" eb="22">
      <t>ヒョウ</t>
    </rPh>
    <rPh sb="23" eb="24">
      <t>ジョウ</t>
    </rPh>
    <rPh sb="30" eb="32">
      <t>タイオウ</t>
    </rPh>
    <rPh sb="32" eb="34">
      <t>ナイヨウ</t>
    </rPh>
    <rPh sb="35" eb="37">
      <t>キサイ</t>
    </rPh>
    <rPh sb="40" eb="41">
      <t>ヒト</t>
    </rPh>
    <rPh sb="42" eb="43">
      <t>カズ</t>
    </rPh>
    <rPh sb="44" eb="46">
      <t>ガイトウ</t>
    </rPh>
    <phoneticPr fontId="3"/>
  </si>
  <si>
    <t>実施結果
（援助内容）</t>
    <rPh sb="0" eb="2">
      <t>ジッシ</t>
    </rPh>
    <rPh sb="2" eb="4">
      <t>ケッカ</t>
    </rPh>
    <rPh sb="6" eb="8">
      <t>エンジョ</t>
    </rPh>
    <rPh sb="8" eb="10">
      <t>ナイヨウ</t>
    </rPh>
    <phoneticPr fontId="3"/>
  </si>
  <si>
    <t>場面相談で終了</t>
    <phoneticPr fontId="3"/>
  </si>
  <si>
    <t>健康相談継続</t>
    <rPh sb="0" eb="2">
      <t>ケンコウ</t>
    </rPh>
    <rPh sb="2" eb="4">
      <t>ソウダン</t>
    </rPh>
    <rPh sb="4" eb="6">
      <t>ケイゾク</t>
    </rPh>
    <phoneticPr fontId="3"/>
  </si>
  <si>
    <t>受診勧奨</t>
    <phoneticPr fontId="3"/>
  </si>
  <si>
    <t>医療ﾁｰﾑ等へ引継</t>
    <phoneticPr fontId="3"/>
  </si>
  <si>
    <t>場面相談で終了</t>
    <phoneticPr fontId="3"/>
  </si>
  <si>
    <t>受診勧奨</t>
    <phoneticPr fontId="3"/>
  </si>
  <si>
    <t>医療ﾁｰﾑ等へ引継</t>
    <phoneticPr fontId="3"/>
  </si>
  <si>
    <t>市町村へ引継</t>
    <rPh sb="0" eb="3">
      <t>シチョウソン</t>
    </rPh>
    <rPh sb="4" eb="6">
      <t>ヒキツ</t>
    </rPh>
    <phoneticPr fontId="3"/>
  </si>
  <si>
    <t>様式６</t>
    <phoneticPr fontId="3"/>
  </si>
  <si>
    <t>市町村名</t>
    <rPh sb="0" eb="3">
      <t>シチョウソン</t>
    </rPh>
    <rPh sb="3" eb="4">
      <t>メイ</t>
    </rPh>
    <phoneticPr fontId="45"/>
  </si>
  <si>
    <t>市町村単位の物資拠点
【二次物資拠点】</t>
    <rPh sb="12" eb="14">
      <t>ニジ</t>
    </rPh>
    <rPh sb="14" eb="16">
      <t>ブッシ</t>
    </rPh>
    <rPh sb="16" eb="18">
      <t>キョテン</t>
    </rPh>
    <phoneticPr fontId="45"/>
  </si>
  <si>
    <t>把握値（上記報告時点）</t>
    <rPh sb="0" eb="2">
      <t>ハアク</t>
    </rPh>
    <rPh sb="2" eb="3">
      <t>チ</t>
    </rPh>
    <rPh sb="4" eb="6">
      <t>ジョウキ</t>
    </rPh>
    <rPh sb="6" eb="8">
      <t>ホウコク</t>
    </rPh>
    <rPh sb="8" eb="10">
      <t>ジテン</t>
    </rPh>
    <phoneticPr fontId="47"/>
  </si>
  <si>
    <r>
      <t xml:space="preserve">避難者数
</t>
    </r>
    <r>
      <rPr>
        <sz val="9"/>
        <color theme="1"/>
        <rFont val="ＭＳ Ｐゴシック"/>
        <family val="3"/>
        <charset val="128"/>
      </rPr>
      <t>(避難所）</t>
    </r>
    <rPh sb="0" eb="2">
      <t>ヒナン</t>
    </rPh>
    <rPh sb="2" eb="3">
      <t>シャ</t>
    </rPh>
    <rPh sb="3" eb="4">
      <t>スウ</t>
    </rPh>
    <rPh sb="6" eb="9">
      <t>ヒナンジョ</t>
    </rPh>
    <phoneticPr fontId="45"/>
  </si>
  <si>
    <t>ﾄｲﾚ</t>
    <phoneticPr fontId="45"/>
  </si>
  <si>
    <t>保健医療活動チームの必要数</t>
    <rPh sb="0" eb="2">
      <t>ホケン</t>
    </rPh>
    <rPh sb="2" eb="4">
      <t>イリョウ</t>
    </rPh>
    <rPh sb="4" eb="6">
      <t>カツドウ</t>
    </rPh>
    <rPh sb="10" eb="12">
      <t>ヒツヨウ</t>
    </rPh>
    <rPh sb="12" eb="13">
      <t>スウ</t>
    </rPh>
    <phoneticPr fontId="1"/>
  </si>
  <si>
    <t>全
避難者数</t>
    <rPh sb="0" eb="1">
      <t>ゼン</t>
    </rPh>
    <rPh sb="2" eb="5">
      <t>ヒナンシャ</t>
    </rPh>
    <rPh sb="5" eb="6">
      <t>スウ</t>
    </rPh>
    <phoneticPr fontId="47"/>
  </si>
  <si>
    <t>避難者数比率</t>
    <rPh sb="4" eb="6">
      <t>ヒリツ</t>
    </rPh>
    <phoneticPr fontId="47"/>
  </si>
  <si>
    <t>市町村名</t>
    <rPh sb="0" eb="4">
      <t>シチョウソンメイ</t>
    </rPh>
    <phoneticPr fontId="47"/>
  </si>
  <si>
    <t>施設名</t>
    <rPh sb="0" eb="3">
      <t>シセツメイ</t>
    </rPh>
    <phoneticPr fontId="45"/>
  </si>
  <si>
    <t>住所</t>
    <rPh sb="0" eb="2">
      <t>ジュウショ</t>
    </rPh>
    <phoneticPr fontId="45"/>
  </si>
  <si>
    <t>医療ﾁｰﾑ</t>
    <rPh sb="0" eb="2">
      <t>イリョウ</t>
    </rPh>
    <phoneticPr fontId="1"/>
  </si>
  <si>
    <t>小児周産期</t>
    <rPh sb="0" eb="2">
      <t>ショウニ</t>
    </rPh>
    <rPh sb="2" eb="5">
      <t>シュウサンキ</t>
    </rPh>
    <phoneticPr fontId="1"/>
  </si>
  <si>
    <t>DPAT</t>
  </si>
  <si>
    <t>歯科</t>
    <rPh sb="0" eb="2">
      <t>シカ</t>
    </rPh>
    <phoneticPr fontId="1"/>
  </si>
  <si>
    <t>DCAT</t>
  </si>
  <si>
    <t>他支援ﾁｰﾑ</t>
    <rPh sb="0" eb="1">
      <t>ホカ</t>
    </rPh>
    <rPh sb="1" eb="3">
      <t>シエン</t>
    </rPh>
    <phoneticPr fontId="1"/>
  </si>
  <si>
    <t>計</t>
    <rPh sb="0" eb="1">
      <t>ケイ</t>
    </rPh>
    <phoneticPr fontId="45"/>
  </si>
  <si>
    <r>
      <t xml:space="preserve">備考
</t>
    </r>
    <r>
      <rPr>
        <sz val="9"/>
        <color theme="1"/>
        <rFont val="ＭＳ Ｐゴシック"/>
        <family val="3"/>
        <charset val="128"/>
      </rPr>
      <t>（他支援ﾁｰﾑ内訳等）</t>
    </r>
    <rPh sb="0" eb="2">
      <t>ビコウ</t>
    </rPh>
    <rPh sb="4" eb="5">
      <t>ホカ</t>
    </rPh>
    <rPh sb="5" eb="7">
      <t>シエン</t>
    </rPh>
    <rPh sb="10" eb="12">
      <t>ウチワケ</t>
    </rPh>
    <rPh sb="12" eb="13">
      <t>トウ</t>
    </rPh>
    <phoneticPr fontId="45"/>
  </si>
  <si>
    <t>箇所</t>
    <phoneticPr fontId="45"/>
  </si>
  <si>
    <t>　対応例②・・・全ての指定避難所の避難者数は把握したものの、東日本大震災時の事例（指定避難所外の避難所が約４割）及び過去事例を考慮した県被害想定における避難所と避難所外</t>
    <rPh sb="1" eb="3">
      <t>タイオウ</t>
    </rPh>
    <rPh sb="3" eb="4">
      <t>レイ</t>
    </rPh>
    <rPh sb="8" eb="9">
      <t>スベ</t>
    </rPh>
    <rPh sb="11" eb="13">
      <t>シテイ</t>
    </rPh>
    <rPh sb="13" eb="16">
      <t>ヒナンジョ</t>
    </rPh>
    <rPh sb="17" eb="20">
      <t>ヒナンシャ</t>
    </rPh>
    <rPh sb="20" eb="21">
      <t>スウ</t>
    </rPh>
    <rPh sb="22" eb="24">
      <t>ハアク</t>
    </rPh>
    <rPh sb="30" eb="31">
      <t>ヒガシ</t>
    </rPh>
    <rPh sb="31" eb="33">
      <t>ニホン</t>
    </rPh>
    <rPh sb="33" eb="34">
      <t>ダイ</t>
    </rPh>
    <rPh sb="34" eb="37">
      <t>シンサイジ</t>
    </rPh>
    <rPh sb="38" eb="40">
      <t>ジレイ</t>
    </rPh>
    <rPh sb="41" eb="43">
      <t>シテイ</t>
    </rPh>
    <rPh sb="43" eb="46">
      <t>ヒナンジョ</t>
    </rPh>
    <rPh sb="46" eb="47">
      <t>ガイ</t>
    </rPh>
    <rPh sb="48" eb="51">
      <t>ヒナンジョ</t>
    </rPh>
    <rPh sb="52" eb="53">
      <t>ヤク</t>
    </rPh>
    <rPh sb="54" eb="55">
      <t>ワリ</t>
    </rPh>
    <rPh sb="56" eb="57">
      <t>オヨ</t>
    </rPh>
    <rPh sb="58" eb="60">
      <t>カコ</t>
    </rPh>
    <rPh sb="60" eb="62">
      <t>ジレイ</t>
    </rPh>
    <rPh sb="63" eb="65">
      <t>コウリョ</t>
    </rPh>
    <rPh sb="67" eb="68">
      <t>ケン</t>
    </rPh>
    <rPh sb="68" eb="70">
      <t>ヒガイ</t>
    </rPh>
    <rPh sb="70" eb="72">
      <t>ソウテイ</t>
    </rPh>
    <rPh sb="76" eb="79">
      <t>ヒナンジョ</t>
    </rPh>
    <phoneticPr fontId="47"/>
  </si>
  <si>
    <t>※保健医療現地調整本部（県保健所）は、各市町村の保健医療ニーズをとりまとめ、すみやかに保健医療調整本部に要請することとする。</t>
    <rPh sb="1" eb="3">
      <t>ホケン</t>
    </rPh>
    <rPh sb="3" eb="5">
      <t>イリョウ</t>
    </rPh>
    <rPh sb="5" eb="7">
      <t>ゲンチ</t>
    </rPh>
    <rPh sb="7" eb="9">
      <t>チョウセイ</t>
    </rPh>
    <rPh sb="9" eb="11">
      <t>ホンブ</t>
    </rPh>
    <rPh sb="12" eb="13">
      <t>ケン</t>
    </rPh>
    <rPh sb="13" eb="16">
      <t>ホケンジョ</t>
    </rPh>
    <rPh sb="19" eb="20">
      <t>カク</t>
    </rPh>
    <rPh sb="20" eb="23">
      <t>シチョウソン</t>
    </rPh>
    <rPh sb="24" eb="26">
      <t>ホケン</t>
    </rPh>
    <rPh sb="26" eb="28">
      <t>イリョウ</t>
    </rPh>
    <rPh sb="43" eb="45">
      <t>ホケン</t>
    </rPh>
    <rPh sb="45" eb="47">
      <t>イリョウ</t>
    </rPh>
    <rPh sb="47" eb="49">
      <t>チョウセイ</t>
    </rPh>
    <rPh sb="49" eb="51">
      <t>ホンブ</t>
    </rPh>
    <rPh sb="52" eb="54">
      <t>ヨウセイ</t>
    </rPh>
    <phoneticPr fontId="47"/>
  </si>
  <si>
    <t>保健医療活動ﾁｰﾑの要請</t>
    <rPh sb="0" eb="2">
      <t>ホケン</t>
    </rPh>
    <rPh sb="2" eb="4">
      <t>イリョウ</t>
    </rPh>
    <rPh sb="4" eb="6">
      <t>カツドウ</t>
    </rPh>
    <rPh sb="10" eb="12">
      <t>ヨウセイ</t>
    </rPh>
    <phoneticPr fontId="3"/>
  </si>
  <si>
    <t>ﾁｰﾑ</t>
    <phoneticPr fontId="3"/>
  </si>
  <si>
    <t>緊急</t>
    <rPh sb="0" eb="2">
      <t>キンキュウ</t>
    </rPh>
    <phoneticPr fontId="3"/>
  </si>
  <si>
    <t>-</t>
  </si>
  <si>
    <t>-</t>
    <phoneticPr fontId="3"/>
  </si>
  <si>
    <t>医療ﾁｰﾑ</t>
    <rPh sb="0" eb="2">
      <t>イリョウ</t>
    </rPh>
    <phoneticPr fontId="3"/>
  </si>
  <si>
    <t>小児周産期</t>
    <rPh sb="0" eb="2">
      <t>ショウニ</t>
    </rPh>
    <rPh sb="2" eb="5">
      <t>シュウサンキ</t>
    </rPh>
    <phoneticPr fontId="3"/>
  </si>
  <si>
    <t>DPAT</t>
    <phoneticPr fontId="3"/>
  </si>
  <si>
    <t>歯科</t>
    <rPh sb="0" eb="2">
      <t>シカ</t>
    </rPh>
    <phoneticPr fontId="3"/>
  </si>
  <si>
    <t>DCAT</t>
    <phoneticPr fontId="3"/>
  </si>
  <si>
    <t>他支援ﾁｰﾑ</t>
    <rPh sb="0" eb="1">
      <t>ホカ</t>
    </rPh>
    <rPh sb="1" eb="3">
      <t>シエン</t>
    </rPh>
    <phoneticPr fontId="3"/>
  </si>
  <si>
    <t>市町村単位の物資拠点【二次物資拠点】</t>
    <rPh sb="11" eb="12">
      <t>2</t>
    </rPh>
    <rPh sb="12" eb="13">
      <t>ジ</t>
    </rPh>
    <rPh sb="13" eb="15">
      <t>ブッシ</t>
    </rPh>
    <rPh sb="15" eb="17">
      <t>キョテン</t>
    </rPh>
    <phoneticPr fontId="3"/>
  </si>
  <si>
    <t>施設名等</t>
    <phoneticPr fontId="3"/>
  </si>
  <si>
    <t>※物資に係る支援は３日分以上を基本とする。</t>
    <phoneticPr fontId="3"/>
  </si>
  <si>
    <t>市町村名</t>
    <phoneticPr fontId="3"/>
  </si>
  <si>
    <t>住所</t>
    <phoneticPr fontId="3"/>
  </si>
  <si>
    <t>個</t>
    <rPh sb="0" eb="1">
      <t>コ</t>
    </rPh>
    <phoneticPr fontId="3"/>
  </si>
  <si>
    <t>L/日/避難所</t>
    <rPh sb="2" eb="3">
      <t>ニチ</t>
    </rPh>
    <rPh sb="4" eb="7">
      <t>ヒナンジョ</t>
    </rPh>
    <phoneticPr fontId="3"/>
  </si>
  <si>
    <t>240/日/避難所</t>
    <rPh sb="4" eb="5">
      <t>ニチ</t>
    </rPh>
    <rPh sb="6" eb="8">
      <t>ヒナン</t>
    </rPh>
    <rPh sb="8" eb="9">
      <t>ジョ</t>
    </rPh>
    <phoneticPr fontId="3"/>
  </si>
  <si>
    <t>箇所</t>
    <rPh sb="0" eb="2">
      <t>カショ</t>
    </rPh>
    <phoneticPr fontId="3"/>
  </si>
  <si>
    <t>保健医療ニーズまとめ（　　　年　　月　　日時点）</t>
    <rPh sb="0" eb="2">
      <t>ホケン</t>
    </rPh>
    <rPh sb="2" eb="4">
      <t>イリョウ</t>
    </rPh>
    <phoneticPr fontId="47"/>
  </si>
  <si>
    <t>Ｌ／3日</t>
    <rPh sb="3" eb="4">
      <t>ニチ</t>
    </rPh>
    <phoneticPr fontId="45"/>
  </si>
  <si>
    <t>様式５</t>
    <phoneticPr fontId="3"/>
  </si>
  <si>
    <t>スフィア基準算出必要トイレ数（1箇所/50人）</t>
    <rPh sb="16" eb="18">
      <t>カショ</t>
    </rPh>
    <phoneticPr fontId="7"/>
  </si>
  <si>
    <t>現在の状況</t>
    <rPh sb="0" eb="2">
      <t>ゲンザイ</t>
    </rPh>
    <rPh sb="3" eb="5">
      <t>ジョウキョウ</t>
    </rPh>
    <phoneticPr fontId="3"/>
  </si>
  <si>
    <t>予定（　　　　　　　　）</t>
    <rPh sb="0" eb="2">
      <t>ヨテイ</t>
    </rPh>
    <phoneticPr fontId="25"/>
  </si>
  <si>
    <t>予定（　　　）</t>
    <phoneticPr fontId="25"/>
  </si>
  <si>
    <t>可(開通)・不可(不通)</t>
  </si>
  <si>
    <t>飲料可(開通)・利用可(開通)・不可(不通)</t>
  </si>
  <si>
    <t>無・有</t>
  </si>
  <si>
    <t>（使用可・使用不可）</t>
  </si>
  <si>
    <t>無(使用不可)・有(使用可)</t>
  </si>
  <si>
    <t>不良・普・良</t>
  </si>
  <si>
    <t>十分(開通)・不足(開通)・無(不通)</t>
  </si>
  <si>
    <t>不良・普・良</t>
    <phoneticPr fontId="25"/>
  </si>
  <si>
    <t>無 ・ 有</t>
  </si>
  <si>
    <t>不良　・　普　・　良</t>
  </si>
  <si>
    <t>無　・　有</t>
  </si>
  <si>
    <t>不適　・　適</t>
  </si>
  <si>
    <t>屋内土足禁止</t>
    <rPh sb="0" eb="2">
      <t>オクナイ</t>
    </rPh>
    <rPh sb="2" eb="4">
      <t>ドソク</t>
    </rPh>
    <rPh sb="4" eb="6">
      <t>キンシ</t>
    </rPh>
    <phoneticPr fontId="3"/>
  </si>
  <si>
    <t>無(不適)　・　有(適)</t>
  </si>
  <si>
    <t>１回　・　２回　・　３回</t>
  </si>
  <si>
    <t>十分 ・ 不足 ・ 無</t>
  </si>
  <si>
    <t>予定（　　　）</t>
    <phoneticPr fontId="25"/>
  </si>
  <si>
    <t>　　有(　　　　　　　　　　                              )　・　無</t>
    <phoneticPr fontId="3"/>
  </si>
  <si>
    <t>有　・　無</t>
  </si>
  <si>
    <t>過密 ・ 適度 ・ 余裕</t>
  </si>
  <si>
    <t>※太枠内（他支援チーム内訳等及び全避難者数（見込））は、手入力する。</t>
    <rPh sb="1" eb="3">
      <t>フトワク</t>
    </rPh>
    <rPh sb="3" eb="4">
      <t>ナイ</t>
    </rPh>
    <rPh sb="5" eb="6">
      <t>ホカ</t>
    </rPh>
    <rPh sb="6" eb="8">
      <t>シエン</t>
    </rPh>
    <rPh sb="11" eb="13">
      <t>ウチワケ</t>
    </rPh>
    <rPh sb="13" eb="14">
      <t>トウ</t>
    </rPh>
    <rPh sb="14" eb="15">
      <t>オヨ</t>
    </rPh>
    <rPh sb="16" eb="17">
      <t>ゼン</t>
    </rPh>
    <rPh sb="17" eb="20">
      <t>ヒナンシャ</t>
    </rPh>
    <rPh sb="20" eb="21">
      <t>スウ</t>
    </rPh>
    <rPh sb="22" eb="24">
      <t>ミコ</t>
    </rPh>
    <rPh sb="28" eb="29">
      <t>テ</t>
    </rPh>
    <rPh sb="29" eb="31">
      <t>ニュウリョク</t>
    </rPh>
    <phoneticPr fontId="47"/>
  </si>
  <si>
    <t>※全避難者数（見込）は、報告時点で把握している情報と「保健医療調整本部等における初動体制確保及び運営の手引き」別紙８「青森県被害想定早見表算出</t>
    <rPh sb="1" eb="2">
      <t>ゼン</t>
    </rPh>
    <rPh sb="2" eb="5">
      <t>ヒナンシャ</t>
    </rPh>
    <rPh sb="5" eb="6">
      <t>スウ</t>
    </rPh>
    <rPh sb="7" eb="9">
      <t>ミコミ</t>
    </rPh>
    <rPh sb="12" eb="14">
      <t>ホウコク</t>
    </rPh>
    <rPh sb="14" eb="16">
      <t>ジテン</t>
    </rPh>
    <rPh sb="17" eb="19">
      <t>ハアク</t>
    </rPh>
    <rPh sb="23" eb="25">
      <t>ジョウホウ</t>
    </rPh>
    <rPh sb="55" eb="57">
      <t>ベッシ</t>
    </rPh>
    <phoneticPr fontId="47"/>
  </si>
  <si>
    <r>
      <t>　シート」等を、参考に</t>
    </r>
    <r>
      <rPr>
        <b/>
        <sz val="12"/>
        <color indexed="8"/>
        <rFont val="ＭＳ Ｐゴシック"/>
        <family val="3"/>
        <charset val="128"/>
        <scheme val="minor"/>
      </rPr>
      <t>全避難者数（避難所＋避難所外）</t>
    </r>
    <r>
      <rPr>
        <sz val="11"/>
        <color indexed="8"/>
        <rFont val="ＭＳ Ｐゴシック"/>
        <family val="3"/>
        <charset val="128"/>
        <scheme val="minor"/>
      </rPr>
      <t>の見込を記入する。</t>
    </r>
    <rPh sb="8" eb="10">
      <t>サンコウ</t>
    </rPh>
    <rPh sb="27" eb="29">
      <t>ミコミ</t>
    </rPh>
    <rPh sb="30" eb="32">
      <t>キニュウ</t>
    </rPh>
    <phoneticPr fontId="47"/>
  </si>
  <si>
    <t>　対応例①・・・最大震度が県被害想定と同程度であり、甚大な被害が見込まれることから、県被害想定と同様の全避難者数（１週間後、津波警報解除後）と見込</t>
    <rPh sb="1" eb="3">
      <t>タイオウ</t>
    </rPh>
    <rPh sb="3" eb="4">
      <t>レイ</t>
    </rPh>
    <rPh sb="8" eb="10">
      <t>サイダイ</t>
    </rPh>
    <rPh sb="10" eb="12">
      <t>シンド</t>
    </rPh>
    <rPh sb="13" eb="14">
      <t>ケン</t>
    </rPh>
    <rPh sb="14" eb="16">
      <t>ヒガイ</t>
    </rPh>
    <rPh sb="16" eb="18">
      <t>ソウテイ</t>
    </rPh>
    <rPh sb="19" eb="22">
      <t>ドウテイド</t>
    </rPh>
    <rPh sb="26" eb="28">
      <t>ジンダイ</t>
    </rPh>
    <rPh sb="29" eb="31">
      <t>ヒガイ</t>
    </rPh>
    <rPh sb="32" eb="34">
      <t>ミコ</t>
    </rPh>
    <rPh sb="42" eb="43">
      <t>ジケン</t>
    </rPh>
    <rPh sb="43" eb="45">
      <t>ヒガイ</t>
    </rPh>
    <rPh sb="45" eb="47">
      <t>ソウテイ</t>
    </rPh>
    <rPh sb="48" eb="50">
      <t>ドウヨウ</t>
    </rPh>
    <rPh sb="51" eb="52">
      <t>ゼン</t>
    </rPh>
    <rPh sb="52" eb="55">
      <t>ヒナンシャ</t>
    </rPh>
    <rPh sb="55" eb="56">
      <t>スウ</t>
    </rPh>
    <rPh sb="58" eb="61">
      <t>シュウカンゴ</t>
    </rPh>
    <rPh sb="62" eb="64">
      <t>ツナミ</t>
    </rPh>
    <rPh sb="64" eb="66">
      <t>ケイホウ</t>
    </rPh>
    <rPh sb="66" eb="69">
      <t>カイジョゴ</t>
    </rPh>
    <rPh sb="71" eb="73">
      <t>ミコミ</t>
    </rPh>
    <phoneticPr fontId="47"/>
  </si>
  <si>
    <t>　との比率（1週間後）が50：50であることを踏まえ、指定避難所全部の避難者数の2.8倍（1.4（指定避難所外避難所）×2（避難所外））を全避難者数と見込</t>
    <rPh sb="7" eb="10">
      <t>シュウカンゴ</t>
    </rPh>
    <rPh sb="23" eb="24">
      <t>フ</t>
    </rPh>
    <rPh sb="27" eb="29">
      <t>シテイ</t>
    </rPh>
    <rPh sb="29" eb="32">
      <t>ヒナンジョ</t>
    </rPh>
    <rPh sb="32" eb="34">
      <t>ゼンブ</t>
    </rPh>
    <rPh sb="35" eb="38">
      <t>ヒナンシャ</t>
    </rPh>
    <rPh sb="38" eb="39">
      <t>スウ</t>
    </rPh>
    <rPh sb="43" eb="44">
      <t>バイ</t>
    </rPh>
    <rPh sb="49" eb="51">
      <t>シテイ</t>
    </rPh>
    <rPh sb="51" eb="54">
      <t>ヒナンジョ</t>
    </rPh>
    <rPh sb="54" eb="55">
      <t>ガイ</t>
    </rPh>
    <rPh sb="55" eb="58">
      <t>ヒナンジョ</t>
    </rPh>
    <rPh sb="62" eb="65">
      <t>ヒナンジョ</t>
    </rPh>
    <rPh sb="65" eb="66">
      <t>ガイ</t>
    </rPh>
    <rPh sb="69" eb="70">
      <t>ゼン</t>
    </rPh>
    <rPh sb="70" eb="73">
      <t>ヒナンシャ</t>
    </rPh>
    <rPh sb="73" eb="74">
      <t>スウ</t>
    </rPh>
    <rPh sb="75" eb="77">
      <t>ミコ</t>
    </rPh>
    <phoneticPr fontId="47"/>
  </si>
  <si>
    <t>人（見込）</t>
    <rPh sb="0" eb="1">
      <t>ニン</t>
    </rPh>
    <rPh sb="2" eb="4">
      <t>ミコ</t>
    </rPh>
    <phoneticPr fontId="47"/>
  </si>
  <si>
    <t>全避難者数の見込＋個別避難所等の分析に基づく予測</t>
    <rPh sb="0" eb="1">
      <t>ゼン</t>
    </rPh>
    <rPh sb="1" eb="4">
      <t>ヒナンシャ</t>
    </rPh>
    <rPh sb="4" eb="5">
      <t>カズ</t>
    </rPh>
    <rPh sb="6" eb="8">
      <t>ミコミ</t>
    </rPh>
    <rPh sb="9" eb="11">
      <t>コベツ</t>
    </rPh>
    <rPh sb="11" eb="14">
      <t>ヒナンジョ</t>
    </rPh>
    <rPh sb="14" eb="15">
      <t>トウ</t>
    </rPh>
    <rPh sb="16" eb="18">
      <t>ブンセキ</t>
    </rPh>
    <rPh sb="19" eb="20">
      <t>モト</t>
    </rPh>
    <rPh sb="22" eb="24">
      <t>ヨソク</t>
    </rPh>
    <phoneticPr fontId="47"/>
  </si>
  <si>
    <t>※個別避難所等の分析に基づく予測については、全避難者数（見込）による数式を残しつつ、手入力で反映を行い、セルのコメント欄にその旨を記入することとする。</t>
    <rPh sb="1" eb="3">
      <t>コベツ</t>
    </rPh>
    <rPh sb="3" eb="6">
      <t>ヒナンジョ</t>
    </rPh>
    <rPh sb="6" eb="7">
      <t>トウ</t>
    </rPh>
    <rPh sb="8" eb="10">
      <t>ブンセキ</t>
    </rPh>
    <rPh sb="11" eb="12">
      <t>モト</t>
    </rPh>
    <rPh sb="14" eb="16">
      <t>ヨソク</t>
    </rPh>
    <rPh sb="22" eb="23">
      <t>ゼン</t>
    </rPh>
    <rPh sb="23" eb="26">
      <t>ヒナンシャ</t>
    </rPh>
    <rPh sb="26" eb="27">
      <t>スウ</t>
    </rPh>
    <rPh sb="28" eb="30">
      <t>ミコ</t>
    </rPh>
    <rPh sb="34" eb="36">
      <t>スウシキ</t>
    </rPh>
    <rPh sb="37" eb="38">
      <t>ノコ</t>
    </rPh>
    <rPh sb="42" eb="43">
      <t>テ</t>
    </rPh>
    <rPh sb="43" eb="45">
      <t>ニュウリョク</t>
    </rPh>
    <rPh sb="46" eb="48">
      <t>ハンエイ</t>
    </rPh>
    <rPh sb="49" eb="50">
      <t>オコナ</t>
    </rPh>
    <rPh sb="59" eb="60">
      <t>ラン</t>
    </rPh>
    <rPh sb="63" eb="64">
      <t>ムネ</t>
    </rPh>
    <rPh sb="65" eb="67">
      <t>キニュウ</t>
    </rPh>
    <phoneticPr fontId="47"/>
  </si>
  <si>
    <t>見込値/把握値</t>
    <rPh sb="0" eb="2">
      <t>ミコミ</t>
    </rPh>
    <rPh sb="2" eb="3">
      <t>チ</t>
    </rPh>
    <rPh sb="4" eb="6">
      <t>ハアク</t>
    </rPh>
    <rPh sb="6" eb="7">
      <t>チ</t>
    </rPh>
    <phoneticPr fontId="47"/>
  </si>
  <si>
    <r>
      <t>その他</t>
    </r>
    <r>
      <rPr>
        <sz val="8"/>
        <color theme="1"/>
        <rFont val="ＭＳ Ｐゴシック"/>
        <family val="3"/>
        <charset val="128"/>
      </rPr>
      <t>（同伴受診等）</t>
    </r>
    <rPh sb="4" eb="6">
      <t>ドウハン</t>
    </rPh>
    <rPh sb="6" eb="8">
      <t>ジュシン</t>
    </rPh>
    <rPh sb="8" eb="9">
      <t>トウ</t>
    </rPh>
    <phoneticPr fontId="3"/>
  </si>
  <si>
    <r>
      <t>EMIS入力（　未　・　済　　（日時　　月　　日　　時　　分　入力者所属名　　　　　　　　　　　　　　　））　　</t>
    </r>
    <r>
      <rPr>
        <b/>
        <sz val="12"/>
        <color theme="1"/>
        <rFont val="ＭＳ Ｐゴシック"/>
        <family val="3"/>
        <charset val="128"/>
      </rPr>
      <t>　</t>
    </r>
    <rPh sb="16" eb="18">
      <t>ニチジ</t>
    </rPh>
    <rPh sb="20" eb="21">
      <t>ガツ</t>
    </rPh>
    <rPh sb="23" eb="24">
      <t>ニチ</t>
    </rPh>
    <rPh sb="26" eb="27">
      <t>ジ</t>
    </rPh>
    <rPh sb="29" eb="30">
      <t>フン</t>
    </rPh>
    <phoneticPr fontId="7"/>
  </si>
  <si>
    <r>
      <t>m</t>
    </r>
    <r>
      <rPr>
        <vertAlign val="superscript"/>
        <sz val="11"/>
        <color theme="1"/>
        <rFont val="ＭＳ Ｐゴシック"/>
        <family val="3"/>
        <charset val="128"/>
      </rPr>
      <t>2</t>
    </r>
    <phoneticPr fontId="7"/>
  </si>
  <si>
    <r>
      <t>スフィア基準算出避難者定員（3.5m</t>
    </r>
    <r>
      <rPr>
        <vertAlign val="superscript"/>
        <sz val="11"/>
        <color theme="1"/>
        <rFont val="ＭＳ Ｐゴシック"/>
        <family val="3"/>
        <charset val="128"/>
      </rPr>
      <t>2</t>
    </r>
    <r>
      <rPr>
        <sz val="11"/>
        <color theme="1"/>
        <rFont val="ＭＳ Ｐゴシック"/>
        <family val="3"/>
        <charset val="128"/>
      </rPr>
      <t>/人）</t>
    </r>
    <rPh sb="8" eb="11">
      <t>ヒナンシャ</t>
    </rPh>
    <rPh sb="11" eb="13">
      <t>テイイン</t>
    </rPh>
    <rPh sb="20" eb="21">
      <t>ニン</t>
    </rPh>
    <phoneticPr fontId="7"/>
  </si>
  <si>
    <r>
      <t>病床基準算出避難者定員（6.4m</t>
    </r>
    <r>
      <rPr>
        <vertAlign val="superscript"/>
        <sz val="11"/>
        <color theme="1"/>
        <rFont val="ＭＳ Ｐゴシック"/>
        <family val="3"/>
        <charset val="128"/>
      </rPr>
      <t>2</t>
    </r>
    <r>
      <rPr>
        <sz val="11"/>
        <color theme="1"/>
        <rFont val="ＭＳ Ｐゴシック"/>
        <family val="3"/>
        <charset val="128"/>
      </rPr>
      <t>/人）</t>
    </r>
    <rPh sb="0" eb="2">
      <t>ビョウショウ</t>
    </rPh>
    <phoneticPr fontId="7"/>
  </si>
  <si>
    <t>　　有の場合→医療チーム、保健師チーム、その他（　　　　  　　　　　　　　　　　　　　　　　　　　　　　　）</t>
    <rPh sb="2" eb="3">
      <t>ア</t>
    </rPh>
    <rPh sb="4" eb="6">
      <t>バアイ</t>
    </rPh>
    <rPh sb="7" eb="9">
      <t>イリョウ</t>
    </rPh>
    <rPh sb="13" eb="16">
      <t>ホケンシ</t>
    </rPh>
    <rPh sb="22" eb="23">
      <t>タ</t>
    </rPh>
    <phoneticPr fontId="3"/>
  </si>
  <si>
    <r>
      <t>m</t>
    </r>
    <r>
      <rPr>
        <vertAlign val="superscript"/>
        <sz val="11"/>
        <color theme="1"/>
        <rFont val="ＭＳ Ｐゴシック"/>
        <family val="3"/>
        <charset val="128"/>
      </rPr>
      <t>2</t>
    </r>
    <phoneticPr fontId="7"/>
  </si>
  <si>
    <r>
      <t>m</t>
    </r>
    <r>
      <rPr>
        <vertAlign val="superscript"/>
        <sz val="11"/>
        <color theme="1"/>
        <rFont val="ＭＳ Ｐゴシック"/>
        <family val="3"/>
        <charset val="128"/>
      </rPr>
      <t>2</t>
    </r>
    <phoneticPr fontId="7"/>
  </si>
  <si>
    <t>◎有（緊急）・○有（≠緊急）・×無</t>
    <phoneticPr fontId="3"/>
  </si>
  <si>
    <t>◎有（緊急）・○有（≠緊急）・×無</t>
    <phoneticPr fontId="3"/>
  </si>
  <si>
    <t>◎有（緊急）・○有（≠緊急）・×無</t>
    <phoneticPr fontId="3"/>
  </si>
  <si>
    <t>◎有（緊急）・○有（≠緊急）・×無</t>
    <phoneticPr fontId="3"/>
  </si>
  <si>
    <t>◎有（緊急）・○有（≠緊急）・×無</t>
    <phoneticPr fontId="3"/>
  </si>
  <si>
    <t>◎有（緊急）・○有（≠緊急）・×無</t>
    <phoneticPr fontId="3"/>
  </si>
  <si>
    <r>
      <t>m</t>
    </r>
    <r>
      <rPr>
        <vertAlign val="superscript"/>
        <sz val="11"/>
        <color theme="1"/>
        <rFont val="ＭＳ Ｐゴシック"/>
        <family val="3"/>
        <charset val="128"/>
      </rPr>
      <t>2</t>
    </r>
    <phoneticPr fontId="7"/>
  </si>
  <si>
    <r>
      <t>m</t>
    </r>
    <r>
      <rPr>
        <vertAlign val="superscript"/>
        <sz val="11"/>
        <color theme="1"/>
        <rFont val="ＭＳ Ｐゴシック"/>
        <family val="3"/>
        <charset val="128"/>
      </rPr>
      <t>2</t>
    </r>
    <phoneticPr fontId="7"/>
  </si>
  <si>
    <r>
      <t>m</t>
    </r>
    <r>
      <rPr>
        <vertAlign val="superscript"/>
        <sz val="11"/>
        <color theme="1"/>
        <rFont val="ＭＳ Ｐゴシック"/>
        <family val="3"/>
        <charset val="128"/>
      </rPr>
      <t>2</t>
    </r>
    <phoneticPr fontId="7"/>
  </si>
  <si>
    <r>
      <t>EMIS入力（　未　・　済　　（日時　　月　　日　　時　　分　入力者所属名　　　　　　　　　　　　　　　））　　</t>
    </r>
    <r>
      <rPr>
        <b/>
        <sz val="12"/>
        <rFont val="ＭＳ Ｐゴシック"/>
        <family val="3"/>
        <charset val="128"/>
      </rPr>
      <t>　</t>
    </r>
    <rPh sb="16" eb="18">
      <t>ニチジ</t>
    </rPh>
    <rPh sb="20" eb="21">
      <t>ガツ</t>
    </rPh>
    <rPh sb="23" eb="24">
      <t>ニチ</t>
    </rPh>
    <rPh sb="26" eb="27">
      <t>ジ</t>
    </rPh>
    <rPh sb="29" eb="30">
      <t>フン</t>
    </rPh>
    <phoneticPr fontId="7"/>
  </si>
  <si>
    <r>
      <t>m</t>
    </r>
    <r>
      <rPr>
        <vertAlign val="superscript"/>
        <sz val="11"/>
        <rFont val="ＭＳ Ｐゴシック"/>
        <family val="3"/>
        <charset val="128"/>
      </rPr>
      <t>2</t>
    </r>
    <phoneticPr fontId="7"/>
  </si>
  <si>
    <r>
      <t>その他</t>
    </r>
    <r>
      <rPr>
        <sz val="8"/>
        <rFont val="ＭＳ Ｐゴシック"/>
        <family val="3"/>
        <charset val="128"/>
      </rPr>
      <t>（同伴受診等）</t>
    </r>
    <rPh sb="4" eb="6">
      <t>ドウハン</t>
    </rPh>
    <rPh sb="6" eb="8">
      <t>ジュシン</t>
    </rPh>
    <rPh sb="8" eb="9">
      <t>トウ</t>
    </rPh>
    <phoneticPr fontId="3"/>
  </si>
  <si>
    <r>
      <t>m</t>
    </r>
    <r>
      <rPr>
        <vertAlign val="superscript"/>
        <sz val="11"/>
        <rFont val="ＭＳ Ｐゴシック"/>
        <family val="3"/>
        <charset val="128"/>
      </rPr>
      <t>2</t>
    </r>
    <phoneticPr fontId="7"/>
  </si>
  <si>
    <r>
      <t>m</t>
    </r>
    <r>
      <rPr>
        <vertAlign val="superscript"/>
        <sz val="11"/>
        <rFont val="ＭＳ Ｐゴシック"/>
        <family val="3"/>
        <charset val="128"/>
      </rPr>
      <t>2</t>
    </r>
    <phoneticPr fontId="7"/>
  </si>
  <si>
    <r>
      <t>m</t>
    </r>
    <r>
      <rPr>
        <vertAlign val="superscript"/>
        <sz val="11"/>
        <rFont val="ＭＳ Ｐゴシック"/>
        <family val="3"/>
        <charset val="128"/>
      </rPr>
      <t>2</t>
    </r>
    <phoneticPr fontId="7"/>
  </si>
  <si>
    <r>
      <t>m</t>
    </r>
    <r>
      <rPr>
        <vertAlign val="superscript"/>
        <sz val="11"/>
        <rFont val="ＭＳ Ｐゴシック"/>
        <family val="3"/>
        <charset val="128"/>
      </rPr>
      <t>2</t>
    </r>
    <phoneticPr fontId="7"/>
  </si>
  <si>
    <t>（男：　　　人　　</t>
    <rPh sb="1" eb="2">
      <t>オトコ</t>
    </rPh>
    <phoneticPr fontId="3"/>
  </si>
  <si>
    <t>女：　　　人）</t>
    <rPh sb="0" eb="1">
      <t>オンナ</t>
    </rPh>
    <phoneticPr fontId="3"/>
  </si>
  <si>
    <t>【 概要 】→</t>
    <rPh sb="2" eb="4">
      <t>ガイヨウ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</si>
</sst>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6" formatCode="&quot;¥&quot;#,##0;[Red]&quot;¥&quot;\-#,##0"/>
    <numFmt numFmtId="176" formatCode="#&quot;人&quot;"/>
    <numFmt numFmtId="177" formatCode="&quot;（昼：&quot;\ ####&quot;人&quot;"/>
    <numFmt numFmtId="178" formatCode="&quot;夜：&quot;\ ####&quot;人）&quot;"/>
    <numFmt numFmtId="179" formatCode="###&quot;人&quot;"/>
    <numFmt numFmtId="180" formatCode="##0&quot;人&quot;"/>
    <numFmt numFmtId="181" formatCode="###0&quot;人&quot;"/>
    <numFmt numFmtId="182" formatCode="##0&quot;基&quot;"/>
    <numFmt numFmtId="183" formatCode="##0&quot;箇所&quot;"/>
    <numFmt numFmtId="184" formatCode="##0&quot;個&quot;"/>
    <numFmt numFmtId="185" formatCode="0_ "/>
    <numFmt numFmtId="186" formatCode="##0.0&quot;L/日/人&quot;"/>
    <numFmt numFmtId="187" formatCode="##,##0&quot;人&quot;"/>
    <numFmt numFmtId="188" formatCode="#,##0&quot;㎡&quot;"/>
    <numFmt numFmtId="189" formatCode="0.0_ "/>
    <numFmt numFmtId="190" formatCode="#,###&quot;人&quot;"/>
    <numFmt numFmtId="191" formatCode="#0&quot;人&quot;"/>
    <numFmt numFmtId="192" formatCode="#,##0&quot;L/日/避難所&quot;"/>
    <numFmt numFmtId="193" formatCode="&quot;（&quot;##0&quot;箇所）&quot;"/>
    <numFmt numFmtId="194" formatCode="#,###&quot;個&quot;"/>
    <numFmt numFmtId="195" formatCode="#,##0&quot;ｔ/日/避難所&quot;"/>
    <numFmt numFmtId="196" formatCode="#,##0&quot;箇所&quot;"/>
    <numFmt numFmtId="197" formatCode="#,##0&quot;L/日/避&quot;"/>
    <numFmt numFmtId="198" formatCode="#,##0_);[Red]\(#,##0\)"/>
    <numFmt numFmtId="199" formatCode="#,##0_ "/>
    <numFmt numFmtId="200" formatCode="#,##0.0_ "/>
  </numFmts>
  <fonts count="62">
    <font>
      <sz val="11"/>
      <color indexed="8"/>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11"/>
      <color indexed="10"/>
      <name val="ＭＳ Ｐゴシック"/>
      <family val="3"/>
      <charset val="128"/>
    </font>
    <font>
      <sz val="6"/>
      <name val="ＭＳ Ｐゴシック"/>
      <family val="3"/>
      <charset val="128"/>
    </font>
    <font>
      <sz val="9"/>
      <name val="ＭＳ Ｐゴシック"/>
      <family val="3"/>
      <charset val="128"/>
    </font>
    <font>
      <b/>
      <sz val="11"/>
      <color indexed="10"/>
      <name val="ＭＳ Ｐゴシック"/>
      <family val="3"/>
      <charset val="128"/>
    </font>
    <font>
      <b/>
      <sz val="11"/>
      <name val="ＭＳ Ｐゴシック"/>
      <family val="3"/>
      <charset val="128"/>
    </font>
    <font>
      <b/>
      <sz val="12"/>
      <name val="ＭＳ Ｐゴシック"/>
      <family val="3"/>
      <charset val="128"/>
    </font>
    <font>
      <b/>
      <sz val="10"/>
      <name val="ＭＳ Ｐゴシック"/>
      <family val="3"/>
      <charset val="128"/>
    </font>
    <font>
      <sz val="8"/>
      <name val="ＭＳ Ｐゴシック"/>
      <family val="3"/>
      <charset val="128"/>
    </font>
    <font>
      <b/>
      <sz val="12"/>
      <color indexed="8"/>
      <name val="ＭＳ Ｐゴシック"/>
      <family val="3"/>
      <charset val="128"/>
    </font>
    <font>
      <sz val="6"/>
      <name val="ＭＳ Ｐゴシック"/>
      <family val="3"/>
      <charset val="128"/>
    </font>
    <font>
      <vertAlign val="superscript"/>
      <sz val="11"/>
      <name val="ＭＳ Ｐゴシック"/>
      <family val="3"/>
      <charset val="128"/>
    </font>
    <font>
      <vertAlign val="superscript"/>
      <sz val="11"/>
      <color indexed="8"/>
      <name val="ＭＳ Ｐゴシック"/>
      <family val="3"/>
      <charset val="128"/>
    </font>
    <font>
      <sz val="6"/>
      <name val="ＭＳ Ｐゴシック"/>
      <family val="3"/>
      <charset val="128"/>
    </font>
    <font>
      <b/>
      <sz val="11"/>
      <color indexed="8"/>
      <name val="ＭＳ Ｐゴシック"/>
      <family val="3"/>
      <charset val="128"/>
    </font>
    <font>
      <sz val="9"/>
      <color indexed="10"/>
      <name val="ＭＳ Ｐゴシック"/>
      <family val="3"/>
      <charset val="128"/>
    </font>
    <font>
      <sz val="9"/>
      <color indexed="8"/>
      <name val="ＭＳ Ｐゴシック"/>
      <family val="3"/>
      <charset val="128"/>
    </font>
    <font>
      <sz val="10"/>
      <color indexed="10"/>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ＭＳ Ｐゴシック"/>
      <family val="3"/>
      <charset val="128"/>
    </font>
    <font>
      <b/>
      <sz val="10"/>
      <color rgb="FFFF0000"/>
      <name val="ＭＳ Ｐゴシック"/>
      <family val="3"/>
      <charset val="128"/>
    </font>
    <font>
      <sz val="6"/>
      <name val="ＭＳ Ｐゴシック"/>
      <family val="2"/>
      <charset val="128"/>
      <scheme val="minor"/>
    </font>
    <font>
      <b/>
      <sz val="11"/>
      <color theme="1"/>
      <name val="ＭＳ Ｐゴシック"/>
      <family val="3"/>
      <charset val="128"/>
      <scheme val="minor"/>
    </font>
    <font>
      <sz val="6"/>
      <name val="ＭＳ Ｐゴシック"/>
      <family val="3"/>
      <charset val="128"/>
      <scheme val="minor"/>
    </font>
    <font>
      <sz val="10"/>
      <color indexed="8"/>
      <name val="ＭＳ Ｐゴシック"/>
      <family val="3"/>
      <charset val="128"/>
      <scheme val="minor"/>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b/>
      <sz val="12"/>
      <color indexed="8"/>
      <name val="ＭＳ Ｐゴシック"/>
      <family val="3"/>
      <charset val="128"/>
      <scheme val="minor"/>
    </font>
    <font>
      <b/>
      <sz val="9"/>
      <color indexed="81"/>
      <name val="MS P ゴシック"/>
      <family val="3"/>
      <charset val="128"/>
    </font>
    <font>
      <b/>
      <sz val="11"/>
      <color theme="1"/>
      <name val="ＭＳ Ｐゴシック"/>
      <family val="3"/>
      <charset val="128"/>
    </font>
    <font>
      <b/>
      <sz val="10"/>
      <color theme="1"/>
      <name val="ＭＳ Ｐゴシック"/>
      <family val="3"/>
      <charset val="128"/>
    </font>
    <font>
      <b/>
      <sz val="12"/>
      <color theme="1"/>
      <name val="ＭＳ Ｐゴシック"/>
      <family val="3"/>
      <charset val="128"/>
    </font>
    <font>
      <vertAlign val="superscript"/>
      <sz val="11"/>
      <color theme="1"/>
      <name val="ＭＳ Ｐゴシック"/>
      <family val="3"/>
      <charset val="128"/>
    </font>
    <font>
      <sz val="11"/>
      <name val="ＭＳ Ｐゴシック"/>
      <family val="3"/>
      <charset val="128"/>
      <scheme val="minor"/>
    </font>
    <font>
      <sz val="8"/>
      <name val="ＭＳ Ｐゴシック"/>
      <family val="3"/>
      <charset val="128"/>
      <scheme val="minor"/>
    </font>
    <font>
      <sz val="9"/>
      <name val="ＭＳ Ｐゴシック"/>
      <family val="3"/>
      <charset val="128"/>
      <scheme val="minor"/>
    </font>
  </fonts>
  <fills count="4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lightUp">
        <fgColor indexed="9"/>
        <bgColor indexed="9"/>
      </patternFill>
    </fill>
    <fill>
      <patternFill patternType="lightUp">
        <fgColor indexed="9"/>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lightUp">
        <fgColor theme="0" tint="-0.14981536301767021"/>
        <bgColor indexed="65"/>
      </patternFill>
    </fill>
    <fill>
      <patternFill patternType="lightUp">
        <fgColor theme="0" tint="-0.14981536301767021"/>
        <bgColor theme="0" tint="-0.14981536301767021"/>
      </patternFill>
    </fill>
    <fill>
      <patternFill patternType="lightUp">
        <fgColor theme="0" tint="-0.14981536301767021"/>
        <bgColor theme="0" tint="-0.1498458815271462"/>
      </patternFill>
    </fill>
    <fill>
      <patternFill patternType="solid">
        <fgColor theme="0" tint="-0.14981536301767021"/>
        <bgColor indexed="64"/>
      </patternFill>
    </fill>
    <fill>
      <patternFill patternType="solid">
        <fgColor theme="0" tint="-0.1498458815271462"/>
        <bgColor indexed="64"/>
      </patternFill>
    </fill>
    <fill>
      <patternFill patternType="lightUp">
        <fgColor theme="0" tint="-0.14981536301767021"/>
        <bgColor indexed="9"/>
      </patternFill>
    </fill>
    <fill>
      <patternFill patternType="solid">
        <fgColor theme="0" tint="-0.24982451857051302"/>
        <bgColor indexed="64"/>
      </patternFill>
    </fill>
    <fill>
      <patternFill patternType="lightUp">
        <fgColor theme="0" tint="-0.14978484450819421"/>
        <bgColor indexed="65"/>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
      <patternFill patternType="lightUp">
        <fgColor theme="0" tint="-0.14996795556505021"/>
        <bgColor indexed="65"/>
      </patternFill>
    </fill>
  </fills>
  <borders count="100">
    <border>
      <left/>
      <right/>
      <top/>
      <bottom/>
      <diagonal/>
    </border>
    <border>
      <left style="thin">
        <color indexed="64"/>
      </left>
      <right/>
      <top/>
      <bottom/>
      <diagonal/>
    </border>
    <border>
      <left/>
      <right/>
      <top style="hair">
        <color indexed="64"/>
      </top>
      <bottom style="hair">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style="thin">
        <color indexed="64"/>
      </left>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top style="thick">
        <color indexed="64"/>
      </top>
      <bottom style="thin">
        <color indexed="64"/>
      </bottom>
      <diagonal/>
    </border>
    <border>
      <left style="thin">
        <color indexed="64"/>
      </left>
      <right/>
      <top/>
      <bottom style="hair">
        <color indexed="64"/>
      </bottom>
      <diagonal/>
    </border>
    <border>
      <left style="thick">
        <color indexed="64"/>
      </left>
      <right/>
      <top style="thick">
        <color indexed="64"/>
      </top>
      <bottom style="hair">
        <color indexed="64"/>
      </bottom>
      <diagonal/>
    </border>
    <border>
      <left style="thick">
        <color indexed="64"/>
      </left>
      <right/>
      <top style="hair">
        <color indexed="64"/>
      </top>
      <bottom style="hair">
        <color indexed="64"/>
      </bottom>
      <diagonal/>
    </border>
    <border>
      <left style="thick">
        <color indexed="64"/>
      </left>
      <right/>
      <top style="hair">
        <color indexed="64"/>
      </top>
      <bottom style="thick">
        <color indexed="64"/>
      </bottom>
      <diagonal/>
    </border>
    <border>
      <left style="thin">
        <color indexed="64"/>
      </left>
      <right/>
      <top style="hair">
        <color indexed="64"/>
      </top>
      <bottom/>
      <diagonal/>
    </border>
    <border>
      <left style="thick">
        <color indexed="64"/>
      </left>
      <right/>
      <top style="thick">
        <color indexed="64"/>
      </top>
      <bottom/>
      <diagonal/>
    </border>
    <border>
      <left style="thick">
        <color indexed="64"/>
      </left>
      <right/>
      <top style="thick">
        <color indexed="64"/>
      </top>
      <bottom style="thin">
        <color indexed="64"/>
      </bottom>
      <diagonal/>
    </border>
    <border>
      <left style="thick">
        <color indexed="64"/>
      </left>
      <right/>
      <top/>
      <bottom style="thick">
        <color indexed="64"/>
      </bottom>
      <diagonal/>
    </border>
    <border>
      <left/>
      <right/>
      <top/>
      <bottom style="thick">
        <color indexed="64"/>
      </bottom>
      <diagonal/>
    </border>
    <border>
      <left style="thin">
        <color indexed="64"/>
      </left>
      <right/>
      <top style="thick">
        <color indexed="64"/>
      </top>
      <bottom/>
      <diagonal/>
    </border>
    <border>
      <left style="thin">
        <color indexed="64"/>
      </left>
      <right/>
      <top/>
      <bottom style="thick">
        <color indexed="64"/>
      </bottom>
      <diagonal/>
    </border>
    <border>
      <left/>
      <right/>
      <top style="thick">
        <color indexed="64"/>
      </top>
      <bottom/>
      <diagonal/>
    </border>
    <border>
      <left/>
      <right style="thick">
        <color indexed="64"/>
      </right>
      <top style="thick">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ck">
        <color indexed="64"/>
      </left>
      <right/>
      <top style="thick">
        <color indexed="64"/>
      </top>
      <bottom style="thick">
        <color indexed="64"/>
      </bottom>
      <diagonal/>
    </border>
    <border>
      <left style="thick">
        <color indexed="64"/>
      </left>
      <right/>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ck">
        <color indexed="64"/>
      </bottom>
      <diagonal/>
    </border>
    <border>
      <left/>
      <right style="thick">
        <color indexed="64"/>
      </right>
      <top style="thin">
        <color indexed="64"/>
      </top>
      <bottom style="thin">
        <color indexed="64"/>
      </bottom>
      <diagonal/>
    </border>
    <border>
      <left/>
      <right/>
      <top style="thick">
        <color indexed="64"/>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hair">
        <color indexed="64"/>
      </bottom>
      <diagonal/>
    </border>
    <border>
      <left/>
      <right style="thick">
        <color indexed="64"/>
      </right>
      <top style="thick">
        <color indexed="64"/>
      </top>
      <bottom style="thick">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style="thin">
        <color indexed="64"/>
      </right>
      <top/>
      <bottom style="thick">
        <color indexed="64"/>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n">
        <color indexed="64"/>
      </bottom>
      <diagonal/>
    </border>
    <border>
      <left style="thick">
        <color indexed="64"/>
      </left>
      <right/>
      <top/>
      <bottom/>
      <diagonal/>
    </border>
    <border>
      <left style="thick">
        <color indexed="64"/>
      </left>
      <right/>
      <top style="thin">
        <color indexed="64"/>
      </top>
      <bottom/>
      <diagonal/>
    </border>
    <border>
      <left/>
      <right style="thick">
        <color indexed="64"/>
      </right>
      <top/>
      <bottom style="thick">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thick">
        <color indexed="64"/>
      </bottom>
      <diagonal/>
    </border>
    <border>
      <left style="thin">
        <color indexed="64"/>
      </left>
      <right style="thin">
        <color indexed="64"/>
      </right>
      <top/>
      <bottom style="hair">
        <color indexed="64"/>
      </bottom>
      <diagonal/>
    </border>
    <border>
      <left style="thin">
        <color indexed="64"/>
      </left>
      <right style="thin">
        <color indexed="64"/>
      </right>
      <top style="thick">
        <color indexed="64"/>
      </top>
      <bottom style="hair">
        <color indexed="64"/>
      </bottom>
      <diagonal/>
    </border>
    <border>
      <left style="thin">
        <color indexed="64"/>
      </left>
      <right style="thick">
        <color indexed="64"/>
      </right>
      <top style="thick">
        <color indexed="64"/>
      </top>
      <bottom style="hair">
        <color indexed="64"/>
      </bottom>
      <diagonal/>
    </border>
    <border>
      <left style="thin">
        <color indexed="64"/>
      </left>
      <right style="thick">
        <color indexed="64"/>
      </right>
      <top style="hair">
        <color indexed="64"/>
      </top>
      <bottom style="hair">
        <color indexed="64"/>
      </bottom>
      <diagonal/>
    </border>
    <border>
      <left/>
      <right/>
      <top style="hair">
        <color indexed="64"/>
      </top>
      <bottom/>
      <diagonal/>
    </border>
    <border>
      <left/>
      <right style="thin">
        <color indexed="64"/>
      </right>
      <top style="thick">
        <color indexed="64"/>
      </top>
      <bottom/>
      <diagonal/>
    </border>
    <border>
      <left style="thick">
        <color indexed="64"/>
      </left>
      <right style="thick">
        <color indexed="64"/>
      </right>
      <top/>
      <bottom style="thick">
        <color indexed="64"/>
      </bottom>
      <diagonal/>
    </border>
    <border>
      <left/>
      <right style="thick">
        <color indexed="64"/>
      </right>
      <top style="hair">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hair">
        <color indexed="64"/>
      </top>
      <bottom style="thin">
        <color indexed="64"/>
      </bottom>
      <diagonal/>
    </border>
  </borders>
  <cellStyleXfs count="44">
    <xf numFmtId="0" fontId="0" fillId="0" borderId="0">
      <alignment vertical="center"/>
    </xf>
    <xf numFmtId="0" fontId="26" fillId="2" borderId="0" applyNumberFormat="0" applyBorder="0" applyAlignment="0" applyProtection="0">
      <alignment vertical="center"/>
    </xf>
    <xf numFmtId="0" fontId="26" fillId="3"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24" borderId="0" applyNumberFormat="0" applyBorder="0" applyAlignment="0" applyProtection="0">
      <alignment vertical="center"/>
    </xf>
    <xf numFmtId="0" fontId="27" fillId="9"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8" fillId="0" borderId="0" applyNumberFormat="0" applyFill="0" applyBorder="0" applyAlignment="0" applyProtection="0">
      <alignment vertical="center"/>
    </xf>
    <xf numFmtId="0" fontId="29" fillId="31" borderId="77" applyNumberFormat="0" applyAlignment="0" applyProtection="0">
      <alignment vertical="center"/>
    </xf>
    <xf numFmtId="0" fontId="30" fillId="32" borderId="0" applyNumberFormat="0" applyBorder="0" applyAlignment="0" applyProtection="0">
      <alignment vertical="center"/>
    </xf>
    <xf numFmtId="0" fontId="2" fillId="11" borderId="78" applyNumberFormat="0" applyFont="0" applyAlignment="0" applyProtection="0">
      <alignment vertical="center"/>
    </xf>
    <xf numFmtId="0" fontId="31" fillId="0" borderId="79" applyNumberFormat="0" applyFill="0" applyAlignment="0" applyProtection="0">
      <alignment vertical="center"/>
    </xf>
    <xf numFmtId="0" fontId="32" fillId="33" borderId="0" applyNumberFormat="0" applyBorder="0" applyAlignment="0" applyProtection="0">
      <alignment vertical="center"/>
    </xf>
    <xf numFmtId="0" fontId="33" fillId="34" borderId="80" applyNumberFormat="0" applyAlignment="0" applyProtection="0">
      <alignment vertical="center"/>
    </xf>
    <xf numFmtId="0" fontId="34" fillId="0" borderId="0" applyNumberFormat="0" applyFill="0" applyBorder="0" applyAlignment="0" applyProtection="0">
      <alignment vertical="center"/>
    </xf>
    <xf numFmtId="0" fontId="35" fillId="0" borderId="81" applyNumberFormat="0" applyFill="0" applyAlignment="0" applyProtection="0">
      <alignment vertical="center"/>
    </xf>
    <xf numFmtId="0" fontId="36" fillId="0" borderId="82" applyNumberFormat="0" applyFill="0" applyAlignment="0" applyProtection="0">
      <alignment vertical="center"/>
    </xf>
    <xf numFmtId="0" fontId="37" fillId="0" borderId="83" applyNumberFormat="0" applyFill="0" applyAlignment="0" applyProtection="0">
      <alignment vertical="center"/>
    </xf>
    <xf numFmtId="0" fontId="37" fillId="0" borderId="0" applyNumberFormat="0" applyFill="0" applyBorder="0" applyAlignment="0" applyProtection="0">
      <alignment vertical="center"/>
    </xf>
    <xf numFmtId="0" fontId="38" fillId="0" borderId="84" applyNumberFormat="0" applyFill="0" applyAlignment="0" applyProtection="0">
      <alignment vertical="center"/>
    </xf>
    <xf numFmtId="0" fontId="39" fillId="34" borderId="85" applyNumberFormat="0" applyAlignment="0" applyProtection="0">
      <alignment vertical="center"/>
    </xf>
    <xf numFmtId="0" fontId="40" fillId="0" borderId="0" applyNumberFormat="0" applyFill="0" applyBorder="0" applyAlignment="0" applyProtection="0">
      <alignment vertical="center"/>
    </xf>
    <xf numFmtId="6" fontId="2" fillId="0" borderId="0" applyFont="0" applyFill="0" applyBorder="0" applyAlignment="0" applyProtection="0">
      <alignment vertical="center"/>
    </xf>
    <xf numFmtId="0" fontId="41" fillId="6" borderId="80" applyNumberFormat="0" applyAlignment="0" applyProtection="0">
      <alignment vertical="center"/>
    </xf>
    <xf numFmtId="0" fontId="42" fillId="35" borderId="0" applyNumberFormat="0" applyBorder="0" applyAlignment="0" applyProtection="0">
      <alignment vertical="center"/>
    </xf>
    <xf numFmtId="38" fontId="26" fillId="0" borderId="0" applyFont="0" applyFill="0" applyBorder="0" applyAlignment="0" applyProtection="0">
      <alignment vertical="center"/>
    </xf>
  </cellStyleXfs>
  <cellXfs count="1290">
    <xf numFmtId="0" fontId="0" fillId="0" borderId="0" xfId="0" applyFont="1" applyAlignment="1">
      <alignment vertical="center"/>
    </xf>
    <xf numFmtId="0" fontId="4" fillId="0" borderId="0" xfId="0" applyFont="1" applyAlignment="1">
      <alignment vertical="center"/>
    </xf>
    <xf numFmtId="0" fontId="4" fillId="0" borderId="1" xfId="0" applyFont="1" applyBorder="1" applyAlignment="1">
      <alignment vertical="center"/>
    </xf>
    <xf numFmtId="0" fontId="4" fillId="0" borderId="0" xfId="0" applyFont="1" applyBorder="1" applyAlignment="1">
      <alignment vertical="center"/>
    </xf>
    <xf numFmtId="0" fontId="4" fillId="12" borderId="0" xfId="0" applyFont="1" applyFill="1" applyAlignment="1">
      <alignment vertical="center"/>
    </xf>
    <xf numFmtId="0" fontId="6" fillId="12" borderId="0" xfId="0" applyFont="1" applyFill="1" applyAlignment="1">
      <alignment vertical="center"/>
    </xf>
    <xf numFmtId="0" fontId="8" fillId="12" borderId="0" xfId="0" applyFont="1" applyFill="1" applyAlignment="1">
      <alignment vertical="center"/>
    </xf>
    <xf numFmtId="0" fontId="4" fillId="36" borderId="3" xfId="0" applyFont="1" applyFill="1" applyBorder="1" applyAlignment="1">
      <alignment vertical="center"/>
    </xf>
    <xf numFmtId="0" fontId="4" fillId="36" borderId="4" xfId="0" applyFont="1" applyFill="1" applyBorder="1" applyAlignment="1">
      <alignment vertical="center"/>
    </xf>
    <xf numFmtId="0" fontId="4" fillId="36" borderId="3" xfId="0" applyFont="1" applyFill="1" applyBorder="1" applyAlignment="1">
      <alignment horizontal="right" vertical="center"/>
    </xf>
    <xf numFmtId="0" fontId="4" fillId="36" borderId="5" xfId="0" applyFont="1" applyFill="1" applyBorder="1" applyAlignment="1">
      <alignment vertical="center"/>
    </xf>
    <xf numFmtId="0" fontId="4" fillId="37" borderId="6" xfId="0" applyFont="1" applyFill="1" applyBorder="1" applyAlignment="1">
      <alignment vertical="center"/>
    </xf>
    <xf numFmtId="0" fontId="4" fillId="37" borderId="4" xfId="0" applyFont="1" applyFill="1" applyBorder="1" applyAlignment="1">
      <alignment vertical="center"/>
    </xf>
    <xf numFmtId="0" fontId="4" fillId="37" borderId="7" xfId="0" applyFont="1" applyFill="1" applyBorder="1" applyAlignment="1">
      <alignment vertical="center"/>
    </xf>
    <xf numFmtId="0" fontId="4" fillId="37" borderId="3" xfId="0" applyFont="1" applyFill="1" applyBorder="1" applyAlignment="1">
      <alignment vertical="center" shrinkToFit="1"/>
    </xf>
    <xf numFmtId="0" fontId="4" fillId="37" borderId="0" xfId="0" applyFont="1" applyFill="1" applyBorder="1" applyAlignment="1">
      <alignment vertical="center"/>
    </xf>
    <xf numFmtId="0" fontId="4" fillId="37" borderId="1" xfId="0" applyFont="1" applyFill="1" applyBorder="1" applyAlignment="1">
      <alignment vertical="center"/>
    </xf>
    <xf numFmtId="0" fontId="4" fillId="37" borderId="8" xfId="0" applyFont="1" applyFill="1" applyBorder="1" applyAlignment="1">
      <alignment vertical="center"/>
    </xf>
    <xf numFmtId="0" fontId="4" fillId="37" borderId="2" xfId="0" applyFont="1" applyFill="1" applyBorder="1" applyAlignment="1">
      <alignment vertical="center"/>
    </xf>
    <xf numFmtId="0" fontId="4" fillId="37" borderId="9" xfId="0" applyFont="1" applyFill="1" applyBorder="1" applyAlignment="1">
      <alignment vertical="center"/>
    </xf>
    <xf numFmtId="0" fontId="4" fillId="38" borderId="7" xfId="0" applyFont="1" applyFill="1" applyBorder="1" applyAlignment="1">
      <alignment vertical="center"/>
    </xf>
    <xf numFmtId="0" fontId="2" fillId="37" borderId="4" xfId="0" applyFont="1" applyFill="1" applyBorder="1" applyAlignment="1">
      <alignment vertical="center"/>
    </xf>
    <xf numFmtId="0" fontId="2" fillId="37" borderId="9" xfId="0" applyFont="1" applyFill="1" applyBorder="1" applyAlignment="1">
      <alignment vertical="center"/>
    </xf>
    <xf numFmtId="0" fontId="2" fillId="37" borderId="3" xfId="0" applyFont="1" applyFill="1" applyBorder="1" applyAlignment="1">
      <alignment vertical="center"/>
    </xf>
    <xf numFmtId="0" fontId="2" fillId="37" borderId="0" xfId="0" applyFont="1" applyFill="1" applyBorder="1" applyAlignment="1">
      <alignment vertical="center"/>
    </xf>
    <xf numFmtId="0" fontId="19" fillId="37" borderId="3" xfId="0" applyFont="1" applyFill="1" applyBorder="1" applyAlignment="1">
      <alignment vertical="center"/>
    </xf>
    <xf numFmtId="0" fontId="4" fillId="37" borderId="8" xfId="0" applyFont="1" applyFill="1" applyBorder="1" applyAlignment="1">
      <alignment horizontal="left" vertical="center"/>
    </xf>
    <xf numFmtId="0" fontId="4" fillId="37" borderId="4" xfId="0" applyFont="1" applyFill="1" applyBorder="1" applyAlignment="1">
      <alignment horizontal="left" vertical="center"/>
    </xf>
    <xf numFmtId="0" fontId="4" fillId="37" borderId="10" xfId="0" applyFont="1" applyFill="1" applyBorder="1" applyAlignment="1">
      <alignment vertical="center"/>
    </xf>
    <xf numFmtId="0" fontId="4" fillId="37" borderId="9" xfId="0" applyFont="1" applyFill="1" applyBorder="1" applyAlignment="1">
      <alignment horizontal="left" vertical="center"/>
    </xf>
    <xf numFmtId="0" fontId="19" fillId="37" borderId="11" xfId="0" applyFont="1" applyFill="1" applyBorder="1" applyAlignment="1">
      <alignment vertical="center"/>
    </xf>
    <xf numFmtId="0" fontId="19" fillId="37" borderId="12" xfId="0" applyFont="1" applyFill="1" applyBorder="1" applyAlignment="1">
      <alignment vertical="center"/>
    </xf>
    <xf numFmtId="0" fontId="19" fillId="37" borderId="13" xfId="0" applyFont="1" applyFill="1" applyBorder="1" applyAlignment="1">
      <alignment vertical="center"/>
    </xf>
    <xf numFmtId="0" fontId="19" fillId="37" borderId="14" xfId="0" applyFont="1" applyFill="1" applyBorder="1" applyAlignment="1">
      <alignment vertical="center"/>
    </xf>
    <xf numFmtId="0" fontId="4" fillId="37" borderId="15" xfId="0" applyFont="1" applyFill="1" applyBorder="1" applyAlignment="1">
      <alignment horizontal="left" vertical="center" wrapText="1"/>
    </xf>
    <xf numFmtId="0" fontId="10" fillId="37" borderId="16" xfId="0" applyFont="1" applyFill="1" applyBorder="1" applyAlignment="1">
      <alignment horizontal="left" vertical="center" wrapText="1"/>
    </xf>
    <xf numFmtId="0" fontId="10" fillId="37" borderId="17" xfId="0" applyFont="1" applyFill="1" applyBorder="1" applyAlignment="1">
      <alignment horizontal="left" vertical="center"/>
    </xf>
    <xf numFmtId="0" fontId="10" fillId="37" borderId="18" xfId="0" applyFont="1" applyFill="1" applyBorder="1" applyAlignment="1">
      <alignment horizontal="left" vertical="center"/>
    </xf>
    <xf numFmtId="0" fontId="4" fillId="37" borderId="19" xfId="0" applyFont="1" applyFill="1" applyBorder="1" applyAlignment="1">
      <alignment horizontal="left" vertical="center"/>
    </xf>
    <xf numFmtId="0" fontId="4" fillId="37" borderId="0" xfId="0" applyFont="1" applyFill="1" applyBorder="1" applyAlignment="1">
      <alignment horizontal="left" vertical="center"/>
    </xf>
    <xf numFmtId="0" fontId="10" fillId="37" borderId="20" xfId="0" applyFont="1" applyFill="1" applyBorder="1" applyAlignment="1">
      <alignment horizontal="left" vertical="center"/>
    </xf>
    <xf numFmtId="0" fontId="10" fillId="37" borderId="21" xfId="0" applyFont="1" applyFill="1" applyBorder="1" applyAlignment="1">
      <alignment vertical="center"/>
    </xf>
    <xf numFmtId="0" fontId="10" fillId="37" borderId="11" xfId="0" applyFont="1" applyFill="1" applyBorder="1" applyAlignment="1">
      <alignment vertical="center"/>
    </xf>
    <xf numFmtId="0" fontId="10" fillId="37" borderId="12" xfId="0" applyFont="1" applyFill="1" applyBorder="1" applyAlignment="1">
      <alignment vertical="center"/>
    </xf>
    <xf numFmtId="0" fontId="10" fillId="37" borderId="22" xfId="0" applyFont="1" applyFill="1" applyBorder="1" applyAlignment="1">
      <alignment vertical="center"/>
    </xf>
    <xf numFmtId="0" fontId="4" fillId="37" borderId="23" xfId="0" applyFont="1" applyFill="1" applyBorder="1" applyAlignment="1">
      <alignment vertical="center"/>
    </xf>
    <xf numFmtId="0" fontId="10" fillId="37" borderId="24" xfId="0" applyFont="1" applyFill="1" applyBorder="1" applyAlignment="1">
      <alignment vertical="center"/>
    </xf>
    <xf numFmtId="0" fontId="4" fillId="12" borderId="25" xfId="0" applyFont="1" applyFill="1" applyBorder="1" applyAlignment="1">
      <alignment vertical="center"/>
    </xf>
    <xf numFmtId="0" fontId="4" fillId="12" borderId="23" xfId="0" applyFont="1" applyFill="1" applyBorder="1" applyAlignment="1">
      <alignment vertical="center"/>
    </xf>
    <xf numFmtId="0" fontId="10" fillId="39" borderId="26" xfId="0" applyFont="1" applyFill="1" applyBorder="1" applyAlignment="1">
      <alignment vertical="center"/>
    </xf>
    <xf numFmtId="0" fontId="10" fillId="39" borderId="27" xfId="0" applyFont="1" applyFill="1" applyBorder="1" applyAlignment="1">
      <alignment vertical="center"/>
    </xf>
    <xf numFmtId="0" fontId="4" fillId="36" borderId="28" xfId="0" applyFont="1" applyFill="1" applyBorder="1" applyAlignment="1">
      <alignment vertical="center"/>
    </xf>
    <xf numFmtId="0" fontId="4" fillId="36" borderId="29" xfId="0" applyFont="1" applyFill="1" applyBorder="1" applyAlignment="1">
      <alignment vertical="center"/>
    </xf>
    <xf numFmtId="0" fontId="4" fillId="37" borderId="30" xfId="0" applyFont="1" applyFill="1" applyBorder="1" applyAlignment="1">
      <alignment vertical="center"/>
    </xf>
    <xf numFmtId="0" fontId="19" fillId="37" borderId="31" xfId="0" applyFont="1" applyFill="1" applyBorder="1" applyAlignment="1">
      <alignment vertical="center"/>
    </xf>
    <xf numFmtId="0" fontId="19" fillId="37" borderId="9" xfId="0" applyFont="1" applyFill="1" applyBorder="1" applyAlignment="1">
      <alignment vertical="center"/>
    </xf>
    <xf numFmtId="0" fontId="4" fillId="36" borderId="0" xfId="0" applyFont="1" applyFill="1" applyBorder="1" applyAlignment="1">
      <alignment vertical="center"/>
    </xf>
    <xf numFmtId="0" fontId="2" fillId="36" borderId="9" xfId="0" applyFont="1" applyFill="1" applyBorder="1" applyAlignment="1">
      <alignment vertical="center"/>
    </xf>
    <xf numFmtId="0" fontId="10" fillId="37" borderId="30" xfId="0" applyFont="1" applyFill="1" applyBorder="1" applyAlignment="1">
      <alignment vertical="center"/>
    </xf>
    <xf numFmtId="0" fontId="20" fillId="12" borderId="26" xfId="0" applyFont="1" applyFill="1" applyBorder="1" applyAlignment="1">
      <alignment vertical="center"/>
    </xf>
    <xf numFmtId="0" fontId="4" fillId="12" borderId="26" xfId="0" applyFont="1" applyFill="1" applyBorder="1" applyAlignment="1">
      <alignment vertical="center"/>
    </xf>
    <xf numFmtId="0" fontId="6" fillId="12" borderId="26" xfId="0" applyFont="1" applyFill="1" applyBorder="1" applyAlignment="1">
      <alignment vertical="center"/>
    </xf>
    <xf numFmtId="0" fontId="2" fillId="12" borderId="14" xfId="0" applyFont="1" applyFill="1" applyBorder="1" applyAlignment="1">
      <alignment vertical="center"/>
    </xf>
    <xf numFmtId="0" fontId="2" fillId="12" borderId="14" xfId="0" applyFont="1" applyFill="1" applyBorder="1" applyAlignment="1">
      <alignment vertical="center" shrinkToFit="1"/>
    </xf>
    <xf numFmtId="0" fontId="2" fillId="12" borderId="32" xfId="0" applyFont="1" applyFill="1" applyBorder="1" applyAlignment="1">
      <alignment vertical="center"/>
    </xf>
    <xf numFmtId="0" fontId="2" fillId="12" borderId="13" xfId="0" applyFont="1" applyFill="1" applyBorder="1" applyAlignment="1">
      <alignment vertical="center"/>
    </xf>
    <xf numFmtId="0" fontId="2" fillId="12" borderId="13" xfId="0" applyFont="1" applyFill="1" applyBorder="1" applyAlignment="1">
      <alignment vertical="center" shrinkToFit="1"/>
    </xf>
    <xf numFmtId="0" fontId="2" fillId="12" borderId="33" xfId="0" applyFont="1" applyFill="1" applyBorder="1" applyAlignment="1">
      <alignment vertical="center"/>
    </xf>
    <xf numFmtId="0" fontId="4" fillId="36" borderId="29" xfId="0" applyFont="1" applyFill="1" applyBorder="1" applyAlignment="1">
      <alignment horizontal="center" vertical="center"/>
    </xf>
    <xf numFmtId="0" fontId="4" fillId="36" borderId="3" xfId="0" applyFont="1" applyFill="1" applyBorder="1" applyAlignment="1">
      <alignment horizontal="center" vertical="center"/>
    </xf>
    <xf numFmtId="0" fontId="4" fillId="36" borderId="5" xfId="0" applyFont="1" applyFill="1" applyBorder="1" applyAlignment="1">
      <alignment horizontal="center" vertical="center"/>
    </xf>
    <xf numFmtId="0" fontId="2" fillId="13" borderId="14" xfId="0" applyFont="1" applyFill="1" applyBorder="1" applyAlignment="1">
      <alignment vertical="center"/>
    </xf>
    <xf numFmtId="0" fontId="2" fillId="13" borderId="32" xfId="0" applyFont="1" applyFill="1" applyBorder="1" applyAlignment="1">
      <alignment vertical="center"/>
    </xf>
    <xf numFmtId="0" fontId="2" fillId="13" borderId="3" xfId="0" applyFont="1" applyFill="1" applyBorder="1" applyAlignment="1">
      <alignment vertical="center"/>
    </xf>
    <xf numFmtId="0" fontId="2" fillId="13" borderId="34" xfId="0" applyFont="1" applyFill="1" applyBorder="1" applyAlignment="1">
      <alignment vertical="center"/>
    </xf>
    <xf numFmtId="0" fontId="6" fillId="13" borderId="13" xfId="0" applyFont="1" applyFill="1" applyBorder="1" applyAlignment="1">
      <alignment vertical="center"/>
    </xf>
    <xf numFmtId="0" fontId="6" fillId="13" borderId="33" xfId="0" applyFont="1" applyFill="1" applyBorder="1" applyAlignment="1">
      <alignment vertical="center"/>
    </xf>
    <xf numFmtId="0" fontId="4" fillId="38" borderId="10" xfId="0" applyFont="1" applyFill="1" applyBorder="1" applyAlignment="1">
      <alignment vertical="center" shrinkToFit="1"/>
    </xf>
    <xf numFmtId="0" fontId="8" fillId="40" borderId="3" xfId="0" applyFont="1" applyFill="1" applyBorder="1" applyAlignment="1">
      <alignment vertical="center" shrinkToFit="1"/>
    </xf>
    <xf numFmtId="0" fontId="4" fillId="36" borderId="3" xfId="0" applyFont="1" applyFill="1" applyBorder="1" applyAlignment="1">
      <alignment vertical="center" shrinkToFit="1"/>
    </xf>
    <xf numFmtId="0" fontId="4" fillId="12" borderId="35" xfId="0" applyFont="1" applyFill="1" applyBorder="1" applyAlignment="1">
      <alignment vertical="center" shrinkToFit="1"/>
    </xf>
    <xf numFmtId="0" fontId="4" fillId="40" borderId="9" xfId="0" applyFont="1" applyFill="1" applyBorder="1" applyAlignment="1">
      <alignment vertical="center"/>
    </xf>
    <xf numFmtId="0" fontId="4" fillId="40" borderId="4" xfId="0" applyFont="1" applyFill="1" applyBorder="1" applyAlignment="1">
      <alignment horizontal="left" vertical="center"/>
    </xf>
    <xf numFmtId="0" fontId="4" fillId="40" borderId="2" xfId="0" applyFont="1" applyFill="1" applyBorder="1" applyAlignment="1">
      <alignment vertical="center"/>
    </xf>
    <xf numFmtId="0" fontId="4" fillId="0" borderId="14"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36" borderId="3" xfId="0" applyFont="1" applyFill="1" applyBorder="1" applyAlignment="1">
      <alignment horizontal="center" vertical="center" shrinkToFit="1"/>
    </xf>
    <xf numFmtId="0" fontId="4" fillId="36" borderId="4" xfId="0" applyFont="1" applyFill="1" applyBorder="1" applyAlignment="1">
      <alignment horizontal="center" vertical="center" shrinkToFit="1"/>
    </xf>
    <xf numFmtId="0" fontId="4" fillId="12" borderId="35" xfId="0" applyFont="1" applyFill="1" applyBorder="1" applyAlignment="1">
      <alignment horizontal="center" vertical="center" shrinkToFit="1"/>
    </xf>
    <xf numFmtId="0" fontId="4" fillId="36" borderId="9" xfId="0" applyFont="1" applyFill="1" applyBorder="1" applyAlignment="1">
      <alignment horizontal="center" vertical="center" shrinkToFit="1"/>
    </xf>
    <xf numFmtId="177" fontId="4" fillId="36" borderId="21" xfId="0" applyNumberFormat="1" applyFont="1" applyFill="1" applyBorder="1" applyAlignment="1">
      <alignment vertical="center"/>
    </xf>
    <xf numFmtId="178" fontId="2" fillId="36" borderId="36" xfId="0" applyNumberFormat="1" applyFont="1" applyFill="1" applyBorder="1" applyAlignment="1">
      <alignment vertical="center"/>
    </xf>
    <xf numFmtId="0" fontId="4" fillId="40" borderId="6" xfId="0" applyFont="1" applyFill="1" applyBorder="1" applyAlignment="1">
      <alignment vertical="center"/>
    </xf>
    <xf numFmtId="0" fontId="4" fillId="40" borderId="7" xfId="0" applyFont="1" applyFill="1" applyBorder="1" applyAlignment="1">
      <alignment vertical="center"/>
    </xf>
    <xf numFmtId="0" fontId="4" fillId="40" borderId="6" xfId="0" applyFont="1" applyFill="1" applyBorder="1" applyAlignment="1">
      <alignment horizontal="left" vertical="center"/>
    </xf>
    <xf numFmtId="0" fontId="4" fillId="40" borderId="30" xfId="0" applyFont="1" applyFill="1" applyBorder="1" applyAlignment="1">
      <alignment horizontal="left" vertical="center"/>
    </xf>
    <xf numFmtId="0" fontId="4" fillId="36" borderId="37" xfId="0" applyFont="1" applyFill="1" applyBorder="1" applyAlignment="1">
      <alignment horizontal="center" vertical="center"/>
    </xf>
    <xf numFmtId="0" fontId="13" fillId="36" borderId="38" xfId="0" applyFont="1" applyFill="1" applyBorder="1" applyAlignment="1">
      <alignment horizontal="center" vertical="center" shrinkToFit="1"/>
    </xf>
    <xf numFmtId="0" fontId="13" fillId="36" borderId="2" xfId="0" applyFont="1" applyFill="1" applyBorder="1" applyAlignment="1">
      <alignment horizontal="center" vertical="center" shrinkToFit="1"/>
    </xf>
    <xf numFmtId="0" fontId="13" fillId="36" borderId="39" xfId="0" applyFont="1" applyFill="1" applyBorder="1" applyAlignment="1">
      <alignment horizontal="center" vertical="center" shrinkToFit="1"/>
    </xf>
    <xf numFmtId="0" fontId="4" fillId="40" borderId="30" xfId="0" applyFont="1" applyFill="1" applyBorder="1" applyAlignment="1">
      <alignment vertical="center"/>
    </xf>
    <xf numFmtId="0" fontId="4" fillId="40" borderId="10" xfId="0" applyFont="1" applyFill="1" applyBorder="1" applyAlignment="1">
      <alignment vertical="center"/>
    </xf>
    <xf numFmtId="0" fontId="4" fillId="40" borderId="9" xfId="0" applyFont="1" applyFill="1" applyBorder="1" applyAlignment="1">
      <alignment horizontal="center" vertical="center"/>
    </xf>
    <xf numFmtId="0" fontId="4" fillId="0" borderId="40" xfId="0" applyFont="1" applyFill="1" applyBorder="1" applyAlignment="1">
      <alignment horizontal="center" vertical="center"/>
    </xf>
    <xf numFmtId="0" fontId="4" fillId="41" borderId="1" xfId="0" applyFont="1" applyFill="1" applyBorder="1" applyAlignment="1">
      <alignment vertical="center"/>
    </xf>
    <xf numFmtId="0" fontId="4" fillId="41" borderId="0" xfId="0" applyFont="1" applyFill="1" applyBorder="1" applyAlignment="1">
      <alignment vertical="center"/>
    </xf>
    <xf numFmtId="0" fontId="4" fillId="41" borderId="41" xfId="0" applyFont="1" applyFill="1" applyBorder="1" applyAlignment="1">
      <alignment vertical="center"/>
    </xf>
    <xf numFmtId="0" fontId="4" fillId="40" borderId="42" xfId="0" applyFont="1" applyFill="1" applyBorder="1" applyAlignment="1">
      <alignment vertical="center"/>
    </xf>
    <xf numFmtId="0" fontId="4" fillId="40" borderId="0" xfId="0" applyFont="1" applyFill="1" applyBorder="1" applyAlignment="1">
      <alignment vertical="center"/>
    </xf>
    <xf numFmtId="0" fontId="4" fillId="40" borderId="43" xfId="0" applyFont="1" applyFill="1" applyBorder="1" applyAlignment="1">
      <alignment vertical="center"/>
    </xf>
    <xf numFmtId="0" fontId="4" fillId="40" borderId="8" xfId="0" applyFont="1" applyFill="1" applyBorder="1" applyAlignment="1">
      <alignment vertical="center"/>
    </xf>
    <xf numFmtId="0" fontId="4" fillId="40" borderId="44" xfId="0" applyFont="1" applyFill="1" applyBorder="1" applyAlignment="1">
      <alignment vertical="center"/>
    </xf>
    <xf numFmtId="0" fontId="4" fillId="36" borderId="1" xfId="0" applyFont="1" applyFill="1" applyBorder="1" applyAlignment="1">
      <alignment vertical="center"/>
    </xf>
    <xf numFmtId="0" fontId="4" fillId="38" borderId="6" xfId="0" applyFont="1" applyFill="1" applyBorder="1" applyAlignment="1">
      <alignment vertical="center"/>
    </xf>
    <xf numFmtId="0" fontId="4" fillId="40" borderId="4" xfId="0" applyFont="1" applyFill="1" applyBorder="1" applyAlignment="1">
      <alignment vertical="center"/>
    </xf>
    <xf numFmtId="0" fontId="4" fillId="38" borderId="42" xfId="0" applyFont="1" applyFill="1" applyBorder="1" applyAlignment="1">
      <alignment vertical="center"/>
    </xf>
    <xf numFmtId="0" fontId="4" fillId="38" borderId="42" xfId="0" applyFont="1" applyFill="1" applyBorder="1" applyAlignment="1">
      <alignment vertical="center" shrinkToFit="1"/>
    </xf>
    <xf numFmtId="0" fontId="4" fillId="12" borderId="26" xfId="0" applyFont="1" applyFill="1" applyBorder="1" applyAlignment="1">
      <alignment horizontal="center" vertical="center" shrinkToFit="1"/>
    </xf>
    <xf numFmtId="0" fontId="4" fillId="40" borderId="45" xfId="0" applyFont="1" applyFill="1" applyBorder="1" applyAlignment="1">
      <alignment vertical="center"/>
    </xf>
    <xf numFmtId="179" fontId="4" fillId="36" borderId="0" xfId="0" applyNumberFormat="1" applyFont="1" applyFill="1" applyBorder="1" applyAlignment="1">
      <alignment horizontal="right" vertical="center"/>
    </xf>
    <xf numFmtId="179" fontId="4" fillId="41" borderId="41" xfId="0" applyNumberFormat="1" applyFont="1" applyFill="1" applyBorder="1" applyAlignment="1">
      <alignment horizontal="right" vertical="center"/>
    </xf>
    <xf numFmtId="179" fontId="2" fillId="41" borderId="28" xfId="0" applyNumberFormat="1" applyFont="1" applyFill="1" applyBorder="1" applyAlignment="1">
      <alignment horizontal="right" vertical="center"/>
    </xf>
    <xf numFmtId="0" fontId="13" fillId="0" borderId="46" xfId="0" applyFont="1" applyFill="1" applyBorder="1" applyAlignment="1">
      <alignment horizontal="center" vertical="center" shrinkToFit="1"/>
    </xf>
    <xf numFmtId="0" fontId="4" fillId="38" borderId="4" xfId="0" applyFont="1" applyFill="1" applyBorder="1" applyAlignment="1">
      <alignment vertical="center"/>
    </xf>
    <xf numFmtId="0" fontId="10" fillId="40" borderId="16" xfId="0" applyFont="1" applyFill="1" applyBorder="1" applyAlignment="1">
      <alignment vertical="center" shrinkToFit="1"/>
    </xf>
    <xf numFmtId="0" fontId="10" fillId="40" borderId="17" xfId="0" applyFont="1" applyFill="1" applyBorder="1" applyAlignment="1">
      <alignment vertical="center" wrapText="1"/>
    </xf>
    <xf numFmtId="0" fontId="10" fillId="40" borderId="18" xfId="0" applyFont="1" applyFill="1" applyBorder="1" applyAlignment="1">
      <alignment vertical="center" wrapText="1"/>
    </xf>
    <xf numFmtId="180" fontId="19" fillId="12" borderId="3" xfId="0" applyNumberFormat="1" applyFont="1" applyFill="1" applyBorder="1" applyAlignment="1">
      <alignment horizontal="right" vertical="center"/>
    </xf>
    <xf numFmtId="180" fontId="19" fillId="12" borderId="34" xfId="0" applyNumberFormat="1" applyFont="1" applyFill="1" applyBorder="1" applyAlignment="1">
      <alignment horizontal="right" vertical="center"/>
    </xf>
    <xf numFmtId="180" fontId="19" fillId="12" borderId="4" xfId="0" applyNumberFormat="1" applyFont="1" applyFill="1" applyBorder="1" applyAlignment="1">
      <alignment horizontal="right" vertical="center"/>
    </xf>
    <xf numFmtId="180" fontId="2" fillId="41" borderId="28" xfId="0" applyNumberFormat="1" applyFont="1" applyFill="1" applyBorder="1" applyAlignment="1">
      <alignment horizontal="right" vertical="center"/>
    </xf>
    <xf numFmtId="180" fontId="2" fillId="41" borderId="5" xfId="0" applyNumberFormat="1" applyFont="1" applyFill="1" applyBorder="1" applyAlignment="1">
      <alignment horizontal="right" vertical="center"/>
    </xf>
    <xf numFmtId="180" fontId="2" fillId="41" borderId="29" xfId="0" applyNumberFormat="1" applyFont="1" applyFill="1" applyBorder="1" applyAlignment="1">
      <alignment horizontal="right" vertical="center"/>
    </xf>
    <xf numFmtId="180" fontId="2" fillId="41" borderId="41" xfId="0" applyNumberFormat="1" applyFont="1" applyFill="1" applyBorder="1" applyAlignment="1">
      <alignment horizontal="right" vertical="center"/>
    </xf>
    <xf numFmtId="180" fontId="2" fillId="41" borderId="4" xfId="0" applyNumberFormat="1" applyFont="1" applyFill="1" applyBorder="1" applyAlignment="1">
      <alignment horizontal="right" vertical="center"/>
    </xf>
    <xf numFmtId="180" fontId="19" fillId="12" borderId="14" xfId="0" applyNumberFormat="1" applyFont="1" applyFill="1" applyBorder="1" applyAlignment="1">
      <alignment horizontal="right" vertical="center"/>
    </xf>
    <xf numFmtId="180" fontId="19" fillId="12" borderId="13" xfId="0" applyNumberFormat="1" applyFont="1" applyFill="1" applyBorder="1" applyAlignment="1">
      <alignment horizontal="right" vertical="center"/>
    </xf>
    <xf numFmtId="180" fontId="4" fillId="36" borderId="37" xfId="0" applyNumberFormat="1" applyFont="1" applyFill="1" applyBorder="1" applyAlignment="1">
      <alignment horizontal="right" vertical="center" wrapText="1"/>
    </xf>
    <xf numFmtId="180" fontId="4" fillId="36" borderId="48" xfId="0" applyNumberFormat="1" applyFont="1" applyFill="1" applyBorder="1" applyAlignment="1">
      <alignment horizontal="right" vertical="center" wrapText="1"/>
    </xf>
    <xf numFmtId="180" fontId="4" fillId="36" borderId="49" xfId="0" applyNumberFormat="1" applyFont="1" applyFill="1" applyBorder="1" applyAlignment="1">
      <alignment horizontal="right" vertical="center" wrapText="1"/>
    </xf>
    <xf numFmtId="180" fontId="4" fillId="36" borderId="50" xfId="0" applyNumberFormat="1" applyFont="1" applyFill="1" applyBorder="1" applyAlignment="1" applyProtection="1">
      <alignment horizontal="right" vertical="center" shrinkToFit="1"/>
      <protection locked="0"/>
    </xf>
    <xf numFmtId="180" fontId="4" fillId="36" borderId="51" xfId="0" applyNumberFormat="1" applyFont="1" applyFill="1" applyBorder="1" applyAlignment="1" applyProtection="1">
      <alignment horizontal="right" vertical="center" shrinkToFit="1"/>
      <protection locked="0"/>
    </xf>
    <xf numFmtId="180" fontId="4" fillId="36" borderId="2" xfId="0" applyNumberFormat="1" applyFont="1" applyFill="1" applyBorder="1" applyAlignment="1" applyProtection="1">
      <alignment horizontal="right" vertical="center" shrinkToFit="1"/>
      <protection locked="0"/>
    </xf>
    <xf numFmtId="180" fontId="4" fillId="36" borderId="52" xfId="0" applyNumberFormat="1" applyFont="1" applyFill="1" applyBorder="1" applyAlignment="1" applyProtection="1">
      <alignment horizontal="right" vertical="center" shrinkToFit="1"/>
      <protection locked="0"/>
    </xf>
    <xf numFmtId="180" fontId="4" fillId="36" borderId="53" xfId="0" applyNumberFormat="1" applyFont="1" applyFill="1" applyBorder="1" applyAlignment="1" applyProtection="1">
      <alignment horizontal="right" vertical="center" shrinkToFit="1"/>
      <protection locked="0"/>
    </xf>
    <xf numFmtId="180" fontId="4" fillId="36" borderId="54" xfId="0" applyNumberFormat="1" applyFont="1" applyFill="1" applyBorder="1" applyAlignment="1" applyProtection="1">
      <alignment horizontal="right" vertical="center" shrinkToFit="1"/>
      <protection locked="0"/>
    </xf>
    <xf numFmtId="180" fontId="4" fillId="36" borderId="55" xfId="0" applyNumberFormat="1" applyFont="1" applyFill="1" applyBorder="1" applyAlignment="1" applyProtection="1">
      <alignment horizontal="right" vertical="center" shrinkToFit="1"/>
      <protection locked="0"/>
    </xf>
    <xf numFmtId="180" fontId="4" fillId="36" borderId="37" xfId="0" applyNumberFormat="1" applyFont="1" applyFill="1" applyBorder="1" applyAlignment="1">
      <alignment horizontal="right" vertical="center"/>
    </xf>
    <xf numFmtId="180" fontId="4" fillId="36" borderId="50" xfId="0" applyNumberFormat="1" applyFont="1" applyFill="1" applyBorder="1" applyAlignment="1">
      <alignment horizontal="right" vertical="center"/>
    </xf>
    <xf numFmtId="180" fontId="4" fillId="36" borderId="52" xfId="0" applyNumberFormat="1" applyFont="1" applyFill="1" applyBorder="1" applyAlignment="1">
      <alignment horizontal="right" vertical="center"/>
    </xf>
    <xf numFmtId="180" fontId="4" fillId="36" borderId="5" xfId="0" applyNumberFormat="1" applyFont="1" applyFill="1" applyBorder="1" applyAlignment="1">
      <alignment horizontal="right" vertical="center"/>
    </xf>
    <xf numFmtId="0" fontId="4" fillId="36" borderId="1" xfId="0" applyFont="1" applyFill="1" applyBorder="1" applyAlignment="1">
      <alignment vertical="top"/>
    </xf>
    <xf numFmtId="0" fontId="4" fillId="36" borderId="0" xfId="0" applyFont="1" applyFill="1" applyBorder="1" applyAlignment="1">
      <alignment vertical="top"/>
    </xf>
    <xf numFmtId="0" fontId="4" fillId="36" borderId="41" xfId="0" applyFont="1" applyFill="1" applyBorder="1" applyAlignment="1">
      <alignment vertical="top"/>
    </xf>
    <xf numFmtId="0" fontId="4" fillId="36" borderId="10" xfId="0" applyFont="1" applyFill="1" applyBorder="1" applyAlignment="1">
      <alignment vertical="top"/>
    </xf>
    <xf numFmtId="0" fontId="4" fillId="36" borderId="9" xfId="0" applyFont="1" applyFill="1" applyBorder="1" applyAlignment="1">
      <alignment vertical="top"/>
    </xf>
    <xf numFmtId="0" fontId="4" fillId="36" borderId="28" xfId="0" applyFont="1" applyFill="1" applyBorder="1" applyAlignment="1">
      <alignment vertical="top"/>
    </xf>
    <xf numFmtId="0" fontId="4" fillId="36" borderId="1" xfId="0" applyFont="1" applyFill="1" applyBorder="1" applyAlignment="1">
      <alignment vertical="top" wrapText="1"/>
    </xf>
    <xf numFmtId="0" fontId="4" fillId="36" borderId="0" xfId="0" applyFont="1" applyFill="1" applyBorder="1" applyAlignment="1">
      <alignment vertical="top" wrapText="1"/>
    </xf>
    <xf numFmtId="0" fontId="4" fillId="36" borderId="41" xfId="0" applyFont="1" applyFill="1" applyBorder="1" applyAlignment="1">
      <alignment vertical="top" wrapText="1"/>
    </xf>
    <xf numFmtId="182" fontId="4" fillId="36" borderId="41" xfId="0" applyNumberFormat="1" applyFont="1" applyFill="1" applyBorder="1" applyAlignment="1">
      <alignment horizontal="right" vertical="center"/>
    </xf>
    <xf numFmtId="0" fontId="5" fillId="36" borderId="1" xfId="0" applyFont="1" applyFill="1" applyBorder="1" applyAlignment="1">
      <alignment vertical="center" shrinkToFit="1"/>
    </xf>
    <xf numFmtId="0" fontId="6" fillId="36" borderId="10" xfId="0" applyFont="1" applyFill="1" applyBorder="1" applyAlignment="1">
      <alignment vertical="center" shrinkToFit="1"/>
    </xf>
    <xf numFmtId="0" fontId="6" fillId="36" borderId="9" xfId="0" applyFont="1" applyFill="1" applyBorder="1" applyAlignment="1">
      <alignment vertical="center" shrinkToFit="1"/>
    </xf>
    <xf numFmtId="188" fontId="2" fillId="36" borderId="28" xfId="0" applyNumberFormat="1" applyFont="1" applyFill="1" applyBorder="1" applyAlignment="1">
      <alignment horizontal="right" vertical="center" shrinkToFit="1"/>
    </xf>
    <xf numFmtId="187" fontId="4" fillId="36" borderId="41" xfId="0" applyNumberFormat="1" applyFont="1" applyFill="1" applyBorder="1" applyAlignment="1">
      <alignment horizontal="right" vertical="center" wrapText="1"/>
    </xf>
    <xf numFmtId="190" fontId="4" fillId="36" borderId="41" xfId="0" applyNumberFormat="1" applyFont="1" applyFill="1" applyBorder="1" applyAlignment="1">
      <alignment horizontal="right" vertical="center" wrapText="1"/>
    </xf>
    <xf numFmtId="189" fontId="4" fillId="36" borderId="3" xfId="0" applyNumberFormat="1" applyFont="1" applyFill="1" applyBorder="1" applyAlignment="1">
      <alignment horizontal="right" vertical="center"/>
    </xf>
    <xf numFmtId="191" fontId="10" fillId="0" borderId="47" xfId="0" applyNumberFormat="1" applyFont="1" applyFill="1" applyBorder="1" applyAlignment="1">
      <alignment horizontal="right" vertical="center"/>
    </xf>
    <xf numFmtId="186" fontId="21" fillId="36" borderId="57" xfId="0" applyNumberFormat="1" applyFont="1" applyFill="1" applyBorder="1" applyAlignment="1">
      <alignment horizontal="right" vertical="center" shrinkToFit="1"/>
    </xf>
    <xf numFmtId="192" fontId="8" fillId="36" borderId="41" xfId="0" applyNumberFormat="1" applyFont="1" applyFill="1" applyBorder="1" applyAlignment="1">
      <alignment horizontal="right" vertical="center" shrinkToFit="1"/>
    </xf>
    <xf numFmtId="193" fontId="4" fillId="12" borderId="27" xfId="0" applyNumberFormat="1" applyFont="1" applyFill="1" applyBorder="1" applyAlignment="1">
      <alignment vertical="center"/>
    </xf>
    <xf numFmtId="0" fontId="4" fillId="36" borderId="2" xfId="0" applyFont="1" applyFill="1" applyBorder="1" applyAlignment="1">
      <alignment horizontal="center" vertical="center"/>
    </xf>
    <xf numFmtId="0" fontId="4" fillId="0" borderId="0" xfId="0" applyFont="1" applyAlignment="1">
      <alignment horizontal="center" vertical="center"/>
    </xf>
    <xf numFmtId="0" fontId="10" fillId="0" borderId="40" xfId="0" applyFont="1" applyBorder="1" applyAlignment="1">
      <alignment horizontal="center" vertical="center"/>
    </xf>
    <xf numFmtId="187" fontId="4" fillId="0" borderId="0" xfId="0" applyNumberFormat="1" applyFont="1" applyAlignment="1">
      <alignment horizontal="center" vertical="center" shrinkToFit="1"/>
    </xf>
    <xf numFmtId="176" fontId="4" fillId="0" borderId="0" xfId="0" applyNumberFormat="1" applyFont="1" applyAlignment="1">
      <alignment horizontal="center" vertical="center" shrinkToFit="1"/>
    </xf>
    <xf numFmtId="181" fontId="4" fillId="0" borderId="0" xfId="0" applyNumberFormat="1" applyFont="1" applyAlignment="1">
      <alignment horizontal="center" vertical="center" shrinkToFit="1"/>
    </xf>
    <xf numFmtId="190" fontId="4" fillId="0" borderId="0" xfId="0" applyNumberFormat="1" applyFont="1" applyAlignment="1">
      <alignment horizontal="center" vertical="center" shrinkToFit="1"/>
    </xf>
    <xf numFmtId="0" fontId="4" fillId="0" borderId="0" xfId="0" applyFont="1" applyAlignment="1">
      <alignment horizontal="center" vertical="center" shrinkToFit="1"/>
    </xf>
    <xf numFmtId="184" fontId="4" fillId="0" borderId="0" xfId="0" applyNumberFormat="1" applyFont="1" applyAlignment="1">
      <alignment horizontal="center" vertical="center" shrinkToFit="1"/>
    </xf>
    <xf numFmtId="194" fontId="4" fillId="0" borderId="0" xfId="0" applyNumberFormat="1" applyFont="1" applyAlignment="1">
      <alignment horizontal="center" vertical="center" shrinkToFit="1"/>
    </xf>
    <xf numFmtId="192" fontId="4" fillId="0" borderId="0" xfId="0" applyNumberFormat="1" applyFont="1" applyAlignment="1">
      <alignment horizontal="center" vertical="center" shrinkToFit="1"/>
    </xf>
    <xf numFmtId="0" fontId="4" fillId="0" borderId="0" xfId="0" applyFont="1" applyAlignment="1">
      <alignment vertical="center" shrinkToFit="1"/>
    </xf>
    <xf numFmtId="196" fontId="4" fillId="0" borderId="0" xfId="0" applyNumberFormat="1" applyFont="1" applyAlignment="1">
      <alignment horizontal="center" vertical="center" shrinkToFit="1"/>
    </xf>
    <xf numFmtId="197" fontId="4" fillId="0" borderId="0" xfId="0" applyNumberFormat="1" applyFont="1" applyAlignment="1">
      <alignment horizontal="center" vertical="center" shrinkToFit="1"/>
    </xf>
    <xf numFmtId="184" fontId="21" fillId="36" borderId="41" xfId="0" applyNumberFormat="1" applyFont="1" applyFill="1" applyBorder="1" applyAlignment="1">
      <alignment horizontal="right" vertical="center" shrinkToFit="1"/>
    </xf>
    <xf numFmtId="184" fontId="21" fillId="36" borderId="57" xfId="0" applyNumberFormat="1" applyFont="1" applyFill="1" applyBorder="1" applyAlignment="1">
      <alignment horizontal="right" vertical="center" shrinkToFit="1"/>
    </xf>
    <xf numFmtId="192" fontId="8" fillId="36" borderId="57" xfId="0" applyNumberFormat="1" applyFont="1" applyFill="1" applyBorder="1" applyAlignment="1">
      <alignment horizontal="right" vertical="center" shrinkToFit="1"/>
    </xf>
    <xf numFmtId="0" fontId="22" fillId="12" borderId="0" xfId="0" applyFont="1" applyFill="1" applyBorder="1" applyAlignment="1">
      <alignment horizontal="left" vertical="center"/>
    </xf>
    <xf numFmtId="0" fontId="4" fillId="40" borderId="0" xfId="0" applyFont="1" applyFill="1" applyBorder="1" applyAlignment="1">
      <alignment horizontal="center" vertical="center"/>
    </xf>
    <xf numFmtId="0" fontId="4" fillId="42" borderId="0" xfId="0" applyFont="1" applyFill="1" applyBorder="1" applyAlignment="1">
      <alignment horizontal="left" vertical="top" wrapText="1"/>
    </xf>
    <xf numFmtId="0" fontId="4" fillId="36" borderId="0" xfId="0" applyFont="1" applyFill="1" applyBorder="1" applyAlignment="1">
      <alignment horizontal="left" vertical="center"/>
    </xf>
    <xf numFmtId="0" fontId="4" fillId="36" borderId="0" xfId="0" applyFont="1" applyFill="1" applyBorder="1" applyAlignment="1">
      <alignment horizontal="left" vertical="top" wrapText="1"/>
    </xf>
    <xf numFmtId="0" fontId="10" fillId="12" borderId="0" xfId="0" applyFont="1" applyFill="1" applyBorder="1" applyAlignment="1">
      <alignment horizontal="left" vertical="top" wrapText="1"/>
    </xf>
    <xf numFmtId="0" fontId="4" fillId="36" borderId="0" xfId="0" applyFont="1" applyFill="1" applyBorder="1" applyAlignment="1">
      <alignment horizontal="center" vertical="center"/>
    </xf>
    <xf numFmtId="0" fontId="20" fillId="12" borderId="0" xfId="0" applyFont="1" applyFill="1" applyBorder="1" applyAlignment="1">
      <alignment horizontal="left" vertical="center"/>
    </xf>
    <xf numFmtId="0" fontId="22" fillId="12" borderId="0" xfId="0" applyFont="1" applyFill="1" applyBorder="1" applyAlignment="1">
      <alignment horizontal="center" vertical="center"/>
    </xf>
    <xf numFmtId="0" fontId="4" fillId="41" borderId="0" xfId="0" applyFont="1" applyFill="1" applyBorder="1" applyAlignment="1" applyProtection="1">
      <alignment horizontal="left" vertical="top"/>
      <protection locked="0"/>
    </xf>
    <xf numFmtId="0" fontId="4" fillId="10" borderId="0" xfId="0" applyFont="1" applyFill="1" applyBorder="1" applyAlignment="1">
      <alignment horizontal="left" vertical="top" wrapText="1"/>
    </xf>
    <xf numFmtId="0" fontId="4" fillId="36" borderId="0" xfId="0" applyFont="1" applyFill="1" applyBorder="1" applyAlignment="1">
      <alignment horizontal="center" vertical="top" wrapText="1"/>
    </xf>
    <xf numFmtId="0" fontId="6" fillId="36" borderId="0" xfId="0" applyFont="1" applyFill="1" applyBorder="1" applyAlignment="1">
      <alignment vertical="top"/>
    </xf>
    <xf numFmtId="0" fontId="6" fillId="36" borderId="0" xfId="0" applyFont="1" applyFill="1" applyBorder="1" applyAlignment="1">
      <alignment horizontal="left" vertical="top"/>
    </xf>
    <xf numFmtId="0" fontId="4" fillId="41" borderId="0" xfId="0" applyFont="1" applyFill="1" applyBorder="1" applyAlignment="1">
      <alignment horizontal="left" vertical="top"/>
    </xf>
    <xf numFmtId="0" fontId="4" fillId="36" borderId="0" xfId="0" applyFont="1" applyFill="1" applyBorder="1" applyAlignment="1">
      <alignment horizontal="center" vertical="top" wrapText="1"/>
    </xf>
    <xf numFmtId="0" fontId="4" fillId="41" borderId="0" xfId="0" applyFont="1" applyFill="1" applyBorder="1" applyAlignment="1" applyProtection="1">
      <alignment horizontal="left" vertical="top"/>
      <protection locked="0"/>
    </xf>
    <xf numFmtId="0" fontId="4" fillId="10" borderId="0" xfId="0" applyFont="1" applyFill="1" applyBorder="1" applyAlignment="1">
      <alignment horizontal="left" vertical="top" wrapText="1"/>
    </xf>
    <xf numFmtId="0" fontId="22" fillId="12" borderId="0" xfId="0" applyFont="1" applyFill="1" applyBorder="1" applyAlignment="1">
      <alignment horizontal="center" vertical="center"/>
    </xf>
    <xf numFmtId="0" fontId="4" fillId="36" borderId="0" xfId="0" applyFont="1" applyFill="1" applyBorder="1" applyAlignment="1">
      <alignment horizontal="left" vertical="center"/>
    </xf>
    <xf numFmtId="0" fontId="4" fillId="36" borderId="0" xfId="0" applyFont="1" applyFill="1" applyBorder="1" applyAlignment="1">
      <alignment horizontal="center" vertical="center"/>
    </xf>
    <xf numFmtId="0" fontId="20" fillId="12" borderId="0" xfId="0" applyFont="1" applyFill="1" applyBorder="1" applyAlignment="1">
      <alignment horizontal="left" vertical="center"/>
    </xf>
    <xf numFmtId="0" fontId="4" fillId="36" borderId="0" xfId="0" applyFont="1" applyFill="1" applyBorder="1" applyAlignment="1">
      <alignment horizontal="left" vertical="top" wrapText="1"/>
    </xf>
    <xf numFmtId="0" fontId="10" fillId="12" borderId="0" xfId="0" applyFont="1" applyFill="1" applyBorder="1" applyAlignment="1">
      <alignment horizontal="left" vertical="top" wrapText="1"/>
    </xf>
    <xf numFmtId="0" fontId="22" fillId="12" borderId="0" xfId="0" applyFont="1" applyFill="1" applyBorder="1" applyAlignment="1">
      <alignment horizontal="left" vertical="center"/>
    </xf>
    <xf numFmtId="0" fontId="4" fillId="40" borderId="0" xfId="0" applyFont="1" applyFill="1" applyBorder="1" applyAlignment="1">
      <alignment horizontal="center" vertical="center"/>
    </xf>
    <xf numFmtId="0" fontId="4" fillId="42" borderId="0" xfId="0" applyFont="1" applyFill="1" applyBorder="1" applyAlignment="1">
      <alignment horizontal="left" vertical="top" wrapText="1"/>
    </xf>
    <xf numFmtId="0" fontId="6" fillId="36" borderId="0" xfId="0" applyFont="1" applyFill="1" applyBorder="1" applyAlignment="1">
      <alignment horizontal="left" vertical="top"/>
    </xf>
    <xf numFmtId="0" fontId="6" fillId="36" borderId="0" xfId="0" applyFont="1" applyFill="1" applyBorder="1" applyAlignment="1">
      <alignment vertical="top"/>
    </xf>
    <xf numFmtId="0" fontId="0" fillId="0" borderId="0" xfId="0">
      <alignment vertical="center"/>
    </xf>
    <xf numFmtId="0" fontId="0" fillId="0" borderId="57" xfId="0" applyBorder="1" applyAlignment="1">
      <alignment horizontal="center" vertical="center" shrinkToFit="1"/>
    </xf>
    <xf numFmtId="0" fontId="0" fillId="0" borderId="57" xfId="0" applyBorder="1">
      <alignment vertical="center"/>
    </xf>
    <xf numFmtId="0" fontId="0" fillId="0" borderId="57" xfId="0" applyFont="1" applyBorder="1" applyAlignment="1">
      <alignment vertical="center"/>
    </xf>
    <xf numFmtId="0" fontId="4" fillId="0" borderId="57" xfId="0" applyFont="1" applyBorder="1" applyAlignment="1">
      <alignment vertical="center"/>
    </xf>
    <xf numFmtId="0" fontId="4" fillId="0" borderId="57" xfId="0" applyFont="1" applyBorder="1" applyAlignment="1">
      <alignment horizontal="center" vertical="center"/>
    </xf>
    <xf numFmtId="0" fontId="4" fillId="0" borderId="57" xfId="0" applyFont="1" applyBorder="1" applyAlignment="1">
      <alignment vertical="center" shrinkToFit="1"/>
    </xf>
    <xf numFmtId="0" fontId="12" fillId="39" borderId="0" xfId="0" applyFont="1" applyFill="1" applyBorder="1" applyAlignment="1">
      <alignment horizontal="left" vertical="center"/>
    </xf>
    <xf numFmtId="0" fontId="4" fillId="0" borderId="0" xfId="0" applyFont="1" applyBorder="1" applyAlignment="1">
      <alignment horizontal="left" vertical="top"/>
    </xf>
    <xf numFmtId="0" fontId="4" fillId="12" borderId="0" xfId="0" applyFont="1" applyFill="1" applyBorder="1" applyAlignment="1">
      <alignment vertical="center"/>
    </xf>
    <xf numFmtId="0" fontId="10" fillId="39" borderId="0" xfId="0" applyFont="1" applyFill="1" applyBorder="1" applyAlignment="1">
      <alignment vertical="center"/>
    </xf>
    <xf numFmtId="178" fontId="2" fillId="36" borderId="0" xfId="0" applyNumberFormat="1" applyFont="1" applyFill="1" applyBorder="1" applyAlignment="1">
      <alignment vertical="center"/>
    </xf>
    <xf numFmtId="0" fontId="4" fillId="42" borderId="0" xfId="0" applyFont="1" applyFill="1" applyBorder="1" applyAlignment="1">
      <alignment horizontal="center" vertical="center"/>
    </xf>
    <xf numFmtId="188" fontId="2" fillId="36" borderId="0" xfId="0" applyNumberFormat="1" applyFont="1" applyFill="1" applyBorder="1" applyAlignment="1">
      <alignment horizontal="right" vertical="center" shrinkToFit="1"/>
    </xf>
    <xf numFmtId="187" fontId="6" fillId="36" borderId="0" xfId="0" applyNumberFormat="1" applyFont="1" applyFill="1" applyBorder="1" applyAlignment="1">
      <alignment horizontal="right" vertical="center" wrapText="1"/>
    </xf>
    <xf numFmtId="190" fontId="6" fillId="36" borderId="0" xfId="0" applyNumberFormat="1" applyFont="1" applyFill="1" applyBorder="1" applyAlignment="1">
      <alignment horizontal="right" vertical="center" wrapText="1"/>
    </xf>
    <xf numFmtId="0" fontId="9" fillId="0" borderId="0" xfId="0" applyFont="1" applyFill="1" applyBorder="1" applyAlignment="1">
      <alignment horizontal="left" vertical="top" wrapText="1"/>
    </xf>
    <xf numFmtId="0" fontId="10" fillId="0" borderId="0" xfId="0" applyFont="1" applyFill="1" applyBorder="1" applyAlignment="1">
      <alignment horizontal="left" vertical="center"/>
    </xf>
    <xf numFmtId="0" fontId="4" fillId="38" borderId="0" xfId="0" applyFont="1" applyFill="1" applyBorder="1" applyAlignment="1">
      <alignment horizontal="center" vertical="center"/>
    </xf>
    <xf numFmtId="184" fontId="20" fillId="36" borderId="0" xfId="0" applyNumberFormat="1" applyFont="1" applyFill="1" applyBorder="1" applyAlignment="1">
      <alignment horizontal="right" vertical="center" shrinkToFit="1"/>
    </xf>
    <xf numFmtId="195" fontId="20" fillId="36" borderId="0" xfId="0" applyNumberFormat="1" applyFont="1" applyFill="1" applyBorder="1" applyAlignment="1">
      <alignment horizontal="right" vertical="center" shrinkToFit="1"/>
    </xf>
    <xf numFmtId="192" fontId="20" fillId="36" borderId="0" xfId="0" applyNumberFormat="1" applyFont="1" applyFill="1" applyBorder="1" applyAlignment="1">
      <alignment horizontal="right" vertical="center" shrinkToFit="1"/>
    </xf>
    <xf numFmtId="0" fontId="20" fillId="36" borderId="0" xfId="0" applyFont="1" applyFill="1" applyBorder="1" applyAlignment="1">
      <alignment horizontal="left" vertical="center" shrinkToFit="1"/>
    </xf>
    <xf numFmtId="0" fontId="12" fillId="40" borderId="0" xfId="0" applyFont="1" applyFill="1" applyBorder="1" applyAlignment="1">
      <alignment horizontal="left" vertical="center"/>
    </xf>
    <xf numFmtId="0" fontId="4" fillId="0" borderId="0" xfId="0" applyFont="1" applyBorder="1" applyAlignment="1">
      <alignment horizontal="center" vertical="top"/>
    </xf>
    <xf numFmtId="180" fontId="4" fillId="36" borderId="0" xfId="0" applyNumberFormat="1" applyFont="1" applyFill="1" applyBorder="1" applyAlignment="1">
      <alignment horizontal="right" vertical="center"/>
    </xf>
    <xf numFmtId="0" fontId="12" fillId="40" borderId="0" xfId="0" applyFont="1" applyFill="1" applyBorder="1" applyAlignment="1">
      <alignment horizontal="center" vertical="center" shrinkToFit="1"/>
    </xf>
    <xf numFmtId="0" fontId="12" fillId="12" borderId="0" xfId="0" applyFont="1" applyFill="1" applyBorder="1" applyAlignment="1">
      <alignment horizontal="center" vertical="center" shrinkToFit="1"/>
    </xf>
    <xf numFmtId="0" fontId="4" fillId="41" borderId="41" xfId="0" applyFont="1" applyFill="1" applyBorder="1" applyAlignment="1" applyProtection="1">
      <alignment horizontal="left" vertical="top"/>
      <protection locked="0"/>
    </xf>
    <xf numFmtId="0" fontId="4" fillId="41" borderId="64" xfId="0" applyFont="1" applyFill="1" applyBorder="1" applyAlignment="1">
      <alignment horizontal="left" vertical="top"/>
    </xf>
    <xf numFmtId="0" fontId="4" fillId="36" borderId="64" xfId="0" applyFont="1" applyFill="1" applyBorder="1" applyAlignment="1">
      <alignment horizontal="left" vertical="top" wrapText="1"/>
    </xf>
    <xf numFmtId="0" fontId="44" fillId="12" borderId="0" xfId="0" applyFont="1" applyFill="1" applyBorder="1" applyAlignment="1">
      <alignment horizontal="center" vertical="center" shrinkToFit="1"/>
    </xf>
    <xf numFmtId="0" fontId="4" fillId="36" borderId="0" xfId="0" applyFont="1" applyFill="1" applyBorder="1" applyAlignment="1">
      <alignment vertical="center" wrapText="1"/>
    </xf>
    <xf numFmtId="0" fontId="10" fillId="12" borderId="27" xfId="0" applyFont="1" applyFill="1" applyBorder="1" applyAlignment="1">
      <alignment vertical="top" wrapText="1"/>
    </xf>
    <xf numFmtId="0" fontId="10" fillId="12" borderId="20" xfId="0" applyFont="1" applyFill="1" applyBorder="1" applyAlignment="1">
      <alignment vertical="top"/>
    </xf>
    <xf numFmtId="0" fontId="10" fillId="12" borderId="26" xfId="0" applyFont="1" applyFill="1" applyBorder="1" applyAlignment="1">
      <alignment vertical="top"/>
    </xf>
    <xf numFmtId="198" fontId="0" fillId="0" borderId="57" xfId="0" applyNumberFormat="1" applyBorder="1" applyAlignment="1">
      <alignment horizontal="right" vertical="center"/>
    </xf>
    <xf numFmtId="0" fontId="0" fillId="44" borderId="57" xfId="0" applyFont="1" applyFill="1" applyBorder="1" applyAlignment="1">
      <alignment vertical="center"/>
    </xf>
    <xf numFmtId="0" fontId="0" fillId="44" borderId="57" xfId="0" applyFill="1" applyBorder="1" applyAlignment="1">
      <alignment horizontal="center" vertical="center" shrinkToFit="1"/>
    </xf>
    <xf numFmtId="198" fontId="0" fillId="45" borderId="7" xfId="0" applyNumberFormat="1" applyFill="1" applyBorder="1">
      <alignment vertical="center"/>
    </xf>
    <xf numFmtId="198" fontId="0" fillId="45" borderId="5" xfId="0" applyNumberFormat="1" applyFill="1" applyBorder="1">
      <alignment vertical="center"/>
    </xf>
    <xf numFmtId="0" fontId="0" fillId="45" borderId="7" xfId="0" applyFill="1" applyBorder="1">
      <alignment vertical="center"/>
    </xf>
    <xf numFmtId="0" fontId="0" fillId="45" borderId="5" xfId="0" applyFill="1" applyBorder="1">
      <alignment vertical="center"/>
    </xf>
    <xf numFmtId="0" fontId="0" fillId="45" borderId="3" xfId="0" applyFill="1" applyBorder="1">
      <alignment vertical="center"/>
    </xf>
    <xf numFmtId="0" fontId="0" fillId="0" borderId="7" xfId="0" applyBorder="1">
      <alignment vertical="center"/>
    </xf>
    <xf numFmtId="198" fontId="0" fillId="0" borderId="42" xfId="0" applyNumberFormat="1" applyBorder="1">
      <alignment vertical="center"/>
    </xf>
    <xf numFmtId="0" fontId="0" fillId="0" borderId="65" xfId="0" applyBorder="1">
      <alignment vertical="center"/>
    </xf>
    <xf numFmtId="198" fontId="0" fillId="0" borderId="65" xfId="0" applyNumberFormat="1" applyBorder="1">
      <alignment vertical="center"/>
    </xf>
    <xf numFmtId="198" fontId="0" fillId="0" borderId="10" xfId="0" applyNumberFormat="1" applyBorder="1">
      <alignment vertical="center"/>
    </xf>
    <xf numFmtId="0" fontId="0" fillId="0" borderId="86" xfId="0" applyBorder="1">
      <alignment vertical="center"/>
    </xf>
    <xf numFmtId="198" fontId="0" fillId="0" borderId="87" xfId="0" applyNumberFormat="1" applyBorder="1">
      <alignment vertical="center"/>
    </xf>
    <xf numFmtId="0" fontId="0" fillId="0" borderId="88" xfId="0" applyBorder="1">
      <alignment vertical="center"/>
    </xf>
    <xf numFmtId="0" fontId="50" fillId="0" borderId="57" xfId="0" applyFont="1" applyBorder="1" applyAlignment="1">
      <alignment horizontal="center" vertical="center" textRotation="255" wrapText="1" shrinkToFit="1"/>
    </xf>
    <xf numFmtId="0" fontId="49" fillId="0" borderId="57" xfId="0" applyFont="1" applyBorder="1" applyAlignment="1">
      <alignment horizontal="center" vertical="center" textRotation="255" wrapText="1"/>
    </xf>
    <xf numFmtId="0" fontId="49" fillId="0" borderId="57" xfId="0" applyFont="1" applyBorder="1" applyAlignment="1">
      <alignment horizontal="center" vertical="center" textRotation="255" shrinkToFit="1"/>
    </xf>
    <xf numFmtId="0" fontId="49" fillId="0" borderId="89" xfId="0" applyFont="1" applyBorder="1" applyAlignment="1">
      <alignment horizontal="center" vertical="center" textRotation="255" wrapText="1"/>
    </xf>
    <xf numFmtId="0" fontId="49" fillId="0" borderId="90" xfId="0" applyFont="1" applyBorder="1" applyAlignment="1">
      <alignment horizontal="center" vertical="center" textRotation="255" wrapText="1"/>
    </xf>
    <xf numFmtId="0" fontId="50" fillId="0" borderId="57" xfId="0" applyFont="1" applyBorder="1" applyAlignment="1">
      <alignment horizontal="center" vertical="center" textRotation="255"/>
    </xf>
    <xf numFmtId="0" fontId="50" fillId="0" borderId="57" xfId="0" applyFont="1" applyBorder="1" applyAlignment="1">
      <alignment horizontal="center" vertical="center" textRotation="255" shrinkToFit="1"/>
    </xf>
    <xf numFmtId="0" fontId="49" fillId="0" borderId="57" xfId="0" applyFont="1" applyBorder="1" applyAlignment="1">
      <alignment horizontal="center" vertical="center" wrapText="1" shrinkToFit="1"/>
    </xf>
    <xf numFmtId="0" fontId="49" fillId="0" borderId="57" xfId="0" applyFont="1" applyBorder="1" applyAlignment="1">
      <alignment horizontal="center" vertical="center" textRotation="255" wrapText="1" shrinkToFit="1"/>
    </xf>
    <xf numFmtId="0" fontId="49" fillId="0" borderId="6" xfId="0" applyFont="1" applyBorder="1" applyAlignment="1">
      <alignment horizontal="center" vertical="center" wrapText="1"/>
    </xf>
    <xf numFmtId="0" fontId="49" fillId="0" borderId="91" xfId="0" applyFont="1" applyBorder="1" applyAlignment="1">
      <alignment horizontal="center" vertical="center" textRotation="255" wrapText="1"/>
    </xf>
    <xf numFmtId="0" fontId="51" fillId="0" borderId="90" xfId="0" applyFont="1" applyBorder="1" applyAlignment="1">
      <alignment horizontal="center" vertical="center" textRotation="255" wrapText="1"/>
    </xf>
    <xf numFmtId="0" fontId="49" fillId="0" borderId="5" xfId="0" applyFont="1" applyBorder="1" applyAlignment="1">
      <alignment horizontal="center" vertical="center" textRotation="255" wrapText="1" shrinkToFit="1"/>
    </xf>
    <xf numFmtId="0" fontId="49" fillId="0" borderId="42" xfId="0" applyFont="1" applyBorder="1" applyAlignment="1">
      <alignment horizontal="center" vertical="center" wrapText="1"/>
    </xf>
    <xf numFmtId="0" fontId="49" fillId="0" borderId="65" xfId="0" applyFont="1" applyBorder="1" applyAlignment="1">
      <alignment horizontal="center" vertical="center" wrapText="1" shrinkToFit="1"/>
    </xf>
    <xf numFmtId="0" fontId="51" fillId="0" borderId="65" xfId="0" applyFont="1" applyBorder="1" applyAlignment="1">
      <alignment horizontal="center" vertical="center" wrapText="1" shrinkToFit="1"/>
    </xf>
    <xf numFmtId="0" fontId="51" fillId="0" borderId="65" xfId="0" applyFont="1" applyBorder="1" applyAlignment="1">
      <alignment horizontal="center" vertical="center" wrapText="1"/>
    </xf>
    <xf numFmtId="0" fontId="52" fillId="0" borderId="65" xfId="0" applyFont="1" applyBorder="1" applyAlignment="1">
      <alignment horizontal="center" vertical="center" wrapText="1" shrinkToFit="1"/>
    </xf>
    <xf numFmtId="199" fontId="49" fillId="0" borderId="65" xfId="0" applyNumberFormat="1" applyFont="1" applyBorder="1" applyAlignment="1">
      <alignment horizontal="right" vertical="center" shrinkToFit="1"/>
    </xf>
    <xf numFmtId="38" fontId="49" fillId="0" borderId="65" xfId="43" applyFont="1" applyBorder="1" applyAlignment="1">
      <alignment horizontal="right" vertical="center" shrinkToFit="1"/>
    </xf>
    <xf numFmtId="38" fontId="49" fillId="0" borderId="65" xfId="43" applyFont="1" applyBorder="1" applyAlignment="1">
      <alignment vertical="center" shrinkToFit="1"/>
    </xf>
    <xf numFmtId="0" fontId="49" fillId="0" borderId="65" xfId="0" applyFont="1" applyBorder="1" applyAlignment="1">
      <alignment vertical="center" shrinkToFit="1"/>
    </xf>
    <xf numFmtId="0" fontId="49" fillId="0" borderId="10" xfId="0" applyFont="1" applyBorder="1" applyAlignment="1">
      <alignment vertical="center" shrinkToFit="1"/>
    </xf>
    <xf numFmtId="0" fontId="50" fillId="0" borderId="30" xfId="0" applyFont="1" applyBorder="1" applyAlignment="1">
      <alignment vertical="center" wrapText="1" shrinkToFit="1"/>
    </xf>
    <xf numFmtId="199" fontId="49" fillId="0" borderId="92" xfId="0" applyNumberFormat="1" applyFont="1" applyBorder="1" applyAlignment="1">
      <alignment vertical="center" shrinkToFit="1"/>
    </xf>
    <xf numFmtId="200" fontId="49" fillId="0" borderId="93" xfId="0" applyNumberFormat="1" applyFont="1" applyBorder="1" applyAlignment="1">
      <alignment vertical="center" shrinkToFit="1"/>
    </xf>
    <xf numFmtId="38" fontId="49" fillId="0" borderId="7" xfId="0" applyNumberFormat="1" applyFont="1" applyBorder="1" applyAlignment="1">
      <alignment vertical="center" shrinkToFit="1"/>
    </xf>
    <xf numFmtId="0" fontId="50" fillId="0" borderId="94" xfId="0" applyFont="1" applyBorder="1" applyAlignment="1">
      <alignment vertical="center" wrapText="1" shrinkToFit="1"/>
    </xf>
    <xf numFmtId="198" fontId="4" fillId="0" borderId="57" xfId="0" applyNumberFormat="1" applyFont="1" applyBorder="1" applyAlignment="1">
      <alignment horizontal="center" vertical="center" shrinkToFit="1"/>
    </xf>
    <xf numFmtId="198" fontId="0" fillId="0" borderId="57" xfId="0" applyNumberFormat="1" applyBorder="1" applyAlignment="1">
      <alignment horizontal="center" vertical="center" shrinkToFit="1"/>
    </xf>
    <xf numFmtId="198" fontId="0" fillId="44" borderId="57" xfId="0" applyNumberFormat="1" applyFill="1" applyBorder="1" applyAlignment="1">
      <alignment horizontal="center" vertical="center" shrinkToFit="1"/>
    </xf>
    <xf numFmtId="0" fontId="4" fillId="37" borderId="6" xfId="0" applyFont="1" applyFill="1" applyBorder="1" applyAlignment="1">
      <alignment vertical="center"/>
    </xf>
    <xf numFmtId="0" fontId="10" fillId="37" borderId="20" xfId="0" applyFont="1" applyFill="1" applyBorder="1" applyAlignment="1">
      <alignment horizontal="left" vertical="center"/>
    </xf>
    <xf numFmtId="0" fontId="4" fillId="36" borderId="29" xfId="0" applyFont="1" applyFill="1" applyBorder="1" applyAlignment="1">
      <alignment horizontal="center" vertical="center"/>
    </xf>
    <xf numFmtId="0" fontId="48" fillId="45" borderId="0" xfId="0" applyFont="1" applyFill="1" applyAlignment="1">
      <alignment vertical="center"/>
    </xf>
    <xf numFmtId="0" fontId="0" fillId="45" borderId="0" xfId="0" applyFill="1">
      <alignment vertical="center"/>
    </xf>
    <xf numFmtId="0" fontId="0" fillId="45" borderId="0" xfId="0" applyFont="1" applyFill="1" applyAlignment="1">
      <alignment vertical="center"/>
    </xf>
    <xf numFmtId="0" fontId="46" fillId="45" borderId="0" xfId="0" applyFont="1" applyFill="1" applyAlignment="1">
      <alignment horizontal="right" vertical="center"/>
    </xf>
    <xf numFmtId="0" fontId="0" fillId="45" borderId="57" xfId="0" applyFill="1" applyBorder="1" applyAlignment="1">
      <alignment horizontal="center" vertical="center" shrinkToFit="1"/>
    </xf>
    <xf numFmtId="0" fontId="49" fillId="45" borderId="0" xfId="0" applyFont="1" applyFill="1" applyBorder="1" applyAlignment="1">
      <alignment horizontal="center" vertical="center" shrinkToFit="1"/>
    </xf>
    <xf numFmtId="0" fontId="49" fillId="45" borderId="0" xfId="0" applyFont="1" applyFill="1" applyBorder="1" applyAlignment="1">
      <alignment horizontal="center" vertical="center" wrapText="1"/>
    </xf>
    <xf numFmtId="0" fontId="50" fillId="45" borderId="0" xfId="0" applyFont="1" applyFill="1" applyBorder="1" applyAlignment="1">
      <alignment horizontal="center" vertical="center" wrapText="1" shrinkToFit="1"/>
    </xf>
    <xf numFmtId="199" fontId="49" fillId="45" borderId="0" xfId="0" applyNumberFormat="1" applyFont="1" applyFill="1" applyBorder="1" applyAlignment="1">
      <alignment horizontal="right" vertical="center" shrinkToFit="1"/>
    </xf>
    <xf numFmtId="38" fontId="49" fillId="45" borderId="0" xfId="43" applyFont="1" applyFill="1" applyBorder="1" applyAlignment="1">
      <alignment horizontal="right" vertical="center"/>
    </xf>
    <xf numFmtId="38" fontId="49" fillId="45" borderId="0" xfId="43" applyFont="1" applyFill="1" applyBorder="1">
      <alignment vertical="center"/>
    </xf>
    <xf numFmtId="0" fontId="49" fillId="45" borderId="0" xfId="0" applyFont="1" applyFill="1" applyBorder="1">
      <alignment vertical="center"/>
    </xf>
    <xf numFmtId="0" fontId="49" fillId="45" borderId="0" xfId="0" applyFont="1" applyFill="1" applyBorder="1" applyAlignment="1">
      <alignment horizontal="right" vertical="center" wrapText="1" shrinkToFit="1"/>
    </xf>
    <xf numFmtId="2" fontId="49" fillId="45" borderId="26" xfId="0" applyNumberFormat="1" applyFont="1" applyFill="1" applyBorder="1" applyAlignment="1">
      <alignment vertical="center" wrapText="1" shrinkToFit="1"/>
    </xf>
    <xf numFmtId="2" fontId="49" fillId="45" borderId="0" xfId="0" applyNumberFormat="1" applyFont="1" applyFill="1" applyBorder="1" applyAlignment="1">
      <alignment vertical="center" wrapText="1" shrinkToFit="1"/>
    </xf>
    <xf numFmtId="0" fontId="49" fillId="45" borderId="0" xfId="0" applyFont="1" applyFill="1" applyBorder="1" applyAlignment="1">
      <alignment vertical="center" wrapText="1" shrinkToFit="1"/>
    </xf>
    <xf numFmtId="0" fontId="49" fillId="45" borderId="0" xfId="0" applyFont="1" applyFill="1" applyBorder="1" applyAlignment="1">
      <alignment horizontal="left" vertical="center"/>
    </xf>
    <xf numFmtId="0" fontId="49" fillId="45" borderId="0" xfId="0" applyFont="1" applyFill="1" applyBorder="1" applyAlignment="1">
      <alignment horizontal="center" vertical="center"/>
    </xf>
    <xf numFmtId="183" fontId="6" fillId="36" borderId="1" xfId="0" applyNumberFormat="1" applyFont="1" applyFill="1" applyBorder="1" applyAlignment="1">
      <alignment horizontal="right" vertical="center"/>
    </xf>
    <xf numFmtId="0" fontId="4" fillId="36" borderId="49" xfId="0" applyFont="1" applyFill="1" applyBorder="1" applyAlignment="1">
      <alignment horizontal="center" vertical="center"/>
    </xf>
    <xf numFmtId="0" fontId="4" fillId="36" borderId="5" xfId="0" applyFont="1" applyFill="1" applyBorder="1" applyAlignment="1">
      <alignment horizontal="right" vertical="center"/>
    </xf>
    <xf numFmtId="0" fontId="49" fillId="40" borderId="42" xfId="0" applyFont="1" applyFill="1" applyBorder="1" applyAlignment="1">
      <alignment vertical="center"/>
    </xf>
    <xf numFmtId="0" fontId="49" fillId="40" borderId="43" xfId="0" applyFont="1" applyFill="1" applyBorder="1" applyAlignment="1">
      <alignment vertical="center"/>
    </xf>
    <xf numFmtId="180" fontId="49" fillId="36" borderId="37" xfId="0" applyNumberFormat="1" applyFont="1" applyFill="1" applyBorder="1" applyAlignment="1">
      <alignment horizontal="right" vertical="center"/>
    </xf>
    <xf numFmtId="0" fontId="49" fillId="40" borderId="0" xfId="0" applyFont="1" applyFill="1" applyBorder="1" applyAlignment="1">
      <alignment vertical="center"/>
    </xf>
    <xf numFmtId="0" fontId="49" fillId="40" borderId="8" xfId="0" applyFont="1" applyFill="1" applyBorder="1" applyAlignment="1">
      <alignment vertical="center"/>
    </xf>
    <xf numFmtId="180" fontId="49" fillId="36" borderId="50" xfId="0" applyNumberFormat="1" applyFont="1" applyFill="1" applyBorder="1" applyAlignment="1">
      <alignment horizontal="right" vertical="center"/>
    </xf>
    <xf numFmtId="0" fontId="49" fillId="36" borderId="1" xfId="0" applyFont="1" applyFill="1" applyBorder="1" applyAlignment="1">
      <alignment vertical="center"/>
    </xf>
    <xf numFmtId="0" fontId="49" fillId="40" borderId="44" xfId="0" applyFont="1" applyFill="1" applyBorder="1" applyAlignment="1">
      <alignment vertical="center"/>
    </xf>
    <xf numFmtId="180" fontId="49" fillId="36" borderId="52" xfId="0" applyNumberFormat="1" applyFont="1" applyFill="1" applyBorder="1" applyAlignment="1">
      <alignment horizontal="right" vertical="center"/>
    </xf>
    <xf numFmtId="0" fontId="49" fillId="40" borderId="7" xfId="0" applyFont="1" applyFill="1" applyBorder="1" applyAlignment="1">
      <alignment vertical="center"/>
    </xf>
    <xf numFmtId="180" fontId="49" fillId="36" borderId="5" xfId="0" applyNumberFormat="1" applyFont="1" applyFill="1" applyBorder="1" applyAlignment="1">
      <alignment horizontal="right" vertical="center"/>
    </xf>
    <xf numFmtId="0" fontId="4" fillId="36" borderId="0" xfId="0" applyFont="1" applyFill="1" applyBorder="1" applyAlignment="1">
      <alignment horizontal="left" vertical="top" wrapText="1"/>
    </xf>
    <xf numFmtId="0" fontId="10" fillId="12" borderId="0" xfId="0" applyFont="1" applyFill="1" applyBorder="1" applyAlignment="1">
      <alignment horizontal="left" vertical="top" wrapText="1"/>
    </xf>
    <xf numFmtId="0" fontId="4" fillId="40" borderId="9" xfId="0" applyFont="1" applyFill="1" applyBorder="1" applyAlignment="1">
      <alignment horizontal="center" vertical="center"/>
    </xf>
    <xf numFmtId="0" fontId="4" fillId="36" borderId="1" xfId="0" applyFont="1" applyFill="1" applyBorder="1" applyAlignment="1">
      <alignment vertical="top"/>
    </xf>
    <xf numFmtId="0" fontId="4" fillId="36" borderId="0" xfId="0" applyFont="1" applyFill="1" applyBorder="1" applyAlignment="1">
      <alignment vertical="top"/>
    </xf>
    <xf numFmtId="0" fontId="4" fillId="36" borderId="41" xfId="0" applyFont="1" applyFill="1" applyBorder="1" applyAlignment="1">
      <alignment vertical="top"/>
    </xf>
    <xf numFmtId="0" fontId="4" fillId="36" borderId="10" xfId="0" applyFont="1" applyFill="1" applyBorder="1" applyAlignment="1">
      <alignment vertical="top"/>
    </xf>
    <xf numFmtId="0" fontId="4" fillId="36" borderId="9" xfId="0" applyFont="1" applyFill="1" applyBorder="1" applyAlignment="1">
      <alignment vertical="top"/>
    </xf>
    <xf numFmtId="0" fontId="4" fillId="36" borderId="28" xfId="0" applyFont="1" applyFill="1" applyBorder="1" applyAlignment="1">
      <alignment vertical="top"/>
    </xf>
    <xf numFmtId="0" fontId="4" fillId="36" borderId="3" xfId="0" applyFont="1" applyFill="1" applyBorder="1" applyAlignment="1">
      <alignment horizontal="center" vertical="center"/>
    </xf>
    <xf numFmtId="0" fontId="10" fillId="37" borderId="24" xfId="0" applyFont="1" applyFill="1" applyBorder="1" applyAlignment="1">
      <alignment vertical="center"/>
    </xf>
    <xf numFmtId="0" fontId="4" fillId="36" borderId="0" xfId="0" applyFont="1" applyFill="1" applyBorder="1" applyAlignment="1">
      <alignment horizontal="center" vertical="center"/>
    </xf>
    <xf numFmtId="0" fontId="4" fillId="37" borderId="6" xfId="0" applyFont="1" applyFill="1" applyBorder="1" applyAlignment="1">
      <alignment vertical="center"/>
    </xf>
    <xf numFmtId="180" fontId="4" fillId="36" borderId="5" xfId="0" applyNumberFormat="1" applyFont="1" applyFill="1" applyBorder="1" applyAlignment="1">
      <alignment horizontal="right" vertical="center"/>
    </xf>
    <xf numFmtId="0" fontId="4" fillId="40" borderId="6" xfId="0" applyFont="1" applyFill="1" applyBorder="1" applyAlignment="1">
      <alignment horizontal="left" vertical="center"/>
    </xf>
    <xf numFmtId="0" fontId="4" fillId="40" borderId="4" xfId="0" applyFont="1" applyFill="1" applyBorder="1" applyAlignment="1">
      <alignment horizontal="left" vertical="center"/>
    </xf>
    <xf numFmtId="0" fontId="4" fillId="36" borderId="5" xfId="0" applyFont="1" applyFill="1" applyBorder="1" applyAlignment="1">
      <alignment horizontal="center" vertical="center"/>
    </xf>
    <xf numFmtId="0" fontId="10" fillId="37" borderId="20" xfId="0" applyFont="1" applyFill="1" applyBorder="1" applyAlignment="1">
      <alignment horizontal="left" vertical="center"/>
    </xf>
    <xf numFmtId="0" fontId="49" fillId="0" borderId="57" xfId="0" applyFont="1" applyBorder="1" applyAlignment="1">
      <alignment horizontal="center" vertical="center"/>
    </xf>
    <xf numFmtId="0" fontId="49" fillId="46" borderId="7" xfId="0" applyFont="1" applyFill="1" applyBorder="1" applyAlignment="1">
      <alignment vertical="center"/>
    </xf>
    <xf numFmtId="0" fontId="49" fillId="46" borderId="3" xfId="0" applyFont="1" applyFill="1" applyBorder="1" applyAlignment="1">
      <alignment horizontal="right" vertical="center"/>
    </xf>
    <xf numFmtId="180" fontId="49" fillId="36" borderId="29" xfId="0" applyNumberFormat="1" applyFont="1" applyFill="1" applyBorder="1" applyAlignment="1">
      <alignment horizontal="right" vertical="center"/>
    </xf>
    <xf numFmtId="0" fontId="51" fillId="46" borderId="43" xfId="0" applyFont="1" applyFill="1" applyBorder="1" applyAlignment="1">
      <alignment vertical="center"/>
    </xf>
    <xf numFmtId="0" fontId="51" fillId="46" borderId="8" xfId="0" applyFont="1" applyFill="1" applyBorder="1" applyAlignment="1">
      <alignment vertical="center"/>
    </xf>
    <xf numFmtId="0" fontId="51" fillId="46" borderId="44" xfId="0" applyFont="1" applyFill="1" applyBorder="1" applyAlignment="1">
      <alignment vertical="center"/>
    </xf>
    <xf numFmtId="0" fontId="55" fillId="40" borderId="16" xfId="0" applyFont="1" applyFill="1" applyBorder="1" applyAlignment="1">
      <alignment vertical="center" shrinkToFit="1"/>
    </xf>
    <xf numFmtId="0" fontId="55" fillId="40" borderId="17" xfId="0" applyFont="1" applyFill="1" applyBorder="1" applyAlignment="1">
      <alignment vertical="center" wrapText="1"/>
    </xf>
    <xf numFmtId="0" fontId="49" fillId="12" borderId="0" xfId="0" applyFont="1" applyFill="1" applyAlignment="1">
      <alignment vertical="center"/>
    </xf>
    <xf numFmtId="0" fontId="51" fillId="12" borderId="0" xfId="0" applyFont="1" applyFill="1" applyAlignment="1">
      <alignment vertical="center"/>
    </xf>
    <xf numFmtId="0" fontId="51" fillId="12" borderId="26" xfId="0" applyFont="1" applyFill="1" applyBorder="1" applyAlignment="1">
      <alignment vertical="center"/>
    </xf>
    <xf numFmtId="0" fontId="49" fillId="12" borderId="26" xfId="0" applyFont="1" applyFill="1" applyBorder="1" applyAlignment="1">
      <alignment vertical="center"/>
    </xf>
    <xf numFmtId="0" fontId="55" fillId="37" borderId="24" xfId="0" applyFont="1" applyFill="1" applyBorder="1" applyAlignment="1">
      <alignment vertical="center"/>
    </xf>
    <xf numFmtId="0" fontId="55" fillId="39" borderId="26" xfId="0" applyFont="1" applyFill="1" applyBorder="1" applyAlignment="1">
      <alignment vertical="center"/>
    </xf>
    <xf numFmtId="0" fontId="55" fillId="39" borderId="27" xfId="0" applyFont="1" applyFill="1" applyBorder="1" applyAlignment="1">
      <alignment vertical="center"/>
    </xf>
    <xf numFmtId="0" fontId="49" fillId="12" borderId="25" xfId="0" applyFont="1" applyFill="1" applyBorder="1" applyAlignment="1">
      <alignment vertical="center"/>
    </xf>
    <xf numFmtId="0" fontId="49" fillId="12" borderId="23" xfId="0" applyFont="1" applyFill="1" applyBorder="1" applyAlignment="1">
      <alignment vertical="center"/>
    </xf>
    <xf numFmtId="191" fontId="55" fillId="0" borderId="47" xfId="0" applyNumberFormat="1" applyFont="1" applyFill="1" applyBorder="1" applyAlignment="1">
      <alignment horizontal="right" vertical="center"/>
    </xf>
    <xf numFmtId="177" fontId="49" fillId="36" borderId="21" xfId="0" applyNumberFormat="1" applyFont="1" applyFill="1" applyBorder="1" applyAlignment="1">
      <alignment vertical="center"/>
    </xf>
    <xf numFmtId="178" fontId="49" fillId="36" borderId="36" xfId="0" applyNumberFormat="1" applyFont="1" applyFill="1" applyBorder="1" applyAlignment="1">
      <alignment vertical="center"/>
    </xf>
    <xf numFmtId="0" fontId="49" fillId="37" borderId="1" xfId="0" applyFont="1" applyFill="1" applyBorder="1" applyAlignment="1">
      <alignment vertical="center"/>
    </xf>
    <xf numFmtId="0" fontId="49" fillId="37" borderId="0" xfId="0" applyFont="1" applyFill="1" applyBorder="1" applyAlignment="1">
      <alignment vertical="center"/>
    </xf>
    <xf numFmtId="0" fontId="49" fillId="38" borderId="10" xfId="0" applyFont="1" applyFill="1" applyBorder="1" applyAlignment="1">
      <alignment vertical="center" shrinkToFit="1"/>
    </xf>
    <xf numFmtId="0" fontId="49" fillId="36" borderId="10" xfId="0" applyFont="1" applyFill="1" applyBorder="1" applyAlignment="1">
      <alignment vertical="center" shrinkToFit="1"/>
    </xf>
    <xf numFmtId="0" fontId="49" fillId="36" borderId="9" xfId="0" applyFont="1" applyFill="1" applyBorder="1" applyAlignment="1">
      <alignment vertical="center" shrinkToFit="1"/>
    </xf>
    <xf numFmtId="188" fontId="49" fillId="36" borderId="28" xfId="0" applyNumberFormat="1" applyFont="1" applyFill="1" applyBorder="1" applyAlignment="1">
      <alignment horizontal="right" vertical="center" shrinkToFit="1"/>
    </xf>
    <xf numFmtId="0" fontId="49" fillId="37" borderId="7" xfId="0" applyFont="1" applyFill="1" applyBorder="1" applyAlignment="1">
      <alignment vertical="center"/>
    </xf>
    <xf numFmtId="0" fontId="49" fillId="37" borderId="3" xfId="0" applyFont="1" applyFill="1" applyBorder="1" applyAlignment="1">
      <alignment vertical="center" shrinkToFit="1"/>
    </xf>
    <xf numFmtId="0" fontId="51" fillId="40" borderId="3" xfId="0" applyFont="1" applyFill="1" applyBorder="1" applyAlignment="1">
      <alignment vertical="center" shrinkToFit="1"/>
    </xf>
    <xf numFmtId="189" fontId="49" fillId="36" borderId="3" xfId="0" applyNumberFormat="1" applyFont="1" applyFill="1" applyBorder="1" applyAlignment="1">
      <alignment horizontal="right" vertical="center"/>
    </xf>
    <xf numFmtId="0" fontId="49" fillId="36" borderId="5" xfId="0" applyFont="1" applyFill="1" applyBorder="1" applyAlignment="1">
      <alignment vertical="center"/>
    </xf>
    <xf numFmtId="187" fontId="49" fillId="36" borderId="41" xfId="0" applyNumberFormat="1" applyFont="1" applyFill="1" applyBorder="1" applyAlignment="1">
      <alignment horizontal="right" vertical="center" wrapText="1"/>
    </xf>
    <xf numFmtId="190" fontId="49" fillId="36" borderId="41" xfId="0" applyNumberFormat="1" applyFont="1" applyFill="1" applyBorder="1" applyAlignment="1">
      <alignment horizontal="right" vertical="center" wrapText="1"/>
    </xf>
    <xf numFmtId="0" fontId="55" fillId="37" borderId="22" xfId="0" applyFont="1" applyFill="1" applyBorder="1" applyAlignment="1">
      <alignment vertical="center"/>
    </xf>
    <xf numFmtId="0" fontId="49" fillId="37" borderId="23" xfId="0" applyFont="1" applyFill="1" applyBorder="1" applyAlignment="1">
      <alignment vertical="center"/>
    </xf>
    <xf numFmtId="0" fontId="49" fillId="36" borderId="1" xfId="0" applyFont="1" applyFill="1" applyBorder="1" applyAlignment="1">
      <alignment vertical="top" wrapText="1"/>
    </xf>
    <xf numFmtId="0" fontId="49" fillId="36" borderId="0" xfId="0" applyFont="1" applyFill="1" applyBorder="1" applyAlignment="1">
      <alignment vertical="top" wrapText="1"/>
    </xf>
    <xf numFmtId="0" fontId="49" fillId="36" borderId="41" xfId="0" applyFont="1" applyFill="1" applyBorder="1" applyAlignment="1">
      <alignment vertical="top" wrapText="1"/>
    </xf>
    <xf numFmtId="0" fontId="49" fillId="37" borderId="6" xfId="0" applyFont="1" applyFill="1" applyBorder="1" applyAlignment="1">
      <alignment vertical="center"/>
    </xf>
    <xf numFmtId="0" fontId="49" fillId="37" borderId="4" xfId="0" applyFont="1" applyFill="1" applyBorder="1" applyAlignment="1">
      <alignment vertical="center"/>
    </xf>
    <xf numFmtId="0" fontId="49" fillId="37" borderId="8" xfId="0" applyFont="1" applyFill="1" applyBorder="1" applyAlignment="1">
      <alignment vertical="center"/>
    </xf>
    <xf numFmtId="0" fontId="49" fillId="37" borderId="2" xfId="0" applyFont="1" applyFill="1" applyBorder="1" applyAlignment="1">
      <alignment vertical="center"/>
    </xf>
    <xf numFmtId="0" fontId="49" fillId="36" borderId="0" xfId="0" applyFont="1" applyFill="1" applyBorder="1" applyAlignment="1">
      <alignment horizontal="center" vertical="center"/>
    </xf>
    <xf numFmtId="0" fontId="55" fillId="37" borderId="30" xfId="0" applyFont="1" applyFill="1" applyBorder="1" applyAlignment="1">
      <alignment vertical="center"/>
    </xf>
    <xf numFmtId="0" fontId="55" fillId="0" borderId="40" xfId="0" applyFont="1" applyBorder="1" applyAlignment="1">
      <alignment horizontal="center" vertical="center"/>
    </xf>
    <xf numFmtId="0" fontId="49" fillId="36" borderId="0" xfId="0" applyFont="1" applyFill="1" applyBorder="1" applyAlignment="1">
      <alignment vertical="center"/>
    </xf>
    <xf numFmtId="0" fontId="55" fillId="37" borderId="21" xfId="0" applyFont="1" applyFill="1" applyBorder="1" applyAlignment="1">
      <alignment vertical="center"/>
    </xf>
    <xf numFmtId="184" fontId="51" fillId="36" borderId="41" xfId="0" applyNumberFormat="1" applyFont="1" applyFill="1" applyBorder="1" applyAlignment="1">
      <alignment horizontal="right" vertical="center" shrinkToFit="1"/>
    </xf>
    <xf numFmtId="0" fontId="55" fillId="37" borderId="11" xfId="0" applyFont="1" applyFill="1" applyBorder="1" applyAlignment="1">
      <alignment vertical="center"/>
    </xf>
    <xf numFmtId="184" fontId="51" fillId="36" borderId="57" xfId="0" applyNumberFormat="1" applyFont="1" applyFill="1" applyBorder="1" applyAlignment="1">
      <alignment horizontal="right" vertical="center" shrinkToFit="1"/>
    </xf>
    <xf numFmtId="0" fontId="49" fillId="14" borderId="34" xfId="0" applyFont="1" applyFill="1" applyBorder="1" applyAlignment="1" applyProtection="1">
      <alignment vertical="center" shrinkToFit="1"/>
      <protection locked="0"/>
    </xf>
    <xf numFmtId="192" fontId="51" fillId="36" borderId="41" xfId="0" applyNumberFormat="1" applyFont="1" applyFill="1" applyBorder="1" applyAlignment="1">
      <alignment horizontal="right" vertical="center" shrinkToFit="1"/>
    </xf>
    <xf numFmtId="0" fontId="55" fillId="37" borderId="12" xfId="0" applyFont="1" applyFill="1" applyBorder="1" applyAlignment="1">
      <alignment vertical="center"/>
    </xf>
    <xf numFmtId="0" fontId="49" fillId="14" borderId="33" xfId="0" applyFont="1" applyFill="1" applyBorder="1" applyAlignment="1" applyProtection="1">
      <alignment vertical="center" shrinkToFit="1"/>
      <protection locked="0"/>
    </xf>
    <xf numFmtId="192" fontId="51" fillId="36" borderId="57" xfId="0" applyNumberFormat="1" applyFont="1" applyFill="1" applyBorder="1" applyAlignment="1">
      <alignment horizontal="right" vertical="center" shrinkToFit="1"/>
    </xf>
    <xf numFmtId="0" fontId="49" fillId="37" borderId="10" xfId="0" applyFont="1" applyFill="1" applyBorder="1" applyAlignment="1">
      <alignment vertical="center"/>
    </xf>
    <xf numFmtId="0" fontId="50" fillId="36" borderId="0" xfId="0" applyFont="1" applyFill="1" applyBorder="1" applyAlignment="1">
      <alignment vertical="center" shrinkToFit="1"/>
    </xf>
    <xf numFmtId="186" fontId="51" fillId="36" borderId="57" xfId="0" applyNumberFormat="1" applyFont="1" applyFill="1" applyBorder="1" applyAlignment="1">
      <alignment horizontal="right" vertical="center" shrinkToFit="1"/>
    </xf>
    <xf numFmtId="0" fontId="49" fillId="36" borderId="9" xfId="0" applyFont="1" applyFill="1" applyBorder="1" applyAlignment="1">
      <alignment horizontal="center" vertical="center" shrinkToFit="1"/>
    </xf>
    <xf numFmtId="0" fontId="49" fillId="36" borderId="28" xfId="0" applyFont="1" applyFill="1" applyBorder="1" applyAlignment="1" applyProtection="1">
      <alignment vertical="center" shrinkToFit="1"/>
      <protection locked="0"/>
    </xf>
    <xf numFmtId="0" fontId="49" fillId="36" borderId="4" xfId="0" applyFont="1" applyFill="1" applyBorder="1" applyAlignment="1">
      <alignment horizontal="center" vertical="center" shrinkToFit="1"/>
    </xf>
    <xf numFmtId="0" fontId="49" fillId="36" borderId="29" xfId="0" applyFont="1" applyFill="1" applyBorder="1" applyAlignment="1" applyProtection="1">
      <alignment vertical="center" shrinkToFit="1"/>
      <protection locked="0"/>
    </xf>
    <xf numFmtId="0" fontId="49" fillId="37" borderId="30" xfId="0" applyFont="1" applyFill="1" applyBorder="1" applyAlignment="1">
      <alignment vertical="center"/>
    </xf>
    <xf numFmtId="0" fontId="49" fillId="12" borderId="35" xfId="0" applyFont="1" applyFill="1" applyBorder="1" applyAlignment="1">
      <alignment horizontal="center" vertical="center" shrinkToFit="1"/>
    </xf>
    <xf numFmtId="0" fontId="49" fillId="12" borderId="40" xfId="0" applyFont="1" applyFill="1" applyBorder="1" applyAlignment="1" applyProtection="1">
      <alignment vertical="center" shrinkToFit="1"/>
      <protection locked="0"/>
    </xf>
    <xf numFmtId="0" fontId="49" fillId="36" borderId="5" xfId="0" applyFont="1" applyFill="1" applyBorder="1" applyAlignment="1" applyProtection="1">
      <alignment vertical="center" shrinkToFit="1"/>
      <protection locked="0"/>
    </xf>
    <xf numFmtId="0" fontId="49" fillId="12" borderId="26" xfId="0" applyFont="1" applyFill="1" applyBorder="1" applyAlignment="1">
      <alignment horizontal="center" vertical="center" shrinkToFit="1"/>
    </xf>
    <xf numFmtId="193" fontId="49" fillId="12" borderId="27" xfId="0" applyNumberFormat="1" applyFont="1" applyFill="1" applyBorder="1" applyAlignment="1">
      <alignment vertical="center"/>
    </xf>
    <xf numFmtId="0" fontId="49" fillId="40" borderId="4" xfId="0" applyFont="1" applyFill="1" applyBorder="1" applyAlignment="1">
      <alignment horizontal="left" vertical="center"/>
    </xf>
    <xf numFmtId="0" fontId="49" fillId="36" borderId="37" xfId="0" applyFont="1" applyFill="1" applyBorder="1" applyAlignment="1">
      <alignment horizontal="center" vertical="center"/>
    </xf>
    <xf numFmtId="182" fontId="49" fillId="36" borderId="41" xfId="0" applyNumberFormat="1" applyFont="1" applyFill="1" applyBorder="1" applyAlignment="1">
      <alignment horizontal="right" vertical="center"/>
    </xf>
    <xf numFmtId="0" fontId="49" fillId="40" borderId="45" xfId="0" applyFont="1" applyFill="1" applyBorder="1" applyAlignment="1">
      <alignment vertical="center"/>
    </xf>
    <xf numFmtId="0" fontId="49" fillId="40" borderId="2" xfId="0" applyFont="1" applyFill="1" applyBorder="1" applyAlignment="1">
      <alignment vertical="center"/>
    </xf>
    <xf numFmtId="0" fontId="49" fillId="40" borderId="9" xfId="0" applyFont="1" applyFill="1" applyBorder="1" applyAlignment="1">
      <alignment vertical="center"/>
    </xf>
    <xf numFmtId="0" fontId="49" fillId="40" borderId="99" xfId="0" applyFont="1" applyFill="1" applyBorder="1" applyAlignment="1">
      <alignment vertical="center"/>
    </xf>
    <xf numFmtId="0" fontId="49" fillId="36" borderId="1" xfId="0" applyFont="1" applyFill="1" applyBorder="1" applyAlignment="1">
      <alignment vertical="top"/>
    </xf>
    <xf numFmtId="0" fontId="49" fillId="36" borderId="0" xfId="0" applyFont="1" applyFill="1" applyBorder="1" applyAlignment="1">
      <alignment vertical="top"/>
    </xf>
    <xf numFmtId="0" fontId="49" fillId="36" borderId="41" xfId="0" applyFont="1" applyFill="1" applyBorder="1" applyAlignment="1">
      <alignment vertical="top"/>
    </xf>
    <xf numFmtId="0" fontId="49" fillId="40" borderId="6" xfId="0" applyFont="1" applyFill="1" applyBorder="1" applyAlignment="1">
      <alignment vertical="center"/>
    </xf>
    <xf numFmtId="0" fontId="49" fillId="36" borderId="49" xfId="0" applyFont="1" applyFill="1" applyBorder="1" applyAlignment="1">
      <alignment horizontal="center" vertical="center"/>
    </xf>
    <xf numFmtId="0" fontId="49" fillId="36" borderId="4" xfId="0" applyFont="1" applyFill="1" applyBorder="1" applyAlignment="1">
      <alignment vertical="center"/>
    </xf>
    <xf numFmtId="0" fontId="49" fillId="36" borderId="3" xfId="0" applyFont="1" applyFill="1" applyBorder="1" applyAlignment="1">
      <alignment vertical="center"/>
    </xf>
    <xf numFmtId="0" fontId="49" fillId="36" borderId="3" xfId="0" applyFont="1" applyFill="1" applyBorder="1" applyAlignment="1">
      <alignment horizontal="right" vertical="center"/>
    </xf>
    <xf numFmtId="0" fontId="49" fillId="36" borderId="3" xfId="0" applyFont="1" applyFill="1" applyBorder="1" applyAlignment="1">
      <alignment horizontal="center" vertical="center"/>
    </xf>
    <xf numFmtId="0" fontId="49" fillId="36" borderId="5" xfId="0" applyFont="1" applyFill="1" applyBorder="1" applyAlignment="1">
      <alignment horizontal="right" vertical="center"/>
    </xf>
    <xf numFmtId="0" fontId="49" fillId="36" borderId="10" xfId="0" applyFont="1" applyFill="1" applyBorder="1" applyAlignment="1">
      <alignment vertical="top"/>
    </xf>
    <xf numFmtId="0" fontId="49" fillId="36" borderId="9" xfId="0" applyFont="1" applyFill="1" applyBorder="1" applyAlignment="1">
      <alignment vertical="top"/>
    </xf>
    <xf numFmtId="0" fontId="49" fillId="36" borderId="28" xfId="0" applyFont="1" applyFill="1" applyBorder="1" applyAlignment="1">
      <alignment vertical="top"/>
    </xf>
    <xf numFmtId="0" fontId="49" fillId="40" borderId="6" xfId="0" applyFont="1" applyFill="1" applyBorder="1" applyAlignment="1">
      <alignment horizontal="left" vertical="center"/>
    </xf>
    <xf numFmtId="0" fontId="49" fillId="36" borderId="29" xfId="0" applyFont="1" applyFill="1" applyBorder="1" applyAlignment="1">
      <alignment horizontal="center" vertical="center"/>
    </xf>
    <xf numFmtId="0" fontId="49" fillId="40" borderId="30" xfId="0" applyFont="1" applyFill="1" applyBorder="1" applyAlignment="1">
      <alignment horizontal="left" vertical="center" shrinkToFit="1"/>
    </xf>
    <xf numFmtId="0" fontId="49" fillId="0" borderId="40" xfId="0" applyFont="1" applyFill="1" applyBorder="1" applyAlignment="1">
      <alignment horizontal="center" vertical="center"/>
    </xf>
    <xf numFmtId="0" fontId="49" fillId="36" borderId="5" xfId="0" applyFont="1" applyFill="1" applyBorder="1" applyAlignment="1">
      <alignment horizontal="center" vertical="center"/>
    </xf>
    <xf numFmtId="0" fontId="49" fillId="40" borderId="30" xfId="0" applyFont="1" applyFill="1" applyBorder="1" applyAlignment="1">
      <alignment vertical="center"/>
    </xf>
    <xf numFmtId="0" fontId="49" fillId="40" borderId="10" xfId="0" applyFont="1" applyFill="1" applyBorder="1" applyAlignment="1">
      <alignment vertical="center"/>
    </xf>
    <xf numFmtId="0" fontId="49" fillId="36" borderId="28" xfId="0" applyFont="1" applyFill="1" applyBorder="1" applyAlignment="1">
      <alignment vertical="center"/>
    </xf>
    <xf numFmtId="0" fontId="49" fillId="40" borderId="9" xfId="0" applyFont="1" applyFill="1" applyBorder="1" applyAlignment="1">
      <alignment horizontal="center" vertical="center"/>
    </xf>
    <xf numFmtId="0" fontId="50" fillId="36" borderId="1" xfId="0" applyFont="1" applyFill="1" applyBorder="1" applyAlignment="1">
      <alignment vertical="center" shrinkToFit="1"/>
    </xf>
    <xf numFmtId="0" fontId="49" fillId="38" borderId="7" xfId="0" applyFont="1" applyFill="1" applyBorder="1" applyAlignment="1">
      <alignment vertical="center"/>
    </xf>
    <xf numFmtId="180" fontId="49" fillId="41" borderId="4" xfId="0" applyNumberFormat="1" applyFont="1" applyFill="1" applyBorder="1" applyAlignment="1">
      <alignment horizontal="right" vertical="center"/>
    </xf>
    <xf numFmtId="0" fontId="49" fillId="37" borderId="9" xfId="0" applyFont="1" applyFill="1" applyBorder="1" applyAlignment="1">
      <alignment vertical="center"/>
    </xf>
    <xf numFmtId="180" fontId="49" fillId="41" borderId="28" xfId="0" applyNumberFormat="1" applyFont="1" applyFill="1" applyBorder="1" applyAlignment="1">
      <alignment horizontal="right" vertical="center"/>
    </xf>
    <xf numFmtId="180" fontId="55" fillId="12" borderId="34" xfId="0" applyNumberFormat="1" applyFont="1" applyFill="1" applyBorder="1" applyAlignment="1">
      <alignment horizontal="right" vertical="center"/>
    </xf>
    <xf numFmtId="180" fontId="49" fillId="41" borderId="29" xfId="0" applyNumberFormat="1" applyFont="1" applyFill="1" applyBorder="1" applyAlignment="1">
      <alignment horizontal="right" vertical="center"/>
    </xf>
    <xf numFmtId="180" fontId="55" fillId="12" borderId="3" xfId="0" applyNumberFormat="1" applyFont="1" applyFill="1" applyBorder="1" applyAlignment="1">
      <alignment horizontal="right" vertical="center"/>
    </xf>
    <xf numFmtId="0" fontId="49" fillId="12" borderId="14" xfId="0" applyFont="1" applyFill="1" applyBorder="1" applyAlignment="1">
      <alignment vertical="center"/>
    </xf>
    <xf numFmtId="0" fontId="49" fillId="12" borderId="14" xfId="0" applyFont="1" applyFill="1" applyBorder="1" applyAlignment="1">
      <alignment vertical="center" shrinkToFit="1"/>
    </xf>
    <xf numFmtId="0" fontId="49" fillId="12" borderId="32" xfId="0" applyFont="1" applyFill="1" applyBorder="1" applyAlignment="1">
      <alignment vertical="center"/>
    </xf>
    <xf numFmtId="180" fontId="55" fillId="12" borderId="4" xfId="0" applyNumberFormat="1" applyFont="1" applyFill="1" applyBorder="1" applyAlignment="1">
      <alignment horizontal="right" vertical="center"/>
    </xf>
    <xf numFmtId="0" fontId="49" fillId="12" borderId="13" xfId="0" applyFont="1" applyFill="1" applyBorder="1" applyAlignment="1">
      <alignment vertical="center"/>
    </xf>
    <xf numFmtId="0" fontId="49" fillId="12" borderId="13" xfId="0" applyFont="1" applyFill="1" applyBorder="1" applyAlignment="1">
      <alignment vertical="center" shrinkToFit="1"/>
    </xf>
    <xf numFmtId="0" fontId="49" fillId="12" borderId="33" xfId="0" applyFont="1" applyFill="1" applyBorder="1" applyAlignment="1">
      <alignment vertical="center"/>
    </xf>
    <xf numFmtId="0" fontId="49" fillId="37" borderId="3" xfId="0" applyFont="1" applyFill="1" applyBorder="1" applyAlignment="1">
      <alignment vertical="center"/>
    </xf>
    <xf numFmtId="180" fontId="49" fillId="41" borderId="5" xfId="0" applyNumberFormat="1" applyFont="1" applyFill="1" applyBorder="1" applyAlignment="1">
      <alignment horizontal="right" vertical="center"/>
    </xf>
    <xf numFmtId="180" fontId="49" fillId="41" borderId="41" xfId="0" applyNumberFormat="1" applyFont="1" applyFill="1" applyBorder="1" applyAlignment="1">
      <alignment horizontal="right" vertical="center"/>
    </xf>
    <xf numFmtId="0" fontId="55" fillId="37" borderId="31" xfId="0" applyFont="1" applyFill="1" applyBorder="1" applyAlignment="1">
      <alignment vertical="center"/>
    </xf>
    <xf numFmtId="0" fontId="55" fillId="37" borderId="9" xfId="0" applyFont="1" applyFill="1" applyBorder="1" applyAlignment="1">
      <alignment vertical="center"/>
    </xf>
    <xf numFmtId="0" fontId="55" fillId="37" borderId="14" xfId="0" applyFont="1" applyFill="1" applyBorder="1" applyAlignment="1">
      <alignment vertical="center"/>
    </xf>
    <xf numFmtId="180" fontId="55" fillId="12" borderId="14" xfId="0" applyNumberFormat="1" applyFont="1" applyFill="1" applyBorder="1" applyAlignment="1">
      <alignment horizontal="right" vertical="center"/>
    </xf>
    <xf numFmtId="0" fontId="49" fillId="13" borderId="14" xfId="0" applyFont="1" applyFill="1" applyBorder="1" applyAlignment="1">
      <alignment vertical="center"/>
    </xf>
    <xf numFmtId="0" fontId="49" fillId="13" borderId="32" xfId="0" applyFont="1" applyFill="1" applyBorder="1" applyAlignment="1">
      <alignment vertical="center"/>
    </xf>
    <xf numFmtId="0" fontId="55" fillId="37" borderId="3" xfId="0" applyFont="1" applyFill="1" applyBorder="1" applyAlignment="1">
      <alignment vertical="center"/>
    </xf>
    <xf numFmtId="0" fontId="49" fillId="13" borderId="3" xfId="0" applyFont="1" applyFill="1" applyBorder="1" applyAlignment="1">
      <alignment vertical="center"/>
    </xf>
    <xf numFmtId="0" fontId="49" fillId="13" borderId="34" xfId="0" applyFont="1" applyFill="1" applyBorder="1" applyAlignment="1">
      <alignment vertical="center"/>
    </xf>
    <xf numFmtId="0" fontId="55" fillId="37" borderId="13" xfId="0" applyFont="1" applyFill="1" applyBorder="1" applyAlignment="1">
      <alignment vertical="center"/>
    </xf>
    <xf numFmtId="180" fontId="55" fillId="12" borderId="13" xfId="0" applyNumberFormat="1" applyFont="1" applyFill="1" applyBorder="1" applyAlignment="1">
      <alignment horizontal="right" vertical="center"/>
    </xf>
    <xf numFmtId="0" fontId="49" fillId="13" borderId="13" xfId="0" applyFont="1" applyFill="1" applyBorder="1" applyAlignment="1">
      <alignment vertical="center"/>
    </xf>
    <xf numFmtId="0" fontId="49" fillId="13" borderId="33" xfId="0" applyFont="1" applyFill="1" applyBorder="1" applyAlignment="1">
      <alignment vertical="center"/>
    </xf>
    <xf numFmtId="179" fontId="49" fillId="41" borderId="41" xfId="0" applyNumberFormat="1" applyFont="1" applyFill="1" applyBorder="1" applyAlignment="1">
      <alignment horizontal="right" vertical="center"/>
    </xf>
    <xf numFmtId="179" fontId="49" fillId="36" borderId="0" xfId="0" applyNumberFormat="1" applyFont="1" applyFill="1" applyBorder="1" applyAlignment="1">
      <alignment horizontal="right" vertical="center"/>
    </xf>
    <xf numFmtId="0" fontId="49" fillId="36" borderId="9" xfId="0" applyFont="1" applyFill="1" applyBorder="1" applyAlignment="1">
      <alignment vertical="center"/>
    </xf>
    <xf numFmtId="179" fontId="49" fillId="41" borderId="28" xfId="0" applyNumberFormat="1" applyFont="1" applyFill="1" applyBorder="1" applyAlignment="1">
      <alignment horizontal="right" vertical="center"/>
    </xf>
    <xf numFmtId="0" fontId="49" fillId="38" borderId="6" xfId="0" applyFont="1" applyFill="1" applyBorder="1" applyAlignment="1">
      <alignment vertical="center"/>
    </xf>
    <xf numFmtId="0" fontId="49" fillId="40" borderId="4" xfId="0" applyFont="1" applyFill="1" applyBorder="1" applyAlignment="1">
      <alignment vertical="center"/>
    </xf>
    <xf numFmtId="0" fontId="49" fillId="38" borderId="42" xfId="0" applyFont="1" applyFill="1" applyBorder="1" applyAlignment="1">
      <alignment vertical="center" shrinkToFit="1"/>
    </xf>
    <xf numFmtId="0" fontId="49" fillId="38" borderId="42" xfId="0" applyFont="1" applyFill="1" applyBorder="1" applyAlignment="1">
      <alignment vertical="center"/>
    </xf>
    <xf numFmtId="0" fontId="49" fillId="38" borderId="4" xfId="0" applyFont="1" applyFill="1" applyBorder="1" applyAlignment="1">
      <alignment vertical="center"/>
    </xf>
    <xf numFmtId="180" fontId="49" fillId="36" borderId="37" xfId="0" applyNumberFormat="1" applyFont="1" applyFill="1" applyBorder="1" applyAlignment="1">
      <alignment horizontal="right" vertical="center" wrapText="1"/>
    </xf>
    <xf numFmtId="180" fontId="49" fillId="36" borderId="48" xfId="0" applyNumberFormat="1" applyFont="1" applyFill="1" applyBorder="1" applyAlignment="1">
      <alignment horizontal="right" vertical="center" wrapText="1"/>
    </xf>
    <xf numFmtId="180" fontId="49" fillId="36" borderId="49" xfId="0" applyNumberFormat="1" applyFont="1" applyFill="1" applyBorder="1" applyAlignment="1">
      <alignment horizontal="right" vertical="center" wrapText="1"/>
    </xf>
    <xf numFmtId="0" fontId="55" fillId="37" borderId="16" xfId="0" applyFont="1" applyFill="1" applyBorder="1" applyAlignment="1">
      <alignment horizontal="left" vertical="center" wrapText="1"/>
    </xf>
    <xf numFmtId="0" fontId="55" fillId="37" borderId="17" xfId="0" applyFont="1" applyFill="1" applyBorder="1" applyAlignment="1">
      <alignment horizontal="left" vertical="center"/>
    </xf>
    <xf numFmtId="180" fontId="49" fillId="36" borderId="50" xfId="0" applyNumberFormat="1" applyFont="1" applyFill="1" applyBorder="1" applyAlignment="1" applyProtection="1">
      <alignment horizontal="right" vertical="center" shrinkToFit="1"/>
      <protection locked="0"/>
    </xf>
    <xf numFmtId="180" fontId="49" fillId="36" borderId="51" xfId="0" applyNumberFormat="1" applyFont="1" applyFill="1" applyBorder="1" applyAlignment="1" applyProtection="1">
      <alignment horizontal="right" vertical="center" shrinkToFit="1"/>
      <protection locked="0"/>
    </xf>
    <xf numFmtId="180" fontId="49" fillId="36" borderId="2" xfId="0" applyNumberFormat="1" applyFont="1" applyFill="1" applyBorder="1" applyAlignment="1" applyProtection="1">
      <alignment horizontal="right" vertical="center" shrinkToFit="1"/>
      <protection locked="0"/>
    </xf>
    <xf numFmtId="0" fontId="55" fillId="40" borderId="18" xfId="0" applyFont="1" applyFill="1" applyBorder="1" applyAlignment="1">
      <alignment vertical="center" wrapText="1"/>
    </xf>
    <xf numFmtId="0" fontId="55" fillId="37" borderId="18" xfId="0" applyFont="1" applyFill="1" applyBorder="1" applyAlignment="1">
      <alignment horizontal="left" vertical="center"/>
    </xf>
    <xf numFmtId="180" fontId="49" fillId="36" borderId="52" xfId="0" applyNumberFormat="1" applyFont="1" applyFill="1" applyBorder="1" applyAlignment="1" applyProtection="1">
      <alignment horizontal="right" vertical="center" shrinkToFit="1"/>
      <protection locked="0"/>
    </xf>
    <xf numFmtId="180" fontId="49" fillId="36" borderId="53" xfId="0" applyNumberFormat="1" applyFont="1" applyFill="1" applyBorder="1" applyAlignment="1" applyProtection="1">
      <alignment horizontal="right" vertical="center" shrinkToFit="1"/>
      <protection locked="0"/>
    </xf>
    <xf numFmtId="0" fontId="49" fillId="37" borderId="15" xfId="0" applyFont="1" applyFill="1" applyBorder="1" applyAlignment="1">
      <alignment horizontal="left" vertical="center" wrapText="1"/>
    </xf>
    <xf numFmtId="0" fontId="49" fillId="37" borderId="8" xfId="0" applyFont="1" applyFill="1" applyBorder="1" applyAlignment="1">
      <alignment horizontal="left" vertical="center"/>
    </xf>
    <xf numFmtId="0" fontId="49" fillId="37" borderId="19" xfId="0" applyFont="1" applyFill="1" applyBorder="1" applyAlignment="1">
      <alignment horizontal="left" vertical="center"/>
    </xf>
    <xf numFmtId="0" fontId="55" fillId="37" borderId="20" xfId="0" applyFont="1" applyFill="1" applyBorder="1" applyAlignment="1">
      <alignment horizontal="left" vertical="center"/>
    </xf>
    <xf numFmtId="180" fontId="49" fillId="36" borderId="54" xfId="0" applyNumberFormat="1" applyFont="1" applyFill="1" applyBorder="1" applyAlignment="1" applyProtection="1">
      <alignment horizontal="right" vertical="center" shrinkToFit="1"/>
      <protection locked="0"/>
    </xf>
    <xf numFmtId="180" fontId="49" fillId="36" borderId="55" xfId="0" applyNumberFormat="1" applyFont="1" applyFill="1" applyBorder="1" applyAlignment="1" applyProtection="1">
      <alignment horizontal="right" vertical="center" shrinkToFit="1"/>
      <protection locked="0"/>
    </xf>
    <xf numFmtId="0" fontId="49" fillId="37" borderId="0" xfId="0" applyFont="1" applyFill="1" applyBorder="1" applyAlignment="1">
      <alignment horizontal="left" vertical="center"/>
    </xf>
    <xf numFmtId="0" fontId="49" fillId="37" borderId="9" xfId="0" applyFont="1" applyFill="1" applyBorder="1" applyAlignment="1">
      <alignment horizontal="left" vertical="center"/>
    </xf>
    <xf numFmtId="0" fontId="49" fillId="37" borderId="4" xfId="0" applyFont="1" applyFill="1" applyBorder="1" applyAlignment="1">
      <alignment horizontal="left" vertical="center"/>
    </xf>
    <xf numFmtId="0" fontId="55" fillId="12" borderId="20" xfId="0" applyFont="1" applyFill="1" applyBorder="1" applyAlignment="1">
      <alignment vertical="top"/>
    </xf>
    <xf numFmtId="0" fontId="55" fillId="12" borderId="26" xfId="0" applyFont="1" applyFill="1" applyBorder="1" applyAlignment="1">
      <alignment vertical="top"/>
    </xf>
    <xf numFmtId="0" fontId="55" fillId="12" borderId="27" xfId="0" applyFont="1" applyFill="1" applyBorder="1" applyAlignment="1">
      <alignment vertical="top" wrapText="1"/>
    </xf>
    <xf numFmtId="0" fontId="49" fillId="0" borderId="0" xfId="0" applyFont="1" applyAlignment="1">
      <alignment vertical="center"/>
    </xf>
    <xf numFmtId="0" fontId="49" fillId="0" borderId="1" xfId="0" applyFont="1" applyBorder="1" applyAlignment="1">
      <alignment vertical="center"/>
    </xf>
    <xf numFmtId="0" fontId="49" fillId="0" borderId="0" xfId="0" applyFont="1" applyBorder="1" applyAlignment="1">
      <alignment vertical="center"/>
    </xf>
    <xf numFmtId="0" fontId="49" fillId="41" borderId="41" xfId="0" applyFont="1" applyFill="1" applyBorder="1" applyAlignment="1" applyProtection="1">
      <alignment horizontal="left" vertical="top"/>
      <protection locked="0"/>
    </xf>
    <xf numFmtId="0" fontId="49" fillId="0" borderId="57" xfId="0" applyFont="1" applyBorder="1" applyAlignment="1">
      <alignment vertical="center"/>
    </xf>
    <xf numFmtId="0" fontId="49" fillId="41" borderId="64" xfId="0" applyFont="1" applyFill="1" applyBorder="1" applyAlignment="1">
      <alignment horizontal="left" vertical="top"/>
    </xf>
    <xf numFmtId="0" fontId="49" fillId="0" borderId="57" xfId="0" applyFont="1" applyBorder="1" applyAlignment="1">
      <alignment vertical="center" shrinkToFit="1"/>
    </xf>
    <xf numFmtId="198" fontId="49" fillId="0" borderId="57" xfId="0" applyNumberFormat="1" applyFont="1" applyBorder="1" applyAlignment="1">
      <alignment horizontal="center" vertical="center" shrinkToFit="1"/>
    </xf>
    <xf numFmtId="0" fontId="49" fillId="36" borderId="64" xfId="0" applyFont="1" applyFill="1" applyBorder="1" applyAlignment="1">
      <alignment horizontal="left" vertical="top" wrapText="1"/>
    </xf>
    <xf numFmtId="0" fontId="49" fillId="36" borderId="0" xfId="0" applyFont="1" applyFill="1" applyBorder="1" applyAlignment="1">
      <alignment horizontal="left" vertical="top" wrapText="1"/>
    </xf>
    <xf numFmtId="0" fontId="55" fillId="12" borderId="0" xfId="0" applyFont="1" applyFill="1" applyBorder="1" applyAlignment="1">
      <alignment horizontal="left" vertical="top" wrapText="1"/>
    </xf>
    <xf numFmtId="0" fontId="49" fillId="0" borderId="0" xfId="0" applyFont="1" applyAlignment="1">
      <alignment vertical="center" shrinkToFit="1"/>
    </xf>
    <xf numFmtId="0" fontId="49" fillId="0" borderId="0" xfId="0" applyFont="1" applyAlignment="1">
      <alignment horizontal="center" vertical="center" shrinkToFit="1"/>
    </xf>
    <xf numFmtId="0" fontId="8" fillId="12" borderId="26" xfId="0" applyFont="1" applyFill="1" applyBorder="1" applyAlignment="1">
      <alignment vertical="center"/>
    </xf>
    <xf numFmtId="178" fontId="4" fillId="36" borderId="36" xfId="0" applyNumberFormat="1" applyFont="1" applyFill="1" applyBorder="1" applyAlignment="1">
      <alignment vertical="center"/>
    </xf>
    <xf numFmtId="0" fontId="4" fillId="36" borderId="10" xfId="0" applyFont="1" applyFill="1" applyBorder="1" applyAlignment="1">
      <alignment vertical="center" shrinkToFit="1"/>
    </xf>
    <xf numFmtId="0" fontId="4" fillId="36" borderId="9" xfId="0" applyFont="1" applyFill="1" applyBorder="1" applyAlignment="1">
      <alignment vertical="center" shrinkToFit="1"/>
    </xf>
    <xf numFmtId="188" fontId="4" fillId="36" borderId="28" xfId="0" applyNumberFormat="1" applyFont="1" applyFill="1" applyBorder="1" applyAlignment="1">
      <alignment horizontal="right" vertical="center" shrinkToFit="1"/>
    </xf>
    <xf numFmtId="184" fontId="8" fillId="36" borderId="41" xfId="0" applyNumberFormat="1" applyFont="1" applyFill="1" applyBorder="1" applyAlignment="1">
      <alignment horizontal="right" vertical="center" shrinkToFit="1"/>
    </xf>
    <xf numFmtId="184" fontId="8" fillId="36" borderId="57" xfId="0" applyNumberFormat="1" applyFont="1" applyFill="1" applyBorder="1" applyAlignment="1">
      <alignment horizontal="right" vertical="center" shrinkToFit="1"/>
    </xf>
    <xf numFmtId="0" fontId="4" fillId="14" borderId="34" xfId="0" applyFont="1" applyFill="1" applyBorder="1" applyAlignment="1" applyProtection="1">
      <alignment vertical="center" shrinkToFit="1"/>
      <protection locked="0"/>
    </xf>
    <xf numFmtId="0" fontId="4" fillId="14" borderId="33" xfId="0" applyFont="1" applyFill="1" applyBorder="1" applyAlignment="1" applyProtection="1">
      <alignment vertical="center" shrinkToFit="1"/>
      <protection locked="0"/>
    </xf>
    <xf numFmtId="186" fontId="8" fillId="36" borderId="57" xfId="0" applyNumberFormat="1" applyFont="1" applyFill="1" applyBorder="1" applyAlignment="1">
      <alignment horizontal="right" vertical="center" shrinkToFit="1"/>
    </xf>
    <xf numFmtId="0" fontId="4" fillId="36" borderId="28" xfId="0" applyFont="1" applyFill="1" applyBorder="1" applyAlignment="1" applyProtection="1">
      <alignment vertical="center" shrinkToFit="1"/>
      <protection locked="0"/>
    </xf>
    <xf numFmtId="0" fontId="4" fillId="36" borderId="29" xfId="0" applyFont="1" applyFill="1" applyBorder="1" applyAlignment="1" applyProtection="1">
      <alignment vertical="center" shrinkToFit="1"/>
      <protection locked="0"/>
    </xf>
    <xf numFmtId="0" fontId="4" fillId="12" borderId="40" xfId="0" applyFont="1" applyFill="1" applyBorder="1" applyAlignment="1" applyProtection="1">
      <alignment vertical="center" shrinkToFit="1"/>
      <protection locked="0"/>
    </xf>
    <xf numFmtId="0" fontId="4" fillId="36" borderId="5" xfId="0" applyFont="1" applyFill="1" applyBorder="1" applyAlignment="1" applyProtection="1">
      <alignment vertical="center" shrinkToFit="1"/>
      <protection locked="0"/>
    </xf>
    <xf numFmtId="0" fontId="4" fillId="40" borderId="30" xfId="0" applyFont="1" applyFill="1" applyBorder="1" applyAlignment="1">
      <alignment horizontal="left" vertical="center" shrinkToFit="1"/>
    </xf>
    <xf numFmtId="180" fontId="4" fillId="41" borderId="4" xfId="0" applyNumberFormat="1" applyFont="1" applyFill="1" applyBorder="1" applyAlignment="1">
      <alignment horizontal="right" vertical="center"/>
    </xf>
    <xf numFmtId="180" fontId="4" fillId="41" borderId="28" xfId="0" applyNumberFormat="1" applyFont="1" applyFill="1" applyBorder="1" applyAlignment="1">
      <alignment horizontal="right" vertical="center"/>
    </xf>
    <xf numFmtId="180" fontId="10" fillId="12" borderId="34" xfId="0" applyNumberFormat="1" applyFont="1" applyFill="1" applyBorder="1" applyAlignment="1">
      <alignment horizontal="right" vertical="center"/>
    </xf>
    <xf numFmtId="180" fontId="4" fillId="41" borderId="29" xfId="0" applyNumberFormat="1" applyFont="1" applyFill="1" applyBorder="1" applyAlignment="1">
      <alignment horizontal="right" vertical="center"/>
    </xf>
    <xf numFmtId="180" fontId="10" fillId="12" borderId="3" xfId="0" applyNumberFormat="1" applyFont="1" applyFill="1" applyBorder="1" applyAlignment="1">
      <alignment horizontal="right" vertical="center"/>
    </xf>
    <xf numFmtId="0" fontId="4" fillId="12" borderId="14" xfId="0" applyFont="1" applyFill="1" applyBorder="1" applyAlignment="1">
      <alignment vertical="center"/>
    </xf>
    <xf numFmtId="0" fontId="4" fillId="12" borderId="14" xfId="0" applyFont="1" applyFill="1" applyBorder="1" applyAlignment="1">
      <alignment vertical="center" shrinkToFit="1"/>
    </xf>
    <xf numFmtId="0" fontId="4" fillId="12" borderId="32" xfId="0" applyFont="1" applyFill="1" applyBorder="1" applyAlignment="1">
      <alignment vertical="center"/>
    </xf>
    <xf numFmtId="180" fontId="10" fillId="12" borderId="4" xfId="0" applyNumberFormat="1" applyFont="1" applyFill="1" applyBorder="1" applyAlignment="1">
      <alignment horizontal="right" vertical="center"/>
    </xf>
    <xf numFmtId="0" fontId="4" fillId="12" borderId="13" xfId="0" applyFont="1" applyFill="1" applyBorder="1" applyAlignment="1">
      <alignment vertical="center"/>
    </xf>
    <xf numFmtId="0" fontId="4" fillId="12" borderId="13" xfId="0" applyFont="1" applyFill="1" applyBorder="1" applyAlignment="1">
      <alignment vertical="center" shrinkToFit="1"/>
    </xf>
    <xf numFmtId="0" fontId="4" fillId="12" borderId="33" xfId="0" applyFont="1" applyFill="1" applyBorder="1" applyAlignment="1">
      <alignment vertical="center"/>
    </xf>
    <xf numFmtId="0" fontId="4" fillId="46" borderId="7" xfId="0" applyFont="1" applyFill="1" applyBorder="1" applyAlignment="1">
      <alignment vertical="center"/>
    </xf>
    <xf numFmtId="0" fontId="4" fillId="46" borderId="3" xfId="0" applyFont="1" applyFill="1" applyBorder="1" applyAlignment="1">
      <alignment horizontal="right" vertical="center"/>
    </xf>
    <xf numFmtId="180" fontId="4" fillId="36" borderId="29" xfId="0" applyNumberFormat="1" applyFont="1" applyFill="1" applyBorder="1" applyAlignment="1">
      <alignment horizontal="right" vertical="center"/>
    </xf>
    <xf numFmtId="0" fontId="4" fillId="37" borderId="3" xfId="0" applyFont="1" applyFill="1" applyBorder="1" applyAlignment="1">
      <alignment vertical="center"/>
    </xf>
    <xf numFmtId="180" fontId="4" fillId="41" borderId="5" xfId="0" applyNumberFormat="1" applyFont="1" applyFill="1" applyBorder="1" applyAlignment="1">
      <alignment horizontal="right" vertical="center"/>
    </xf>
    <xf numFmtId="180" fontId="4" fillId="41" borderId="41" xfId="0" applyNumberFormat="1" applyFont="1" applyFill="1" applyBorder="1" applyAlignment="1">
      <alignment horizontal="right" vertical="center"/>
    </xf>
    <xf numFmtId="0" fontId="8" fillId="46" borderId="43" xfId="0" applyFont="1" applyFill="1" applyBorder="1" applyAlignment="1">
      <alignment vertical="center"/>
    </xf>
    <xf numFmtId="0" fontId="8" fillId="46" borderId="8" xfId="0" applyFont="1" applyFill="1" applyBorder="1" applyAlignment="1">
      <alignment vertical="center"/>
    </xf>
    <xf numFmtId="0" fontId="10" fillId="37" borderId="31" xfId="0" applyFont="1" applyFill="1" applyBorder="1" applyAlignment="1">
      <alignment vertical="center"/>
    </xf>
    <xf numFmtId="0" fontId="10" fillId="37" borderId="9" xfId="0" applyFont="1" applyFill="1" applyBorder="1" applyAlignment="1">
      <alignment vertical="center"/>
    </xf>
    <xf numFmtId="0" fontId="10" fillId="37" borderId="14" xfId="0" applyFont="1" applyFill="1" applyBorder="1" applyAlignment="1">
      <alignment vertical="center"/>
    </xf>
    <xf numFmtId="180" fontId="10" fillId="12" borderId="14" xfId="0" applyNumberFormat="1" applyFont="1" applyFill="1" applyBorder="1" applyAlignment="1">
      <alignment horizontal="right" vertical="center"/>
    </xf>
    <xf numFmtId="0" fontId="4" fillId="13" borderId="14" xfId="0" applyFont="1" applyFill="1" applyBorder="1" applyAlignment="1">
      <alignment vertical="center"/>
    </xf>
    <xf numFmtId="0" fontId="4" fillId="13" borderId="32" xfId="0" applyFont="1" applyFill="1" applyBorder="1" applyAlignment="1">
      <alignment vertical="center"/>
    </xf>
    <xf numFmtId="0" fontId="10" fillId="37" borderId="3" xfId="0" applyFont="1" applyFill="1" applyBorder="1" applyAlignment="1">
      <alignment vertical="center"/>
    </xf>
    <xf numFmtId="0" fontId="4" fillId="13" borderId="3" xfId="0" applyFont="1" applyFill="1" applyBorder="1" applyAlignment="1">
      <alignment vertical="center"/>
    </xf>
    <xf numFmtId="0" fontId="4" fillId="13" borderId="34" xfId="0" applyFont="1" applyFill="1" applyBorder="1" applyAlignment="1">
      <alignment vertical="center"/>
    </xf>
    <xf numFmtId="0" fontId="8" fillId="46" borderId="44" xfId="0" applyFont="1" applyFill="1" applyBorder="1" applyAlignment="1">
      <alignment vertical="center"/>
    </xf>
    <xf numFmtId="0" fontId="10" fillId="37" borderId="13" xfId="0" applyFont="1" applyFill="1" applyBorder="1" applyAlignment="1">
      <alignment vertical="center"/>
    </xf>
    <xf numFmtId="180" fontId="10" fillId="12" borderId="13" xfId="0" applyNumberFormat="1" applyFont="1" applyFill="1" applyBorder="1" applyAlignment="1">
      <alignment horizontal="right" vertical="center"/>
    </xf>
    <xf numFmtId="0" fontId="4" fillId="13" borderId="13" xfId="0" applyFont="1" applyFill="1" applyBorder="1" applyAlignment="1">
      <alignment vertical="center"/>
    </xf>
    <xf numFmtId="0" fontId="4" fillId="13" borderId="33" xfId="0" applyFont="1" applyFill="1" applyBorder="1" applyAlignment="1">
      <alignment vertical="center"/>
    </xf>
    <xf numFmtId="0" fontId="4" fillId="36" borderId="9" xfId="0" applyFont="1" applyFill="1" applyBorder="1" applyAlignment="1">
      <alignment vertical="center"/>
    </xf>
    <xf numFmtId="179" fontId="4" fillId="41" borderId="28" xfId="0" applyNumberFormat="1" applyFont="1" applyFill="1" applyBorder="1" applyAlignment="1">
      <alignment horizontal="right" vertical="center"/>
    </xf>
    <xf numFmtId="185" fontId="59" fillId="45" borderId="57" xfId="0" applyNumberFormat="1" applyFont="1" applyFill="1" applyBorder="1" applyAlignment="1">
      <alignment horizontal="center" vertical="center" shrinkToFit="1"/>
    </xf>
    <xf numFmtId="185" fontId="59" fillId="0" borderId="57" xfId="0" applyNumberFormat="1" applyFont="1" applyBorder="1" applyAlignment="1">
      <alignment horizontal="center" vertical="center" shrinkToFit="1"/>
    </xf>
    <xf numFmtId="185" fontId="59" fillId="44" borderId="57" xfId="0" applyNumberFormat="1" applyFont="1" applyFill="1" applyBorder="1" applyAlignment="1">
      <alignment horizontal="center" vertical="center" shrinkToFit="1"/>
    </xf>
    <xf numFmtId="185" fontId="59" fillId="44" borderId="57" xfId="0" applyNumberFormat="1" applyFont="1" applyFill="1" applyBorder="1" applyAlignment="1">
      <alignment horizontal="left" vertical="center" shrinkToFit="1"/>
    </xf>
    <xf numFmtId="185" fontId="59" fillId="0" borderId="57" xfId="0" applyNumberFormat="1" applyFont="1" applyBorder="1" applyAlignment="1">
      <alignment horizontal="left" vertical="center" shrinkToFit="1"/>
    </xf>
    <xf numFmtId="0" fontId="59" fillId="44" borderId="57" xfId="0" applyFont="1" applyFill="1" applyBorder="1" applyAlignment="1">
      <alignment vertical="center" shrinkToFit="1"/>
    </xf>
    <xf numFmtId="0" fontId="59" fillId="0" borderId="57" xfId="0" applyFont="1" applyBorder="1" applyAlignment="1">
      <alignment vertical="center" shrinkToFit="1"/>
    </xf>
    <xf numFmtId="0" fontId="59" fillId="0" borderId="57" xfId="0" applyFont="1" applyBorder="1">
      <alignment vertical="center"/>
    </xf>
    <xf numFmtId="0" fontId="59" fillId="0" borderId="5" xfId="0" applyFont="1" applyBorder="1" applyAlignment="1">
      <alignment vertical="center" shrinkToFit="1"/>
    </xf>
    <xf numFmtId="0" fontId="59" fillId="45" borderId="90" xfId="0" applyFont="1" applyFill="1" applyBorder="1" applyAlignment="1">
      <alignment horizontal="center" vertical="center"/>
    </xf>
    <xf numFmtId="0" fontId="59" fillId="45" borderId="57" xfId="0" applyFont="1" applyFill="1" applyBorder="1" applyAlignment="1">
      <alignment horizontal="center" vertical="center"/>
    </xf>
    <xf numFmtId="0" fontId="59" fillId="45" borderId="95" xfId="0" applyFont="1" applyFill="1" applyBorder="1" applyAlignment="1">
      <alignment horizontal="center" vertical="center"/>
    </xf>
    <xf numFmtId="0" fontId="59" fillId="45" borderId="5" xfId="0" applyFont="1" applyFill="1" applyBorder="1">
      <alignment vertical="center"/>
    </xf>
    <xf numFmtId="0" fontId="59" fillId="45" borderId="57" xfId="0" applyFont="1" applyFill="1" applyBorder="1">
      <alignment vertical="center"/>
    </xf>
    <xf numFmtId="0" fontId="59" fillId="45" borderId="96" xfId="0" applyFont="1" applyFill="1" applyBorder="1" applyAlignment="1">
      <alignment horizontal="center" vertical="center" shrinkToFit="1"/>
    </xf>
    <xf numFmtId="0" fontId="59" fillId="45" borderId="97" xfId="0" applyFont="1" applyFill="1" applyBorder="1" applyAlignment="1">
      <alignment horizontal="center" vertical="center" shrinkToFit="1"/>
    </xf>
    <xf numFmtId="0" fontId="59" fillId="45" borderId="98" xfId="0" applyFont="1" applyFill="1" applyBorder="1" applyAlignment="1">
      <alignment horizontal="center" vertical="center" shrinkToFit="1"/>
    </xf>
    <xf numFmtId="0" fontId="61" fillId="45" borderId="5" xfId="0" applyFont="1" applyFill="1" applyBorder="1" applyAlignment="1">
      <alignment vertical="center" wrapText="1"/>
    </xf>
    <xf numFmtId="0" fontId="61" fillId="45" borderId="57" xfId="0" applyFont="1" applyFill="1" applyBorder="1" applyAlignment="1">
      <alignment vertical="center" wrapText="1"/>
    </xf>
    <xf numFmtId="0" fontId="59" fillId="45" borderId="0" xfId="0" applyFont="1" applyFill="1">
      <alignment vertical="center"/>
    </xf>
    <xf numFmtId="0" fontId="59" fillId="0" borderId="57" xfId="0" applyFont="1" applyBorder="1" applyAlignment="1">
      <alignment vertical="center"/>
    </xf>
    <xf numFmtId="0" fontId="59" fillId="0" borderId="0" xfId="0" applyFont="1">
      <alignment vertical="center"/>
    </xf>
    <xf numFmtId="0" fontId="59" fillId="0" borderId="0" xfId="0" applyFont="1" applyAlignment="1">
      <alignment vertical="center"/>
    </xf>
    <xf numFmtId="0" fontId="49" fillId="0" borderId="46" xfId="0" applyFont="1" applyFill="1" applyBorder="1" applyAlignment="1">
      <alignment horizontal="center" vertical="center" shrinkToFit="1"/>
    </xf>
    <xf numFmtId="0" fontId="49" fillId="36" borderId="50" xfId="0" applyFont="1" applyFill="1" applyBorder="1" applyAlignment="1">
      <alignment horizontal="center" vertical="center" shrinkToFit="1"/>
    </xf>
    <xf numFmtId="0" fontId="49" fillId="36" borderId="38" xfId="0" applyFont="1" applyFill="1" applyBorder="1" applyAlignment="1">
      <alignment horizontal="center" vertical="center" shrinkToFit="1"/>
    </xf>
    <xf numFmtId="0" fontId="49" fillId="36" borderId="52" xfId="0" applyFont="1" applyFill="1" applyBorder="1" applyAlignment="1">
      <alignment horizontal="center" vertical="center" shrinkToFit="1"/>
    </xf>
    <xf numFmtId="0" fontId="12" fillId="12" borderId="45" xfId="0" applyFont="1" applyFill="1" applyBorder="1" applyAlignment="1">
      <alignment horizontal="center" vertical="center" shrinkToFit="1"/>
    </xf>
    <xf numFmtId="0" fontId="12" fillId="12" borderId="46" xfId="0" applyFont="1" applyFill="1" applyBorder="1" applyAlignment="1">
      <alignment horizontal="center" vertical="center" shrinkToFit="1"/>
    </xf>
    <xf numFmtId="0" fontId="4" fillId="0" borderId="25" xfId="0" applyFont="1" applyBorder="1" applyAlignment="1">
      <alignment horizontal="center" vertical="top"/>
    </xf>
    <xf numFmtId="0" fontId="4" fillId="0" borderId="63" xfId="0" applyFont="1" applyBorder="1" applyAlignment="1">
      <alignment horizontal="center" vertical="top"/>
    </xf>
    <xf numFmtId="0" fontId="4" fillId="40" borderId="11" xfId="0" applyFont="1" applyFill="1" applyBorder="1" applyAlignment="1">
      <alignment horizontal="center" vertical="center"/>
    </xf>
    <xf numFmtId="0" fontId="4" fillId="40" borderId="3" xfId="0" applyFont="1" applyFill="1" applyBorder="1" applyAlignment="1">
      <alignment horizontal="center" vertical="center"/>
    </xf>
    <xf numFmtId="0" fontId="4" fillId="40" borderId="5" xfId="0" applyFont="1" applyFill="1" applyBorder="1" applyAlignment="1">
      <alignment horizontal="center" vertical="center"/>
    </xf>
    <xf numFmtId="0" fontId="5" fillId="36" borderId="1" xfId="0" applyFont="1" applyFill="1" applyBorder="1" applyAlignment="1">
      <alignment horizontal="left" vertical="center" shrinkToFit="1"/>
    </xf>
    <xf numFmtId="0" fontId="5" fillId="36" borderId="0" xfId="0" applyFont="1" applyFill="1" applyBorder="1" applyAlignment="1">
      <alignment horizontal="left" vertical="center" shrinkToFit="1"/>
    </xf>
    <xf numFmtId="0" fontId="12" fillId="40" borderId="75" xfId="0" applyFont="1" applyFill="1" applyBorder="1" applyAlignment="1">
      <alignment horizontal="center" vertical="center" shrinkToFit="1"/>
    </xf>
    <xf numFmtId="0" fontId="12" fillId="40" borderId="76" xfId="0" applyFont="1" applyFill="1" applyBorder="1" applyAlignment="1">
      <alignment horizontal="center" vertical="center" shrinkToFit="1"/>
    </xf>
    <xf numFmtId="0" fontId="12" fillId="12" borderId="2" xfId="0" applyFont="1" applyFill="1" applyBorder="1" applyAlignment="1">
      <alignment horizontal="center" vertical="center" shrinkToFit="1"/>
    </xf>
    <xf numFmtId="0" fontId="12" fillId="12" borderId="74" xfId="0" applyFont="1" applyFill="1" applyBorder="1" applyAlignment="1">
      <alignment horizontal="center" vertical="center" shrinkToFit="1"/>
    </xf>
    <xf numFmtId="0" fontId="4" fillId="36" borderId="6" xfId="0" applyFont="1" applyFill="1" applyBorder="1" applyAlignment="1">
      <alignment horizontal="center" vertical="top" wrapText="1"/>
    </xf>
    <xf numFmtId="0" fontId="4" fillId="36" borderId="4" xfId="0" applyFont="1" applyFill="1" applyBorder="1" applyAlignment="1">
      <alignment horizontal="center" vertical="top" wrapText="1"/>
    </xf>
    <xf numFmtId="0" fontId="4" fillId="36" borderId="29" xfId="0" applyFont="1" applyFill="1" applyBorder="1" applyAlignment="1">
      <alignment horizontal="center" vertical="top" wrapText="1"/>
    </xf>
    <xf numFmtId="0" fontId="4" fillId="36" borderId="1" xfId="0" applyFont="1" applyFill="1" applyBorder="1" applyAlignment="1">
      <alignment horizontal="center" vertical="top" wrapText="1"/>
    </xf>
    <xf numFmtId="0" fontId="4" fillId="36" borderId="0" xfId="0" applyFont="1" applyFill="1" applyBorder="1" applyAlignment="1">
      <alignment horizontal="center" vertical="top" wrapText="1"/>
    </xf>
    <xf numFmtId="0" fontId="4" fillId="36" borderId="41" xfId="0" applyFont="1" applyFill="1" applyBorder="1" applyAlignment="1">
      <alignment horizontal="center" vertical="top" wrapText="1"/>
    </xf>
    <xf numFmtId="0" fontId="4" fillId="40" borderId="42" xfId="0" applyFont="1" applyFill="1" applyBorder="1" applyAlignment="1">
      <alignment horizontal="center" vertical="center" textRotation="255"/>
    </xf>
    <xf numFmtId="0" fontId="4" fillId="40" borderId="65" xfId="0" applyFont="1" applyFill="1" applyBorder="1" applyAlignment="1">
      <alignment horizontal="center" vertical="center" textRotation="255"/>
    </xf>
    <xf numFmtId="0" fontId="4" fillId="38" borderId="6" xfId="0" applyFont="1" applyFill="1" applyBorder="1" applyAlignment="1">
      <alignment horizontal="center" vertical="center" wrapText="1"/>
    </xf>
    <xf numFmtId="0" fontId="4" fillId="38" borderId="4" xfId="0" applyFont="1" applyFill="1" applyBorder="1" applyAlignment="1">
      <alignment horizontal="center" vertical="center" wrapText="1"/>
    </xf>
    <xf numFmtId="0" fontId="4" fillId="38" borderId="29" xfId="0" applyFont="1" applyFill="1" applyBorder="1" applyAlignment="1">
      <alignment horizontal="center" vertical="center" wrapText="1"/>
    </xf>
    <xf numFmtId="0" fontId="4" fillId="38" borderId="1" xfId="0" applyFont="1" applyFill="1" applyBorder="1" applyAlignment="1">
      <alignment horizontal="center" vertical="center" wrapText="1"/>
    </xf>
    <xf numFmtId="0" fontId="4" fillId="38" borderId="0" xfId="0" applyFont="1" applyFill="1" applyBorder="1" applyAlignment="1">
      <alignment horizontal="center" vertical="center" wrapText="1"/>
    </xf>
    <xf numFmtId="0" fontId="4" fillId="38" borderId="41" xfId="0" applyFont="1" applyFill="1" applyBorder="1" applyAlignment="1">
      <alignment horizontal="center" vertical="center" wrapText="1"/>
    </xf>
    <xf numFmtId="0" fontId="4" fillId="36" borderId="14" xfId="0" applyFont="1" applyFill="1" applyBorder="1" applyAlignment="1" applyProtection="1">
      <alignment horizontal="center" vertical="center" shrinkToFit="1"/>
      <protection locked="0"/>
    </xf>
    <xf numFmtId="0" fontId="4" fillId="36" borderId="36" xfId="0" applyFont="1" applyFill="1" applyBorder="1" applyAlignment="1" applyProtection="1">
      <alignment horizontal="center" vertical="center" shrinkToFit="1"/>
      <protection locked="0"/>
    </xf>
    <xf numFmtId="0" fontId="4" fillId="36" borderId="3" xfId="0" applyFont="1" applyFill="1" applyBorder="1" applyAlignment="1">
      <alignment horizontal="center" vertical="center"/>
    </xf>
    <xf numFmtId="0" fontId="4" fillId="36" borderId="5" xfId="0" applyFont="1" applyFill="1" applyBorder="1" applyAlignment="1">
      <alignment horizontal="center" vertical="center"/>
    </xf>
    <xf numFmtId="0" fontId="43" fillId="0" borderId="22" xfId="0" applyFont="1" applyFill="1" applyBorder="1" applyAlignment="1">
      <alignment horizontal="left" vertical="center"/>
    </xf>
    <xf numFmtId="0" fontId="43" fillId="0" borderId="23" xfId="0" applyFont="1" applyFill="1" applyBorder="1" applyAlignment="1">
      <alignment horizontal="left" vertical="center"/>
    </xf>
    <xf numFmtId="0" fontId="43" fillId="0" borderId="56" xfId="0" applyFont="1" applyFill="1" applyBorder="1" applyAlignment="1">
      <alignment horizontal="left" vertical="center"/>
    </xf>
    <xf numFmtId="0" fontId="4" fillId="36" borderId="6" xfId="0" applyFont="1" applyFill="1" applyBorder="1" applyAlignment="1">
      <alignment horizontal="left" vertical="center" shrinkToFit="1"/>
    </xf>
    <xf numFmtId="0" fontId="4" fillId="36" borderId="4" xfId="0" applyFont="1" applyFill="1" applyBorder="1" applyAlignment="1">
      <alignment horizontal="left" vertical="center" shrinkToFit="1"/>
    </xf>
    <xf numFmtId="0" fontId="4" fillId="36" borderId="1" xfId="0" applyFont="1" applyFill="1" applyBorder="1" applyAlignment="1">
      <alignment horizontal="left" vertical="top"/>
    </xf>
    <xf numFmtId="0" fontId="4" fillId="36" borderId="0" xfId="0" applyFont="1" applyFill="1" applyBorder="1" applyAlignment="1">
      <alignment horizontal="left" vertical="top"/>
    </xf>
    <xf numFmtId="0" fontId="5" fillId="36" borderId="61" xfId="0" applyFont="1" applyFill="1" applyBorder="1" applyAlignment="1">
      <alignment horizontal="left" vertical="center" shrinkToFit="1"/>
    </xf>
    <xf numFmtId="0" fontId="4" fillId="40" borderId="7" xfId="0" applyFont="1" applyFill="1" applyBorder="1" applyAlignment="1">
      <alignment horizontal="left" vertical="center"/>
    </xf>
    <xf numFmtId="0" fontId="4" fillId="40" borderId="3" xfId="0" applyFont="1" applyFill="1" applyBorder="1" applyAlignment="1">
      <alignment horizontal="left" vertical="center"/>
    </xf>
    <xf numFmtId="0" fontId="4" fillId="36" borderId="9" xfId="0" applyFont="1" applyFill="1" applyBorder="1" applyAlignment="1">
      <alignment horizontal="center" vertical="center"/>
    </xf>
    <xf numFmtId="0" fontId="4" fillId="36" borderId="28" xfId="0" applyFont="1" applyFill="1" applyBorder="1" applyAlignment="1">
      <alignment horizontal="center" vertical="center"/>
    </xf>
    <xf numFmtId="0" fontId="4" fillId="36" borderId="3" xfId="0" applyFont="1" applyFill="1" applyBorder="1" applyAlignment="1" applyProtection="1">
      <alignment horizontal="center" vertical="center" shrinkToFit="1"/>
      <protection locked="0"/>
    </xf>
    <xf numFmtId="0" fontId="4" fillId="36" borderId="5" xfId="0" applyFont="1" applyFill="1" applyBorder="1" applyAlignment="1" applyProtection="1">
      <alignment horizontal="center" vertical="center" shrinkToFit="1"/>
      <protection locked="0"/>
    </xf>
    <xf numFmtId="0" fontId="4" fillId="0" borderId="25" xfId="0" applyFont="1" applyBorder="1" applyAlignment="1">
      <alignment horizontal="center"/>
    </xf>
    <xf numFmtId="0" fontId="4" fillId="0" borderId="23" xfId="0" applyFont="1" applyBorder="1" applyAlignment="1">
      <alignment horizontal="center"/>
    </xf>
    <xf numFmtId="0" fontId="4" fillId="37" borderId="1" xfId="0" applyFont="1" applyFill="1" applyBorder="1" applyAlignment="1">
      <alignment horizontal="center" vertical="center"/>
    </xf>
    <xf numFmtId="0" fontId="4" fillId="10" borderId="0" xfId="0" applyFont="1" applyFill="1" applyBorder="1" applyAlignment="1">
      <alignment horizontal="center" vertical="center"/>
    </xf>
    <xf numFmtId="0" fontId="4" fillId="10" borderId="1" xfId="0" applyFont="1" applyFill="1" applyBorder="1" applyAlignment="1">
      <alignment horizontal="center" vertical="center"/>
    </xf>
    <xf numFmtId="0" fontId="4" fillId="10" borderId="10" xfId="0" applyFont="1" applyFill="1" applyBorder="1" applyAlignment="1">
      <alignment horizontal="center" vertical="center"/>
    </xf>
    <xf numFmtId="0" fontId="4" fillId="10" borderId="9" xfId="0" applyFont="1" applyFill="1" applyBorder="1" applyAlignment="1">
      <alignment horizontal="center" vertical="center"/>
    </xf>
    <xf numFmtId="180" fontId="19" fillId="12" borderId="58" xfId="0" applyNumberFormat="1" applyFont="1" applyFill="1" applyBorder="1" applyAlignment="1">
      <alignment horizontal="right" vertical="center"/>
    </xf>
    <xf numFmtId="180" fontId="19" fillId="12" borderId="59" xfId="0" applyNumberFormat="1" applyFont="1" applyFill="1" applyBorder="1" applyAlignment="1">
      <alignment horizontal="right" vertical="center"/>
    </xf>
    <xf numFmtId="180" fontId="19" fillId="12" borderId="60" xfId="0" applyNumberFormat="1" applyFont="1" applyFill="1" applyBorder="1" applyAlignment="1">
      <alignment horizontal="right" vertical="center"/>
    </xf>
    <xf numFmtId="0" fontId="12" fillId="39" borderId="24" xfId="0" applyFont="1" applyFill="1" applyBorder="1" applyAlignment="1">
      <alignment horizontal="left" vertical="center"/>
    </xf>
    <xf numFmtId="0" fontId="12" fillId="39" borderId="26" xfId="0" applyFont="1" applyFill="1" applyBorder="1" applyAlignment="1">
      <alignment horizontal="left" vertical="center"/>
    </xf>
    <xf numFmtId="0" fontId="12" fillId="39" borderId="27" xfId="0" applyFont="1" applyFill="1" applyBorder="1" applyAlignment="1">
      <alignment horizontal="left" vertical="center"/>
    </xf>
    <xf numFmtId="0" fontId="4" fillId="0" borderId="25" xfId="0" applyFont="1" applyBorder="1" applyAlignment="1">
      <alignment horizontal="left" vertical="top"/>
    </xf>
    <xf numFmtId="0" fontId="4" fillId="0" borderId="23" xfId="0" applyFont="1" applyBorder="1" applyAlignment="1">
      <alignment horizontal="left" vertical="top"/>
    </xf>
    <xf numFmtId="0" fontId="4" fillId="0" borderId="63" xfId="0" applyFont="1" applyBorder="1" applyAlignment="1">
      <alignment horizontal="left" vertical="top"/>
    </xf>
    <xf numFmtId="0" fontId="10" fillId="39" borderId="20" xfId="0" applyFont="1" applyFill="1" applyBorder="1" applyAlignment="1">
      <alignment horizontal="left" vertical="center"/>
    </xf>
    <xf numFmtId="0" fontId="10" fillId="39" borderId="72" xfId="0" applyFont="1" applyFill="1" applyBorder="1" applyAlignment="1">
      <alignment horizontal="left" vertical="center"/>
    </xf>
    <xf numFmtId="0" fontId="10" fillId="0" borderId="22" xfId="0" applyFont="1" applyBorder="1" applyAlignment="1">
      <alignment horizontal="right"/>
    </xf>
    <xf numFmtId="0" fontId="10" fillId="0" borderId="56" xfId="0" applyFont="1" applyBorder="1" applyAlignment="1">
      <alignment horizontal="right"/>
    </xf>
    <xf numFmtId="0" fontId="4" fillId="37" borderId="4" xfId="0" applyFont="1" applyFill="1" applyBorder="1" applyAlignment="1">
      <alignment horizontal="center" vertical="center"/>
    </xf>
    <xf numFmtId="0" fontId="4" fillId="42" borderId="29" xfId="0" applyFont="1" applyFill="1" applyBorder="1" applyAlignment="1">
      <alignment horizontal="center"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4" fillId="0" borderId="56" xfId="0" applyFont="1" applyFill="1" applyBorder="1" applyAlignment="1">
      <alignment horizontal="left" vertical="center"/>
    </xf>
    <xf numFmtId="0" fontId="11" fillId="12" borderId="0" xfId="0" applyFont="1" applyFill="1" applyAlignment="1">
      <alignment horizontal="center" vertical="center" wrapText="1"/>
    </xf>
    <xf numFmtId="0" fontId="11" fillId="12" borderId="0" xfId="0" applyFont="1" applyFill="1" applyAlignment="1">
      <alignment horizontal="center" vertical="center"/>
    </xf>
    <xf numFmtId="0" fontId="4" fillId="38" borderId="6" xfId="0" applyFont="1" applyFill="1" applyBorder="1" applyAlignment="1">
      <alignment horizontal="center" vertical="center"/>
    </xf>
    <xf numFmtId="0" fontId="4" fillId="38" borderId="29" xfId="0" applyFont="1" applyFill="1" applyBorder="1" applyAlignment="1">
      <alignment horizontal="center" vertical="center"/>
    </xf>
    <xf numFmtId="180" fontId="4" fillId="36" borderId="7" xfId="0" applyNumberFormat="1" applyFont="1" applyFill="1" applyBorder="1" applyAlignment="1">
      <alignment horizontal="right" vertical="center"/>
    </xf>
    <xf numFmtId="180" fontId="4" fillId="36" borderId="5" xfId="0" applyNumberFormat="1" applyFont="1" applyFill="1" applyBorder="1" applyAlignment="1">
      <alignment horizontal="right" vertical="center"/>
    </xf>
    <xf numFmtId="0" fontId="4" fillId="40" borderId="6" xfId="0" applyFont="1" applyFill="1" applyBorder="1" applyAlignment="1">
      <alignment horizontal="left" vertical="center"/>
    </xf>
    <xf numFmtId="0" fontId="4" fillId="40" borderId="4" xfId="0" applyFont="1" applyFill="1" applyBorder="1" applyAlignment="1">
      <alignment horizontal="left" vertical="center"/>
    </xf>
    <xf numFmtId="0" fontId="11" fillId="0" borderId="0" xfId="0" applyFont="1" applyAlignment="1">
      <alignment horizontal="center" vertical="center" wrapText="1"/>
    </xf>
    <xf numFmtId="0" fontId="10" fillId="40" borderId="20" xfId="0" applyFont="1" applyFill="1" applyBorder="1" applyAlignment="1">
      <alignment vertical="center"/>
    </xf>
    <xf numFmtId="0" fontId="10" fillId="40" borderId="26" xfId="0" applyFont="1" applyFill="1" applyBorder="1" applyAlignment="1">
      <alignment vertical="center"/>
    </xf>
    <xf numFmtId="0" fontId="10" fillId="40" borderId="72" xfId="0" applyFont="1" applyFill="1" applyBorder="1" applyAlignment="1">
      <alignment vertical="center"/>
    </xf>
    <xf numFmtId="0" fontId="10" fillId="40" borderId="24" xfId="0" applyFont="1" applyFill="1" applyBorder="1" applyAlignment="1">
      <alignment horizontal="left" vertical="center"/>
    </xf>
    <xf numFmtId="0" fontId="10" fillId="40" borderId="72" xfId="0" applyFont="1" applyFill="1" applyBorder="1" applyAlignment="1">
      <alignment horizontal="left" vertical="center"/>
    </xf>
    <xf numFmtId="0" fontId="5" fillId="38" borderId="42" xfId="0" applyFont="1" applyFill="1" applyBorder="1" applyAlignment="1">
      <alignment horizontal="center" vertical="center" textRotation="255"/>
    </xf>
    <xf numFmtId="0" fontId="5" fillId="40" borderId="64" xfId="0" applyFont="1" applyFill="1" applyBorder="1" applyAlignment="1">
      <alignment horizontal="center" vertical="center" textRotation="255"/>
    </xf>
    <xf numFmtId="0" fontId="5" fillId="40" borderId="65" xfId="0" applyFont="1" applyFill="1" applyBorder="1" applyAlignment="1">
      <alignment horizontal="center" vertical="center" textRotation="255"/>
    </xf>
    <xf numFmtId="0" fontId="10" fillId="0" borderId="23" xfId="0" applyFont="1" applyFill="1" applyBorder="1" applyAlignment="1">
      <alignment horizontal="left" vertical="center"/>
    </xf>
    <xf numFmtId="0" fontId="10" fillId="0" borderId="63" xfId="0" applyFont="1" applyFill="1" applyBorder="1" applyAlignment="1">
      <alignment horizontal="left" vertical="center"/>
    </xf>
    <xf numFmtId="0" fontId="4" fillId="36" borderId="6" xfId="0" applyFont="1" applyFill="1" applyBorder="1" applyAlignment="1">
      <alignment horizontal="left" vertical="top"/>
    </xf>
    <xf numFmtId="0" fontId="4" fillId="36" borderId="4" xfId="0" applyFont="1" applyFill="1" applyBorder="1" applyAlignment="1">
      <alignment horizontal="left" vertical="top"/>
    </xf>
    <xf numFmtId="0" fontId="4" fillId="36" borderId="29" xfId="0" applyFont="1" applyFill="1" applyBorder="1" applyAlignment="1">
      <alignment horizontal="left" vertical="top"/>
    </xf>
    <xf numFmtId="0" fontId="4" fillId="36" borderId="41" xfId="0" applyFont="1" applyFill="1" applyBorder="1" applyAlignment="1">
      <alignment horizontal="left" vertical="top"/>
    </xf>
    <xf numFmtId="0" fontId="4" fillId="36" borderId="10" xfId="0" applyFont="1" applyFill="1" applyBorder="1" applyAlignment="1">
      <alignment horizontal="left" vertical="top"/>
    </xf>
    <xf numFmtId="0" fontId="4" fillId="36" borderId="9" xfId="0" applyFont="1" applyFill="1" applyBorder="1" applyAlignment="1">
      <alignment horizontal="left" vertical="top"/>
    </xf>
    <xf numFmtId="0" fontId="4" fillId="36" borderId="28" xfId="0" applyFont="1" applyFill="1" applyBorder="1" applyAlignment="1">
      <alignment horizontal="left" vertical="top"/>
    </xf>
    <xf numFmtId="0" fontId="10" fillId="37" borderId="20" xfId="0" applyFont="1" applyFill="1" applyBorder="1" applyAlignment="1">
      <alignment horizontal="left" vertical="center"/>
    </xf>
    <xf numFmtId="0" fontId="10" fillId="10" borderId="61" xfId="0" applyFont="1" applyFill="1" applyBorder="1" applyAlignment="1">
      <alignment horizontal="left" vertical="center"/>
    </xf>
    <xf numFmtId="0" fontId="10" fillId="10" borderId="73" xfId="0" applyFont="1" applyFill="1" applyBorder="1" applyAlignment="1">
      <alignment horizontal="left" vertical="center"/>
    </xf>
    <xf numFmtId="0" fontId="4" fillId="37" borderId="1" xfId="0" applyFont="1" applyFill="1" applyBorder="1" applyAlignment="1">
      <alignment horizontal="left" vertical="top" wrapText="1"/>
    </xf>
    <xf numFmtId="0" fontId="4" fillId="10" borderId="0" xfId="0" applyFont="1" applyFill="1" applyBorder="1" applyAlignment="1">
      <alignment horizontal="left" vertical="top" wrapText="1"/>
    </xf>
    <xf numFmtId="0" fontId="4" fillId="10" borderId="41" xfId="0" applyFont="1" applyFill="1" applyBorder="1" applyAlignment="1">
      <alignment horizontal="left" vertical="top" wrapText="1"/>
    </xf>
    <xf numFmtId="0" fontId="4" fillId="10" borderId="1" xfId="0" applyFont="1" applyFill="1" applyBorder="1" applyAlignment="1">
      <alignment horizontal="left" vertical="top" wrapText="1"/>
    </xf>
    <xf numFmtId="0" fontId="4" fillId="38" borderId="4" xfId="0" applyFont="1" applyFill="1" applyBorder="1" applyAlignment="1">
      <alignment horizontal="center" vertical="center"/>
    </xf>
    <xf numFmtId="0" fontId="4" fillId="38" borderId="10" xfId="0" applyFont="1" applyFill="1" applyBorder="1" applyAlignment="1">
      <alignment horizontal="center" vertical="center"/>
    </xf>
    <xf numFmtId="0" fontId="4" fillId="38" borderId="9" xfId="0" applyFont="1" applyFill="1" applyBorder="1" applyAlignment="1">
      <alignment horizontal="center" vertical="center"/>
    </xf>
    <xf numFmtId="0" fontId="4" fillId="38" borderId="28" xfId="0" applyFont="1" applyFill="1" applyBorder="1" applyAlignment="1">
      <alignment horizontal="center" vertical="center"/>
    </xf>
    <xf numFmtId="0" fontId="4" fillId="38" borderId="6" xfId="0" applyFont="1" applyFill="1" applyBorder="1" applyAlignment="1">
      <alignment horizontal="center" vertical="center" textRotation="255"/>
    </xf>
    <xf numFmtId="0" fontId="4" fillId="40" borderId="1" xfId="0" applyFont="1" applyFill="1" applyBorder="1" applyAlignment="1">
      <alignment horizontal="center" vertical="center" textRotation="255"/>
    </xf>
    <xf numFmtId="0" fontId="4" fillId="40" borderId="64" xfId="0" applyFont="1" applyFill="1" applyBorder="1" applyAlignment="1">
      <alignment horizontal="center" vertical="center" textRotation="255"/>
    </xf>
    <xf numFmtId="0" fontId="4" fillId="36" borderId="10" xfId="0" applyFont="1" applyFill="1" applyBorder="1" applyAlignment="1">
      <alignment horizontal="left" vertical="center"/>
    </xf>
    <xf numFmtId="0" fontId="4" fillId="36" borderId="9" xfId="0" applyFont="1" applyFill="1" applyBorder="1" applyAlignment="1">
      <alignment horizontal="left" vertical="center"/>
    </xf>
    <xf numFmtId="0" fontId="4" fillId="36" borderId="28" xfId="0" applyFont="1" applyFill="1" applyBorder="1" applyAlignment="1">
      <alignment horizontal="left" vertical="center"/>
    </xf>
    <xf numFmtId="0" fontId="4" fillId="43" borderId="0" xfId="0" applyFont="1" applyFill="1" applyBorder="1" applyAlignment="1">
      <alignment horizontal="center" vertical="center"/>
    </xf>
    <xf numFmtId="0" fontId="4" fillId="43" borderId="41" xfId="0" applyFont="1" applyFill="1" applyBorder="1" applyAlignment="1">
      <alignment horizontal="center" vertical="center"/>
    </xf>
    <xf numFmtId="0" fontId="4" fillId="37" borderId="0" xfId="0" applyFont="1" applyFill="1" applyBorder="1" applyAlignment="1">
      <alignment horizontal="center" vertical="center"/>
    </xf>
    <xf numFmtId="0" fontId="4" fillId="42" borderId="41" xfId="0" applyFont="1" applyFill="1" applyBorder="1" applyAlignment="1">
      <alignment horizontal="center" vertical="center"/>
    </xf>
    <xf numFmtId="0" fontId="4" fillId="37" borderId="6" xfId="0" applyFont="1" applyFill="1" applyBorder="1" applyAlignment="1">
      <alignment horizontal="left" vertical="center"/>
    </xf>
    <xf numFmtId="0" fontId="4" fillId="42" borderId="4" xfId="0" applyFont="1" applyFill="1" applyBorder="1" applyAlignment="1">
      <alignment horizontal="left" vertical="center"/>
    </xf>
    <xf numFmtId="0" fontId="4" fillId="42" borderId="29" xfId="0" applyFont="1" applyFill="1" applyBorder="1" applyAlignment="1">
      <alignment horizontal="left" vertical="center"/>
    </xf>
    <xf numFmtId="0" fontId="10" fillId="37" borderId="24" xfId="0" applyFont="1" applyFill="1" applyBorder="1" applyAlignment="1">
      <alignment vertical="center"/>
    </xf>
    <xf numFmtId="0" fontId="10" fillId="42" borderId="26" xfId="0" applyFont="1" applyFill="1" applyBorder="1" applyAlignment="1">
      <alignment vertical="center"/>
    </xf>
    <xf numFmtId="0" fontId="10" fillId="37" borderId="20" xfId="0" applyFont="1" applyFill="1" applyBorder="1" applyAlignment="1">
      <alignment vertical="center"/>
    </xf>
    <xf numFmtId="0" fontId="10" fillId="42" borderId="72" xfId="0" applyFont="1" applyFill="1" applyBorder="1" applyAlignment="1">
      <alignment vertical="center"/>
    </xf>
    <xf numFmtId="0" fontId="10" fillId="0" borderId="26" xfId="0" applyFont="1" applyFill="1" applyBorder="1" applyAlignment="1">
      <alignment horizontal="left" vertical="center"/>
    </xf>
    <xf numFmtId="0" fontId="4" fillId="36" borderId="0" xfId="0" applyFont="1" applyFill="1" applyBorder="1" applyAlignment="1">
      <alignment horizontal="center" vertical="center"/>
    </xf>
    <xf numFmtId="0" fontId="4" fillId="36" borderId="71" xfId="0" applyFont="1" applyFill="1" applyBorder="1" applyAlignment="1">
      <alignment horizontal="center" vertical="center"/>
    </xf>
    <xf numFmtId="0" fontId="4" fillId="36" borderId="54" xfId="0" applyFont="1" applyFill="1" applyBorder="1" applyAlignment="1">
      <alignment horizontal="center" vertical="center"/>
    </xf>
    <xf numFmtId="0" fontId="4" fillId="37" borderId="6" xfId="0" applyFont="1" applyFill="1" applyBorder="1" applyAlignment="1">
      <alignment vertical="center"/>
    </xf>
    <xf numFmtId="0" fontId="4" fillId="10" borderId="4" xfId="0" applyFont="1" applyFill="1" applyBorder="1" applyAlignment="1">
      <alignment vertical="center"/>
    </xf>
    <xf numFmtId="0" fontId="4" fillId="10" borderId="29" xfId="0" applyFont="1" applyFill="1" applyBorder="1" applyAlignment="1">
      <alignment vertical="center"/>
    </xf>
    <xf numFmtId="0" fontId="10" fillId="10" borderId="26" xfId="0" applyFont="1" applyFill="1" applyBorder="1" applyAlignment="1">
      <alignment vertical="center"/>
    </xf>
    <xf numFmtId="0" fontId="10" fillId="10" borderId="27" xfId="0" applyFont="1" applyFill="1" applyBorder="1" applyAlignment="1">
      <alignment vertical="center"/>
    </xf>
    <xf numFmtId="0" fontId="4" fillId="36" borderId="2" xfId="0" applyFont="1" applyFill="1" applyBorder="1" applyAlignment="1">
      <alignment horizontal="center" vertical="center"/>
    </xf>
    <xf numFmtId="0" fontId="4" fillId="36" borderId="50" xfId="0" applyFont="1" applyFill="1" applyBorder="1" applyAlignment="1">
      <alignment horizontal="center" vertical="center"/>
    </xf>
    <xf numFmtId="0" fontId="22" fillId="12" borderId="0" xfId="0" applyFont="1" applyFill="1" applyBorder="1" applyAlignment="1">
      <alignment horizontal="center" vertical="center"/>
    </xf>
    <xf numFmtId="0" fontId="19" fillId="37" borderId="62" xfId="0" applyFont="1" applyFill="1" applyBorder="1" applyAlignment="1">
      <alignment horizontal="center" vertical="center"/>
    </xf>
    <xf numFmtId="0" fontId="19" fillId="10" borderId="4" xfId="0" applyFont="1" applyFill="1" applyBorder="1" applyAlignment="1">
      <alignment horizontal="center" vertical="center"/>
    </xf>
    <xf numFmtId="0" fontId="19" fillId="10" borderId="61" xfId="0" applyFont="1" applyFill="1" applyBorder="1" applyAlignment="1">
      <alignment horizontal="center" vertical="center"/>
    </xf>
    <xf numFmtId="0" fontId="19" fillId="10" borderId="0" xfId="0" applyFont="1" applyFill="1" applyBorder="1" applyAlignment="1">
      <alignment horizontal="center" vertical="center"/>
    </xf>
    <xf numFmtId="0" fontId="19" fillId="10" borderId="31" xfId="0" applyFont="1" applyFill="1" applyBorder="1" applyAlignment="1">
      <alignment horizontal="center" vertical="center"/>
    </xf>
    <xf numFmtId="0" fontId="19" fillId="10" borderId="9" xfId="0" applyFont="1" applyFill="1" applyBorder="1" applyAlignment="1">
      <alignment horizontal="center" vertical="center"/>
    </xf>
    <xf numFmtId="0" fontId="4" fillId="38" borderId="42" xfId="0" applyFont="1" applyFill="1" applyBorder="1" applyAlignment="1">
      <alignment horizontal="center" vertical="center" textRotation="255"/>
    </xf>
    <xf numFmtId="0" fontId="12" fillId="40" borderId="24" xfId="0" applyFont="1" applyFill="1" applyBorder="1" applyAlignment="1">
      <alignment horizontal="left" vertical="center"/>
    </xf>
    <xf numFmtId="0" fontId="12" fillId="40" borderId="27" xfId="0" applyFont="1" applyFill="1" applyBorder="1" applyAlignment="1">
      <alignment horizontal="left" vertical="center"/>
    </xf>
    <xf numFmtId="0" fontId="4" fillId="40" borderId="10" xfId="0" applyFont="1" applyFill="1" applyBorder="1" applyAlignment="1">
      <alignment horizontal="center" vertical="center" textRotation="255"/>
    </xf>
    <xf numFmtId="0" fontId="19" fillId="37" borderId="11" xfId="0" applyFont="1" applyFill="1" applyBorder="1" applyAlignment="1">
      <alignment horizontal="center" vertical="center"/>
    </xf>
    <xf numFmtId="0" fontId="19" fillId="10" borderId="3" xfId="0" applyFont="1" applyFill="1" applyBorder="1" applyAlignment="1">
      <alignment horizontal="center" vertical="center"/>
    </xf>
    <xf numFmtId="6" fontId="9" fillId="14" borderId="13" xfId="40" applyFont="1" applyFill="1" applyBorder="1" applyAlignment="1" applyProtection="1">
      <alignment horizontal="center" vertical="center" shrinkToFit="1"/>
      <protection locked="0"/>
    </xf>
    <xf numFmtId="6" fontId="9" fillId="14" borderId="33" xfId="40" applyFont="1" applyFill="1" applyBorder="1" applyAlignment="1" applyProtection="1">
      <alignment horizontal="center" vertical="center" shrinkToFit="1"/>
      <protection locked="0"/>
    </xf>
    <xf numFmtId="0" fontId="4" fillId="12" borderId="35" xfId="0" applyFont="1" applyFill="1" applyBorder="1" applyAlignment="1">
      <alignment horizontal="left" vertical="center"/>
    </xf>
    <xf numFmtId="0" fontId="4" fillId="12" borderId="40" xfId="0" applyFont="1" applyFill="1" applyBorder="1" applyAlignment="1">
      <alignment horizontal="left" vertical="center"/>
    </xf>
    <xf numFmtId="0" fontId="10" fillId="14" borderId="14" xfId="0" applyFont="1" applyFill="1" applyBorder="1" applyAlignment="1" applyProtection="1">
      <alignment horizontal="center" vertical="center" shrinkToFit="1"/>
      <protection locked="0"/>
    </xf>
    <xf numFmtId="0" fontId="10" fillId="14" borderId="32" xfId="0" applyFont="1" applyFill="1" applyBorder="1" applyAlignment="1" applyProtection="1">
      <alignment horizontal="center" vertical="center" shrinkToFit="1"/>
      <protection locked="0"/>
    </xf>
    <xf numFmtId="0" fontId="10" fillId="14" borderId="3" xfId="0" applyFont="1" applyFill="1" applyBorder="1" applyAlignment="1" applyProtection="1">
      <alignment horizontal="center" vertical="center" shrinkToFit="1"/>
      <protection locked="0"/>
    </xf>
    <xf numFmtId="0" fontId="10" fillId="14" borderId="34" xfId="0" applyFont="1" applyFill="1" applyBorder="1" applyAlignment="1" applyProtection="1">
      <alignment horizontal="center" vertical="center" shrinkToFit="1"/>
      <protection locked="0"/>
    </xf>
    <xf numFmtId="0" fontId="5" fillId="36" borderId="62" xfId="0" applyFont="1" applyFill="1" applyBorder="1" applyAlignment="1">
      <alignment horizontal="left" vertical="center" shrinkToFit="1"/>
    </xf>
    <xf numFmtId="0" fontId="5" fillId="36" borderId="4" xfId="0" applyFont="1" applyFill="1" applyBorder="1" applyAlignment="1">
      <alignment horizontal="left" vertical="center" shrinkToFit="1"/>
    </xf>
    <xf numFmtId="0" fontId="5" fillId="36" borderId="41" xfId="0" applyFont="1" applyFill="1" applyBorder="1" applyAlignment="1">
      <alignment horizontal="left" vertical="center" shrinkToFit="1"/>
    </xf>
    <xf numFmtId="0" fontId="4" fillId="36" borderId="4" xfId="0" applyFont="1" applyFill="1" applyBorder="1" applyAlignment="1" applyProtection="1">
      <alignment horizontal="center" vertical="center" shrinkToFit="1"/>
      <protection locked="0"/>
    </xf>
    <xf numFmtId="0" fontId="4" fillId="36" borderId="29" xfId="0" applyFont="1" applyFill="1" applyBorder="1" applyAlignment="1" applyProtection="1">
      <alignment horizontal="center" vertical="center" shrinkToFit="1"/>
      <protection locked="0"/>
    </xf>
    <xf numFmtId="0" fontId="4" fillId="12" borderId="35" xfId="0" applyFont="1" applyFill="1" applyBorder="1" applyAlignment="1" applyProtection="1">
      <alignment horizontal="center" vertical="center" shrinkToFit="1"/>
      <protection locked="0"/>
    </xf>
    <xf numFmtId="0" fontId="4" fillId="12" borderId="40" xfId="0" applyFont="1" applyFill="1" applyBorder="1" applyAlignment="1" applyProtection="1">
      <alignment horizontal="center" vertical="center" shrinkToFit="1"/>
      <protection locked="0"/>
    </xf>
    <xf numFmtId="0" fontId="4" fillId="36" borderId="9" xfId="0" applyFont="1" applyFill="1" applyBorder="1" applyAlignment="1" applyProtection="1">
      <alignment horizontal="center" vertical="center" shrinkToFit="1"/>
      <protection locked="0"/>
    </xf>
    <xf numFmtId="0" fontId="4" fillId="36" borderId="28" xfId="0" applyFont="1" applyFill="1" applyBorder="1" applyAlignment="1" applyProtection="1">
      <alignment horizontal="center" vertical="center" shrinkToFit="1"/>
      <protection locked="0"/>
    </xf>
    <xf numFmtId="0" fontId="20" fillId="12" borderId="0" xfId="0" applyFont="1" applyFill="1" applyBorder="1" applyAlignment="1">
      <alignment horizontal="left" vertical="center"/>
    </xf>
    <xf numFmtId="185" fontId="4" fillId="36" borderId="61" xfId="0" applyNumberFormat="1" applyFont="1" applyFill="1" applyBorder="1" applyAlignment="1">
      <alignment horizontal="left" vertical="center" shrinkToFit="1"/>
    </xf>
    <xf numFmtId="185" fontId="4" fillId="36" borderId="0" xfId="0" applyNumberFormat="1" applyFont="1" applyFill="1" applyBorder="1" applyAlignment="1">
      <alignment horizontal="left" vertical="center" shrinkToFit="1"/>
    </xf>
    <xf numFmtId="0" fontId="4" fillId="36" borderId="1" xfId="0" applyFont="1" applyFill="1" applyBorder="1" applyAlignment="1">
      <alignment horizontal="left" vertical="center" shrinkToFit="1"/>
    </xf>
    <xf numFmtId="0" fontId="4" fillId="36" borderId="0" xfId="0" applyFont="1" applyFill="1" applyBorder="1" applyAlignment="1">
      <alignment horizontal="left" vertical="center" shrinkToFit="1"/>
    </xf>
    <xf numFmtId="0" fontId="2" fillId="36" borderId="62" xfId="0" applyFont="1" applyFill="1" applyBorder="1" applyAlignment="1">
      <alignment horizontal="left" vertical="top" shrinkToFit="1"/>
    </xf>
    <xf numFmtId="0" fontId="2" fillId="36" borderId="4" xfId="0" applyFont="1" applyFill="1" applyBorder="1" applyAlignment="1">
      <alignment horizontal="left" vertical="top" shrinkToFit="1"/>
    </xf>
    <xf numFmtId="0" fontId="2" fillId="36" borderId="29" xfId="0" applyFont="1" applyFill="1" applyBorder="1" applyAlignment="1">
      <alignment horizontal="left" vertical="top" shrinkToFit="1"/>
    </xf>
    <xf numFmtId="0" fontId="2" fillId="36" borderId="10" xfId="0" applyFont="1" applyFill="1" applyBorder="1" applyAlignment="1">
      <alignment horizontal="center" vertical="top"/>
    </xf>
    <xf numFmtId="0" fontId="2" fillId="36" borderId="9" xfId="0" applyFont="1" applyFill="1" applyBorder="1" applyAlignment="1">
      <alignment horizontal="center" vertical="top"/>
    </xf>
    <xf numFmtId="0" fontId="2" fillId="36" borderId="28" xfId="0" applyFont="1" applyFill="1" applyBorder="1" applyAlignment="1">
      <alignment horizontal="center" vertical="top"/>
    </xf>
    <xf numFmtId="0" fontId="4" fillId="0" borderId="23" xfId="0" applyFont="1" applyBorder="1" applyAlignment="1">
      <alignment horizontal="left" vertical="center"/>
    </xf>
    <xf numFmtId="0" fontId="4" fillId="0" borderId="63" xfId="0" applyFont="1" applyBorder="1" applyAlignment="1">
      <alignment horizontal="left" vertical="center"/>
    </xf>
    <xf numFmtId="0" fontId="4" fillId="36" borderId="0" xfId="0" applyFont="1" applyFill="1" applyBorder="1" applyAlignment="1">
      <alignment horizontal="left" vertical="center"/>
    </xf>
    <xf numFmtId="0" fontId="4" fillId="36" borderId="41" xfId="0" applyFont="1" applyFill="1" applyBorder="1" applyAlignment="1">
      <alignment horizontal="left" vertical="center"/>
    </xf>
    <xf numFmtId="0" fontId="9" fillId="0" borderId="26" xfId="0" applyFont="1" applyFill="1" applyBorder="1" applyAlignment="1">
      <alignment horizontal="left" vertical="top" wrapText="1"/>
    </xf>
    <xf numFmtId="0" fontId="9" fillId="0" borderId="27" xfId="0" applyFont="1" applyFill="1" applyBorder="1" applyAlignment="1">
      <alignment horizontal="left" vertical="top" wrapText="1"/>
    </xf>
    <xf numFmtId="0" fontId="4" fillId="36" borderId="1" xfId="0" applyFont="1" applyFill="1" applyBorder="1" applyAlignment="1">
      <alignment vertical="top"/>
    </xf>
    <xf numFmtId="0" fontId="4" fillId="36" borderId="0" xfId="0" applyFont="1" applyFill="1" applyBorder="1" applyAlignment="1">
      <alignment vertical="top"/>
    </xf>
    <xf numFmtId="0" fontId="4" fillId="36" borderId="41" xfId="0" applyFont="1" applyFill="1" applyBorder="1" applyAlignment="1">
      <alignment vertical="top"/>
    </xf>
    <xf numFmtId="0" fontId="4" fillId="36" borderId="10" xfId="0" applyFont="1" applyFill="1" applyBorder="1" applyAlignment="1">
      <alignment vertical="top"/>
    </xf>
    <xf numFmtId="0" fontId="4" fillId="36" borderId="9" xfId="0" applyFont="1" applyFill="1" applyBorder="1" applyAlignment="1">
      <alignment vertical="top"/>
    </xf>
    <xf numFmtId="0" fontId="4" fillId="36" borderId="28" xfId="0" applyFont="1" applyFill="1" applyBorder="1" applyAlignment="1">
      <alignment vertical="top"/>
    </xf>
    <xf numFmtId="0" fontId="4" fillId="10" borderId="4" xfId="0" applyFont="1" applyFill="1" applyBorder="1" applyAlignment="1">
      <alignment horizontal="left" vertical="center"/>
    </xf>
    <xf numFmtId="0" fontId="10" fillId="12" borderId="20" xfId="0" applyFont="1" applyFill="1" applyBorder="1" applyAlignment="1">
      <alignment horizontal="left" vertical="top" wrapText="1"/>
    </xf>
    <xf numFmtId="0" fontId="10" fillId="12" borderId="26" xfId="0" applyFont="1" applyFill="1" applyBorder="1" applyAlignment="1">
      <alignment horizontal="left" vertical="top" wrapText="1"/>
    </xf>
    <xf numFmtId="0" fontId="10" fillId="12" borderId="27" xfId="0" applyFont="1" applyFill="1" applyBorder="1" applyAlignment="1">
      <alignment horizontal="left" vertical="top" wrapText="1"/>
    </xf>
    <xf numFmtId="0" fontId="10" fillId="12" borderId="61" xfId="0" applyFont="1" applyFill="1" applyBorder="1" applyAlignment="1">
      <alignment horizontal="left" vertical="top" wrapText="1"/>
    </xf>
    <xf numFmtId="0" fontId="10" fillId="12" borderId="0" xfId="0" applyFont="1" applyFill="1" applyBorder="1" applyAlignment="1">
      <alignment horizontal="left" vertical="top" wrapText="1"/>
    </xf>
    <xf numFmtId="0" fontId="10" fillId="12" borderId="59" xfId="0" applyFont="1" applyFill="1" applyBorder="1" applyAlignment="1">
      <alignment horizontal="left" vertical="top" wrapText="1"/>
    </xf>
    <xf numFmtId="0" fontId="10" fillId="12" borderId="22" xfId="0" applyFont="1" applyFill="1" applyBorder="1" applyAlignment="1">
      <alignment horizontal="left" vertical="top" wrapText="1"/>
    </xf>
    <xf numFmtId="0" fontId="10" fillId="12" borderId="23" xfId="0" applyFont="1" applyFill="1" applyBorder="1" applyAlignment="1">
      <alignment horizontal="left" vertical="top" wrapText="1"/>
    </xf>
    <xf numFmtId="0" fontId="10" fillId="12" borderId="63" xfId="0" applyFont="1" applyFill="1" applyBorder="1" applyAlignment="1">
      <alignment horizontal="left" vertical="top" wrapText="1"/>
    </xf>
    <xf numFmtId="180" fontId="10" fillId="0" borderId="66" xfId="0" applyNumberFormat="1" applyFont="1" applyFill="1" applyBorder="1" applyAlignment="1">
      <alignment horizontal="right" vertical="center"/>
    </xf>
    <xf numFmtId="180" fontId="10" fillId="0" borderId="46" xfId="0" applyNumberFormat="1" applyFont="1" applyFill="1" applyBorder="1" applyAlignment="1">
      <alignment horizontal="right" vertical="center"/>
    </xf>
    <xf numFmtId="0" fontId="4" fillId="10" borderId="10" xfId="0" applyFont="1" applyFill="1" applyBorder="1" applyAlignment="1">
      <alignment horizontal="left" vertical="center"/>
    </xf>
    <xf numFmtId="0" fontId="4" fillId="10" borderId="9" xfId="0" applyFont="1" applyFill="1" applyBorder="1" applyAlignment="1">
      <alignment horizontal="left" vertical="center"/>
    </xf>
    <xf numFmtId="0" fontId="4" fillId="36" borderId="6" xfId="0" applyFont="1" applyFill="1" applyBorder="1" applyAlignment="1">
      <alignment horizontal="left" vertical="top" wrapText="1"/>
    </xf>
    <xf numFmtId="0" fontId="4" fillId="36" borderId="4" xfId="0" applyFont="1" applyFill="1" applyBorder="1" applyAlignment="1">
      <alignment horizontal="left" vertical="top" wrapText="1"/>
    </xf>
    <xf numFmtId="0" fontId="4" fillId="36" borderId="29" xfId="0" applyFont="1" applyFill="1" applyBorder="1" applyAlignment="1">
      <alignment horizontal="left" vertical="top" wrapText="1"/>
    </xf>
    <xf numFmtId="0" fontId="4" fillId="36" borderId="10" xfId="0" applyFont="1" applyFill="1" applyBorder="1" applyAlignment="1">
      <alignment horizontal="left" vertical="top" wrapText="1"/>
    </xf>
    <xf numFmtId="0" fontId="4" fillId="36" borderId="9" xfId="0" applyFont="1" applyFill="1" applyBorder="1" applyAlignment="1">
      <alignment horizontal="left" vertical="top" wrapText="1"/>
    </xf>
    <xf numFmtId="0" fontId="4" fillId="36" borderId="28" xfId="0" applyFont="1" applyFill="1" applyBorder="1" applyAlignment="1">
      <alignment horizontal="left" vertical="top" wrapText="1"/>
    </xf>
    <xf numFmtId="0" fontId="4" fillId="40" borderId="10" xfId="0" applyFont="1" applyFill="1" applyBorder="1" applyAlignment="1">
      <alignment horizontal="center" vertical="center"/>
    </xf>
    <xf numFmtId="0" fontId="4" fillId="40" borderId="9" xfId="0" applyFont="1" applyFill="1" applyBorder="1" applyAlignment="1">
      <alignment horizontal="center" vertical="center"/>
    </xf>
    <xf numFmtId="0" fontId="4" fillId="40" borderId="28" xfId="0" applyFont="1" applyFill="1" applyBorder="1" applyAlignment="1">
      <alignment horizontal="center" vertical="center"/>
    </xf>
    <xf numFmtId="0" fontId="4" fillId="37" borderId="43" xfId="0" applyFont="1" applyFill="1" applyBorder="1" applyAlignment="1">
      <alignment horizontal="center" vertical="center" textRotation="255" wrapText="1"/>
    </xf>
    <xf numFmtId="0" fontId="4" fillId="10" borderId="8" xfId="0" applyFont="1" applyFill="1" applyBorder="1" applyAlignment="1">
      <alignment horizontal="center" vertical="center" textRotation="255" wrapText="1"/>
    </xf>
    <xf numFmtId="0" fontId="4" fillId="10" borderId="44" xfId="0" applyFont="1" applyFill="1" applyBorder="1" applyAlignment="1">
      <alignment horizontal="center" vertical="center" textRotation="255" wrapText="1"/>
    </xf>
    <xf numFmtId="180" fontId="4" fillId="36" borderId="67" xfId="0" applyNumberFormat="1" applyFont="1" applyFill="1" applyBorder="1" applyAlignment="1">
      <alignment horizontal="right" vertical="center" wrapText="1"/>
    </xf>
    <xf numFmtId="180" fontId="4" fillId="36" borderId="51" xfId="0" applyNumberFormat="1" applyFont="1" applyFill="1" applyBorder="1" applyAlignment="1">
      <alignment horizontal="right" vertical="center"/>
    </xf>
    <xf numFmtId="180" fontId="4" fillId="36" borderId="55" xfId="0" applyNumberFormat="1" applyFont="1" applyFill="1" applyBorder="1" applyAlignment="1">
      <alignment horizontal="right" vertical="center"/>
    </xf>
    <xf numFmtId="180" fontId="10" fillId="0" borderId="68" xfId="0" applyNumberFormat="1" applyFont="1" applyBorder="1" applyAlignment="1">
      <alignment horizontal="right" vertical="center" wrapText="1"/>
    </xf>
    <xf numFmtId="180" fontId="10" fillId="0" borderId="69" xfId="0" applyNumberFormat="1" applyFont="1" applyBorder="1" applyAlignment="1">
      <alignment horizontal="right" vertical="center" wrapText="1"/>
    </xf>
    <xf numFmtId="180" fontId="10" fillId="0" borderId="51" xfId="0" applyNumberFormat="1" applyFont="1" applyFill="1" applyBorder="1" applyAlignment="1">
      <alignment horizontal="right" vertical="center"/>
    </xf>
    <xf numFmtId="180" fontId="10" fillId="0" borderId="70" xfId="0" applyNumberFormat="1" applyFont="1" applyFill="1" applyBorder="1" applyAlignment="1">
      <alignment horizontal="right" vertical="center"/>
    </xf>
    <xf numFmtId="0" fontId="4" fillId="37" borderId="64" xfId="0" applyFont="1" applyFill="1" applyBorder="1" applyAlignment="1">
      <alignment horizontal="center" vertical="center" textRotation="255" wrapText="1"/>
    </xf>
    <xf numFmtId="0" fontId="4" fillId="10" borderId="64" xfId="0" applyFont="1" applyFill="1" applyBorder="1" applyAlignment="1">
      <alignment horizontal="center" vertical="center" textRotation="255" wrapText="1"/>
    </xf>
    <xf numFmtId="0" fontId="4" fillId="10" borderId="1" xfId="0" applyFont="1" applyFill="1" applyBorder="1" applyAlignment="1">
      <alignment horizontal="center" vertical="center" textRotation="255" wrapText="1"/>
    </xf>
    <xf numFmtId="0" fontId="4" fillId="10" borderId="10" xfId="0" applyFont="1" applyFill="1" applyBorder="1" applyAlignment="1">
      <alignment horizontal="center" vertical="center" textRotation="255" wrapText="1"/>
    </xf>
    <xf numFmtId="180" fontId="10" fillId="0" borderId="24" xfId="0" applyNumberFormat="1" applyFont="1" applyFill="1" applyBorder="1" applyAlignment="1">
      <alignment horizontal="right" vertical="center"/>
    </xf>
    <xf numFmtId="180" fontId="10" fillId="0" borderId="27" xfId="0" applyNumberFormat="1" applyFont="1" applyFill="1" applyBorder="1" applyAlignment="1">
      <alignment horizontal="right" vertical="center"/>
    </xf>
    <xf numFmtId="180" fontId="19" fillId="0" borderId="66" xfId="0" applyNumberFormat="1" applyFont="1" applyFill="1" applyBorder="1" applyAlignment="1">
      <alignment horizontal="right" vertical="center"/>
    </xf>
    <xf numFmtId="0" fontId="4" fillId="41" borderId="0" xfId="0" applyFont="1" applyFill="1" applyBorder="1" applyAlignment="1" applyProtection="1">
      <alignment horizontal="left" vertical="top"/>
      <protection locked="0"/>
    </xf>
    <xf numFmtId="0" fontId="4" fillId="41" borderId="4" xfId="0" applyFont="1" applyFill="1" applyBorder="1" applyAlignment="1" applyProtection="1">
      <alignment horizontal="left" vertical="top"/>
      <protection locked="0"/>
    </xf>
    <xf numFmtId="0" fontId="4" fillId="41" borderId="29" xfId="0" applyFont="1" applyFill="1" applyBorder="1" applyAlignment="1" applyProtection="1">
      <alignment horizontal="left" vertical="top"/>
      <protection locked="0"/>
    </xf>
    <xf numFmtId="0" fontId="4" fillId="41" borderId="9" xfId="0" applyFont="1" applyFill="1" applyBorder="1" applyAlignment="1" applyProtection="1">
      <alignment horizontal="left" vertical="top"/>
      <protection locked="0"/>
    </xf>
    <xf numFmtId="0" fontId="4" fillId="41" borderId="28" xfId="0" applyFont="1" applyFill="1" applyBorder="1" applyAlignment="1" applyProtection="1">
      <alignment horizontal="left" vertical="top"/>
      <protection locked="0"/>
    </xf>
    <xf numFmtId="0" fontId="4" fillId="41" borderId="4" xfId="0" applyFont="1" applyFill="1" applyBorder="1" applyAlignment="1">
      <alignment horizontal="left" vertical="top"/>
    </xf>
    <xf numFmtId="0" fontId="4" fillId="41" borderId="29" xfId="0" applyFont="1" applyFill="1" applyBorder="1" applyAlignment="1">
      <alignment horizontal="left" vertical="top"/>
    </xf>
    <xf numFmtId="0" fontId="4" fillId="41" borderId="9" xfId="0" applyFont="1" applyFill="1" applyBorder="1" applyAlignment="1">
      <alignment horizontal="left" vertical="top"/>
    </xf>
    <xf numFmtId="0" fontId="4" fillId="41" borderId="28" xfId="0" applyFont="1" applyFill="1" applyBorder="1" applyAlignment="1">
      <alignment horizontal="left" vertical="top"/>
    </xf>
    <xf numFmtId="0" fontId="4" fillId="0" borderId="0" xfId="0" applyFont="1" applyAlignment="1">
      <alignment horizontal="left" vertical="center" shrinkToFit="1"/>
    </xf>
    <xf numFmtId="0" fontId="22" fillId="12" borderId="0" xfId="0" applyFont="1" applyFill="1" applyBorder="1" applyAlignment="1">
      <alignment horizontal="left" vertical="center"/>
    </xf>
    <xf numFmtId="0" fontId="4" fillId="40" borderId="4" xfId="0" applyFont="1" applyFill="1" applyBorder="1" applyAlignment="1">
      <alignment horizontal="center" vertical="center"/>
    </xf>
    <xf numFmtId="0" fontId="4" fillId="40" borderId="1" xfId="0" applyFont="1" applyFill="1" applyBorder="1" applyAlignment="1">
      <alignment horizontal="center" vertical="center"/>
    </xf>
    <xf numFmtId="0" fontId="4" fillId="40" borderId="0" xfId="0" applyFont="1" applyFill="1" applyBorder="1" applyAlignment="1">
      <alignment horizontal="center" vertical="center"/>
    </xf>
    <xf numFmtId="0" fontId="4" fillId="40" borderId="41" xfId="0" applyFont="1" applyFill="1" applyBorder="1" applyAlignment="1">
      <alignment horizontal="center" vertical="center"/>
    </xf>
    <xf numFmtId="0" fontId="4" fillId="40" borderId="29" xfId="0" applyFont="1" applyFill="1" applyBorder="1" applyAlignment="1">
      <alignment horizontal="center" vertical="center" wrapText="1"/>
    </xf>
    <xf numFmtId="0" fontId="4" fillId="40" borderId="1" xfId="0" applyFont="1" applyFill="1" applyBorder="1" applyAlignment="1">
      <alignment horizontal="center" vertical="center" wrapText="1"/>
    </xf>
    <xf numFmtId="0" fontId="4" fillId="40" borderId="41" xfId="0" applyFont="1" applyFill="1" applyBorder="1" applyAlignment="1">
      <alignment horizontal="center" vertical="center" wrapText="1"/>
    </xf>
    <xf numFmtId="0" fontId="4" fillId="40" borderId="0" xfId="0" applyFont="1" applyFill="1" applyBorder="1" applyAlignment="1">
      <alignment horizontal="center" vertical="center" wrapText="1"/>
    </xf>
    <xf numFmtId="0" fontId="4" fillId="40" borderId="10" xfId="0" applyFont="1" applyFill="1" applyBorder="1" applyAlignment="1">
      <alignment horizontal="center" vertical="center" wrapText="1"/>
    </xf>
    <xf numFmtId="0" fontId="4" fillId="40" borderId="28" xfId="0" applyFont="1" applyFill="1" applyBorder="1" applyAlignment="1">
      <alignment horizontal="center" vertical="center" wrapText="1"/>
    </xf>
    <xf numFmtId="0" fontId="10" fillId="37" borderId="20" xfId="0" applyFont="1" applyFill="1" applyBorder="1" applyAlignment="1">
      <alignment horizontal="center" vertical="center"/>
    </xf>
    <xf numFmtId="0" fontId="10" fillId="10" borderId="26" xfId="0" applyFont="1" applyFill="1" applyBorder="1" applyAlignment="1">
      <alignment horizontal="center" vertical="center"/>
    </xf>
    <xf numFmtId="0" fontId="10" fillId="10" borderId="22" xfId="0" applyFont="1" applyFill="1" applyBorder="1" applyAlignment="1">
      <alignment horizontal="center" vertical="center"/>
    </xf>
    <xf numFmtId="0" fontId="10" fillId="10" borderId="23" xfId="0" applyFont="1" applyFill="1" applyBorder="1" applyAlignment="1">
      <alignment horizontal="center" vertical="center"/>
    </xf>
    <xf numFmtId="0" fontId="4" fillId="37" borderId="6" xfId="0" applyFont="1" applyFill="1" applyBorder="1" applyAlignment="1">
      <alignment horizontal="left" vertical="top" wrapText="1"/>
    </xf>
    <xf numFmtId="0" fontId="4" fillId="42" borderId="4" xfId="0" applyFont="1" applyFill="1" applyBorder="1" applyAlignment="1">
      <alignment horizontal="left" vertical="top" wrapText="1"/>
    </xf>
    <xf numFmtId="0" fontId="4" fillId="42" borderId="29" xfId="0" applyFont="1" applyFill="1" applyBorder="1" applyAlignment="1">
      <alignment horizontal="left" vertical="top" wrapText="1"/>
    </xf>
    <xf numFmtId="0" fontId="4" fillId="42" borderId="1" xfId="0" applyFont="1" applyFill="1" applyBorder="1" applyAlignment="1">
      <alignment horizontal="left" vertical="top" wrapText="1"/>
    </xf>
    <xf numFmtId="0" fontId="4" fillId="42" borderId="0" xfId="0" applyFont="1" applyFill="1" applyBorder="1" applyAlignment="1">
      <alignment horizontal="left" vertical="top" wrapText="1"/>
    </xf>
    <xf numFmtId="0" fontId="4" fillId="42" borderId="41" xfId="0" applyFont="1" applyFill="1" applyBorder="1" applyAlignment="1">
      <alignment horizontal="left" vertical="top" wrapText="1"/>
    </xf>
    <xf numFmtId="0" fontId="4" fillId="36" borderId="4" xfId="0" applyFont="1" applyFill="1" applyBorder="1" applyAlignment="1">
      <alignment horizontal="left" vertical="center"/>
    </xf>
    <xf numFmtId="0" fontId="4" fillId="36" borderId="29" xfId="0" applyFont="1" applyFill="1" applyBorder="1" applyAlignment="1">
      <alignment horizontal="left" vertical="center"/>
    </xf>
    <xf numFmtId="0" fontId="4" fillId="37" borderId="1" xfId="0" applyFont="1" applyFill="1" applyBorder="1" applyAlignment="1">
      <alignment horizontal="left" vertical="center"/>
    </xf>
    <xf numFmtId="0" fontId="4" fillId="10" borderId="0" xfId="0" applyFont="1" applyFill="1" applyBorder="1" applyAlignment="1">
      <alignment horizontal="left" vertical="center"/>
    </xf>
    <xf numFmtId="0" fontId="4" fillId="40" borderId="4" xfId="0" applyFont="1" applyFill="1" applyBorder="1" applyAlignment="1">
      <alignment horizontal="center" vertical="center" wrapText="1"/>
    </xf>
    <xf numFmtId="0" fontId="19" fillId="37" borderId="20" xfId="0" applyFont="1" applyFill="1" applyBorder="1" applyAlignment="1">
      <alignment horizontal="center" vertical="center"/>
    </xf>
    <xf numFmtId="0" fontId="19" fillId="10" borderId="26" xfId="0" applyFont="1" applyFill="1" applyBorder="1" applyAlignment="1">
      <alignment horizontal="center" vertical="center"/>
    </xf>
    <xf numFmtId="0" fontId="4" fillId="38" borderId="7" xfId="0" applyFont="1" applyFill="1" applyBorder="1" applyAlignment="1">
      <alignment horizontal="center" vertical="center"/>
    </xf>
    <xf numFmtId="0" fontId="19" fillId="37" borderId="62" xfId="0" applyFont="1" applyFill="1" applyBorder="1" applyAlignment="1">
      <alignment horizontal="center" vertical="center" shrinkToFit="1"/>
    </xf>
    <xf numFmtId="0" fontId="19" fillId="10" borderId="4" xfId="0" applyFont="1" applyFill="1" applyBorder="1" applyAlignment="1">
      <alignment horizontal="center" vertical="center" shrinkToFit="1"/>
    </xf>
    <xf numFmtId="0" fontId="19" fillId="10" borderId="61" xfId="0" applyFont="1" applyFill="1" applyBorder="1" applyAlignment="1">
      <alignment horizontal="center" vertical="center" shrinkToFit="1"/>
    </xf>
    <xf numFmtId="0" fontId="19" fillId="10" borderId="0" xfId="0" applyFont="1" applyFill="1" applyBorder="1" applyAlignment="1">
      <alignment horizontal="center" vertical="center" shrinkToFit="1"/>
    </xf>
    <xf numFmtId="0" fontId="19" fillId="10" borderId="31" xfId="0" applyFont="1" applyFill="1" applyBorder="1" applyAlignment="1">
      <alignment horizontal="center" vertical="center" shrinkToFit="1"/>
    </xf>
    <xf numFmtId="0" fontId="19" fillId="10" borderId="9" xfId="0" applyFont="1" applyFill="1" applyBorder="1" applyAlignment="1">
      <alignment horizontal="center" vertical="center" shrinkToFit="1"/>
    </xf>
    <xf numFmtId="0" fontId="4" fillId="36" borderId="1" xfId="0" applyFont="1" applyFill="1" applyBorder="1" applyAlignment="1">
      <alignment horizontal="left" vertical="top" wrapText="1"/>
    </xf>
    <xf numFmtId="0" fontId="4" fillId="36" borderId="0" xfId="0" applyFont="1" applyFill="1" applyBorder="1" applyAlignment="1">
      <alignment horizontal="left" vertical="top" wrapText="1"/>
    </xf>
    <xf numFmtId="0" fontId="4" fillId="36" borderId="41" xfId="0" applyFont="1" applyFill="1" applyBorder="1" applyAlignment="1">
      <alignment horizontal="left" vertical="top" wrapText="1"/>
    </xf>
    <xf numFmtId="180" fontId="19" fillId="12" borderId="27" xfId="0" applyNumberFormat="1" applyFont="1" applyFill="1" applyBorder="1" applyAlignment="1">
      <alignment horizontal="right" vertical="center"/>
    </xf>
    <xf numFmtId="0" fontId="4" fillId="36" borderId="1" xfId="0" applyFont="1" applyFill="1" applyBorder="1" applyAlignment="1">
      <alignment horizontal="left" vertical="center"/>
    </xf>
    <xf numFmtId="0" fontId="49" fillId="0" borderId="57" xfId="0" applyFont="1" applyBorder="1" applyAlignment="1">
      <alignment horizontal="center" vertical="center" textRotation="255"/>
    </xf>
    <xf numFmtId="0" fontId="49" fillId="0" borderId="57" xfId="0" applyFont="1" applyBorder="1" applyAlignment="1">
      <alignment horizontal="center" vertical="center" wrapText="1" shrinkToFit="1"/>
    </xf>
    <xf numFmtId="0" fontId="0" fillId="0" borderId="57"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Border="1" applyAlignment="1">
      <alignment horizontal="center" vertical="center"/>
    </xf>
    <xf numFmtId="0" fontId="49" fillId="0" borderId="57" xfId="0" applyFont="1" applyBorder="1" applyAlignment="1">
      <alignment horizontal="center" vertical="center"/>
    </xf>
    <xf numFmtId="0" fontId="49" fillId="0" borderId="7" xfId="0" applyFont="1" applyBorder="1" applyAlignment="1">
      <alignment horizontal="center" vertical="center"/>
    </xf>
    <xf numFmtId="0" fontId="49" fillId="0" borderId="9" xfId="0" applyFont="1" applyBorder="1" applyAlignment="1">
      <alignment horizontal="center" vertical="center"/>
    </xf>
    <xf numFmtId="0" fontId="49" fillId="0" borderId="28" xfId="0" applyFont="1" applyBorder="1" applyAlignment="1">
      <alignment horizontal="center" vertical="center"/>
    </xf>
    <xf numFmtId="0" fontId="59" fillId="0" borderId="7" xfId="0" applyFont="1" applyBorder="1" applyAlignment="1">
      <alignment horizontal="left" vertical="center"/>
    </xf>
    <xf numFmtId="0" fontId="59" fillId="0" borderId="3" xfId="0" applyFont="1" applyBorder="1" applyAlignment="1">
      <alignment horizontal="left" vertical="center"/>
    </xf>
    <xf numFmtId="0" fontId="59" fillId="0" borderId="5" xfId="0" applyFont="1" applyBorder="1" applyAlignment="1">
      <alignment horizontal="left" vertical="center"/>
    </xf>
    <xf numFmtId="0" fontId="59" fillId="44" borderId="7" xfId="0" applyFont="1" applyFill="1" applyBorder="1" applyAlignment="1">
      <alignment horizontal="left" vertical="center"/>
    </xf>
    <xf numFmtId="0" fontId="59" fillId="44" borderId="3" xfId="0" applyFont="1" applyFill="1" applyBorder="1" applyAlignment="1">
      <alignment horizontal="left" vertical="center"/>
    </xf>
    <xf numFmtId="0" fontId="59" fillId="44" borderId="5" xfId="0" applyFont="1" applyFill="1" applyBorder="1" applyAlignment="1">
      <alignment horizontal="left" vertical="center"/>
    </xf>
    <xf numFmtId="0" fontId="59" fillId="0" borderId="21" xfId="0" applyFont="1" applyBorder="1" applyAlignment="1">
      <alignment horizontal="center" vertical="center" shrinkToFit="1"/>
    </xf>
    <xf numFmtId="0" fontId="59" fillId="0" borderId="14" xfId="0" applyFont="1" applyBorder="1" applyAlignment="1">
      <alignment horizontal="center" vertical="center" shrinkToFit="1"/>
    </xf>
    <xf numFmtId="0" fontId="59" fillId="0" borderId="32" xfId="0" applyFont="1" applyBorder="1" applyAlignment="1">
      <alignment horizontal="center" vertical="center" shrinkToFit="1"/>
    </xf>
    <xf numFmtId="0" fontId="59" fillId="0" borderId="6" xfId="0" applyFont="1" applyBorder="1" applyAlignment="1">
      <alignment horizontal="left" vertical="center"/>
    </xf>
    <xf numFmtId="0" fontId="59" fillId="0" borderId="4" xfId="0" applyFont="1" applyBorder="1" applyAlignment="1">
      <alignment horizontal="left" vertical="center"/>
    </xf>
    <xf numFmtId="0" fontId="59" fillId="0" borderId="29" xfId="0" applyFont="1" applyBorder="1" applyAlignment="1">
      <alignment horizontal="left" vertical="center"/>
    </xf>
    <xf numFmtId="0" fontId="60" fillId="45" borderId="6" xfId="0" applyFont="1" applyFill="1" applyBorder="1" applyAlignment="1">
      <alignment horizontal="center" vertical="center" wrapText="1"/>
    </xf>
    <xf numFmtId="0" fontId="60" fillId="45" borderId="29" xfId="0" applyFont="1" applyFill="1" applyBorder="1" applyAlignment="1">
      <alignment horizontal="center" vertical="center" wrapText="1"/>
    </xf>
    <xf numFmtId="0" fontId="60" fillId="45" borderId="1" xfId="0" applyFont="1" applyFill="1" applyBorder="1" applyAlignment="1">
      <alignment horizontal="center" vertical="center" wrapText="1"/>
    </xf>
    <xf numFmtId="0" fontId="60" fillId="45" borderId="41" xfId="0" applyFont="1" applyFill="1" applyBorder="1" applyAlignment="1">
      <alignment horizontal="center" vertical="center" wrapText="1"/>
    </xf>
    <xf numFmtId="0" fontId="46" fillId="45" borderId="9" xfId="0" applyFont="1" applyFill="1" applyBorder="1" applyAlignment="1">
      <alignment horizontal="right" vertical="center"/>
    </xf>
    <xf numFmtId="0" fontId="59" fillId="45" borderId="6" xfId="0" applyFont="1" applyFill="1" applyBorder="1" applyAlignment="1">
      <alignment horizontal="center" vertical="center" shrinkToFit="1"/>
    </xf>
    <xf numFmtId="0" fontId="59" fillId="45" borderId="4" xfId="0" applyFont="1" applyFill="1" applyBorder="1" applyAlignment="1">
      <alignment horizontal="center" vertical="center" shrinkToFit="1"/>
    </xf>
    <xf numFmtId="0" fontId="59" fillId="45" borderId="29" xfId="0" applyFont="1" applyFill="1" applyBorder="1" applyAlignment="1">
      <alignment horizontal="center" vertical="center" shrinkToFit="1"/>
    </xf>
    <xf numFmtId="0" fontId="59" fillId="45" borderId="10" xfId="0" applyFont="1" applyFill="1" applyBorder="1" applyAlignment="1">
      <alignment horizontal="center" vertical="center" shrinkToFit="1"/>
    </xf>
    <xf numFmtId="0" fontId="59" fillId="45" borderId="9" xfId="0" applyFont="1" applyFill="1" applyBorder="1" applyAlignment="1">
      <alignment horizontal="center" vertical="center" shrinkToFit="1"/>
    </xf>
    <xf numFmtId="0" fontId="59" fillId="45" borderId="28" xfId="0" applyFont="1" applyFill="1" applyBorder="1" applyAlignment="1">
      <alignment horizontal="center" vertical="center" shrinkToFit="1"/>
    </xf>
    <xf numFmtId="0" fontId="59" fillId="45" borderId="7" xfId="0" applyFont="1" applyFill="1" applyBorder="1" applyAlignment="1">
      <alignment horizontal="center" vertical="center" shrinkToFit="1"/>
    </xf>
    <xf numFmtId="0" fontId="59" fillId="45" borderId="3" xfId="0" applyFont="1" applyFill="1" applyBorder="1" applyAlignment="1">
      <alignment horizontal="center" vertical="center" shrinkToFit="1"/>
    </xf>
    <xf numFmtId="0" fontId="59" fillId="45" borderId="5" xfId="0" applyFont="1" applyFill="1" applyBorder="1" applyAlignment="1">
      <alignment horizontal="center" vertical="center" shrinkToFit="1"/>
    </xf>
    <xf numFmtId="0" fontId="0" fillId="45" borderId="7" xfId="0" applyFill="1" applyBorder="1" applyAlignment="1">
      <alignment horizontal="center" vertical="center" shrinkToFit="1"/>
    </xf>
    <xf numFmtId="0" fontId="0" fillId="45" borderId="3" xfId="0" applyFill="1" applyBorder="1" applyAlignment="1">
      <alignment horizontal="center" vertical="center" shrinkToFit="1"/>
    </xf>
    <xf numFmtId="0" fontId="0" fillId="45" borderId="5" xfId="0" applyFill="1" applyBorder="1" applyAlignment="1">
      <alignment horizontal="center" vertical="center" shrinkToFit="1"/>
    </xf>
    <xf numFmtId="0" fontId="0" fillId="45" borderId="42" xfId="0" applyFont="1" applyFill="1" applyBorder="1" applyAlignment="1">
      <alignment horizontal="center" vertical="center"/>
    </xf>
    <xf numFmtId="0" fontId="0" fillId="45" borderId="64" xfId="0" applyFont="1" applyFill="1" applyBorder="1" applyAlignment="1">
      <alignment horizontal="center" vertical="center"/>
    </xf>
    <xf numFmtId="0" fontId="0" fillId="45" borderId="65" xfId="0" applyFont="1" applyFill="1" applyBorder="1" applyAlignment="1">
      <alignment horizontal="center" vertical="center"/>
    </xf>
    <xf numFmtId="0" fontId="0" fillId="45" borderId="42" xfId="0" applyFill="1" applyBorder="1" applyAlignment="1">
      <alignment horizontal="center" vertical="center" shrinkToFit="1"/>
    </xf>
    <xf numFmtId="0" fontId="0" fillId="45" borderId="64" xfId="0" applyFill="1" applyBorder="1" applyAlignment="1">
      <alignment horizontal="center" vertical="center" shrinkToFit="1"/>
    </xf>
    <xf numFmtId="0" fontId="0" fillId="45" borderId="65" xfId="0" applyFill="1" applyBorder="1" applyAlignment="1">
      <alignment horizontal="center" vertical="center" shrinkToFit="1"/>
    </xf>
    <xf numFmtId="0" fontId="0" fillId="45" borderId="42" xfId="0" applyFill="1" applyBorder="1" applyAlignment="1">
      <alignment horizontal="center" vertical="center" wrapText="1" shrinkToFit="1"/>
    </xf>
    <xf numFmtId="0" fontId="0" fillId="45" borderId="64" xfId="0" applyFill="1" applyBorder="1" applyAlignment="1">
      <alignment horizontal="center" vertical="center" wrapText="1" shrinkToFit="1"/>
    </xf>
    <xf numFmtId="0" fontId="0" fillId="45" borderId="65" xfId="0" applyFill="1" applyBorder="1" applyAlignment="1">
      <alignment horizontal="center" vertical="center" wrapText="1" shrinkToFit="1"/>
    </xf>
    <xf numFmtId="185" fontId="59" fillId="0" borderId="7" xfId="0" applyNumberFormat="1" applyFont="1" applyBorder="1" applyAlignment="1">
      <alignment horizontal="left" vertical="center"/>
    </xf>
    <xf numFmtId="185" fontId="59" fillId="0" borderId="3" xfId="0" applyNumberFormat="1" applyFont="1" applyBorder="1" applyAlignment="1">
      <alignment horizontal="left" vertical="center"/>
    </xf>
    <xf numFmtId="185" fontId="59" fillId="0" borderId="5" xfId="0" applyNumberFormat="1" applyFont="1" applyBorder="1" applyAlignment="1">
      <alignment horizontal="left" vertical="center"/>
    </xf>
    <xf numFmtId="0" fontId="59" fillId="44" borderId="7" xfId="0" applyFont="1" applyFill="1" applyBorder="1" applyAlignment="1">
      <alignment horizontal="left" vertical="center" shrinkToFit="1"/>
    </xf>
    <xf numFmtId="0" fontId="59" fillId="44" borderId="3" xfId="0" applyFont="1" applyFill="1" applyBorder="1" applyAlignment="1">
      <alignment horizontal="left" vertical="center" shrinkToFit="1"/>
    </xf>
    <xf numFmtId="0" fontId="59" fillId="44" borderId="5" xfId="0" applyFont="1" applyFill="1" applyBorder="1" applyAlignment="1">
      <alignment horizontal="left" vertical="center" shrinkToFit="1"/>
    </xf>
    <xf numFmtId="0" fontId="59" fillId="0" borderId="7" xfId="0" applyFont="1" applyBorder="1" applyAlignment="1">
      <alignment horizontal="left" vertical="center" shrinkToFit="1"/>
    </xf>
    <xf numFmtId="0" fontId="59" fillId="0" borderId="3" xfId="0" applyFont="1" applyBorder="1" applyAlignment="1">
      <alignment horizontal="left" vertical="center" shrinkToFit="1"/>
    </xf>
    <xf numFmtId="0" fontId="59" fillId="0" borderId="5" xfId="0" applyFont="1" applyBorder="1" applyAlignment="1">
      <alignment horizontal="left" vertical="center" shrinkToFit="1"/>
    </xf>
    <xf numFmtId="185" fontId="59" fillId="44" borderId="7" xfId="0" applyNumberFormat="1" applyFont="1" applyFill="1" applyBorder="1" applyAlignment="1">
      <alignment horizontal="left" vertical="center"/>
    </xf>
    <xf numFmtId="185" fontId="59" fillId="44" borderId="3" xfId="0" applyNumberFormat="1" applyFont="1" applyFill="1" applyBorder="1" applyAlignment="1">
      <alignment horizontal="left" vertical="center"/>
    </xf>
    <xf numFmtId="185" fontId="59" fillId="44" borderId="5" xfId="0" applyNumberFormat="1" applyFont="1" applyFill="1" applyBorder="1" applyAlignment="1">
      <alignment horizontal="left" vertical="center"/>
    </xf>
    <xf numFmtId="38" fontId="49" fillId="0" borderId="3" xfId="43" applyFont="1" applyFill="1" applyBorder="1" applyAlignment="1">
      <alignment horizontal="center" vertical="center" shrinkToFit="1"/>
    </xf>
    <xf numFmtId="0" fontId="49" fillId="36" borderId="3" xfId="0" applyFont="1" applyFill="1" applyBorder="1" applyAlignment="1" applyProtection="1">
      <alignment horizontal="center" vertical="center" shrinkToFit="1"/>
      <protection locked="0"/>
    </xf>
    <xf numFmtId="0" fontId="49" fillId="36" borderId="4" xfId="0" applyFont="1" applyFill="1" applyBorder="1" applyAlignment="1" applyProtection="1">
      <alignment horizontal="center" vertical="center" shrinkToFit="1"/>
      <protection locked="0"/>
    </xf>
    <xf numFmtId="0" fontId="49" fillId="0" borderId="35" xfId="0" applyFont="1" applyFill="1" applyBorder="1" applyAlignment="1" applyProtection="1">
      <alignment horizontal="center" vertical="center" shrinkToFit="1"/>
      <protection locked="0"/>
    </xf>
    <xf numFmtId="0" fontId="49" fillId="36" borderId="9" xfId="0" applyFont="1" applyFill="1" applyBorder="1" applyAlignment="1" applyProtection="1">
      <alignment horizontal="center" vertical="center" shrinkToFit="1"/>
      <protection locked="0"/>
    </xf>
    <xf numFmtId="0" fontId="49" fillId="0" borderId="13" xfId="0" applyFont="1" applyFill="1" applyBorder="1" applyAlignment="1">
      <alignment horizontal="center" vertical="center" shrinkToFit="1"/>
    </xf>
    <xf numFmtId="0" fontId="49" fillId="0" borderId="3" xfId="0" applyFont="1" applyFill="1" applyBorder="1" applyAlignment="1">
      <alignment horizontal="center" vertical="center" shrinkToFit="1"/>
    </xf>
    <xf numFmtId="0" fontId="49" fillId="14" borderId="3" xfId="0" applyFont="1" applyFill="1" applyBorder="1" applyAlignment="1" applyProtection="1">
      <alignment horizontal="center" vertical="center" shrinkToFit="1"/>
      <protection locked="0"/>
    </xf>
    <xf numFmtId="0" fontId="49" fillId="14" borderId="34" xfId="0" applyFont="1" applyFill="1" applyBorder="1" applyAlignment="1" applyProtection="1">
      <alignment horizontal="center" vertical="center" shrinkToFit="1"/>
      <protection locked="0"/>
    </xf>
    <xf numFmtId="0" fontId="49" fillId="47" borderId="14" xfId="0" applyFont="1" applyFill="1" applyBorder="1" applyAlignment="1">
      <alignment horizontal="center" vertical="center" shrinkToFit="1"/>
    </xf>
    <xf numFmtId="0" fontId="49" fillId="47" borderId="14" xfId="0" applyFont="1" applyFill="1" applyBorder="1" applyAlignment="1" applyProtection="1">
      <alignment horizontal="center" vertical="center" shrinkToFit="1"/>
      <protection locked="0"/>
    </xf>
    <xf numFmtId="0" fontId="49" fillId="47" borderId="36" xfId="0" applyFont="1" applyFill="1" applyBorder="1" applyAlignment="1" applyProtection="1">
      <alignment horizontal="center" vertical="center" shrinkToFit="1"/>
      <protection locked="0"/>
    </xf>
    <xf numFmtId="0" fontId="49" fillId="36" borderId="6" xfId="0" applyFont="1" applyFill="1" applyBorder="1" applyAlignment="1">
      <alignment horizontal="center" vertical="top" wrapText="1"/>
    </xf>
    <xf numFmtId="0" fontId="49" fillId="36" borderId="4" xfId="0" applyFont="1" applyFill="1" applyBorder="1" applyAlignment="1">
      <alignment horizontal="center" vertical="top" wrapText="1"/>
    </xf>
    <xf numFmtId="0" fontId="49" fillId="36" borderId="29" xfId="0" applyFont="1" applyFill="1" applyBorder="1" applyAlignment="1">
      <alignment horizontal="center" vertical="top" wrapText="1"/>
    </xf>
    <xf numFmtId="0" fontId="49" fillId="36" borderId="1" xfId="0" applyFont="1" applyFill="1" applyBorder="1" applyAlignment="1">
      <alignment horizontal="center" vertical="top" wrapText="1"/>
    </xf>
    <xf numFmtId="0" fontId="49" fillId="36" borderId="0" xfId="0" applyFont="1" applyFill="1" applyBorder="1" applyAlignment="1">
      <alignment horizontal="center" vertical="top" wrapText="1"/>
    </xf>
    <xf numFmtId="0" fontId="49" fillId="36" borderId="41" xfId="0" applyFont="1" applyFill="1" applyBorder="1" applyAlignment="1">
      <alignment horizontal="center" vertical="top" wrapText="1"/>
    </xf>
    <xf numFmtId="0" fontId="10" fillId="45" borderId="0" xfId="0" applyFont="1" applyFill="1" applyBorder="1" applyAlignment="1">
      <alignment horizontal="left" vertical="top"/>
    </xf>
    <xf numFmtId="0" fontId="10" fillId="45" borderId="59" xfId="0" applyFont="1" applyFill="1" applyBorder="1" applyAlignment="1">
      <alignment horizontal="left" vertical="top"/>
    </xf>
    <xf numFmtId="0" fontId="56" fillId="12" borderId="2" xfId="0" applyFont="1" applyFill="1" applyBorder="1" applyAlignment="1">
      <alignment horizontal="center" vertical="center" shrinkToFit="1"/>
    </xf>
    <xf numFmtId="0" fontId="56" fillId="12" borderId="74" xfId="0" applyFont="1" applyFill="1" applyBorder="1" applyAlignment="1">
      <alignment horizontal="center" vertical="center" shrinkToFit="1"/>
    </xf>
    <xf numFmtId="0" fontId="49" fillId="47" borderId="3" xfId="0" applyFont="1" applyFill="1" applyBorder="1" applyAlignment="1">
      <alignment horizontal="center" vertical="center" shrinkToFit="1"/>
    </xf>
    <xf numFmtId="0" fontId="49" fillId="47" borderId="3" xfId="0" applyFont="1" applyFill="1" applyBorder="1" applyAlignment="1" applyProtection="1">
      <alignment horizontal="center" vertical="center" shrinkToFit="1"/>
      <protection locked="0"/>
    </xf>
    <xf numFmtId="0" fontId="49" fillId="47" borderId="5" xfId="0" applyFont="1" applyFill="1" applyBorder="1" applyAlignment="1" applyProtection="1">
      <alignment horizontal="center" vertical="center" shrinkToFit="1"/>
      <protection locked="0"/>
    </xf>
    <xf numFmtId="198" fontId="4" fillId="0" borderId="57" xfId="0" applyNumberFormat="1" applyFont="1" applyBorder="1" applyAlignment="1">
      <alignment horizontal="left" vertical="center" shrinkToFit="1"/>
    </xf>
    <xf numFmtId="0" fontId="49" fillId="40" borderId="11" xfId="0" applyFont="1" applyFill="1" applyBorder="1" applyAlignment="1">
      <alignment horizontal="center" vertical="center"/>
    </xf>
    <xf numFmtId="0" fontId="49" fillId="40" borderId="3" xfId="0" applyFont="1" applyFill="1" applyBorder="1" applyAlignment="1">
      <alignment horizontal="center" vertical="center"/>
    </xf>
    <xf numFmtId="0" fontId="49" fillId="40" borderId="5" xfId="0" applyFont="1" applyFill="1" applyBorder="1" applyAlignment="1">
      <alignment horizontal="center" vertical="center"/>
    </xf>
    <xf numFmtId="0" fontId="49" fillId="46" borderId="6" xfId="0" applyFont="1" applyFill="1" applyBorder="1" applyAlignment="1">
      <alignment horizontal="left" vertical="center"/>
    </xf>
    <xf numFmtId="0" fontId="49" fillId="46" borderId="4" xfId="0" applyFont="1" applyFill="1" applyBorder="1" applyAlignment="1">
      <alignment horizontal="left" vertical="center"/>
    </xf>
    <xf numFmtId="0" fontId="51" fillId="0" borderId="1"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51" fillId="0" borderId="41" xfId="0" applyFont="1" applyFill="1" applyBorder="1" applyAlignment="1">
      <alignment horizontal="left" vertical="center" wrapText="1"/>
    </xf>
    <xf numFmtId="0" fontId="51" fillId="46" borderId="6" xfId="0" applyFont="1" applyFill="1" applyBorder="1" applyAlignment="1">
      <alignment horizontal="center" vertical="center" wrapText="1"/>
    </xf>
    <xf numFmtId="0" fontId="51" fillId="46" borderId="1" xfId="0" applyFont="1" applyFill="1" applyBorder="1" applyAlignment="1">
      <alignment horizontal="center" vertical="center" wrapText="1"/>
    </xf>
    <xf numFmtId="0" fontId="51" fillId="46" borderId="10" xfId="0" applyFont="1" applyFill="1" applyBorder="1" applyAlignment="1">
      <alignment horizontal="center" vertical="center" wrapText="1"/>
    </xf>
    <xf numFmtId="0" fontId="50" fillId="12" borderId="0" xfId="0" applyFont="1" applyFill="1" applyBorder="1" applyAlignment="1">
      <alignment horizontal="center" vertical="center"/>
    </xf>
    <xf numFmtId="0" fontId="49" fillId="40" borderId="7" xfId="0" applyFont="1" applyFill="1" applyBorder="1" applyAlignment="1">
      <alignment horizontal="left" vertical="center"/>
    </xf>
    <xf numFmtId="0" fontId="49" fillId="40" borderId="3" xfId="0" applyFont="1" applyFill="1" applyBorder="1" applyAlignment="1">
      <alignment horizontal="left" vertical="center"/>
    </xf>
    <xf numFmtId="0" fontId="49" fillId="40" borderId="6" xfId="0" applyFont="1" applyFill="1" applyBorder="1" applyAlignment="1">
      <alignment horizontal="left" vertical="center"/>
    </xf>
    <xf numFmtId="0" fontId="49" fillId="40" borderId="4" xfId="0" applyFont="1" applyFill="1" applyBorder="1" applyAlignment="1">
      <alignment horizontal="left" vertical="center"/>
    </xf>
    <xf numFmtId="0" fontId="49" fillId="38" borderId="6" xfId="0" applyFont="1" applyFill="1" applyBorder="1" applyAlignment="1">
      <alignment horizontal="center" vertical="center" wrapText="1"/>
    </xf>
    <xf numFmtId="0" fontId="49" fillId="40" borderId="4" xfId="0" applyFont="1" applyFill="1" applyBorder="1" applyAlignment="1">
      <alignment horizontal="center" vertical="center" wrapText="1"/>
    </xf>
    <xf numFmtId="0" fontId="49" fillId="40" borderId="10" xfId="0" applyFont="1" applyFill="1" applyBorder="1" applyAlignment="1">
      <alignment horizontal="center" vertical="center" wrapText="1"/>
    </xf>
    <xf numFmtId="0" fontId="49" fillId="40" borderId="28" xfId="0" applyFont="1" applyFill="1" applyBorder="1" applyAlignment="1">
      <alignment horizontal="center" vertical="center" wrapText="1"/>
    </xf>
    <xf numFmtId="0" fontId="49" fillId="36" borderId="62" xfId="0" applyFont="1" applyFill="1" applyBorder="1" applyAlignment="1">
      <alignment horizontal="left" vertical="top" shrinkToFit="1"/>
    </xf>
    <xf numFmtId="0" fontId="49" fillId="36" borderId="4" xfId="0" applyFont="1" applyFill="1" applyBorder="1" applyAlignment="1">
      <alignment horizontal="left" vertical="top" shrinkToFit="1"/>
    </xf>
    <xf numFmtId="0" fontId="49" fillId="36" borderId="29" xfId="0" applyFont="1" applyFill="1" applyBorder="1" applyAlignment="1">
      <alignment horizontal="left" vertical="top" shrinkToFit="1"/>
    </xf>
    <xf numFmtId="0" fontId="49" fillId="36" borderId="9" xfId="0" applyFont="1" applyFill="1" applyBorder="1" applyAlignment="1">
      <alignment horizontal="center" vertical="center"/>
    </xf>
    <xf numFmtId="0" fontId="49" fillId="36" borderId="28" xfId="0" applyFont="1" applyFill="1" applyBorder="1" applyAlignment="1">
      <alignment horizontal="center" vertical="center"/>
    </xf>
    <xf numFmtId="0" fontId="49" fillId="36" borderId="10" xfId="0" applyFont="1" applyFill="1" applyBorder="1" applyAlignment="1">
      <alignment horizontal="center" vertical="top"/>
    </xf>
    <xf numFmtId="0" fontId="49" fillId="36" borderId="9" xfId="0" applyFont="1" applyFill="1" applyBorder="1" applyAlignment="1">
      <alignment horizontal="center" vertical="top"/>
    </xf>
    <xf numFmtId="0" fontId="49" fillId="36" borderId="28" xfId="0" applyFont="1" applyFill="1" applyBorder="1" applyAlignment="1">
      <alignment horizontal="center" vertical="top"/>
    </xf>
    <xf numFmtId="0" fontId="49" fillId="12" borderId="35" xfId="0" applyFont="1" applyFill="1" applyBorder="1" applyAlignment="1">
      <alignment horizontal="center" vertical="center"/>
    </xf>
    <xf numFmtId="0" fontId="49" fillId="12" borderId="35" xfId="0" applyFont="1" applyFill="1" applyBorder="1" applyAlignment="1">
      <alignment horizontal="center" vertical="center" shrinkToFit="1"/>
    </xf>
    <xf numFmtId="0" fontId="49" fillId="12" borderId="40" xfId="0" applyFont="1" applyFill="1" applyBorder="1" applyAlignment="1">
      <alignment horizontal="center" vertical="center" shrinkToFit="1"/>
    </xf>
    <xf numFmtId="0" fontId="49" fillId="40" borderId="42" xfId="0" applyFont="1" applyFill="1" applyBorder="1" applyAlignment="1">
      <alignment horizontal="center" vertical="center" textRotation="255"/>
    </xf>
    <xf numFmtId="0" fontId="49" fillId="40" borderId="65" xfId="0" applyFont="1" applyFill="1" applyBorder="1" applyAlignment="1">
      <alignment horizontal="center" vertical="center" textRotation="255"/>
    </xf>
    <xf numFmtId="0" fontId="49" fillId="38" borderId="4" xfId="0" applyFont="1" applyFill="1" applyBorder="1" applyAlignment="1">
      <alignment horizontal="center" vertical="center" wrapText="1"/>
    </xf>
    <xf numFmtId="0" fontId="49" fillId="38" borderId="29" xfId="0" applyFont="1" applyFill="1" applyBorder="1" applyAlignment="1">
      <alignment horizontal="center" vertical="center" wrapText="1"/>
    </xf>
    <xf numFmtId="0" fontId="49" fillId="38" borderId="1" xfId="0" applyFont="1" applyFill="1" applyBorder="1" applyAlignment="1">
      <alignment horizontal="center" vertical="center" wrapText="1"/>
    </xf>
    <xf numFmtId="0" fontId="49" fillId="38" borderId="0" xfId="0" applyFont="1" applyFill="1" applyBorder="1" applyAlignment="1">
      <alignment horizontal="center" vertical="center" wrapText="1"/>
    </xf>
    <xf numFmtId="0" fontId="49" fillId="38" borderId="41" xfId="0" applyFont="1" applyFill="1" applyBorder="1" applyAlignment="1">
      <alignment horizontal="center" vertical="center" wrapText="1"/>
    </xf>
    <xf numFmtId="0" fontId="49" fillId="38" borderId="6" xfId="0" applyFont="1" applyFill="1" applyBorder="1" applyAlignment="1">
      <alignment horizontal="center" vertical="center"/>
    </xf>
    <xf numFmtId="0" fontId="49" fillId="38" borderId="4" xfId="0" applyFont="1" applyFill="1" applyBorder="1" applyAlignment="1">
      <alignment horizontal="center" vertical="center"/>
    </xf>
    <xf numFmtId="0" fontId="49" fillId="38" borderId="29" xfId="0" applyFont="1" applyFill="1" applyBorder="1" applyAlignment="1">
      <alignment horizontal="center" vertical="center"/>
    </xf>
    <xf numFmtId="0" fontId="49" fillId="38" borderId="10" xfId="0" applyFont="1" applyFill="1" applyBorder="1" applyAlignment="1">
      <alignment horizontal="center" vertical="center"/>
    </xf>
    <xf numFmtId="0" fontId="49" fillId="38" borderId="9" xfId="0" applyFont="1" applyFill="1" applyBorder="1" applyAlignment="1">
      <alignment horizontal="center" vertical="center"/>
    </xf>
    <xf numFmtId="0" fontId="49" fillId="38" borderId="28" xfId="0" applyFont="1" applyFill="1" applyBorder="1" applyAlignment="1">
      <alignment horizontal="center" vertical="center"/>
    </xf>
    <xf numFmtId="0" fontId="49" fillId="38" borderId="42" xfId="0" applyFont="1" applyFill="1" applyBorder="1" applyAlignment="1">
      <alignment horizontal="center" vertical="center" textRotation="255"/>
    </xf>
    <xf numFmtId="0" fontId="49" fillId="40" borderId="64" xfId="0" applyFont="1" applyFill="1" applyBorder="1" applyAlignment="1">
      <alignment horizontal="center" vertical="center" textRotation="255"/>
    </xf>
    <xf numFmtId="0" fontId="49" fillId="40" borderId="4" xfId="0" applyFont="1" applyFill="1" applyBorder="1" applyAlignment="1">
      <alignment horizontal="center" vertical="center"/>
    </xf>
    <xf numFmtId="0" fontId="49" fillId="40" borderId="1" xfId="0" applyFont="1" applyFill="1" applyBorder="1" applyAlignment="1">
      <alignment horizontal="center" vertical="center"/>
    </xf>
    <xf numFmtId="0" fontId="49" fillId="40" borderId="0" xfId="0" applyFont="1" applyFill="1" applyBorder="1" applyAlignment="1">
      <alignment horizontal="center" vertical="center"/>
    </xf>
    <xf numFmtId="0" fontId="49" fillId="40" borderId="41" xfId="0" applyFont="1" applyFill="1" applyBorder="1" applyAlignment="1">
      <alignment horizontal="center" vertical="center"/>
    </xf>
    <xf numFmtId="0" fontId="49" fillId="40" borderId="10" xfId="0" applyFont="1" applyFill="1" applyBorder="1" applyAlignment="1">
      <alignment horizontal="center" vertical="center"/>
    </xf>
    <xf numFmtId="0" fontId="49" fillId="40" borderId="28" xfId="0" applyFont="1" applyFill="1" applyBorder="1" applyAlignment="1">
      <alignment horizontal="center" vertical="center"/>
    </xf>
    <xf numFmtId="0" fontId="50" fillId="36" borderId="62" xfId="0" applyFont="1" applyFill="1" applyBorder="1" applyAlignment="1">
      <alignment horizontal="left" vertical="center" shrinkToFit="1"/>
    </xf>
    <xf numFmtId="0" fontId="50" fillId="36" borderId="4" xfId="0" applyFont="1" applyFill="1" applyBorder="1" applyAlignment="1">
      <alignment horizontal="left" vertical="center" shrinkToFit="1"/>
    </xf>
    <xf numFmtId="0" fontId="50" fillId="36" borderId="61" xfId="0" applyFont="1" applyFill="1" applyBorder="1" applyAlignment="1">
      <alignment horizontal="left" vertical="center" shrinkToFit="1"/>
    </xf>
    <xf numFmtId="0" fontId="50" fillId="36" borderId="41" xfId="0" applyFont="1" applyFill="1" applyBorder="1" applyAlignment="1">
      <alignment horizontal="left" vertical="center" shrinkToFit="1"/>
    </xf>
    <xf numFmtId="0" fontId="50" fillId="36" borderId="0" xfId="0" applyFont="1" applyFill="1" applyBorder="1" applyAlignment="1">
      <alignment horizontal="left" vertical="center" shrinkToFit="1"/>
    </xf>
    <xf numFmtId="0" fontId="49" fillId="40" borderId="29" xfId="0" applyFont="1" applyFill="1" applyBorder="1" applyAlignment="1">
      <alignment horizontal="center" vertical="center" wrapText="1"/>
    </xf>
    <xf numFmtId="0" fontId="49" fillId="40" borderId="1" xfId="0" applyFont="1" applyFill="1" applyBorder="1" applyAlignment="1">
      <alignment horizontal="center" vertical="center" wrapText="1"/>
    </xf>
    <xf numFmtId="0" fontId="49" fillId="40" borderId="41" xfId="0" applyFont="1" applyFill="1" applyBorder="1" applyAlignment="1">
      <alignment horizontal="center" vertical="center" wrapText="1"/>
    </xf>
    <xf numFmtId="0" fontId="49" fillId="40" borderId="0" xfId="0" applyFont="1" applyFill="1" applyBorder="1" applyAlignment="1">
      <alignment horizontal="center" vertical="center" wrapText="1"/>
    </xf>
    <xf numFmtId="0" fontId="49" fillId="36" borderId="6" xfId="0" applyFont="1" applyFill="1" applyBorder="1" applyAlignment="1">
      <alignment horizontal="left" vertical="top"/>
    </xf>
    <xf numFmtId="0" fontId="49" fillId="36" borderId="4" xfId="0" applyFont="1" applyFill="1" applyBorder="1" applyAlignment="1">
      <alignment horizontal="left" vertical="top"/>
    </xf>
    <xf numFmtId="0" fontId="49" fillId="36" borderId="29" xfId="0" applyFont="1" applyFill="1" applyBorder="1" applyAlignment="1">
      <alignment horizontal="left" vertical="top"/>
    </xf>
    <xf numFmtId="0" fontId="49" fillId="36" borderId="1" xfId="0" applyFont="1" applyFill="1" applyBorder="1" applyAlignment="1">
      <alignment horizontal="left" vertical="top"/>
    </xf>
    <xf numFmtId="0" fontId="49" fillId="36" borderId="0" xfId="0" applyFont="1" applyFill="1" applyBorder="1" applyAlignment="1">
      <alignment horizontal="left" vertical="top"/>
    </xf>
    <xf numFmtId="0" fontId="49" fillId="36" borderId="41" xfId="0" applyFont="1" applyFill="1" applyBorder="1" applyAlignment="1">
      <alignment horizontal="left" vertical="top"/>
    </xf>
    <xf numFmtId="0" fontId="49" fillId="36" borderId="10" xfId="0" applyFont="1" applyFill="1" applyBorder="1" applyAlignment="1">
      <alignment horizontal="left" vertical="top"/>
    </xf>
    <xf numFmtId="0" fontId="49" fillId="36" borderId="9" xfId="0" applyFont="1" applyFill="1" applyBorder="1" applyAlignment="1">
      <alignment horizontal="left" vertical="top"/>
    </xf>
    <xf numFmtId="0" fontId="49" fillId="36" borderId="28" xfId="0" applyFont="1" applyFill="1" applyBorder="1" applyAlignment="1">
      <alignment horizontal="left" vertical="top"/>
    </xf>
    <xf numFmtId="0" fontId="55" fillId="37" borderId="20" xfId="0" applyFont="1" applyFill="1" applyBorder="1" applyAlignment="1">
      <alignment horizontal="left" vertical="center"/>
    </xf>
    <xf numFmtId="0" fontId="55" fillId="10" borderId="61" xfId="0" applyFont="1" applyFill="1" applyBorder="1" applyAlignment="1">
      <alignment horizontal="left" vertical="center"/>
    </xf>
    <xf numFmtId="0" fontId="55" fillId="10" borderId="73" xfId="0" applyFont="1" applyFill="1" applyBorder="1" applyAlignment="1">
      <alignment horizontal="left" vertical="center"/>
    </xf>
    <xf numFmtId="0" fontId="49" fillId="36" borderId="6" xfId="0" applyFont="1" applyFill="1" applyBorder="1" applyAlignment="1">
      <alignment horizontal="left" vertical="center" shrinkToFit="1"/>
    </xf>
    <xf numFmtId="0" fontId="49" fillId="36" borderId="4" xfId="0" applyFont="1" applyFill="1" applyBorder="1" applyAlignment="1">
      <alignment horizontal="left" vertical="center" shrinkToFit="1"/>
    </xf>
    <xf numFmtId="0" fontId="49" fillId="36" borderId="3" xfId="0" applyFont="1" applyFill="1" applyBorder="1" applyAlignment="1">
      <alignment horizontal="center" vertical="center"/>
    </xf>
    <xf numFmtId="0" fontId="49" fillId="36" borderId="5" xfId="0" applyFont="1" applyFill="1" applyBorder="1" applyAlignment="1">
      <alignment horizontal="center" vertical="center"/>
    </xf>
    <xf numFmtId="0" fontId="49" fillId="0" borderId="14" xfId="0" applyFont="1" applyFill="1" applyBorder="1" applyAlignment="1">
      <alignment horizontal="center" vertical="center" shrinkToFit="1"/>
    </xf>
    <xf numFmtId="0" fontId="49" fillId="14" borderId="14" xfId="0" applyFont="1" applyFill="1" applyBorder="1" applyAlignment="1" applyProtection="1">
      <alignment horizontal="center" vertical="center" shrinkToFit="1"/>
      <protection locked="0"/>
    </xf>
    <xf numFmtId="0" fontId="49" fillId="14" borderId="32" xfId="0" applyFont="1" applyFill="1" applyBorder="1" applyAlignment="1" applyProtection="1">
      <alignment horizontal="center" vertical="center" shrinkToFit="1"/>
      <protection locked="0"/>
    </xf>
    <xf numFmtId="0" fontId="49" fillId="38" borderId="6" xfId="0" applyFont="1" applyFill="1" applyBorder="1" applyAlignment="1">
      <alignment horizontal="center" vertical="center" textRotation="255"/>
    </xf>
    <xf numFmtId="0" fontId="49" fillId="40" borderId="1" xfId="0" applyFont="1" applyFill="1" applyBorder="1" applyAlignment="1">
      <alignment horizontal="center" vertical="center" textRotation="255"/>
    </xf>
    <xf numFmtId="0" fontId="55" fillId="37" borderId="20" xfId="0" applyFont="1" applyFill="1" applyBorder="1" applyAlignment="1">
      <alignment vertical="center"/>
    </xf>
    <xf numFmtId="0" fontId="55" fillId="10" borderId="26" xfId="0" applyFont="1" applyFill="1" applyBorder="1" applyAlignment="1">
      <alignment vertical="center"/>
    </xf>
    <xf numFmtId="0" fontId="55" fillId="10" borderId="27" xfId="0" applyFont="1" applyFill="1" applyBorder="1" applyAlignment="1">
      <alignment vertical="center"/>
    </xf>
    <xf numFmtId="185" fontId="49" fillId="36" borderId="61" xfId="0" applyNumberFormat="1" applyFont="1" applyFill="1" applyBorder="1" applyAlignment="1">
      <alignment horizontal="left" vertical="center" shrinkToFit="1"/>
    </xf>
    <xf numFmtId="185" fontId="49" fillId="36" borderId="0" xfId="0" applyNumberFormat="1" applyFont="1" applyFill="1" applyBorder="1" applyAlignment="1">
      <alignment horizontal="left" vertical="center" shrinkToFit="1"/>
    </xf>
    <xf numFmtId="0" fontId="49" fillId="0" borderId="23" xfId="0" applyFont="1" applyBorder="1" applyAlignment="1">
      <alignment horizontal="left" vertical="center"/>
    </xf>
    <xf numFmtId="0" fontId="49" fillId="0" borderId="63" xfId="0" applyFont="1" applyBorder="1" applyAlignment="1">
      <alignment horizontal="left" vertical="center"/>
    </xf>
    <xf numFmtId="0" fontId="49" fillId="36" borderId="0" xfId="0" applyFont="1" applyFill="1" applyBorder="1" applyAlignment="1">
      <alignment horizontal="left" vertical="center"/>
    </xf>
    <xf numFmtId="0" fontId="49" fillId="36" borderId="41" xfId="0" applyFont="1" applyFill="1" applyBorder="1" applyAlignment="1">
      <alignment horizontal="left" vertical="center"/>
    </xf>
    <xf numFmtId="0" fontId="49" fillId="36" borderId="1" xfId="0" applyFont="1" applyFill="1" applyBorder="1" applyAlignment="1">
      <alignment horizontal="left" vertical="center" shrinkToFit="1"/>
    </xf>
    <xf numFmtId="0" fontId="49" fillId="36" borderId="0" xfId="0" applyFont="1" applyFill="1" applyBorder="1" applyAlignment="1">
      <alignment horizontal="left" vertical="center" shrinkToFit="1"/>
    </xf>
    <xf numFmtId="0" fontId="49" fillId="37" borderId="6" xfId="0" applyFont="1" applyFill="1" applyBorder="1" applyAlignment="1">
      <alignment vertical="center"/>
    </xf>
    <xf numFmtId="0" fontId="49" fillId="10" borderId="4" xfId="0" applyFont="1" applyFill="1" applyBorder="1" applyAlignment="1">
      <alignment vertical="center"/>
    </xf>
    <xf numFmtId="0" fontId="49" fillId="10" borderId="29" xfId="0" applyFont="1" applyFill="1" applyBorder="1" applyAlignment="1">
      <alignment vertical="center"/>
    </xf>
    <xf numFmtId="0" fontId="49" fillId="36" borderId="10" xfId="0" applyFont="1" applyFill="1" applyBorder="1" applyAlignment="1">
      <alignment horizontal="left" vertical="center"/>
    </xf>
    <xf numFmtId="0" fontId="49" fillId="36" borderId="9" xfId="0" applyFont="1" applyFill="1" applyBorder="1" applyAlignment="1">
      <alignment horizontal="left" vertical="center"/>
    </xf>
    <xf numFmtId="0" fontId="49" fillId="36" borderId="28" xfId="0" applyFont="1" applyFill="1" applyBorder="1" applyAlignment="1">
      <alignment horizontal="left" vertical="center"/>
    </xf>
    <xf numFmtId="0" fontId="49" fillId="36" borderId="4" xfId="0" applyFont="1" applyFill="1" applyBorder="1" applyAlignment="1">
      <alignment horizontal="left" vertical="center"/>
    </xf>
    <xf numFmtId="0" fontId="49" fillId="36" borderId="29" xfId="0" applyFont="1" applyFill="1" applyBorder="1" applyAlignment="1">
      <alignment horizontal="left" vertical="center"/>
    </xf>
    <xf numFmtId="0" fontId="55" fillId="37" borderId="20" xfId="0" applyFont="1" applyFill="1" applyBorder="1" applyAlignment="1">
      <alignment horizontal="center" vertical="center"/>
    </xf>
    <xf numFmtId="0" fontId="55" fillId="10" borderId="26" xfId="0" applyFont="1" applyFill="1" applyBorder="1" applyAlignment="1">
      <alignment horizontal="center" vertical="center"/>
    </xf>
    <xf numFmtId="0" fontId="55" fillId="10" borderId="22" xfId="0" applyFont="1" applyFill="1" applyBorder="1" applyAlignment="1">
      <alignment horizontal="center" vertical="center"/>
    </xf>
    <xf numFmtId="0" fontId="55" fillId="10" borderId="23" xfId="0" applyFont="1" applyFill="1" applyBorder="1" applyAlignment="1">
      <alignment horizontal="center" vertical="center"/>
    </xf>
    <xf numFmtId="0" fontId="55" fillId="0" borderId="26" xfId="0" applyFont="1" applyFill="1" applyBorder="1" applyAlignment="1">
      <alignment horizontal="left" vertical="center"/>
    </xf>
    <xf numFmtId="0" fontId="55" fillId="0" borderId="26" xfId="0" applyFont="1" applyFill="1" applyBorder="1" applyAlignment="1">
      <alignment horizontal="left" vertical="top" wrapText="1"/>
    </xf>
    <xf numFmtId="0" fontId="55" fillId="0" borderId="27" xfId="0" applyFont="1" applyFill="1" applyBorder="1" applyAlignment="1">
      <alignment horizontal="left" vertical="top" wrapText="1"/>
    </xf>
    <xf numFmtId="0" fontId="55" fillId="0" borderId="23" xfId="0" applyFont="1" applyFill="1" applyBorder="1" applyAlignment="1">
      <alignment horizontal="left" vertical="center"/>
    </xf>
    <xf numFmtId="0" fontId="55" fillId="0" borderId="63" xfId="0" applyFont="1" applyFill="1" applyBorder="1" applyAlignment="1">
      <alignment horizontal="left" vertical="center"/>
    </xf>
    <xf numFmtId="0" fontId="49" fillId="37" borderId="1" xfId="0" applyFont="1" applyFill="1" applyBorder="1" applyAlignment="1">
      <alignment horizontal="center" vertical="center"/>
    </xf>
    <xf numFmtId="0" fontId="49" fillId="10" borderId="0" xfId="0" applyFont="1" applyFill="1" applyBorder="1" applyAlignment="1">
      <alignment horizontal="center" vertical="center"/>
    </xf>
    <xf numFmtId="0" fontId="49" fillId="10" borderId="10" xfId="0" applyFont="1" applyFill="1" applyBorder="1" applyAlignment="1">
      <alignment horizontal="center" vertical="center"/>
    </xf>
    <xf numFmtId="0" fontId="49" fillId="10" borderId="9" xfId="0" applyFont="1" applyFill="1" applyBorder="1" applyAlignment="1">
      <alignment horizontal="center" vertical="center"/>
    </xf>
    <xf numFmtId="0" fontId="49" fillId="37" borderId="1" xfId="0" applyFont="1" applyFill="1" applyBorder="1" applyAlignment="1">
      <alignment horizontal="left" vertical="top" wrapText="1"/>
    </xf>
    <xf numFmtId="0" fontId="49" fillId="10" borderId="0" xfId="0" applyFont="1" applyFill="1" applyBorder="1" applyAlignment="1">
      <alignment horizontal="left" vertical="top" wrapText="1"/>
    </xf>
    <xf numFmtId="0" fontId="49" fillId="10" borderId="41" xfId="0" applyFont="1" applyFill="1" applyBorder="1" applyAlignment="1">
      <alignment horizontal="left" vertical="top" wrapText="1"/>
    </xf>
    <xf numFmtId="0" fontId="49" fillId="10" borderId="1" xfId="0" applyFont="1" applyFill="1" applyBorder="1" applyAlignment="1">
      <alignment horizontal="left" vertical="top" wrapText="1"/>
    </xf>
    <xf numFmtId="0" fontId="49" fillId="37" borderId="6" xfId="0" applyFont="1" applyFill="1" applyBorder="1" applyAlignment="1">
      <alignment horizontal="left" vertical="center"/>
    </xf>
    <xf numFmtId="0" fontId="49" fillId="10" borderId="4" xfId="0" applyFont="1" applyFill="1" applyBorder="1" applyAlignment="1">
      <alignment horizontal="left" vertical="center"/>
    </xf>
    <xf numFmtId="0" fontId="49" fillId="36" borderId="1" xfId="0" applyFont="1" applyFill="1" applyBorder="1" applyAlignment="1">
      <alignment vertical="top"/>
    </xf>
    <xf numFmtId="0" fontId="49" fillId="36" borderId="0" xfId="0" applyFont="1" applyFill="1" applyBorder="1" applyAlignment="1">
      <alignment vertical="top"/>
    </xf>
    <xf numFmtId="0" fontId="49" fillId="36" borderId="41" xfId="0" applyFont="1" applyFill="1" applyBorder="1" applyAlignment="1">
      <alignment vertical="top"/>
    </xf>
    <xf numFmtId="0" fontId="49" fillId="36" borderId="10" xfId="0" applyFont="1" applyFill="1" applyBorder="1" applyAlignment="1">
      <alignment vertical="top"/>
    </xf>
    <xf numFmtId="0" fontId="49" fillId="36" borderId="9" xfId="0" applyFont="1" applyFill="1" applyBorder="1" applyAlignment="1">
      <alignment vertical="top"/>
    </xf>
    <xf numFmtId="0" fontId="49" fillId="36" borderId="28" xfId="0" applyFont="1" applyFill="1" applyBorder="1" applyAlignment="1">
      <alignment vertical="top"/>
    </xf>
    <xf numFmtId="0" fontId="49" fillId="36" borderId="2" xfId="0" applyFont="1" applyFill="1" applyBorder="1" applyAlignment="1">
      <alignment horizontal="center" vertical="center"/>
    </xf>
    <xf numFmtId="0" fontId="49" fillId="36" borderId="50" xfId="0" applyFont="1" applyFill="1" applyBorder="1" applyAlignment="1">
      <alignment horizontal="center" vertical="center"/>
    </xf>
    <xf numFmtId="0" fontId="49" fillId="37" borderId="1" xfId="0" applyFont="1" applyFill="1" applyBorder="1" applyAlignment="1">
      <alignment horizontal="left" vertical="center"/>
    </xf>
    <xf numFmtId="0" fontId="49" fillId="10" borderId="0" xfId="0" applyFont="1" applyFill="1" applyBorder="1" applyAlignment="1">
      <alignment horizontal="left" vertical="center"/>
    </xf>
    <xf numFmtId="0" fontId="49" fillId="36" borderId="0" xfId="0" applyFont="1" applyFill="1" applyBorder="1" applyAlignment="1">
      <alignment horizontal="center" vertical="center"/>
    </xf>
    <xf numFmtId="0" fontId="49" fillId="36" borderId="71" xfId="0" applyFont="1" applyFill="1" applyBorder="1" applyAlignment="1">
      <alignment horizontal="center" vertical="center"/>
    </xf>
    <xf numFmtId="0" fontId="49" fillId="36" borderId="54" xfId="0" applyFont="1" applyFill="1" applyBorder="1" applyAlignment="1">
      <alignment horizontal="center" vertical="center"/>
    </xf>
    <xf numFmtId="0" fontId="50" fillId="12" borderId="0" xfId="0" applyFont="1" applyFill="1" applyBorder="1" applyAlignment="1">
      <alignment horizontal="left" vertical="center"/>
    </xf>
    <xf numFmtId="0" fontId="57" fillId="12" borderId="0" xfId="0" applyFont="1" applyFill="1" applyAlignment="1">
      <alignment horizontal="center" vertical="center" wrapText="1"/>
    </xf>
    <xf numFmtId="0" fontId="57" fillId="12" borderId="0" xfId="0" applyFont="1" applyFill="1" applyAlignment="1">
      <alignment horizontal="center" vertical="center"/>
    </xf>
    <xf numFmtId="0" fontId="55" fillId="39" borderId="20" xfId="0" applyFont="1" applyFill="1" applyBorder="1" applyAlignment="1">
      <alignment horizontal="left" vertical="center"/>
    </xf>
    <xf numFmtId="0" fontId="55" fillId="39" borderId="72" xfId="0" applyFont="1" applyFill="1" applyBorder="1" applyAlignment="1">
      <alignment horizontal="left" vertical="center"/>
    </xf>
    <xf numFmtId="0" fontId="56" fillId="39" borderId="24" xfId="0" applyFont="1" applyFill="1" applyBorder="1" applyAlignment="1">
      <alignment horizontal="left" vertical="center"/>
    </xf>
    <xf numFmtId="0" fontId="56" fillId="39" borderId="26" xfId="0" applyFont="1" applyFill="1" applyBorder="1" applyAlignment="1">
      <alignment horizontal="left" vertical="center"/>
    </xf>
    <xf numFmtId="0" fontId="56" fillId="39" borderId="27" xfId="0" applyFont="1" applyFill="1" applyBorder="1" applyAlignment="1">
      <alignment horizontal="left" vertical="center"/>
    </xf>
    <xf numFmtId="0" fontId="55" fillId="0" borderId="22" xfId="0" applyFont="1" applyBorder="1" applyAlignment="1">
      <alignment horizontal="right"/>
    </xf>
    <xf numFmtId="0" fontId="55" fillId="0" borderId="56" xfId="0" applyFont="1" applyBorder="1" applyAlignment="1">
      <alignment horizontal="right"/>
    </xf>
    <xf numFmtId="0" fontId="49" fillId="0" borderId="25" xfId="0" applyFont="1" applyBorder="1" applyAlignment="1">
      <alignment horizontal="left" vertical="top"/>
    </xf>
    <xf numFmtId="0" fontId="49" fillId="0" borderId="23" xfId="0" applyFont="1" applyBorder="1" applyAlignment="1">
      <alignment horizontal="left" vertical="top"/>
    </xf>
    <xf numFmtId="0" fontId="49" fillId="0" borderId="63" xfId="0" applyFont="1" applyBorder="1" applyAlignment="1">
      <alignment horizontal="left" vertical="top"/>
    </xf>
    <xf numFmtId="0" fontId="55" fillId="42" borderId="26" xfId="0" applyFont="1" applyFill="1" applyBorder="1" applyAlignment="1">
      <alignment vertical="center"/>
    </xf>
    <xf numFmtId="0" fontId="55" fillId="42" borderId="72" xfId="0" applyFont="1" applyFill="1" applyBorder="1" applyAlignment="1">
      <alignment vertical="center"/>
    </xf>
    <xf numFmtId="0" fontId="55" fillId="37" borderId="24" xfId="0" applyFont="1" applyFill="1" applyBorder="1" applyAlignment="1">
      <alignment vertical="center"/>
    </xf>
    <xf numFmtId="0" fontId="49" fillId="0" borderId="22" xfId="0" applyFont="1" applyFill="1" applyBorder="1" applyAlignment="1">
      <alignment horizontal="left" vertical="center"/>
    </xf>
    <xf numFmtId="0" fontId="49" fillId="0" borderId="23" xfId="0" applyFont="1" applyFill="1" applyBorder="1" applyAlignment="1">
      <alignment horizontal="left" vertical="center"/>
    </xf>
    <xf numFmtId="0" fontId="49" fillId="0" borderId="56" xfId="0" applyFont="1" applyFill="1" applyBorder="1" applyAlignment="1">
      <alignment horizontal="left" vertical="center"/>
    </xf>
    <xf numFmtId="0" fontId="49" fillId="37" borderId="0" xfId="0" applyFont="1" applyFill="1" applyBorder="1" applyAlignment="1">
      <alignment horizontal="center" vertical="center"/>
    </xf>
    <xf numFmtId="0" fontId="49" fillId="42" borderId="41" xfId="0" applyFont="1" applyFill="1" applyBorder="1" applyAlignment="1">
      <alignment horizontal="center" vertical="center"/>
    </xf>
    <xf numFmtId="0" fontId="49" fillId="43" borderId="0" xfId="0" applyFont="1" applyFill="1" applyBorder="1" applyAlignment="1">
      <alignment horizontal="center" vertical="center"/>
    </xf>
    <xf numFmtId="0" fontId="49" fillId="43" borderId="41" xfId="0" applyFont="1" applyFill="1" applyBorder="1" applyAlignment="1">
      <alignment horizontal="center" vertical="center"/>
    </xf>
    <xf numFmtId="0" fontId="49" fillId="36" borderId="1" xfId="0" applyFont="1" applyFill="1" applyBorder="1" applyAlignment="1">
      <alignment horizontal="left" vertical="center"/>
    </xf>
    <xf numFmtId="0" fontId="49" fillId="37" borderId="4" xfId="0" applyFont="1" applyFill="1" applyBorder="1" applyAlignment="1">
      <alignment horizontal="center" vertical="center"/>
    </xf>
    <xf numFmtId="0" fontId="49" fillId="42" borderId="29" xfId="0" applyFont="1" applyFill="1" applyBorder="1" applyAlignment="1">
      <alignment horizontal="center" vertical="center"/>
    </xf>
    <xf numFmtId="0" fontId="49" fillId="37" borderId="6" xfId="0" applyFont="1" applyFill="1" applyBorder="1" applyAlignment="1">
      <alignment horizontal="left" vertical="top" wrapText="1"/>
    </xf>
    <xf numFmtId="0" fontId="49" fillId="42" borderId="4" xfId="0" applyFont="1" applyFill="1" applyBorder="1" applyAlignment="1">
      <alignment horizontal="left" vertical="top" wrapText="1"/>
    </xf>
    <xf numFmtId="0" fontId="49" fillId="42" borderId="29" xfId="0" applyFont="1" applyFill="1" applyBorder="1" applyAlignment="1">
      <alignment horizontal="left" vertical="top" wrapText="1"/>
    </xf>
    <xf numFmtId="0" fontId="49" fillId="42" borderId="1" xfId="0" applyFont="1" applyFill="1" applyBorder="1" applyAlignment="1">
      <alignment horizontal="left" vertical="top" wrapText="1"/>
    </xf>
    <xf numFmtId="0" fontId="49" fillId="42" borderId="0" xfId="0" applyFont="1" applyFill="1" applyBorder="1" applyAlignment="1">
      <alignment horizontal="left" vertical="top" wrapText="1"/>
    </xf>
    <xf numFmtId="0" fontId="49" fillId="42" borderId="41" xfId="0" applyFont="1" applyFill="1" applyBorder="1" applyAlignment="1">
      <alignment horizontal="left" vertical="top" wrapText="1"/>
    </xf>
    <xf numFmtId="0" fontId="49" fillId="42" borderId="4" xfId="0" applyFont="1" applyFill="1" applyBorder="1" applyAlignment="1">
      <alignment horizontal="left" vertical="center"/>
    </xf>
    <xf numFmtId="0" fontId="49" fillId="42" borderId="29" xfId="0" applyFont="1" applyFill="1" applyBorder="1" applyAlignment="1">
      <alignment horizontal="left" vertical="center"/>
    </xf>
    <xf numFmtId="0" fontId="55" fillId="12" borderId="61" xfId="0" applyFont="1" applyFill="1" applyBorder="1" applyAlignment="1">
      <alignment horizontal="left" vertical="top" wrapText="1"/>
    </xf>
    <xf numFmtId="0" fontId="55" fillId="12" borderId="0" xfId="0" applyFont="1" applyFill="1" applyBorder="1" applyAlignment="1">
      <alignment horizontal="left" vertical="top" wrapText="1"/>
    </xf>
    <xf numFmtId="0" fontId="55" fillId="12" borderId="59" xfId="0" applyFont="1" applyFill="1" applyBorder="1" applyAlignment="1">
      <alignment horizontal="left" vertical="top" wrapText="1"/>
    </xf>
    <xf numFmtId="0" fontId="55" fillId="12" borderId="22" xfId="0" applyFont="1" applyFill="1" applyBorder="1" applyAlignment="1">
      <alignment horizontal="left" vertical="top" wrapText="1"/>
    </xf>
    <xf numFmtId="0" fontId="55" fillId="12" borderId="23" xfId="0" applyFont="1" applyFill="1" applyBorder="1" applyAlignment="1">
      <alignment horizontal="left" vertical="top" wrapText="1"/>
    </xf>
    <xf numFmtId="0" fontId="55" fillId="12" borderId="63" xfId="0" applyFont="1" applyFill="1" applyBorder="1" applyAlignment="1">
      <alignment horizontal="left" vertical="top" wrapText="1"/>
    </xf>
    <xf numFmtId="0" fontId="55" fillId="45" borderId="61" xfId="0" applyFont="1" applyFill="1" applyBorder="1" applyAlignment="1">
      <alignment horizontal="center" vertical="top" wrapText="1"/>
    </xf>
    <xf numFmtId="0" fontId="55" fillId="45" borderId="0" xfId="0" applyFont="1" applyFill="1" applyBorder="1" applyAlignment="1">
      <alignment horizontal="center" vertical="top" wrapText="1"/>
    </xf>
    <xf numFmtId="0" fontId="55" fillId="45" borderId="0" xfId="0" applyFont="1" applyFill="1" applyBorder="1" applyAlignment="1">
      <alignment horizontal="left" vertical="top"/>
    </xf>
    <xf numFmtId="0" fontId="55" fillId="45" borderId="59" xfId="0" applyFont="1" applyFill="1" applyBorder="1" applyAlignment="1">
      <alignment horizontal="left" vertical="top"/>
    </xf>
    <xf numFmtId="0" fontId="50" fillId="36" borderId="1" xfId="0" applyFont="1" applyFill="1" applyBorder="1" applyAlignment="1">
      <alignment horizontal="left" vertical="center" shrinkToFit="1"/>
    </xf>
    <xf numFmtId="0" fontId="57" fillId="0" borderId="0" xfId="0" applyFont="1" applyAlignment="1">
      <alignment horizontal="center" vertical="center" wrapText="1"/>
    </xf>
    <xf numFmtId="0" fontId="55" fillId="40" borderId="20" xfId="0" applyFont="1" applyFill="1" applyBorder="1" applyAlignment="1">
      <alignment vertical="center"/>
    </xf>
    <xf numFmtId="0" fontId="55" fillId="40" borderId="26" xfId="0" applyFont="1" applyFill="1" applyBorder="1" applyAlignment="1">
      <alignment vertical="center"/>
    </xf>
    <xf numFmtId="0" fontId="55" fillId="40" borderId="72" xfId="0" applyFont="1" applyFill="1" applyBorder="1" applyAlignment="1">
      <alignment vertical="center"/>
    </xf>
    <xf numFmtId="0" fontId="55" fillId="40" borderId="24" xfId="0" applyFont="1" applyFill="1" applyBorder="1" applyAlignment="1">
      <alignment horizontal="left" vertical="center"/>
    </xf>
    <xf numFmtId="0" fontId="55" fillId="40" borderId="72" xfId="0" applyFont="1" applyFill="1" applyBorder="1" applyAlignment="1">
      <alignment horizontal="left" vertical="center"/>
    </xf>
    <xf numFmtId="0" fontId="56" fillId="40" borderId="24" xfId="0" applyFont="1" applyFill="1" applyBorder="1" applyAlignment="1">
      <alignment horizontal="left" vertical="center"/>
    </xf>
    <xf numFmtId="0" fontId="56" fillId="40" borderId="27" xfId="0" applyFont="1" applyFill="1" applyBorder="1" applyAlignment="1">
      <alignment horizontal="left" vertical="center"/>
    </xf>
    <xf numFmtId="0" fontId="49" fillId="0" borderId="25" xfId="0" applyFont="1" applyBorder="1" applyAlignment="1">
      <alignment horizontal="center"/>
    </xf>
    <xf numFmtId="0" fontId="49" fillId="0" borderId="23" xfId="0" applyFont="1" applyBorder="1" applyAlignment="1">
      <alignment horizontal="center"/>
    </xf>
    <xf numFmtId="0" fontId="49" fillId="0" borderId="25" xfId="0" applyFont="1" applyBorder="1" applyAlignment="1">
      <alignment horizontal="center" vertical="top"/>
    </xf>
    <xf numFmtId="0" fontId="49" fillId="0" borderId="63" xfId="0" applyFont="1" applyBorder="1" applyAlignment="1">
      <alignment horizontal="center" vertical="top"/>
    </xf>
    <xf numFmtId="0" fontId="50" fillId="38" borderId="42" xfId="0" applyFont="1" applyFill="1" applyBorder="1" applyAlignment="1">
      <alignment horizontal="center" vertical="center" textRotation="255"/>
    </xf>
    <xf numFmtId="0" fontId="50" fillId="40" borderId="64" xfId="0" applyFont="1" applyFill="1" applyBorder="1" applyAlignment="1">
      <alignment horizontal="center" vertical="center" textRotation="255"/>
    </xf>
    <xf numFmtId="0" fontId="50" fillId="40" borderId="65" xfId="0" applyFont="1" applyFill="1" applyBorder="1" applyAlignment="1">
      <alignment horizontal="center" vertical="center" textRotation="255"/>
    </xf>
    <xf numFmtId="0" fontId="49" fillId="10" borderId="1" xfId="0" applyFont="1" applyFill="1" applyBorder="1" applyAlignment="1">
      <alignment horizontal="center" vertical="center"/>
    </xf>
    <xf numFmtId="0" fontId="51" fillId="12" borderId="0" xfId="0" applyFont="1" applyFill="1" applyBorder="1" applyAlignment="1">
      <alignment horizontal="left" vertical="center"/>
    </xf>
    <xf numFmtId="0" fontId="49" fillId="38" borderId="7" xfId="0" applyFont="1" applyFill="1" applyBorder="1" applyAlignment="1">
      <alignment horizontal="center" vertical="center"/>
    </xf>
    <xf numFmtId="0" fontId="49" fillId="40" borderId="10" xfId="0" applyFont="1" applyFill="1" applyBorder="1" applyAlignment="1">
      <alignment horizontal="center" vertical="center" textRotation="255"/>
    </xf>
    <xf numFmtId="0" fontId="55" fillId="10" borderId="31" xfId="0" applyFont="1" applyFill="1" applyBorder="1" applyAlignment="1">
      <alignment horizontal="center" vertical="center"/>
    </xf>
    <xf numFmtId="0" fontId="55" fillId="10" borderId="9" xfId="0" applyFont="1" applyFill="1" applyBorder="1" applyAlignment="1">
      <alignment horizontal="center" vertical="center"/>
    </xf>
    <xf numFmtId="180" fontId="55" fillId="12" borderId="27" xfId="0" applyNumberFormat="1" applyFont="1" applyFill="1" applyBorder="1" applyAlignment="1">
      <alignment horizontal="right" vertical="center"/>
    </xf>
    <xf numFmtId="180" fontId="55" fillId="12" borderId="60" xfId="0" applyNumberFormat="1" applyFont="1" applyFill="1" applyBorder="1" applyAlignment="1">
      <alignment horizontal="right" vertical="center"/>
    </xf>
    <xf numFmtId="0" fontId="55" fillId="37" borderId="11" xfId="0" applyFont="1" applyFill="1" applyBorder="1" applyAlignment="1">
      <alignment horizontal="center" vertical="center"/>
    </xf>
    <xf numFmtId="0" fontId="55" fillId="10" borderId="3" xfId="0" applyFont="1" applyFill="1" applyBorder="1" applyAlignment="1">
      <alignment horizontal="center" vertical="center"/>
    </xf>
    <xf numFmtId="0" fontId="55" fillId="37" borderId="62" xfId="0" applyFont="1" applyFill="1" applyBorder="1" applyAlignment="1">
      <alignment horizontal="center" vertical="center" shrinkToFit="1"/>
    </xf>
    <xf numFmtId="0" fontId="55" fillId="10" borderId="4" xfId="0" applyFont="1" applyFill="1" applyBorder="1" applyAlignment="1">
      <alignment horizontal="center" vertical="center" shrinkToFit="1"/>
    </xf>
    <xf numFmtId="0" fontId="55" fillId="10" borderId="61" xfId="0" applyFont="1" applyFill="1" applyBorder="1" applyAlignment="1">
      <alignment horizontal="center" vertical="center" shrinkToFit="1"/>
    </xf>
    <xf numFmtId="0" fontId="55" fillId="10" borderId="0" xfId="0" applyFont="1" applyFill="1" applyBorder="1" applyAlignment="1">
      <alignment horizontal="center" vertical="center" shrinkToFit="1"/>
    </xf>
    <xf numFmtId="0" fontId="55" fillId="10" borderId="31" xfId="0" applyFont="1" applyFill="1" applyBorder="1" applyAlignment="1">
      <alignment horizontal="center" vertical="center" shrinkToFit="1"/>
    </xf>
    <xf numFmtId="0" fontId="55" fillId="10" borderId="9" xfId="0" applyFont="1" applyFill="1" applyBorder="1" applyAlignment="1">
      <alignment horizontal="center" vertical="center" shrinkToFit="1"/>
    </xf>
    <xf numFmtId="0" fontId="49" fillId="37" borderId="43" xfId="0" applyFont="1" applyFill="1" applyBorder="1" applyAlignment="1">
      <alignment horizontal="center" vertical="center" textRotation="255" wrapText="1"/>
    </xf>
    <xf numFmtId="0" fontId="49" fillId="10" borderId="8" xfId="0" applyFont="1" applyFill="1" applyBorder="1" applyAlignment="1">
      <alignment horizontal="center" vertical="center" textRotation="255" wrapText="1"/>
    </xf>
    <xf numFmtId="0" fontId="49" fillId="10" borderId="44" xfId="0" applyFont="1" applyFill="1" applyBorder="1" applyAlignment="1">
      <alignment horizontal="center" vertical="center" textRotation="255" wrapText="1"/>
    </xf>
    <xf numFmtId="180" fontId="55" fillId="0" borderId="68" xfId="0" applyNumberFormat="1" applyFont="1" applyBorder="1" applyAlignment="1">
      <alignment horizontal="right" vertical="center" wrapText="1"/>
    </xf>
    <xf numFmtId="180" fontId="55" fillId="0" borderId="69" xfId="0" applyNumberFormat="1" applyFont="1" applyBorder="1" applyAlignment="1">
      <alignment horizontal="right" vertical="center" wrapText="1"/>
    </xf>
    <xf numFmtId="180" fontId="55" fillId="0" borderId="51" xfId="0" applyNumberFormat="1" applyFont="1" applyFill="1" applyBorder="1" applyAlignment="1">
      <alignment horizontal="right" vertical="center"/>
    </xf>
    <xf numFmtId="180" fontId="55" fillId="0" borderId="70" xfId="0" applyNumberFormat="1" applyFont="1" applyFill="1" applyBorder="1" applyAlignment="1">
      <alignment horizontal="right" vertical="center"/>
    </xf>
    <xf numFmtId="180" fontId="55" fillId="12" borderId="58" xfId="0" applyNumberFormat="1" applyFont="1" applyFill="1" applyBorder="1" applyAlignment="1">
      <alignment horizontal="right" vertical="center"/>
    </xf>
    <xf numFmtId="180" fontId="55" fillId="12" borderId="59" xfId="0" applyNumberFormat="1" applyFont="1" applyFill="1" applyBorder="1" applyAlignment="1">
      <alignment horizontal="right" vertical="center"/>
    </xf>
    <xf numFmtId="0" fontId="55" fillId="37" borderId="62" xfId="0" applyFont="1" applyFill="1" applyBorder="1" applyAlignment="1">
      <alignment horizontal="center" vertical="center"/>
    </xf>
    <xf numFmtId="0" fontId="55" fillId="10" borderId="4" xfId="0" applyFont="1" applyFill="1" applyBorder="1" applyAlignment="1">
      <alignment horizontal="center" vertical="center"/>
    </xf>
    <xf numFmtId="0" fontId="55" fillId="10" borderId="61" xfId="0" applyFont="1" applyFill="1" applyBorder="1" applyAlignment="1">
      <alignment horizontal="center" vertical="center"/>
    </xf>
    <xf numFmtId="0" fontId="55" fillId="10" borderId="0" xfId="0" applyFont="1" applyFill="1" applyBorder="1" applyAlignment="1">
      <alignment horizontal="center" vertical="center"/>
    </xf>
    <xf numFmtId="0" fontId="49" fillId="36" borderId="6" xfId="0" applyFont="1" applyFill="1" applyBorder="1" applyAlignment="1">
      <alignment horizontal="left" vertical="top" wrapText="1"/>
    </xf>
    <xf numFmtId="0" fontId="49" fillId="36" borderId="4" xfId="0" applyFont="1" applyFill="1" applyBorder="1" applyAlignment="1">
      <alignment horizontal="left" vertical="top" wrapText="1"/>
    </xf>
    <xf numFmtId="0" fontId="49" fillId="36" borderId="29" xfId="0" applyFont="1" applyFill="1" applyBorder="1" applyAlignment="1">
      <alignment horizontal="left" vertical="top" wrapText="1"/>
    </xf>
    <xf numFmtId="0" fontId="49" fillId="36" borderId="10" xfId="0" applyFont="1" applyFill="1" applyBorder="1" applyAlignment="1">
      <alignment horizontal="left" vertical="top" wrapText="1"/>
    </xf>
    <xf numFmtId="0" fontId="49" fillId="36" borderId="9" xfId="0" applyFont="1" applyFill="1" applyBorder="1" applyAlignment="1">
      <alignment horizontal="left" vertical="top" wrapText="1"/>
    </xf>
    <xf numFmtId="0" fontId="49" fillId="36" borderId="28" xfId="0" applyFont="1" applyFill="1" applyBorder="1" applyAlignment="1">
      <alignment horizontal="left" vertical="top" wrapText="1"/>
    </xf>
    <xf numFmtId="0" fontId="49" fillId="36" borderId="1" xfId="0" applyFont="1" applyFill="1" applyBorder="1" applyAlignment="1">
      <alignment horizontal="left" vertical="top" wrapText="1"/>
    </xf>
    <xf numFmtId="0" fontId="49" fillId="36" borderId="0" xfId="0" applyFont="1" applyFill="1" applyBorder="1" applyAlignment="1">
      <alignment horizontal="left" vertical="top" wrapText="1"/>
    </xf>
    <xf numFmtId="0" fontId="49" fillId="36" borderId="41" xfId="0" applyFont="1" applyFill="1" applyBorder="1" applyAlignment="1">
      <alignment horizontal="left" vertical="top" wrapText="1"/>
    </xf>
    <xf numFmtId="180" fontId="55" fillId="0" borderId="24" xfId="0" applyNumberFormat="1" applyFont="1" applyFill="1" applyBorder="1" applyAlignment="1">
      <alignment horizontal="right" vertical="center"/>
    </xf>
    <xf numFmtId="180" fontId="55" fillId="0" borderId="27" xfId="0" applyNumberFormat="1" applyFont="1" applyFill="1" applyBorder="1" applyAlignment="1">
      <alignment horizontal="right" vertical="center"/>
    </xf>
    <xf numFmtId="180" fontId="55" fillId="0" borderId="66" xfId="0" applyNumberFormat="1" applyFont="1" applyFill="1" applyBorder="1" applyAlignment="1">
      <alignment horizontal="right" vertical="center"/>
    </xf>
    <xf numFmtId="180" fontId="55" fillId="0" borderId="46" xfId="0" applyNumberFormat="1" applyFont="1" applyFill="1" applyBorder="1" applyAlignment="1">
      <alignment horizontal="right" vertical="center"/>
    </xf>
    <xf numFmtId="0" fontId="49" fillId="41" borderId="0" xfId="0" applyFont="1" applyFill="1" applyBorder="1" applyAlignment="1" applyProtection="1">
      <alignment horizontal="left" vertical="top"/>
      <protection locked="0"/>
    </xf>
    <xf numFmtId="0" fontId="49" fillId="41" borderId="4" xfId="0" applyFont="1" applyFill="1" applyBorder="1" applyAlignment="1" applyProtection="1">
      <alignment horizontal="left" vertical="top"/>
      <protection locked="0"/>
    </xf>
    <xf numFmtId="0" fontId="49" fillId="41" borderId="29" xfId="0" applyFont="1" applyFill="1" applyBorder="1" applyAlignment="1" applyProtection="1">
      <alignment horizontal="left" vertical="top"/>
      <protection locked="0"/>
    </xf>
    <xf numFmtId="0" fontId="49" fillId="41" borderId="9" xfId="0" applyFont="1" applyFill="1" applyBorder="1" applyAlignment="1" applyProtection="1">
      <alignment horizontal="left" vertical="top"/>
      <protection locked="0"/>
    </xf>
    <xf numFmtId="0" fontId="49" fillId="41" borderId="28" xfId="0" applyFont="1" applyFill="1" applyBorder="1" applyAlignment="1" applyProtection="1">
      <alignment horizontal="left" vertical="top"/>
      <protection locked="0"/>
    </xf>
    <xf numFmtId="0" fontId="49" fillId="10" borderId="10" xfId="0" applyFont="1" applyFill="1" applyBorder="1" applyAlignment="1">
      <alignment horizontal="left" vertical="center"/>
    </xf>
    <xf numFmtId="0" fontId="49" fillId="10" borderId="9" xfId="0" applyFont="1" applyFill="1" applyBorder="1" applyAlignment="1">
      <alignment horizontal="left" vertical="center"/>
    </xf>
    <xf numFmtId="0" fontId="49" fillId="41" borderId="4" xfId="0" applyFont="1" applyFill="1" applyBorder="1" applyAlignment="1">
      <alignment horizontal="left" vertical="top"/>
    </xf>
    <xf numFmtId="0" fontId="49" fillId="41" borderId="29" xfId="0" applyFont="1" applyFill="1" applyBorder="1" applyAlignment="1">
      <alignment horizontal="left" vertical="top"/>
    </xf>
    <xf numFmtId="0" fontId="49" fillId="41" borderId="9" xfId="0" applyFont="1" applyFill="1" applyBorder="1" applyAlignment="1">
      <alignment horizontal="left" vertical="top"/>
    </xf>
    <xf numFmtId="0" fontId="49" fillId="41" borderId="28" xfId="0" applyFont="1" applyFill="1" applyBorder="1" applyAlignment="1">
      <alignment horizontal="left" vertical="top"/>
    </xf>
    <xf numFmtId="180" fontId="49" fillId="36" borderId="7" xfId="0" applyNumberFormat="1" applyFont="1" applyFill="1" applyBorder="1" applyAlignment="1">
      <alignment horizontal="right" vertical="center"/>
    </xf>
    <xf numFmtId="180" fontId="49" fillId="36" borderId="5" xfId="0" applyNumberFormat="1" applyFont="1" applyFill="1" applyBorder="1" applyAlignment="1">
      <alignment horizontal="right" vertical="center"/>
    </xf>
    <xf numFmtId="0" fontId="56" fillId="12" borderId="45" xfId="0" applyFont="1" applyFill="1" applyBorder="1" applyAlignment="1">
      <alignment horizontal="center" vertical="center" shrinkToFit="1"/>
    </xf>
    <xf numFmtId="0" fontId="56" fillId="12" borderId="46" xfId="0" applyFont="1" applyFill="1" applyBorder="1" applyAlignment="1">
      <alignment horizontal="center" vertical="center" shrinkToFit="1"/>
    </xf>
    <xf numFmtId="0" fontId="49" fillId="40" borderId="9" xfId="0" applyFont="1" applyFill="1" applyBorder="1" applyAlignment="1">
      <alignment horizontal="center" vertical="center"/>
    </xf>
    <xf numFmtId="0" fontId="49" fillId="37" borderId="64" xfId="0" applyFont="1" applyFill="1" applyBorder="1" applyAlignment="1">
      <alignment horizontal="center" vertical="center" textRotation="255" wrapText="1"/>
    </xf>
    <xf numFmtId="0" fontId="49" fillId="10" borderId="64" xfId="0" applyFont="1" applyFill="1" applyBorder="1" applyAlignment="1">
      <alignment horizontal="center" vertical="center" textRotation="255" wrapText="1"/>
    </xf>
    <xf numFmtId="0" fontId="49" fillId="10" borderId="1" xfId="0" applyFont="1" applyFill="1" applyBorder="1" applyAlignment="1">
      <alignment horizontal="center" vertical="center" textRotation="255" wrapText="1"/>
    </xf>
    <xf numFmtId="0" fontId="49" fillId="10" borderId="10" xfId="0" applyFont="1" applyFill="1" applyBorder="1" applyAlignment="1">
      <alignment horizontal="center" vertical="center" textRotation="255" wrapText="1"/>
    </xf>
    <xf numFmtId="180" fontId="49" fillId="36" borderId="67" xfId="0" applyNumberFormat="1" applyFont="1" applyFill="1" applyBorder="1" applyAlignment="1">
      <alignment horizontal="right" vertical="center" wrapText="1"/>
    </xf>
    <xf numFmtId="180" fontId="49" fillId="36" borderId="51" xfId="0" applyNumberFormat="1" applyFont="1" applyFill="1" applyBorder="1" applyAlignment="1">
      <alignment horizontal="right" vertical="center"/>
    </xf>
    <xf numFmtId="180" fontId="49" fillId="36" borderId="55" xfId="0" applyNumberFormat="1" applyFont="1" applyFill="1" applyBorder="1" applyAlignment="1">
      <alignment horizontal="right" vertical="center"/>
    </xf>
    <xf numFmtId="198" fontId="49" fillId="0" borderId="57" xfId="0" applyNumberFormat="1" applyFont="1" applyBorder="1" applyAlignment="1">
      <alignment horizontal="left" vertical="center" shrinkToFit="1"/>
    </xf>
    <xf numFmtId="0" fontId="56" fillId="40" borderId="75" xfId="0" applyFont="1" applyFill="1" applyBorder="1" applyAlignment="1">
      <alignment horizontal="center" vertical="center" shrinkToFit="1"/>
    </xf>
    <xf numFmtId="0" fontId="56" fillId="40" borderId="76" xfId="0" applyFont="1" applyFill="1" applyBorder="1" applyAlignment="1">
      <alignment horizontal="center" vertical="center" shrinkToFit="1"/>
    </xf>
    <xf numFmtId="0" fontId="4" fillId="12" borderId="35" xfId="0" applyFont="1" applyFill="1" applyBorder="1" applyAlignment="1">
      <alignment horizontal="center" vertical="center"/>
    </xf>
    <xf numFmtId="0" fontId="4" fillId="12" borderId="35" xfId="0" applyFont="1" applyFill="1" applyBorder="1" applyAlignment="1">
      <alignment horizontal="center" vertical="center" shrinkToFit="1"/>
    </xf>
    <xf numFmtId="0" fontId="4" fillId="12" borderId="40"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14" borderId="3" xfId="0" applyFont="1" applyFill="1" applyBorder="1" applyAlignment="1" applyProtection="1">
      <alignment horizontal="center" vertical="center" shrinkToFit="1"/>
      <protection locked="0"/>
    </xf>
    <xf numFmtId="0" fontId="4" fillId="14" borderId="34" xfId="0" applyFont="1" applyFill="1" applyBorder="1" applyAlignment="1" applyProtection="1">
      <alignment horizontal="center" vertical="center" shrinkToFit="1"/>
      <protection locked="0"/>
    </xf>
    <xf numFmtId="38" fontId="4" fillId="0" borderId="3" xfId="43" applyFont="1" applyFill="1" applyBorder="1" applyAlignment="1">
      <alignment horizontal="center" vertical="center" shrinkToFit="1"/>
    </xf>
    <xf numFmtId="0" fontId="4" fillId="47" borderId="14" xfId="0" applyFont="1" applyFill="1" applyBorder="1" applyAlignment="1">
      <alignment horizontal="center" vertical="center" shrinkToFit="1"/>
    </xf>
    <xf numFmtId="0" fontId="4" fillId="47" borderId="14" xfId="0" applyFont="1" applyFill="1" applyBorder="1" applyAlignment="1" applyProtection="1">
      <alignment horizontal="center" vertical="center" shrinkToFit="1"/>
      <protection locked="0"/>
    </xf>
    <xf numFmtId="0" fontId="4" fillId="47" borderId="36" xfId="0" applyFont="1" applyFill="1" applyBorder="1" applyAlignment="1" applyProtection="1">
      <alignment horizontal="center" vertical="center" shrinkToFit="1"/>
      <protection locked="0"/>
    </xf>
    <xf numFmtId="0" fontId="4" fillId="47" borderId="3" xfId="0" applyFont="1" applyFill="1" applyBorder="1" applyAlignment="1">
      <alignment horizontal="center" vertical="center" shrinkToFit="1"/>
    </xf>
    <xf numFmtId="0" fontId="4" fillId="47" borderId="3" xfId="0" applyFont="1" applyFill="1" applyBorder="1" applyAlignment="1" applyProtection="1">
      <alignment horizontal="center" vertical="center" shrinkToFit="1"/>
      <protection locked="0"/>
    </xf>
    <xf numFmtId="0" fontId="4" fillId="47" borderId="5" xfId="0" applyFont="1" applyFill="1" applyBorder="1" applyAlignment="1" applyProtection="1">
      <alignment horizontal="center" vertical="center" shrinkToFit="1"/>
      <protection locked="0"/>
    </xf>
    <xf numFmtId="0" fontId="5" fillId="12" borderId="0" xfId="0" applyFont="1" applyFill="1" applyBorder="1" applyAlignment="1">
      <alignment horizontal="left" vertical="center"/>
    </xf>
    <xf numFmtId="0" fontId="10" fillId="0" borderId="26" xfId="0" applyFont="1" applyFill="1" applyBorder="1" applyAlignment="1">
      <alignment horizontal="left" vertical="top" wrapText="1"/>
    </xf>
    <xf numFmtId="0" fontId="10" fillId="0" borderId="27" xfId="0" applyFont="1" applyFill="1" applyBorder="1" applyAlignment="1">
      <alignment horizontal="left" vertical="top" wrapText="1"/>
    </xf>
    <xf numFmtId="0" fontId="4" fillId="0" borderId="14" xfId="0" applyFont="1" applyFill="1" applyBorder="1" applyAlignment="1">
      <alignment horizontal="center" vertical="center" shrinkToFit="1"/>
    </xf>
    <xf numFmtId="0" fontId="4" fillId="14" borderId="14" xfId="0" applyFont="1" applyFill="1" applyBorder="1" applyAlignment="1" applyProtection="1">
      <alignment horizontal="center" vertical="center" shrinkToFit="1"/>
      <protection locked="0"/>
    </xf>
    <xf numFmtId="0" fontId="4" fillId="14" borderId="32" xfId="0" applyFont="1" applyFill="1" applyBorder="1" applyAlignment="1" applyProtection="1">
      <alignment horizontal="center" vertical="center" shrinkToFit="1"/>
      <protection locked="0"/>
    </xf>
    <xf numFmtId="0" fontId="4" fillId="0" borderId="3" xfId="0" applyFont="1" applyFill="1" applyBorder="1" applyAlignment="1">
      <alignment horizontal="center" vertical="center" shrinkToFit="1"/>
    </xf>
    <xf numFmtId="0" fontId="4" fillId="0" borderId="35" xfId="0" applyFont="1" applyFill="1" applyBorder="1" applyAlignment="1" applyProtection="1">
      <alignment horizontal="center" vertical="center" shrinkToFit="1"/>
      <protection locked="0"/>
    </xf>
    <xf numFmtId="0" fontId="5" fillId="12" borderId="0" xfId="0" applyFont="1" applyFill="1" applyBorder="1" applyAlignment="1">
      <alignment horizontal="center" vertical="center"/>
    </xf>
    <xf numFmtId="0" fontId="4" fillId="36" borderId="62" xfId="0" applyFont="1" applyFill="1" applyBorder="1" applyAlignment="1">
      <alignment horizontal="left" vertical="top" shrinkToFit="1"/>
    </xf>
    <xf numFmtId="0" fontId="4" fillId="36" borderId="4" xfId="0" applyFont="1" applyFill="1" applyBorder="1" applyAlignment="1">
      <alignment horizontal="left" vertical="top" shrinkToFit="1"/>
    </xf>
    <xf numFmtId="0" fontId="4" fillId="36" borderId="29" xfId="0" applyFont="1" applyFill="1" applyBorder="1" applyAlignment="1">
      <alignment horizontal="left" vertical="top" shrinkToFit="1"/>
    </xf>
    <xf numFmtId="0" fontId="4" fillId="36" borderId="10" xfId="0" applyFont="1" applyFill="1" applyBorder="1" applyAlignment="1">
      <alignment horizontal="center" vertical="top"/>
    </xf>
    <xf numFmtId="0" fontId="4" fillId="36" borderId="9" xfId="0" applyFont="1" applyFill="1" applyBorder="1" applyAlignment="1">
      <alignment horizontal="center" vertical="top"/>
    </xf>
    <xf numFmtId="0" fontId="4" fillId="36" borderId="28" xfId="0" applyFont="1" applyFill="1" applyBorder="1" applyAlignment="1">
      <alignment horizontal="center" vertical="top"/>
    </xf>
    <xf numFmtId="180" fontId="10" fillId="12" borderId="58" xfId="0" applyNumberFormat="1" applyFont="1" applyFill="1" applyBorder="1" applyAlignment="1">
      <alignment horizontal="right" vertical="center"/>
    </xf>
    <xf numFmtId="180" fontId="10" fillId="12" borderId="59" xfId="0" applyNumberFormat="1" applyFont="1" applyFill="1" applyBorder="1" applyAlignment="1">
      <alignment horizontal="right" vertical="center"/>
    </xf>
    <xf numFmtId="180" fontId="10" fillId="12" borderId="60" xfId="0" applyNumberFormat="1" applyFont="1" applyFill="1" applyBorder="1" applyAlignment="1">
      <alignment horizontal="right" vertical="center"/>
    </xf>
    <xf numFmtId="0" fontId="10" fillId="37" borderId="62" xfId="0" applyFont="1" applyFill="1" applyBorder="1" applyAlignment="1">
      <alignment horizontal="center" vertical="center"/>
    </xf>
    <xf numFmtId="0" fontId="10" fillId="10" borderId="4" xfId="0" applyFont="1" applyFill="1" applyBorder="1" applyAlignment="1">
      <alignment horizontal="center" vertical="center"/>
    </xf>
    <xf numFmtId="0" fontId="10" fillId="10" borderId="61" xfId="0" applyFont="1" applyFill="1" applyBorder="1" applyAlignment="1">
      <alignment horizontal="center" vertical="center"/>
    </xf>
    <xf numFmtId="0" fontId="10" fillId="10" borderId="0" xfId="0" applyFont="1" applyFill="1" applyBorder="1" applyAlignment="1">
      <alignment horizontal="center" vertical="center"/>
    </xf>
    <xf numFmtId="0" fontId="10" fillId="10" borderId="31" xfId="0" applyFont="1" applyFill="1" applyBorder="1" applyAlignment="1">
      <alignment horizontal="center" vertical="center"/>
    </xf>
    <xf numFmtId="0" fontId="10" fillId="10" borderId="9" xfId="0" applyFont="1" applyFill="1" applyBorder="1" applyAlignment="1">
      <alignment horizontal="center" vertical="center"/>
    </xf>
    <xf numFmtId="0" fontId="8" fillId="12" borderId="0" xfId="0" applyFont="1" applyFill="1" applyBorder="1" applyAlignment="1">
      <alignment horizontal="left" vertical="center"/>
    </xf>
    <xf numFmtId="180" fontId="10" fillId="12" borderId="27" xfId="0" applyNumberFormat="1" applyFont="1" applyFill="1" applyBorder="1" applyAlignment="1">
      <alignment horizontal="right" vertical="center"/>
    </xf>
    <xf numFmtId="0" fontId="10" fillId="37" borderId="11" xfId="0" applyFont="1" applyFill="1" applyBorder="1" applyAlignment="1">
      <alignment horizontal="center" vertical="center"/>
    </xf>
    <xf numFmtId="0" fontId="10" fillId="10" borderId="3" xfId="0" applyFont="1" applyFill="1" applyBorder="1" applyAlignment="1">
      <alignment horizontal="center" vertical="center"/>
    </xf>
    <xf numFmtId="0" fontId="10" fillId="37" borderId="62" xfId="0" applyFont="1" applyFill="1" applyBorder="1" applyAlignment="1">
      <alignment horizontal="center" vertical="center" shrinkToFit="1"/>
    </xf>
    <xf numFmtId="0" fontId="10" fillId="10" borderId="4" xfId="0" applyFont="1" applyFill="1" applyBorder="1" applyAlignment="1">
      <alignment horizontal="center" vertical="center" shrinkToFit="1"/>
    </xf>
    <xf numFmtId="0" fontId="10" fillId="10" borderId="61" xfId="0" applyFont="1" applyFill="1" applyBorder="1" applyAlignment="1">
      <alignment horizontal="center" vertical="center" shrinkToFit="1"/>
    </xf>
    <xf numFmtId="0" fontId="10" fillId="10" borderId="0" xfId="0" applyFont="1" applyFill="1" applyBorder="1" applyAlignment="1">
      <alignment horizontal="center" vertical="center" shrinkToFit="1"/>
    </xf>
    <xf numFmtId="0" fontId="10" fillId="10" borderId="31" xfId="0" applyFont="1" applyFill="1" applyBorder="1" applyAlignment="1">
      <alignment horizontal="center" vertical="center" shrinkToFit="1"/>
    </xf>
    <xf numFmtId="0" fontId="10" fillId="10" borderId="9" xfId="0" applyFont="1" applyFill="1" applyBorder="1" applyAlignment="1">
      <alignment horizontal="center" vertical="center" shrinkToFit="1"/>
    </xf>
    <xf numFmtId="0" fontId="4" fillId="46" borderId="6" xfId="0" applyFont="1" applyFill="1" applyBorder="1" applyAlignment="1">
      <alignment horizontal="left" vertical="center"/>
    </xf>
    <xf numFmtId="0" fontId="4" fillId="46" borderId="4" xfId="0" applyFont="1" applyFill="1" applyBorder="1" applyAlignment="1">
      <alignment horizontal="left" vertical="center"/>
    </xf>
    <xf numFmtId="0" fontId="8" fillId="0" borderId="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46" borderId="6" xfId="0" applyFont="1" applyFill="1" applyBorder="1" applyAlignment="1">
      <alignment horizontal="center" vertical="center" wrapText="1"/>
    </xf>
    <xf numFmtId="0" fontId="8" fillId="46" borderId="1" xfId="0" applyFont="1" applyFill="1" applyBorder="1" applyAlignment="1">
      <alignment horizontal="center" vertical="center" wrapText="1"/>
    </xf>
    <xf numFmtId="0" fontId="8" fillId="46" borderId="10" xfId="0" applyFont="1" applyFill="1" applyBorder="1" applyAlignment="1">
      <alignment horizontal="center"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3"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xfId="40" builtinId="7"/>
    <cellStyle name="入力" xfId="41" builtinId="20" customBuiltin="1"/>
    <cellStyle name="標準" xfId="0" builtinId="0"/>
    <cellStyle name="良い" xfId="42" builtinId="26" customBuiltin="1"/>
  </cellStyles>
  <dxfs count="1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3" name="テキスト ボックス 2"/>
        <xdr:cNvSpPr txBox="1"/>
      </xdr:nvSpPr>
      <xdr:spPr>
        <a:xfrm>
          <a:off x="1181100" y="11877675"/>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4" name="右矢印 3"/>
        <xdr:cNvSpPr/>
      </xdr:nvSpPr>
      <xdr:spPr>
        <a:xfrm>
          <a:off x="5619750" y="1733550"/>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15876</xdr:colOff>
      <xdr:row>1</xdr:row>
      <xdr:rowOff>15875</xdr:rowOff>
    </xdr:from>
    <xdr:ext cx="646331" cy="392415"/>
    <xdr:sp macro="" textlink="">
      <xdr:nvSpPr>
        <xdr:cNvPr id="5" name="テキスト ボックス 4"/>
        <xdr:cNvSpPr txBox="1"/>
      </xdr:nvSpPr>
      <xdr:spPr>
        <a:xfrm>
          <a:off x="15876" y="238125"/>
          <a:ext cx="646331" cy="392415"/>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a:t>訓練</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4" name="右矢印 3"/>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19</xdr:row>
      <xdr:rowOff>25978</xdr:rowOff>
    </xdr:from>
    <xdr:to>
      <xdr:col>12</xdr:col>
      <xdr:colOff>484187</xdr:colOff>
      <xdr:row>20</xdr:row>
      <xdr:rowOff>91643</xdr:rowOff>
    </xdr:to>
    <xdr:sp macro="" textlink="" fLocksText="0">
      <xdr:nvSpPr>
        <xdr:cNvPr id="6" name="円/楕円 5"/>
        <xdr:cNvSpPr/>
      </xdr:nvSpPr>
      <xdr:spPr>
        <a:xfrm>
          <a:off x="8204489" y="4139046"/>
          <a:ext cx="341312" cy="28214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9" name="テキスト ボックス 8"/>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0" name="右矢印 9"/>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 name="右矢印 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19</xdr:row>
      <xdr:rowOff>25978</xdr:rowOff>
    </xdr:from>
    <xdr:to>
      <xdr:col>12</xdr:col>
      <xdr:colOff>484187</xdr:colOff>
      <xdr:row>20</xdr:row>
      <xdr:rowOff>91643</xdr:rowOff>
    </xdr:to>
    <xdr:sp macro="" textlink="" fLocksText="0">
      <xdr:nvSpPr>
        <xdr:cNvPr id="5" name="円/楕円 4"/>
        <xdr:cNvSpPr/>
      </xdr:nvSpPr>
      <xdr:spPr>
        <a:xfrm>
          <a:off x="8201025" y="4188403"/>
          <a:ext cx="341312" cy="2847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6" name="テキスト ボックス 5"/>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7" name="右矢印 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 name="右矢印 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19</xdr:row>
      <xdr:rowOff>25978</xdr:rowOff>
    </xdr:from>
    <xdr:to>
      <xdr:col>12</xdr:col>
      <xdr:colOff>484187</xdr:colOff>
      <xdr:row>20</xdr:row>
      <xdr:rowOff>91643</xdr:rowOff>
    </xdr:to>
    <xdr:sp macro="" textlink="" fLocksText="0">
      <xdr:nvSpPr>
        <xdr:cNvPr id="5" name="円/楕円 4"/>
        <xdr:cNvSpPr/>
      </xdr:nvSpPr>
      <xdr:spPr>
        <a:xfrm>
          <a:off x="8201025" y="4188403"/>
          <a:ext cx="341312" cy="2847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6" name="テキスト ボックス 5"/>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7" name="右矢印 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 name="右矢印 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19</xdr:row>
      <xdr:rowOff>25978</xdr:rowOff>
    </xdr:from>
    <xdr:to>
      <xdr:col>12</xdr:col>
      <xdr:colOff>484187</xdr:colOff>
      <xdr:row>20</xdr:row>
      <xdr:rowOff>91643</xdr:rowOff>
    </xdr:to>
    <xdr:sp macro="" textlink="" fLocksText="0">
      <xdr:nvSpPr>
        <xdr:cNvPr id="5" name="円/楕円 4"/>
        <xdr:cNvSpPr/>
      </xdr:nvSpPr>
      <xdr:spPr>
        <a:xfrm>
          <a:off x="8201025" y="4188403"/>
          <a:ext cx="341312" cy="2847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6" name="テキスト ボックス 5"/>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7" name="右矢印 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 name="右矢印 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19</xdr:row>
      <xdr:rowOff>25978</xdr:rowOff>
    </xdr:from>
    <xdr:to>
      <xdr:col>12</xdr:col>
      <xdr:colOff>484187</xdr:colOff>
      <xdr:row>20</xdr:row>
      <xdr:rowOff>91643</xdr:rowOff>
    </xdr:to>
    <xdr:sp macro="" textlink="" fLocksText="0">
      <xdr:nvSpPr>
        <xdr:cNvPr id="5" name="円/楕円 4"/>
        <xdr:cNvSpPr/>
      </xdr:nvSpPr>
      <xdr:spPr>
        <a:xfrm>
          <a:off x="8201025" y="4188403"/>
          <a:ext cx="341312" cy="2847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6" name="テキスト ボックス 5"/>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7" name="右矢印 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 name="右矢印 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19</xdr:row>
      <xdr:rowOff>25978</xdr:rowOff>
    </xdr:from>
    <xdr:to>
      <xdr:col>12</xdr:col>
      <xdr:colOff>484187</xdr:colOff>
      <xdr:row>20</xdr:row>
      <xdr:rowOff>91643</xdr:rowOff>
    </xdr:to>
    <xdr:sp macro="" textlink="" fLocksText="0">
      <xdr:nvSpPr>
        <xdr:cNvPr id="5" name="円/楕円 4"/>
        <xdr:cNvSpPr/>
      </xdr:nvSpPr>
      <xdr:spPr>
        <a:xfrm>
          <a:off x="8201025" y="4188403"/>
          <a:ext cx="341312" cy="2847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6" name="テキスト ボックス 5"/>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7" name="右矢印 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 name="右矢印 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15876</xdr:colOff>
      <xdr:row>1</xdr:row>
      <xdr:rowOff>15875</xdr:rowOff>
    </xdr:from>
    <xdr:ext cx="646331" cy="392415"/>
    <xdr:sp macro="" textlink="">
      <xdr:nvSpPr>
        <xdr:cNvPr id="4" name="テキスト ボックス 3"/>
        <xdr:cNvSpPr txBox="1"/>
      </xdr:nvSpPr>
      <xdr:spPr>
        <a:xfrm>
          <a:off x="15876" y="234950"/>
          <a:ext cx="646331" cy="392415"/>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a:t>訓練</a:t>
          </a:r>
        </a:p>
      </xdr:txBody>
    </xdr:sp>
    <xdr:clientData/>
  </xdr:oneCellAnchor>
  <xdr:twoCellAnchor>
    <xdr:from>
      <xdr:col>12</xdr:col>
      <xdr:colOff>142875</xdr:colOff>
      <xdr:row>19</xdr:row>
      <xdr:rowOff>25978</xdr:rowOff>
    </xdr:from>
    <xdr:to>
      <xdr:col>12</xdr:col>
      <xdr:colOff>484187</xdr:colOff>
      <xdr:row>20</xdr:row>
      <xdr:rowOff>91643</xdr:rowOff>
    </xdr:to>
    <xdr:sp macro="" textlink="" fLocksText="0">
      <xdr:nvSpPr>
        <xdr:cNvPr id="5" name="円/楕円 4"/>
        <xdr:cNvSpPr/>
      </xdr:nvSpPr>
      <xdr:spPr>
        <a:xfrm>
          <a:off x="8201025" y="4188403"/>
          <a:ext cx="341312" cy="2847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6" name="テキスト ボックス 5"/>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7" name="右矢印 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 name="右矢印 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15876</xdr:colOff>
      <xdr:row>1</xdr:row>
      <xdr:rowOff>15875</xdr:rowOff>
    </xdr:from>
    <xdr:ext cx="646331" cy="392415"/>
    <xdr:sp macro="" textlink="">
      <xdr:nvSpPr>
        <xdr:cNvPr id="4" name="テキスト ボックス 3"/>
        <xdr:cNvSpPr txBox="1"/>
      </xdr:nvSpPr>
      <xdr:spPr>
        <a:xfrm>
          <a:off x="15876" y="234950"/>
          <a:ext cx="646331" cy="392415"/>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a:t>訓練</a:t>
          </a:r>
        </a:p>
      </xdr:txBody>
    </xdr:sp>
    <xdr:clientData/>
  </xdr:oneCellAnchor>
  <xdr:twoCellAnchor>
    <xdr:from>
      <xdr:col>12</xdr:col>
      <xdr:colOff>142875</xdr:colOff>
      <xdr:row>19</xdr:row>
      <xdr:rowOff>25978</xdr:rowOff>
    </xdr:from>
    <xdr:to>
      <xdr:col>12</xdr:col>
      <xdr:colOff>484187</xdr:colOff>
      <xdr:row>20</xdr:row>
      <xdr:rowOff>91643</xdr:rowOff>
    </xdr:to>
    <xdr:sp macro="" textlink="" fLocksText="0">
      <xdr:nvSpPr>
        <xdr:cNvPr id="5" name="円/楕円 4"/>
        <xdr:cNvSpPr/>
      </xdr:nvSpPr>
      <xdr:spPr>
        <a:xfrm>
          <a:off x="8201025" y="4188403"/>
          <a:ext cx="341312" cy="2847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6" name="テキスト ボックス 5"/>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7" name="右矢印 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 name="右矢印 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19</xdr:row>
      <xdr:rowOff>25978</xdr:rowOff>
    </xdr:from>
    <xdr:to>
      <xdr:col>12</xdr:col>
      <xdr:colOff>484187</xdr:colOff>
      <xdr:row>20</xdr:row>
      <xdr:rowOff>91643</xdr:rowOff>
    </xdr:to>
    <xdr:sp macro="" textlink="" fLocksText="0">
      <xdr:nvSpPr>
        <xdr:cNvPr id="5" name="円/楕円 4"/>
        <xdr:cNvSpPr/>
      </xdr:nvSpPr>
      <xdr:spPr>
        <a:xfrm>
          <a:off x="8201025" y="4188403"/>
          <a:ext cx="341312" cy="2847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6" name="テキスト ボックス 5"/>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7" name="右矢印 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 name="右矢印 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19</xdr:row>
      <xdr:rowOff>25978</xdr:rowOff>
    </xdr:from>
    <xdr:to>
      <xdr:col>12</xdr:col>
      <xdr:colOff>484187</xdr:colOff>
      <xdr:row>20</xdr:row>
      <xdr:rowOff>91643</xdr:rowOff>
    </xdr:to>
    <xdr:sp macro="" textlink="" fLocksText="0">
      <xdr:nvSpPr>
        <xdr:cNvPr id="5" name="円/楕円 4"/>
        <xdr:cNvSpPr/>
      </xdr:nvSpPr>
      <xdr:spPr>
        <a:xfrm>
          <a:off x="8201025" y="4188403"/>
          <a:ext cx="341312" cy="2847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6" name="テキスト ボックス 5"/>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7" name="右矢印 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516549</xdr:colOff>
      <xdr:row>3</xdr:row>
      <xdr:rowOff>18316</xdr:rowOff>
    </xdr:from>
    <xdr:to>
      <xdr:col>10</xdr:col>
      <xdr:colOff>981808</xdr:colOff>
      <xdr:row>4</xdr:row>
      <xdr:rowOff>8792</xdr:rowOff>
    </xdr:to>
    <xdr:sp macro="" textlink="">
      <xdr:nvSpPr>
        <xdr:cNvPr id="2" name="テキスト ボックス 1"/>
        <xdr:cNvSpPr txBox="1"/>
      </xdr:nvSpPr>
      <xdr:spPr>
        <a:xfrm>
          <a:off x="1146664" y="677739"/>
          <a:ext cx="6759086" cy="210284"/>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2</xdr:col>
      <xdr:colOff>618392</xdr:colOff>
      <xdr:row>55</xdr:row>
      <xdr:rowOff>32971</xdr:rowOff>
    </xdr:from>
    <xdr:to>
      <xdr:col>10</xdr:col>
      <xdr:colOff>1018442</xdr:colOff>
      <xdr:row>56</xdr:row>
      <xdr:rowOff>23446</xdr:rowOff>
    </xdr:to>
    <xdr:sp macro="" textlink="">
      <xdr:nvSpPr>
        <xdr:cNvPr id="3" name="テキスト ボックス 2"/>
        <xdr:cNvSpPr txBox="1"/>
      </xdr:nvSpPr>
      <xdr:spPr>
        <a:xfrm>
          <a:off x="1248507" y="12122394"/>
          <a:ext cx="6693877" cy="210283"/>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4" name="右矢印 3"/>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228601</xdr:colOff>
      <xdr:row>18</xdr:row>
      <xdr:rowOff>200025</xdr:rowOff>
    </xdr:from>
    <xdr:to>
      <xdr:col>7</xdr:col>
      <xdr:colOff>569913</xdr:colOff>
      <xdr:row>20</xdr:row>
      <xdr:rowOff>49213</xdr:rowOff>
    </xdr:to>
    <xdr:sp macro="" textlink="" fLocksText="0">
      <xdr:nvSpPr>
        <xdr:cNvPr id="6" name="円/楕円 5"/>
        <xdr:cNvSpPr/>
      </xdr:nvSpPr>
      <xdr:spPr>
        <a:xfrm>
          <a:off x="4352926" y="4143375"/>
          <a:ext cx="341312" cy="2873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1" name="右矢印 10"/>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5" name="右矢印 14"/>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9" name="右矢印 18"/>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23" name="右矢印 2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27" name="右矢印 2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1" name="右矢印 30"/>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5" name="右矢印 34"/>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8" name="右矢印 37"/>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40" name="右矢印 39"/>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 name="右矢印 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19</xdr:row>
      <xdr:rowOff>25978</xdr:rowOff>
    </xdr:from>
    <xdr:to>
      <xdr:col>12</xdr:col>
      <xdr:colOff>484187</xdr:colOff>
      <xdr:row>20</xdr:row>
      <xdr:rowOff>91643</xdr:rowOff>
    </xdr:to>
    <xdr:sp macro="" textlink="" fLocksText="0">
      <xdr:nvSpPr>
        <xdr:cNvPr id="5" name="円/楕円 4"/>
        <xdr:cNvSpPr/>
      </xdr:nvSpPr>
      <xdr:spPr>
        <a:xfrm>
          <a:off x="8201025" y="4188403"/>
          <a:ext cx="341312" cy="2847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6" name="テキスト ボックス 5"/>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7" name="右矢印 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 name="右矢印 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19</xdr:row>
      <xdr:rowOff>25978</xdr:rowOff>
    </xdr:from>
    <xdr:to>
      <xdr:col>12</xdr:col>
      <xdr:colOff>484187</xdr:colOff>
      <xdr:row>20</xdr:row>
      <xdr:rowOff>91643</xdr:rowOff>
    </xdr:to>
    <xdr:sp macro="" textlink="" fLocksText="0">
      <xdr:nvSpPr>
        <xdr:cNvPr id="5" name="円/楕円 4"/>
        <xdr:cNvSpPr/>
      </xdr:nvSpPr>
      <xdr:spPr>
        <a:xfrm>
          <a:off x="8201025" y="4188403"/>
          <a:ext cx="341312" cy="2847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6" name="テキスト ボックス 5"/>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7" name="右矢印 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 name="右矢印 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19</xdr:row>
      <xdr:rowOff>25978</xdr:rowOff>
    </xdr:from>
    <xdr:to>
      <xdr:col>12</xdr:col>
      <xdr:colOff>484187</xdr:colOff>
      <xdr:row>20</xdr:row>
      <xdr:rowOff>91643</xdr:rowOff>
    </xdr:to>
    <xdr:sp macro="" textlink="" fLocksText="0">
      <xdr:nvSpPr>
        <xdr:cNvPr id="5" name="円/楕円 4"/>
        <xdr:cNvSpPr/>
      </xdr:nvSpPr>
      <xdr:spPr>
        <a:xfrm>
          <a:off x="8201025" y="4188403"/>
          <a:ext cx="341312" cy="2847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6" name="テキスト ボックス 5"/>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7" name="右矢印 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 name="右矢印 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19</xdr:row>
      <xdr:rowOff>25978</xdr:rowOff>
    </xdr:from>
    <xdr:to>
      <xdr:col>12</xdr:col>
      <xdr:colOff>484187</xdr:colOff>
      <xdr:row>20</xdr:row>
      <xdr:rowOff>91643</xdr:rowOff>
    </xdr:to>
    <xdr:sp macro="" textlink="" fLocksText="0">
      <xdr:nvSpPr>
        <xdr:cNvPr id="5" name="円/楕円 4"/>
        <xdr:cNvSpPr/>
      </xdr:nvSpPr>
      <xdr:spPr>
        <a:xfrm>
          <a:off x="8201025" y="4188403"/>
          <a:ext cx="341312" cy="2847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6" name="テキスト ボックス 5"/>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7" name="右矢印 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 name="右矢印 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19</xdr:row>
      <xdr:rowOff>25978</xdr:rowOff>
    </xdr:from>
    <xdr:to>
      <xdr:col>12</xdr:col>
      <xdr:colOff>484187</xdr:colOff>
      <xdr:row>20</xdr:row>
      <xdr:rowOff>91643</xdr:rowOff>
    </xdr:to>
    <xdr:sp macro="" textlink="" fLocksText="0">
      <xdr:nvSpPr>
        <xdr:cNvPr id="5" name="円/楕円 4"/>
        <xdr:cNvSpPr/>
      </xdr:nvSpPr>
      <xdr:spPr>
        <a:xfrm>
          <a:off x="8201025" y="4188403"/>
          <a:ext cx="341312" cy="2847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6" name="テキスト ボックス 5"/>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7" name="右矢印 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 name="右矢印 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19</xdr:row>
      <xdr:rowOff>25978</xdr:rowOff>
    </xdr:from>
    <xdr:to>
      <xdr:col>12</xdr:col>
      <xdr:colOff>484187</xdr:colOff>
      <xdr:row>20</xdr:row>
      <xdr:rowOff>91643</xdr:rowOff>
    </xdr:to>
    <xdr:sp macro="" textlink="" fLocksText="0">
      <xdr:nvSpPr>
        <xdr:cNvPr id="5" name="円/楕円 4"/>
        <xdr:cNvSpPr/>
      </xdr:nvSpPr>
      <xdr:spPr>
        <a:xfrm>
          <a:off x="8201025" y="4188403"/>
          <a:ext cx="341312" cy="2847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6" name="テキスト ボックス 5"/>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7" name="右矢印 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 name="右矢印 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19</xdr:row>
      <xdr:rowOff>25978</xdr:rowOff>
    </xdr:from>
    <xdr:to>
      <xdr:col>12</xdr:col>
      <xdr:colOff>484187</xdr:colOff>
      <xdr:row>20</xdr:row>
      <xdr:rowOff>91643</xdr:rowOff>
    </xdr:to>
    <xdr:sp macro="" textlink="" fLocksText="0">
      <xdr:nvSpPr>
        <xdr:cNvPr id="5" name="円/楕円 4"/>
        <xdr:cNvSpPr/>
      </xdr:nvSpPr>
      <xdr:spPr>
        <a:xfrm>
          <a:off x="8201025" y="4188403"/>
          <a:ext cx="341312" cy="2847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6" name="テキスト ボックス 5"/>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7" name="右矢印 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 name="右矢印 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19</xdr:row>
      <xdr:rowOff>25978</xdr:rowOff>
    </xdr:from>
    <xdr:to>
      <xdr:col>12</xdr:col>
      <xdr:colOff>484187</xdr:colOff>
      <xdr:row>20</xdr:row>
      <xdr:rowOff>91643</xdr:rowOff>
    </xdr:to>
    <xdr:sp macro="" textlink="" fLocksText="0">
      <xdr:nvSpPr>
        <xdr:cNvPr id="5" name="円/楕円 4"/>
        <xdr:cNvSpPr/>
      </xdr:nvSpPr>
      <xdr:spPr>
        <a:xfrm>
          <a:off x="8201025" y="4188403"/>
          <a:ext cx="341312" cy="2847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6" name="テキスト ボックス 5"/>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7" name="右矢印 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 name="右矢印 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19</xdr:row>
      <xdr:rowOff>25978</xdr:rowOff>
    </xdr:from>
    <xdr:to>
      <xdr:col>12</xdr:col>
      <xdr:colOff>484187</xdr:colOff>
      <xdr:row>20</xdr:row>
      <xdr:rowOff>91643</xdr:rowOff>
    </xdr:to>
    <xdr:sp macro="" textlink="" fLocksText="0">
      <xdr:nvSpPr>
        <xdr:cNvPr id="5" name="円/楕円 4"/>
        <xdr:cNvSpPr/>
      </xdr:nvSpPr>
      <xdr:spPr>
        <a:xfrm>
          <a:off x="8201025" y="4188403"/>
          <a:ext cx="341312" cy="2847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6" name="テキスト ボックス 5"/>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7" name="右矢印 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 name="右矢印 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19</xdr:row>
      <xdr:rowOff>25978</xdr:rowOff>
    </xdr:from>
    <xdr:to>
      <xdr:col>12</xdr:col>
      <xdr:colOff>484187</xdr:colOff>
      <xdr:row>20</xdr:row>
      <xdr:rowOff>91643</xdr:rowOff>
    </xdr:to>
    <xdr:sp macro="" textlink="" fLocksText="0">
      <xdr:nvSpPr>
        <xdr:cNvPr id="5" name="円/楕円 4"/>
        <xdr:cNvSpPr/>
      </xdr:nvSpPr>
      <xdr:spPr>
        <a:xfrm>
          <a:off x="8201025" y="4188403"/>
          <a:ext cx="341312" cy="2847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6" name="テキスト ボックス 5"/>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7" name="右矢印 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3" name="テキスト ボックス 2"/>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4" name="右矢印 3"/>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142876</xdr:colOff>
      <xdr:row>18</xdr:row>
      <xdr:rowOff>190500</xdr:rowOff>
    </xdr:from>
    <xdr:to>
      <xdr:col>7</xdr:col>
      <xdr:colOff>484188</xdr:colOff>
      <xdr:row>20</xdr:row>
      <xdr:rowOff>39688</xdr:rowOff>
    </xdr:to>
    <xdr:sp macro="" textlink="" fLocksText="0">
      <xdr:nvSpPr>
        <xdr:cNvPr id="7" name="円/楕円 6"/>
        <xdr:cNvSpPr/>
      </xdr:nvSpPr>
      <xdr:spPr>
        <a:xfrm>
          <a:off x="4270376" y="4191000"/>
          <a:ext cx="341312" cy="29368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449551</xdr:colOff>
      <xdr:row>7</xdr:row>
      <xdr:rowOff>137823</xdr:rowOff>
    </xdr:from>
    <xdr:to>
      <xdr:col>13</xdr:col>
      <xdr:colOff>141431</xdr:colOff>
      <xdr:row>8</xdr:row>
      <xdr:rowOff>203489</xdr:rowOff>
    </xdr:to>
    <xdr:sp macro="" textlink="" fLocksText="0">
      <xdr:nvSpPr>
        <xdr:cNvPr id="8" name="円/楕円 7"/>
        <xdr:cNvSpPr/>
      </xdr:nvSpPr>
      <xdr:spPr>
        <a:xfrm>
          <a:off x="8545801" y="1653164"/>
          <a:ext cx="341312" cy="28214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10" name="テキスト ボックス 9"/>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1" name="テキスト ボックス 10"/>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2" name="右矢印 11"/>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142876</xdr:colOff>
      <xdr:row>18</xdr:row>
      <xdr:rowOff>190500</xdr:rowOff>
    </xdr:from>
    <xdr:to>
      <xdr:col>7</xdr:col>
      <xdr:colOff>484188</xdr:colOff>
      <xdr:row>20</xdr:row>
      <xdr:rowOff>39688</xdr:rowOff>
    </xdr:to>
    <xdr:sp macro="" textlink="" fLocksText="0">
      <xdr:nvSpPr>
        <xdr:cNvPr id="13" name="円/楕円 6"/>
        <xdr:cNvSpPr/>
      </xdr:nvSpPr>
      <xdr:spPr>
        <a:xfrm>
          <a:off x="4267201" y="4133850"/>
          <a:ext cx="341312" cy="2873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14" name="テキスト ボックス 13"/>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5" name="テキスト ボックス 14"/>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6" name="右矢印 15"/>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142876</xdr:colOff>
      <xdr:row>18</xdr:row>
      <xdr:rowOff>190500</xdr:rowOff>
    </xdr:from>
    <xdr:to>
      <xdr:col>7</xdr:col>
      <xdr:colOff>484188</xdr:colOff>
      <xdr:row>20</xdr:row>
      <xdr:rowOff>39688</xdr:rowOff>
    </xdr:to>
    <xdr:sp macro="" textlink="" fLocksText="0">
      <xdr:nvSpPr>
        <xdr:cNvPr id="17" name="円/楕円 6"/>
        <xdr:cNvSpPr/>
      </xdr:nvSpPr>
      <xdr:spPr>
        <a:xfrm>
          <a:off x="4267201" y="4133850"/>
          <a:ext cx="341312" cy="2873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18" name="テキスト ボックス 17"/>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9" name="テキスト ボックス 18"/>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20" name="右矢印 19"/>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142876</xdr:colOff>
      <xdr:row>18</xdr:row>
      <xdr:rowOff>190500</xdr:rowOff>
    </xdr:from>
    <xdr:to>
      <xdr:col>7</xdr:col>
      <xdr:colOff>484188</xdr:colOff>
      <xdr:row>20</xdr:row>
      <xdr:rowOff>39688</xdr:rowOff>
    </xdr:to>
    <xdr:sp macro="" textlink="" fLocksText="0">
      <xdr:nvSpPr>
        <xdr:cNvPr id="21" name="円/楕円 5"/>
        <xdr:cNvSpPr/>
      </xdr:nvSpPr>
      <xdr:spPr>
        <a:xfrm>
          <a:off x="4267201" y="4133850"/>
          <a:ext cx="341312" cy="2873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22" name="テキスト ボックス 2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23" name="テキスト ボックス 22"/>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24" name="右矢印 23"/>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142876</xdr:colOff>
      <xdr:row>18</xdr:row>
      <xdr:rowOff>190500</xdr:rowOff>
    </xdr:from>
    <xdr:to>
      <xdr:col>7</xdr:col>
      <xdr:colOff>484188</xdr:colOff>
      <xdr:row>20</xdr:row>
      <xdr:rowOff>39688</xdr:rowOff>
    </xdr:to>
    <xdr:sp macro="" textlink="" fLocksText="0">
      <xdr:nvSpPr>
        <xdr:cNvPr id="25" name="円/楕円 5"/>
        <xdr:cNvSpPr/>
      </xdr:nvSpPr>
      <xdr:spPr>
        <a:xfrm>
          <a:off x="4267201" y="4133850"/>
          <a:ext cx="341312" cy="2873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26" name="テキスト ボックス 25"/>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27" name="テキスト ボックス 26"/>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28" name="右矢印 27"/>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142876</xdr:colOff>
      <xdr:row>18</xdr:row>
      <xdr:rowOff>190500</xdr:rowOff>
    </xdr:from>
    <xdr:to>
      <xdr:col>7</xdr:col>
      <xdr:colOff>484188</xdr:colOff>
      <xdr:row>20</xdr:row>
      <xdr:rowOff>39688</xdr:rowOff>
    </xdr:to>
    <xdr:sp macro="" textlink="" fLocksText="0">
      <xdr:nvSpPr>
        <xdr:cNvPr id="29" name="円/楕円 5"/>
        <xdr:cNvSpPr/>
      </xdr:nvSpPr>
      <xdr:spPr>
        <a:xfrm>
          <a:off x="4267201" y="4133850"/>
          <a:ext cx="341312" cy="2873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30" name="テキスト ボックス 29"/>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31" name="テキスト ボックス 30"/>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2" name="右矢印 31"/>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142876</xdr:colOff>
      <xdr:row>18</xdr:row>
      <xdr:rowOff>190500</xdr:rowOff>
    </xdr:from>
    <xdr:to>
      <xdr:col>7</xdr:col>
      <xdr:colOff>484188</xdr:colOff>
      <xdr:row>20</xdr:row>
      <xdr:rowOff>39688</xdr:rowOff>
    </xdr:to>
    <xdr:sp macro="" textlink="" fLocksText="0">
      <xdr:nvSpPr>
        <xdr:cNvPr id="33" name="円/楕円 5"/>
        <xdr:cNvSpPr/>
      </xdr:nvSpPr>
      <xdr:spPr>
        <a:xfrm>
          <a:off x="4267201" y="4133850"/>
          <a:ext cx="341312" cy="2873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34" name="テキスト ボックス 33"/>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5" name="右矢印 34"/>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36" name="テキスト ボックス 35"/>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7" name="右矢印 3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 name="右矢印 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19</xdr:row>
      <xdr:rowOff>25978</xdr:rowOff>
    </xdr:from>
    <xdr:to>
      <xdr:col>12</xdr:col>
      <xdr:colOff>484187</xdr:colOff>
      <xdr:row>20</xdr:row>
      <xdr:rowOff>91643</xdr:rowOff>
    </xdr:to>
    <xdr:sp macro="" textlink="" fLocksText="0">
      <xdr:nvSpPr>
        <xdr:cNvPr id="5" name="円/楕円 4"/>
        <xdr:cNvSpPr/>
      </xdr:nvSpPr>
      <xdr:spPr>
        <a:xfrm>
          <a:off x="8201025" y="4188403"/>
          <a:ext cx="341312" cy="2847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6" name="テキスト ボックス 5"/>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7" name="右矢印 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 name="右矢印 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19</xdr:row>
      <xdr:rowOff>25978</xdr:rowOff>
    </xdr:from>
    <xdr:to>
      <xdr:col>12</xdr:col>
      <xdr:colOff>484187</xdr:colOff>
      <xdr:row>20</xdr:row>
      <xdr:rowOff>91643</xdr:rowOff>
    </xdr:to>
    <xdr:sp macro="" textlink="" fLocksText="0">
      <xdr:nvSpPr>
        <xdr:cNvPr id="5" name="円/楕円 4"/>
        <xdr:cNvSpPr/>
      </xdr:nvSpPr>
      <xdr:spPr>
        <a:xfrm>
          <a:off x="8201025" y="4188403"/>
          <a:ext cx="341312" cy="2847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6" name="テキスト ボックス 5"/>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7" name="右矢印 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 name="右矢印 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19</xdr:row>
      <xdr:rowOff>25978</xdr:rowOff>
    </xdr:from>
    <xdr:to>
      <xdr:col>12</xdr:col>
      <xdr:colOff>484187</xdr:colOff>
      <xdr:row>20</xdr:row>
      <xdr:rowOff>91643</xdr:rowOff>
    </xdr:to>
    <xdr:sp macro="" textlink="" fLocksText="0">
      <xdr:nvSpPr>
        <xdr:cNvPr id="5" name="円/楕円 4"/>
        <xdr:cNvSpPr/>
      </xdr:nvSpPr>
      <xdr:spPr>
        <a:xfrm>
          <a:off x="8201025" y="4188403"/>
          <a:ext cx="341312" cy="2847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6" name="テキスト ボックス 5"/>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7" name="右矢印 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 name="右矢印 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19</xdr:row>
      <xdr:rowOff>25978</xdr:rowOff>
    </xdr:from>
    <xdr:to>
      <xdr:col>12</xdr:col>
      <xdr:colOff>484187</xdr:colOff>
      <xdr:row>20</xdr:row>
      <xdr:rowOff>91643</xdr:rowOff>
    </xdr:to>
    <xdr:sp macro="" textlink="" fLocksText="0">
      <xdr:nvSpPr>
        <xdr:cNvPr id="5" name="円/楕円 4"/>
        <xdr:cNvSpPr/>
      </xdr:nvSpPr>
      <xdr:spPr>
        <a:xfrm>
          <a:off x="8201025" y="4188403"/>
          <a:ext cx="341312" cy="2847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6" name="テキスト ボックス 5"/>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7" name="右矢印 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 name="右矢印 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19</xdr:row>
      <xdr:rowOff>25978</xdr:rowOff>
    </xdr:from>
    <xdr:to>
      <xdr:col>12</xdr:col>
      <xdr:colOff>484187</xdr:colOff>
      <xdr:row>20</xdr:row>
      <xdr:rowOff>91643</xdr:rowOff>
    </xdr:to>
    <xdr:sp macro="" textlink="" fLocksText="0">
      <xdr:nvSpPr>
        <xdr:cNvPr id="5" name="円/楕円 4"/>
        <xdr:cNvSpPr/>
      </xdr:nvSpPr>
      <xdr:spPr>
        <a:xfrm>
          <a:off x="8201025" y="4188403"/>
          <a:ext cx="341312" cy="2847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6" name="テキスト ボックス 5"/>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7" name="右矢印 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 name="右矢印 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19</xdr:row>
      <xdr:rowOff>25978</xdr:rowOff>
    </xdr:from>
    <xdr:to>
      <xdr:col>12</xdr:col>
      <xdr:colOff>484187</xdr:colOff>
      <xdr:row>20</xdr:row>
      <xdr:rowOff>91643</xdr:rowOff>
    </xdr:to>
    <xdr:sp macro="" textlink="" fLocksText="0">
      <xdr:nvSpPr>
        <xdr:cNvPr id="5" name="円/楕円 4"/>
        <xdr:cNvSpPr/>
      </xdr:nvSpPr>
      <xdr:spPr>
        <a:xfrm>
          <a:off x="8201025" y="4188403"/>
          <a:ext cx="341312" cy="2847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6" name="テキスト ボックス 5"/>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7" name="右矢印 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3" name="テキスト ボックス 2"/>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4" name="右矢印 3"/>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142876</xdr:colOff>
      <xdr:row>18</xdr:row>
      <xdr:rowOff>190500</xdr:rowOff>
    </xdr:from>
    <xdr:to>
      <xdr:col>7</xdr:col>
      <xdr:colOff>484188</xdr:colOff>
      <xdr:row>20</xdr:row>
      <xdr:rowOff>39688</xdr:rowOff>
    </xdr:to>
    <xdr:sp macro="" textlink="" fLocksText="0">
      <xdr:nvSpPr>
        <xdr:cNvPr id="7" name="円/楕円 6"/>
        <xdr:cNvSpPr/>
      </xdr:nvSpPr>
      <xdr:spPr>
        <a:xfrm>
          <a:off x="4267201" y="4133850"/>
          <a:ext cx="341312" cy="2873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163801</xdr:colOff>
      <xdr:row>9</xdr:row>
      <xdr:rowOff>16597</xdr:rowOff>
    </xdr:from>
    <xdr:to>
      <xdr:col>12</xdr:col>
      <xdr:colOff>505113</xdr:colOff>
      <xdr:row>10</xdr:row>
      <xdr:rowOff>82262</xdr:rowOff>
    </xdr:to>
    <xdr:sp macro="" textlink="" fLocksText="0">
      <xdr:nvSpPr>
        <xdr:cNvPr id="8" name="円/楕円 7"/>
        <xdr:cNvSpPr/>
      </xdr:nvSpPr>
      <xdr:spPr>
        <a:xfrm>
          <a:off x="8303346" y="1964892"/>
          <a:ext cx="341312" cy="28214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10" name="テキスト ボックス 9"/>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1" name="テキスト ボックス 10"/>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2" name="右矢印 11"/>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142876</xdr:colOff>
      <xdr:row>18</xdr:row>
      <xdr:rowOff>190500</xdr:rowOff>
    </xdr:from>
    <xdr:to>
      <xdr:col>7</xdr:col>
      <xdr:colOff>484188</xdr:colOff>
      <xdr:row>20</xdr:row>
      <xdr:rowOff>39688</xdr:rowOff>
    </xdr:to>
    <xdr:sp macro="" textlink="" fLocksText="0">
      <xdr:nvSpPr>
        <xdr:cNvPr id="13" name="円/楕円 6"/>
        <xdr:cNvSpPr/>
      </xdr:nvSpPr>
      <xdr:spPr>
        <a:xfrm>
          <a:off x="4267201" y="4133850"/>
          <a:ext cx="341312" cy="2873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14" name="テキスト ボックス 13"/>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5" name="テキスト ボックス 14"/>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6" name="右矢印 15"/>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142876</xdr:colOff>
      <xdr:row>18</xdr:row>
      <xdr:rowOff>190500</xdr:rowOff>
    </xdr:from>
    <xdr:to>
      <xdr:col>7</xdr:col>
      <xdr:colOff>484188</xdr:colOff>
      <xdr:row>20</xdr:row>
      <xdr:rowOff>39688</xdr:rowOff>
    </xdr:to>
    <xdr:sp macro="" textlink="" fLocksText="0">
      <xdr:nvSpPr>
        <xdr:cNvPr id="17" name="円/楕円 5"/>
        <xdr:cNvSpPr/>
      </xdr:nvSpPr>
      <xdr:spPr>
        <a:xfrm>
          <a:off x="4267201" y="4133850"/>
          <a:ext cx="341312" cy="2873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18" name="テキスト ボックス 17"/>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9" name="テキスト ボックス 18"/>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20" name="右矢印 19"/>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142876</xdr:colOff>
      <xdr:row>18</xdr:row>
      <xdr:rowOff>190500</xdr:rowOff>
    </xdr:from>
    <xdr:to>
      <xdr:col>7</xdr:col>
      <xdr:colOff>484188</xdr:colOff>
      <xdr:row>20</xdr:row>
      <xdr:rowOff>39688</xdr:rowOff>
    </xdr:to>
    <xdr:sp macro="" textlink="" fLocksText="0">
      <xdr:nvSpPr>
        <xdr:cNvPr id="21" name="円/楕円 5"/>
        <xdr:cNvSpPr/>
      </xdr:nvSpPr>
      <xdr:spPr>
        <a:xfrm>
          <a:off x="4267201" y="4133850"/>
          <a:ext cx="341312" cy="2873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22" name="テキスト ボックス 2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23" name="テキスト ボックス 22"/>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24" name="右矢印 23"/>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142876</xdr:colOff>
      <xdr:row>18</xdr:row>
      <xdr:rowOff>190500</xdr:rowOff>
    </xdr:from>
    <xdr:to>
      <xdr:col>7</xdr:col>
      <xdr:colOff>484188</xdr:colOff>
      <xdr:row>20</xdr:row>
      <xdr:rowOff>39688</xdr:rowOff>
    </xdr:to>
    <xdr:sp macro="" textlink="" fLocksText="0">
      <xdr:nvSpPr>
        <xdr:cNvPr id="25" name="円/楕円 5"/>
        <xdr:cNvSpPr/>
      </xdr:nvSpPr>
      <xdr:spPr>
        <a:xfrm>
          <a:off x="4267201" y="4133850"/>
          <a:ext cx="341312" cy="2873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26" name="テキスト ボックス 25"/>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27" name="テキスト ボックス 26"/>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28" name="右矢印 27"/>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142876</xdr:colOff>
      <xdr:row>18</xdr:row>
      <xdr:rowOff>190500</xdr:rowOff>
    </xdr:from>
    <xdr:to>
      <xdr:col>7</xdr:col>
      <xdr:colOff>484188</xdr:colOff>
      <xdr:row>20</xdr:row>
      <xdr:rowOff>39688</xdr:rowOff>
    </xdr:to>
    <xdr:sp macro="" textlink="" fLocksText="0">
      <xdr:nvSpPr>
        <xdr:cNvPr id="29" name="円/楕円 5"/>
        <xdr:cNvSpPr/>
      </xdr:nvSpPr>
      <xdr:spPr>
        <a:xfrm>
          <a:off x="4267201" y="4133850"/>
          <a:ext cx="341312" cy="2873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30" name="テキスト ボックス 29"/>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1" name="右矢印 30"/>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32" name="テキスト ボックス 31"/>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3" name="右矢印 3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3" name="テキスト ボックス 2"/>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4" name="右矢印 3"/>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142876</xdr:colOff>
      <xdr:row>18</xdr:row>
      <xdr:rowOff>190500</xdr:rowOff>
    </xdr:from>
    <xdr:to>
      <xdr:col>7</xdr:col>
      <xdr:colOff>484188</xdr:colOff>
      <xdr:row>20</xdr:row>
      <xdr:rowOff>39688</xdr:rowOff>
    </xdr:to>
    <xdr:sp macro="" textlink="" fLocksText="0">
      <xdr:nvSpPr>
        <xdr:cNvPr id="7" name="円/楕円 6"/>
        <xdr:cNvSpPr/>
      </xdr:nvSpPr>
      <xdr:spPr>
        <a:xfrm>
          <a:off x="4267201" y="4133850"/>
          <a:ext cx="341312" cy="2873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224414</xdr:colOff>
      <xdr:row>9</xdr:row>
      <xdr:rowOff>59892</xdr:rowOff>
    </xdr:from>
    <xdr:to>
      <xdr:col>12</xdr:col>
      <xdr:colOff>565726</xdr:colOff>
      <xdr:row>10</xdr:row>
      <xdr:rowOff>125557</xdr:rowOff>
    </xdr:to>
    <xdr:sp macro="" textlink="" fLocksText="0">
      <xdr:nvSpPr>
        <xdr:cNvPr id="8" name="円/楕円 7"/>
        <xdr:cNvSpPr/>
      </xdr:nvSpPr>
      <xdr:spPr>
        <a:xfrm>
          <a:off x="8355300" y="2008187"/>
          <a:ext cx="341312" cy="28214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10" name="テキスト ボックス 9"/>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1" name="テキスト ボックス 10"/>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2" name="右矢印 11"/>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142876</xdr:colOff>
      <xdr:row>18</xdr:row>
      <xdr:rowOff>190500</xdr:rowOff>
    </xdr:from>
    <xdr:to>
      <xdr:col>7</xdr:col>
      <xdr:colOff>484188</xdr:colOff>
      <xdr:row>20</xdr:row>
      <xdr:rowOff>39688</xdr:rowOff>
    </xdr:to>
    <xdr:sp macro="" textlink="" fLocksText="0">
      <xdr:nvSpPr>
        <xdr:cNvPr id="13" name="円/楕円 5"/>
        <xdr:cNvSpPr/>
      </xdr:nvSpPr>
      <xdr:spPr>
        <a:xfrm>
          <a:off x="4267201" y="4133850"/>
          <a:ext cx="341312" cy="2873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14" name="テキスト ボックス 13"/>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5" name="テキスト ボックス 14"/>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6" name="右矢印 15"/>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142876</xdr:colOff>
      <xdr:row>18</xdr:row>
      <xdr:rowOff>190500</xdr:rowOff>
    </xdr:from>
    <xdr:to>
      <xdr:col>7</xdr:col>
      <xdr:colOff>484188</xdr:colOff>
      <xdr:row>20</xdr:row>
      <xdr:rowOff>39688</xdr:rowOff>
    </xdr:to>
    <xdr:sp macro="" textlink="" fLocksText="0">
      <xdr:nvSpPr>
        <xdr:cNvPr id="17" name="円/楕円 5"/>
        <xdr:cNvSpPr/>
      </xdr:nvSpPr>
      <xdr:spPr>
        <a:xfrm>
          <a:off x="4267201" y="4133850"/>
          <a:ext cx="341312" cy="2873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18" name="テキスト ボックス 17"/>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9" name="テキスト ボックス 18"/>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20" name="右矢印 19"/>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142876</xdr:colOff>
      <xdr:row>18</xdr:row>
      <xdr:rowOff>190500</xdr:rowOff>
    </xdr:from>
    <xdr:to>
      <xdr:col>7</xdr:col>
      <xdr:colOff>484188</xdr:colOff>
      <xdr:row>20</xdr:row>
      <xdr:rowOff>39688</xdr:rowOff>
    </xdr:to>
    <xdr:sp macro="" textlink="" fLocksText="0">
      <xdr:nvSpPr>
        <xdr:cNvPr id="21" name="円/楕円 5"/>
        <xdr:cNvSpPr/>
      </xdr:nvSpPr>
      <xdr:spPr>
        <a:xfrm>
          <a:off x="4267201" y="4133850"/>
          <a:ext cx="341312" cy="2873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22" name="テキスト ボックス 2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23" name="テキスト ボックス 22"/>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24" name="右矢印 23"/>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142876</xdr:colOff>
      <xdr:row>18</xdr:row>
      <xdr:rowOff>190500</xdr:rowOff>
    </xdr:from>
    <xdr:to>
      <xdr:col>7</xdr:col>
      <xdr:colOff>484188</xdr:colOff>
      <xdr:row>20</xdr:row>
      <xdr:rowOff>39688</xdr:rowOff>
    </xdr:to>
    <xdr:sp macro="" textlink="" fLocksText="0">
      <xdr:nvSpPr>
        <xdr:cNvPr id="25" name="円/楕円 5"/>
        <xdr:cNvSpPr/>
      </xdr:nvSpPr>
      <xdr:spPr>
        <a:xfrm>
          <a:off x="4267201" y="4133850"/>
          <a:ext cx="341312" cy="2873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26" name="テキスト ボックス 25"/>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27" name="右矢印 2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28" name="テキスト ボックス 27"/>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29" name="右矢印 28"/>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3" name="テキスト ボックス 2"/>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4" name="右矢印 3"/>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142876</xdr:colOff>
      <xdr:row>18</xdr:row>
      <xdr:rowOff>190500</xdr:rowOff>
    </xdr:from>
    <xdr:to>
      <xdr:col>7</xdr:col>
      <xdr:colOff>484188</xdr:colOff>
      <xdr:row>20</xdr:row>
      <xdr:rowOff>39688</xdr:rowOff>
    </xdr:to>
    <xdr:sp macro="" textlink="" fLocksText="0">
      <xdr:nvSpPr>
        <xdr:cNvPr id="6" name="円/楕円 5"/>
        <xdr:cNvSpPr/>
      </xdr:nvSpPr>
      <xdr:spPr>
        <a:xfrm>
          <a:off x="4267201" y="4133850"/>
          <a:ext cx="341312" cy="2873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484187</xdr:colOff>
      <xdr:row>9</xdr:row>
      <xdr:rowOff>7938</xdr:rowOff>
    </xdr:from>
    <xdr:to>
      <xdr:col>13</xdr:col>
      <xdr:colOff>176067</xdr:colOff>
      <xdr:row>10</xdr:row>
      <xdr:rowOff>73603</xdr:rowOff>
    </xdr:to>
    <xdr:sp macro="" textlink="" fLocksText="0">
      <xdr:nvSpPr>
        <xdr:cNvPr id="7" name="円/楕円 6"/>
        <xdr:cNvSpPr/>
      </xdr:nvSpPr>
      <xdr:spPr>
        <a:xfrm>
          <a:off x="8615073" y="1956233"/>
          <a:ext cx="341312" cy="28214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9" name="テキスト ボックス 8"/>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0" name="テキスト ボックス 9"/>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1" name="右矢印 10"/>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142876</xdr:colOff>
      <xdr:row>18</xdr:row>
      <xdr:rowOff>190500</xdr:rowOff>
    </xdr:from>
    <xdr:to>
      <xdr:col>7</xdr:col>
      <xdr:colOff>484188</xdr:colOff>
      <xdr:row>20</xdr:row>
      <xdr:rowOff>39688</xdr:rowOff>
    </xdr:to>
    <xdr:sp macro="" textlink="" fLocksText="0">
      <xdr:nvSpPr>
        <xdr:cNvPr id="12" name="円/楕円 5"/>
        <xdr:cNvSpPr/>
      </xdr:nvSpPr>
      <xdr:spPr>
        <a:xfrm>
          <a:off x="4267201" y="4133850"/>
          <a:ext cx="341312" cy="2873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13" name="テキスト ボックス 12"/>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4" name="テキスト ボックス 13"/>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5" name="右矢印 14"/>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142876</xdr:colOff>
      <xdr:row>18</xdr:row>
      <xdr:rowOff>190500</xdr:rowOff>
    </xdr:from>
    <xdr:to>
      <xdr:col>7</xdr:col>
      <xdr:colOff>484188</xdr:colOff>
      <xdr:row>20</xdr:row>
      <xdr:rowOff>39688</xdr:rowOff>
    </xdr:to>
    <xdr:sp macro="" textlink="" fLocksText="0">
      <xdr:nvSpPr>
        <xdr:cNvPr id="16" name="円/楕円 5"/>
        <xdr:cNvSpPr/>
      </xdr:nvSpPr>
      <xdr:spPr>
        <a:xfrm>
          <a:off x="4267201" y="4133850"/>
          <a:ext cx="341312" cy="2873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17" name="テキスト ボックス 16"/>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8" name="テキスト ボックス 17"/>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9" name="右矢印 18"/>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142876</xdr:colOff>
      <xdr:row>18</xdr:row>
      <xdr:rowOff>190500</xdr:rowOff>
    </xdr:from>
    <xdr:to>
      <xdr:col>7</xdr:col>
      <xdr:colOff>484188</xdr:colOff>
      <xdr:row>20</xdr:row>
      <xdr:rowOff>39688</xdr:rowOff>
    </xdr:to>
    <xdr:sp macro="" textlink="" fLocksText="0">
      <xdr:nvSpPr>
        <xdr:cNvPr id="20" name="円/楕円 5"/>
        <xdr:cNvSpPr/>
      </xdr:nvSpPr>
      <xdr:spPr>
        <a:xfrm>
          <a:off x="4267201" y="4133850"/>
          <a:ext cx="341312" cy="2873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21" name="テキスト ボックス 20"/>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22" name="右矢印 21"/>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23" name="テキスト ボックス 22"/>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24" name="右矢印 23"/>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3" name="テキスト ボックス 2"/>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4" name="右矢印 3"/>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142876</xdr:colOff>
      <xdr:row>18</xdr:row>
      <xdr:rowOff>190500</xdr:rowOff>
    </xdr:from>
    <xdr:to>
      <xdr:col>7</xdr:col>
      <xdr:colOff>484188</xdr:colOff>
      <xdr:row>20</xdr:row>
      <xdr:rowOff>39688</xdr:rowOff>
    </xdr:to>
    <xdr:sp macro="" textlink="" fLocksText="0">
      <xdr:nvSpPr>
        <xdr:cNvPr id="6" name="円/楕円 5"/>
        <xdr:cNvSpPr/>
      </xdr:nvSpPr>
      <xdr:spPr>
        <a:xfrm>
          <a:off x="4267201" y="4133850"/>
          <a:ext cx="341312" cy="2873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336983</xdr:colOff>
      <xdr:row>10</xdr:row>
      <xdr:rowOff>7937</xdr:rowOff>
    </xdr:from>
    <xdr:to>
      <xdr:col>13</xdr:col>
      <xdr:colOff>28863</xdr:colOff>
      <xdr:row>11</xdr:row>
      <xdr:rowOff>73603</xdr:rowOff>
    </xdr:to>
    <xdr:sp macro="" textlink="" fLocksText="0">
      <xdr:nvSpPr>
        <xdr:cNvPr id="7" name="円/楕円 6"/>
        <xdr:cNvSpPr/>
      </xdr:nvSpPr>
      <xdr:spPr>
        <a:xfrm>
          <a:off x="8415915" y="2172710"/>
          <a:ext cx="341312" cy="28214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9" name="テキスト ボックス 8"/>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0" name="テキスト ボックス 9"/>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1" name="右矢印 10"/>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142876</xdr:colOff>
      <xdr:row>18</xdr:row>
      <xdr:rowOff>190500</xdr:rowOff>
    </xdr:from>
    <xdr:to>
      <xdr:col>7</xdr:col>
      <xdr:colOff>484188</xdr:colOff>
      <xdr:row>20</xdr:row>
      <xdr:rowOff>39688</xdr:rowOff>
    </xdr:to>
    <xdr:sp macro="" textlink="" fLocksText="0">
      <xdr:nvSpPr>
        <xdr:cNvPr id="12" name="円/楕円 5"/>
        <xdr:cNvSpPr/>
      </xdr:nvSpPr>
      <xdr:spPr>
        <a:xfrm>
          <a:off x="4267201" y="4133850"/>
          <a:ext cx="341312" cy="2873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13" name="テキスト ボックス 12"/>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4" name="テキスト ボックス 13"/>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5" name="右矢印 14"/>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142876</xdr:colOff>
      <xdr:row>18</xdr:row>
      <xdr:rowOff>190500</xdr:rowOff>
    </xdr:from>
    <xdr:to>
      <xdr:col>7</xdr:col>
      <xdr:colOff>484188</xdr:colOff>
      <xdr:row>20</xdr:row>
      <xdr:rowOff>39688</xdr:rowOff>
    </xdr:to>
    <xdr:sp macro="" textlink="" fLocksText="0">
      <xdr:nvSpPr>
        <xdr:cNvPr id="16" name="円/楕円 5"/>
        <xdr:cNvSpPr/>
      </xdr:nvSpPr>
      <xdr:spPr>
        <a:xfrm>
          <a:off x="4267201" y="4133850"/>
          <a:ext cx="341312" cy="2873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17" name="テキスト ボックス 16"/>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8" name="右矢印 17"/>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9" name="テキスト ボックス 18"/>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20" name="右矢印 19"/>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3" name="テキスト ボックス 2"/>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4" name="右矢印 3"/>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142876</xdr:colOff>
      <xdr:row>18</xdr:row>
      <xdr:rowOff>190500</xdr:rowOff>
    </xdr:from>
    <xdr:to>
      <xdr:col>7</xdr:col>
      <xdr:colOff>484188</xdr:colOff>
      <xdr:row>20</xdr:row>
      <xdr:rowOff>39688</xdr:rowOff>
    </xdr:to>
    <xdr:sp macro="" textlink="" fLocksText="0">
      <xdr:nvSpPr>
        <xdr:cNvPr id="6" name="円/楕円 5"/>
        <xdr:cNvSpPr/>
      </xdr:nvSpPr>
      <xdr:spPr>
        <a:xfrm>
          <a:off x="4267201" y="4133850"/>
          <a:ext cx="341312" cy="2873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648710</xdr:colOff>
      <xdr:row>9</xdr:row>
      <xdr:rowOff>198438</xdr:rowOff>
    </xdr:from>
    <xdr:to>
      <xdr:col>13</xdr:col>
      <xdr:colOff>340590</xdr:colOff>
      <xdr:row>11</xdr:row>
      <xdr:rowOff>47626</xdr:rowOff>
    </xdr:to>
    <xdr:sp macro="" textlink="" fLocksText="0">
      <xdr:nvSpPr>
        <xdr:cNvPr id="7" name="円/楕円 6"/>
        <xdr:cNvSpPr/>
      </xdr:nvSpPr>
      <xdr:spPr>
        <a:xfrm>
          <a:off x="8770937" y="2146733"/>
          <a:ext cx="341312" cy="28214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9" name="テキスト ボックス 8"/>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0" name="テキスト ボックス 9"/>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1" name="右矢印 10"/>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142876</xdr:colOff>
      <xdr:row>18</xdr:row>
      <xdr:rowOff>190500</xdr:rowOff>
    </xdr:from>
    <xdr:to>
      <xdr:col>7</xdr:col>
      <xdr:colOff>484188</xdr:colOff>
      <xdr:row>20</xdr:row>
      <xdr:rowOff>39688</xdr:rowOff>
    </xdr:to>
    <xdr:sp macro="" textlink="" fLocksText="0">
      <xdr:nvSpPr>
        <xdr:cNvPr id="12" name="円/楕円 5"/>
        <xdr:cNvSpPr/>
      </xdr:nvSpPr>
      <xdr:spPr>
        <a:xfrm>
          <a:off x="4267201" y="4133850"/>
          <a:ext cx="341312" cy="2873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13" name="テキスト ボックス 12"/>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4" name="右矢印 13"/>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5" name="テキスト ボックス 14"/>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6" name="右矢印 15"/>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3" name="テキスト ボックス 2"/>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4" name="右矢印 3"/>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142876</xdr:colOff>
      <xdr:row>18</xdr:row>
      <xdr:rowOff>190500</xdr:rowOff>
    </xdr:from>
    <xdr:to>
      <xdr:col>7</xdr:col>
      <xdr:colOff>484188</xdr:colOff>
      <xdr:row>20</xdr:row>
      <xdr:rowOff>39688</xdr:rowOff>
    </xdr:to>
    <xdr:sp macro="" textlink="" fLocksText="0">
      <xdr:nvSpPr>
        <xdr:cNvPr id="6" name="円/楕円 5"/>
        <xdr:cNvSpPr/>
      </xdr:nvSpPr>
      <xdr:spPr>
        <a:xfrm>
          <a:off x="4267201" y="4133850"/>
          <a:ext cx="341312" cy="2873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9" name="テキスト ボックス 8"/>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0" name="右矢印 9"/>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1" name="テキスト ボックス 10"/>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2" name="右矢印 11"/>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2-tokei\share\Documents%20and%20Settings\Administrator\My%20Documents\tokei_data\020_&#20154;&#21475;\A54-6&#20154;&#21475;&#31227;&#21205;&#35519;&#26619;\&#20154;&#21475;&#24180;&#22577;\&#24179;&#25104;&#65298;&#65296;&#24180;&#20154;&#21475;&#24180;&#22577;&#12539;&#24618;\95&#21360;&#21047;&#29992;&#21407;&#31295;\&#12467;&#12500;&#12540;%20&#65374;%2002%20&#32113;&#35336;&#34920;\My%20Documents\&#20154;&#21475;&#25285;&#24403;\A54-6&#20154;&#21475;&#31227;&#21205;&#35519;&#26619;\&#20154;&#21475;&#12487;&#12540;&#12479;\200408\A54-6&#20154;&#21475;&#31227;&#21205;&#35519;&#26619;\&#26376;&#22577;&#38306;&#20418;\&#20154;&#21475;&#25512;&#312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ndisk2-tokei\share\Documents%20and%20Settings\Administrator\My%20Documents\tokei_data\020_&#20154;&#21475;\A54-6&#20154;&#21475;&#31227;&#21205;&#35519;&#26619;\&#20154;&#21475;&#24180;&#22577;\&#24179;&#25104;&#65298;&#65296;&#24180;&#20154;&#21475;&#24180;&#22577;&#12539;&#24618;\95&#21360;&#21047;&#29992;&#21407;&#31295;\&#12467;&#12500;&#12540;%20&#65374;%2002%20&#32113;&#35336;&#34920;\My%20Documents\&#20154;&#21475;&#25285;&#24403;\A54-6&#20154;&#21475;&#31227;&#21205;&#35519;&#26619;\&#20154;&#21475;&#12487;&#12540;&#12479;\200408\A54-6&#20154;&#21475;&#31227;&#21205;&#35519;&#26619;\&#20154;&#21475;&#12487;&#12540;&#12479;\200312\&#26032;&#12539;200305&#26376;&#22577;&#27010;&#35201;&#3156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推移印刷用"/>
      <sheetName val="推移"/>
    </sheetNames>
    <sheetDataSet>
      <sheetData sheetId="0" refreshError="1"/>
      <sheetData sheetId="1">
        <row r="1">
          <cell r="A1" t="str">
            <v xml:space="preserve">                                                                                                                   市  郡  別  人  口  動  態  の  推  移</v>
          </cell>
        </row>
        <row r="2">
          <cell r="A2" t="str">
            <v xml:space="preserve">                                                                                                                                                                                                                                      （単位：人）</v>
          </cell>
        </row>
        <row r="3">
          <cell r="C3" t="str">
            <v>H6.1</v>
          </cell>
          <cell r="D3" t="str">
            <v>H6.2</v>
          </cell>
          <cell r="E3" t="str">
            <v>H6.3</v>
          </cell>
          <cell r="F3" t="str">
            <v>H6.4</v>
          </cell>
          <cell r="G3" t="str">
            <v>H6.5</v>
          </cell>
          <cell r="H3" t="str">
            <v>H6.6</v>
          </cell>
          <cell r="I3" t="str">
            <v>H6.7</v>
          </cell>
          <cell r="J3" t="str">
            <v>H6.8</v>
          </cell>
          <cell r="K3" t="str">
            <v>H6.9</v>
          </cell>
          <cell r="L3" t="str">
            <v>H6.10</v>
          </cell>
          <cell r="M3" t="str">
            <v>H6.11</v>
          </cell>
          <cell r="N3" t="str">
            <v>H6.12</v>
          </cell>
          <cell r="O3" t="str">
            <v>H7.1</v>
          </cell>
          <cell r="P3" t="str">
            <v>H7.2</v>
          </cell>
          <cell r="Q3" t="str">
            <v>H7.3</v>
          </cell>
          <cell r="R3" t="str">
            <v>H7.4</v>
          </cell>
          <cell r="S3" t="str">
            <v>H7.5</v>
          </cell>
          <cell r="T3" t="str">
            <v>H7.6</v>
          </cell>
          <cell r="U3" t="str">
            <v>H7.7</v>
          </cell>
          <cell r="V3" t="str">
            <v>H7.8</v>
          </cell>
          <cell r="W3" t="str">
            <v>H7.9</v>
          </cell>
          <cell r="X3" t="str">
            <v>H7.10</v>
          </cell>
          <cell r="Y3" t="str">
            <v>H7.11</v>
          </cell>
          <cell r="Z3" t="str">
            <v>H7.12</v>
          </cell>
          <cell r="AA3" t="str">
            <v>H8.1</v>
          </cell>
          <cell r="AB3" t="str">
            <v>H8.2</v>
          </cell>
          <cell r="AC3" t="str">
            <v>H8.3</v>
          </cell>
          <cell r="AD3" t="str">
            <v>H8.4</v>
          </cell>
          <cell r="AE3" t="str">
            <v>H8.5</v>
          </cell>
          <cell r="AF3" t="str">
            <v>H8.6</v>
          </cell>
          <cell r="AG3" t="str">
            <v>H8.7</v>
          </cell>
          <cell r="AH3" t="str">
            <v>H8.8</v>
          </cell>
          <cell r="AI3" t="str">
            <v>H8.9</v>
          </cell>
          <cell r="AJ3" t="str">
            <v>H8.10</v>
          </cell>
          <cell r="AK3" t="str">
            <v>H8.11</v>
          </cell>
          <cell r="AL3" t="str">
            <v>H8.12</v>
          </cell>
          <cell r="AM3" t="str">
            <v>H9.1</v>
          </cell>
          <cell r="AN3" t="str">
            <v>H9.2</v>
          </cell>
          <cell r="AO3" t="str">
            <v>H9.3</v>
          </cell>
          <cell r="AP3" t="str">
            <v>H9.4</v>
          </cell>
          <cell r="AQ3" t="str">
            <v>H9.5</v>
          </cell>
          <cell r="AR3" t="str">
            <v>H9.6</v>
          </cell>
          <cell r="AS3" t="str">
            <v>H9.7</v>
          </cell>
          <cell r="AT3" t="str">
            <v>H9.8</v>
          </cell>
          <cell r="AU3" t="str">
            <v>H9.9</v>
          </cell>
          <cell r="AV3" t="str">
            <v>H9.10</v>
          </cell>
          <cell r="AW3" t="str">
            <v>H9.11</v>
          </cell>
          <cell r="AX3" t="str">
            <v>H9.12</v>
          </cell>
          <cell r="AY3" t="str">
            <v>H10.1</v>
          </cell>
          <cell r="AZ3" t="str">
            <v>H10.2</v>
          </cell>
          <cell r="BA3" t="str">
            <v>H10.3</v>
          </cell>
          <cell r="BB3" t="str">
            <v>H10.4</v>
          </cell>
          <cell r="BC3" t="str">
            <v>H10.5</v>
          </cell>
          <cell r="BD3" t="str">
            <v>H10.6</v>
          </cell>
          <cell r="BE3" t="str">
            <v>H10.7</v>
          </cell>
          <cell r="BF3" t="str">
            <v>H10.8</v>
          </cell>
          <cell r="BG3" t="str">
            <v>H10.9</v>
          </cell>
          <cell r="BH3" t="str">
            <v>H10.10</v>
          </cell>
          <cell r="BI3" t="str">
            <v>H10.11</v>
          </cell>
          <cell r="BJ3" t="str">
            <v>H10.12</v>
          </cell>
          <cell r="BK3" t="str">
            <v>H11.1</v>
          </cell>
          <cell r="BL3" t="str">
            <v>H11.2</v>
          </cell>
          <cell r="BM3" t="str">
            <v>H11.3</v>
          </cell>
          <cell r="BN3" t="str">
            <v>H11.4</v>
          </cell>
          <cell r="BO3" t="str">
            <v>H11.5</v>
          </cell>
          <cell r="BP3" t="str">
            <v>H11.6</v>
          </cell>
          <cell r="BQ3" t="str">
            <v>H11.7</v>
          </cell>
          <cell r="BR3" t="str">
            <v>H11.8</v>
          </cell>
          <cell r="BS3" t="str">
            <v>H11.9</v>
          </cell>
          <cell r="BT3" t="str">
            <v>H11.10</v>
          </cell>
          <cell r="BU3" t="str">
            <v>H11.11</v>
          </cell>
          <cell r="BV3" t="str">
            <v>H11.12</v>
          </cell>
          <cell r="BW3" t="str">
            <v>H12.1</v>
          </cell>
          <cell r="BX3" t="str">
            <v>H12.2</v>
          </cell>
          <cell r="BY3" t="str">
            <v>H12.3</v>
          </cell>
          <cell r="BZ3" t="str">
            <v>H12.4</v>
          </cell>
          <cell r="CA3" t="str">
            <v>H12.5</v>
          </cell>
          <cell r="CB3" t="str">
            <v>H12.6</v>
          </cell>
        </row>
        <row r="4">
          <cell r="B4" t="str">
            <v>人口増加数</v>
          </cell>
          <cell r="C4">
            <v>429</v>
          </cell>
          <cell r="D4">
            <v>237</v>
          </cell>
          <cell r="E4">
            <v>-9770</v>
          </cell>
          <cell r="F4">
            <v>5668</v>
          </cell>
          <cell r="G4">
            <v>734</v>
          </cell>
          <cell r="H4">
            <v>390</v>
          </cell>
          <cell r="I4">
            <v>322</v>
          </cell>
          <cell r="J4">
            <v>1453</v>
          </cell>
          <cell r="K4">
            <v>638</v>
          </cell>
          <cell r="L4">
            <v>594</v>
          </cell>
          <cell r="M4">
            <v>490</v>
          </cell>
          <cell r="N4">
            <v>607</v>
          </cell>
          <cell r="O4">
            <v>-31</v>
          </cell>
          <cell r="P4">
            <v>-92</v>
          </cell>
          <cell r="Q4">
            <v>-9741</v>
          </cell>
          <cell r="R4">
            <v>5630</v>
          </cell>
          <cell r="S4">
            <v>741</v>
          </cell>
          <cell r="T4">
            <v>492</v>
          </cell>
          <cell r="U4">
            <v>169</v>
          </cell>
          <cell r="V4">
            <v>1269</v>
          </cell>
          <cell r="W4">
            <v>343</v>
          </cell>
          <cell r="X4">
            <v>808</v>
          </cell>
          <cell r="Y4">
            <v>333</v>
          </cell>
          <cell r="Z4">
            <v>595</v>
          </cell>
          <cell r="AA4">
            <v>6</v>
          </cell>
          <cell r="AB4">
            <v>-249</v>
          </cell>
          <cell r="AC4">
            <v>-9518</v>
          </cell>
          <cell r="AD4">
            <v>5986</v>
          </cell>
          <cell r="AE4">
            <v>387</v>
          </cell>
          <cell r="AF4">
            <v>219</v>
          </cell>
          <cell r="AG4">
            <v>267</v>
          </cell>
          <cell r="AH4">
            <v>1117</v>
          </cell>
          <cell r="AI4">
            <v>396</v>
          </cell>
          <cell r="AJ4">
            <v>525</v>
          </cell>
          <cell r="AK4">
            <v>159</v>
          </cell>
          <cell r="AL4">
            <v>117</v>
          </cell>
          <cell r="AM4">
            <v>-438</v>
          </cell>
          <cell r="AN4">
            <v>-320</v>
          </cell>
          <cell r="AO4">
            <v>-8824</v>
          </cell>
          <cell r="AP4">
            <v>4727</v>
          </cell>
          <cell r="AQ4">
            <v>431</v>
          </cell>
          <cell r="AR4">
            <v>219</v>
          </cell>
          <cell r="AS4">
            <v>201</v>
          </cell>
          <cell r="AT4">
            <v>996</v>
          </cell>
          <cell r="AU4">
            <v>147</v>
          </cell>
          <cell r="AV4">
            <v>594</v>
          </cell>
          <cell r="AW4">
            <v>225</v>
          </cell>
          <cell r="AX4">
            <v>257</v>
          </cell>
          <cell r="AY4">
            <v>-132</v>
          </cell>
          <cell r="AZ4">
            <v>-294</v>
          </cell>
          <cell r="BA4">
            <v>-9216</v>
          </cell>
          <cell r="BB4">
            <v>4676</v>
          </cell>
          <cell r="BC4">
            <v>312</v>
          </cell>
          <cell r="BD4">
            <v>246</v>
          </cell>
          <cell r="BE4">
            <v>47</v>
          </cell>
          <cell r="BF4">
            <v>1042</v>
          </cell>
          <cell r="BG4">
            <v>358</v>
          </cell>
          <cell r="BH4">
            <v>436</v>
          </cell>
          <cell r="BI4">
            <v>42</v>
          </cell>
          <cell r="BJ4">
            <v>109</v>
          </cell>
          <cell r="BK4">
            <v>-403</v>
          </cell>
          <cell r="BL4">
            <v>-446</v>
          </cell>
          <cell r="BM4">
            <v>-8424</v>
          </cell>
          <cell r="BN4">
            <v>4326</v>
          </cell>
          <cell r="BO4">
            <v>347</v>
          </cell>
          <cell r="BP4">
            <v>122</v>
          </cell>
          <cell r="BQ4">
            <v>100</v>
          </cell>
          <cell r="BR4">
            <v>933</v>
          </cell>
          <cell r="BS4">
            <v>-129</v>
          </cell>
          <cell r="BT4">
            <v>496</v>
          </cell>
          <cell r="BU4">
            <v>119</v>
          </cell>
          <cell r="BV4">
            <v>-25</v>
          </cell>
          <cell r="BW4">
            <v>-250</v>
          </cell>
          <cell r="BX4">
            <v>-489</v>
          </cell>
          <cell r="BY4">
            <v>-10039</v>
          </cell>
          <cell r="BZ4">
            <v>5840</v>
          </cell>
          <cell r="CA4">
            <v>336</v>
          </cell>
          <cell r="CB4">
            <v>87</v>
          </cell>
        </row>
        <row r="5">
          <cell r="B5" t="str">
            <v>出生数</v>
          </cell>
          <cell r="C5">
            <v>1221</v>
          </cell>
          <cell r="D5">
            <v>1104</v>
          </cell>
          <cell r="E5">
            <v>1138</v>
          </cell>
          <cell r="F5">
            <v>1129</v>
          </cell>
          <cell r="G5">
            <v>1440</v>
          </cell>
          <cell r="H5">
            <v>1295</v>
          </cell>
          <cell r="I5">
            <v>1257</v>
          </cell>
          <cell r="J5">
            <v>1388</v>
          </cell>
          <cell r="K5">
            <v>1288</v>
          </cell>
          <cell r="L5">
            <v>1184</v>
          </cell>
          <cell r="M5">
            <v>1246</v>
          </cell>
          <cell r="N5">
            <v>1134</v>
          </cell>
          <cell r="O5">
            <v>1134</v>
          </cell>
          <cell r="P5">
            <v>1041</v>
          </cell>
          <cell r="Q5">
            <v>1154</v>
          </cell>
          <cell r="R5">
            <v>1044</v>
          </cell>
          <cell r="S5">
            <v>1277</v>
          </cell>
          <cell r="T5">
            <v>1298</v>
          </cell>
          <cell r="U5">
            <v>1209</v>
          </cell>
          <cell r="V5">
            <v>1317</v>
          </cell>
          <cell r="W5">
            <v>1176</v>
          </cell>
          <cell r="X5">
            <v>1165</v>
          </cell>
          <cell r="Y5">
            <v>1080</v>
          </cell>
          <cell r="Z5">
            <v>1090</v>
          </cell>
          <cell r="AA5">
            <v>1149</v>
          </cell>
          <cell r="AB5">
            <v>1075</v>
          </cell>
          <cell r="AC5">
            <v>1061</v>
          </cell>
          <cell r="AD5">
            <v>1141</v>
          </cell>
          <cell r="AE5">
            <v>1312</v>
          </cell>
          <cell r="AF5">
            <v>1154</v>
          </cell>
          <cell r="AG5">
            <v>1272</v>
          </cell>
          <cell r="AH5">
            <v>1152</v>
          </cell>
          <cell r="AI5">
            <v>1210</v>
          </cell>
          <cell r="AJ5">
            <v>1192</v>
          </cell>
          <cell r="AK5">
            <v>1136</v>
          </cell>
          <cell r="AL5">
            <v>1120</v>
          </cell>
          <cell r="AM5">
            <v>1137</v>
          </cell>
          <cell r="AN5">
            <v>996</v>
          </cell>
          <cell r="AO5">
            <v>1103</v>
          </cell>
          <cell r="AP5">
            <v>1115</v>
          </cell>
          <cell r="AQ5">
            <v>1269</v>
          </cell>
          <cell r="AR5">
            <v>1169</v>
          </cell>
          <cell r="AS5">
            <v>1250</v>
          </cell>
          <cell r="AT5">
            <v>1163</v>
          </cell>
          <cell r="AU5">
            <v>1114</v>
          </cell>
          <cell r="AV5">
            <v>1233</v>
          </cell>
          <cell r="AW5">
            <v>988</v>
          </cell>
          <cell r="AX5">
            <v>1060</v>
          </cell>
          <cell r="AY5">
            <v>1192</v>
          </cell>
          <cell r="AZ5">
            <v>1010</v>
          </cell>
          <cell r="BA5">
            <v>1150</v>
          </cell>
          <cell r="BB5">
            <v>1129</v>
          </cell>
          <cell r="BC5">
            <v>1130</v>
          </cell>
          <cell r="BD5">
            <v>1220</v>
          </cell>
          <cell r="BE5">
            <v>1299</v>
          </cell>
          <cell r="BF5">
            <v>1175</v>
          </cell>
          <cell r="BG5">
            <v>1197</v>
          </cell>
          <cell r="BH5">
            <v>1093</v>
          </cell>
          <cell r="BI5">
            <v>1047</v>
          </cell>
          <cell r="BJ5">
            <v>1053</v>
          </cell>
          <cell r="BK5">
            <v>1131</v>
          </cell>
          <cell r="BL5">
            <v>949</v>
          </cell>
          <cell r="BM5">
            <v>1152</v>
          </cell>
          <cell r="BN5">
            <v>1121</v>
          </cell>
          <cell r="BO5">
            <v>1114</v>
          </cell>
          <cell r="BP5">
            <v>1160</v>
          </cell>
          <cell r="BQ5">
            <v>1122</v>
          </cell>
          <cell r="BR5">
            <v>1182</v>
          </cell>
          <cell r="BS5">
            <v>1107</v>
          </cell>
          <cell r="BT5">
            <v>1034</v>
          </cell>
          <cell r="BU5">
            <v>1087</v>
          </cell>
          <cell r="BV5">
            <v>1000</v>
          </cell>
          <cell r="BW5">
            <v>1110</v>
          </cell>
          <cell r="BX5">
            <v>980</v>
          </cell>
          <cell r="BY5">
            <v>1007</v>
          </cell>
          <cell r="BZ5">
            <v>971</v>
          </cell>
          <cell r="CA5">
            <v>1164</v>
          </cell>
          <cell r="CB5">
            <v>1142</v>
          </cell>
        </row>
        <row r="6">
          <cell r="A6" t="str">
            <v>県</v>
          </cell>
          <cell r="B6" t="str">
            <v>死亡数</v>
          </cell>
          <cell r="C6">
            <v>1125</v>
          </cell>
          <cell r="D6">
            <v>965</v>
          </cell>
          <cell r="E6">
            <v>1001</v>
          </cell>
          <cell r="F6">
            <v>955</v>
          </cell>
          <cell r="G6">
            <v>1075</v>
          </cell>
          <cell r="H6">
            <v>907</v>
          </cell>
          <cell r="I6">
            <v>854</v>
          </cell>
          <cell r="J6">
            <v>1096</v>
          </cell>
          <cell r="K6">
            <v>921</v>
          </cell>
          <cell r="L6">
            <v>1005</v>
          </cell>
          <cell r="M6">
            <v>1039</v>
          </cell>
          <cell r="N6">
            <v>1023</v>
          </cell>
          <cell r="O6">
            <v>1359</v>
          </cell>
          <cell r="P6">
            <v>1121</v>
          </cell>
          <cell r="Q6">
            <v>1219</v>
          </cell>
          <cell r="R6">
            <v>1002</v>
          </cell>
          <cell r="S6">
            <v>1102</v>
          </cell>
          <cell r="T6">
            <v>938</v>
          </cell>
          <cell r="U6">
            <v>982</v>
          </cell>
          <cell r="V6">
            <v>950</v>
          </cell>
          <cell r="W6">
            <v>877</v>
          </cell>
          <cell r="X6">
            <v>1022</v>
          </cell>
          <cell r="Y6">
            <v>998</v>
          </cell>
          <cell r="Z6">
            <v>958</v>
          </cell>
          <cell r="AA6">
            <v>1199</v>
          </cell>
          <cell r="AB6">
            <v>1067</v>
          </cell>
          <cell r="AC6">
            <v>1052</v>
          </cell>
          <cell r="AD6">
            <v>1023</v>
          </cell>
          <cell r="AE6">
            <v>1053</v>
          </cell>
          <cell r="AF6">
            <v>933</v>
          </cell>
          <cell r="AG6">
            <v>1069</v>
          </cell>
          <cell r="AH6">
            <v>954</v>
          </cell>
          <cell r="AI6">
            <v>1016</v>
          </cell>
          <cell r="AJ6">
            <v>1066</v>
          </cell>
          <cell r="AK6">
            <v>986</v>
          </cell>
          <cell r="AL6">
            <v>1116</v>
          </cell>
          <cell r="AM6">
            <v>1555</v>
          </cell>
          <cell r="AN6">
            <v>986</v>
          </cell>
          <cell r="AO6">
            <v>1113</v>
          </cell>
          <cell r="AP6">
            <v>1083</v>
          </cell>
          <cell r="AQ6">
            <v>1114</v>
          </cell>
          <cell r="AR6">
            <v>970</v>
          </cell>
          <cell r="AS6">
            <v>995</v>
          </cell>
          <cell r="AT6">
            <v>959</v>
          </cell>
          <cell r="AU6">
            <v>922</v>
          </cell>
          <cell r="AV6">
            <v>1117</v>
          </cell>
          <cell r="AW6">
            <v>980</v>
          </cell>
          <cell r="AX6">
            <v>994</v>
          </cell>
          <cell r="AY6">
            <v>1232</v>
          </cell>
          <cell r="AZ6">
            <v>1101</v>
          </cell>
          <cell r="BA6">
            <v>1245</v>
          </cell>
          <cell r="BB6">
            <v>1042</v>
          </cell>
          <cell r="BC6">
            <v>1005</v>
          </cell>
          <cell r="BD6">
            <v>1041</v>
          </cell>
          <cell r="BE6">
            <v>968</v>
          </cell>
          <cell r="BF6">
            <v>968</v>
          </cell>
          <cell r="BG6">
            <v>1025</v>
          </cell>
          <cell r="BH6">
            <v>1021</v>
          </cell>
          <cell r="BI6">
            <v>1139</v>
          </cell>
          <cell r="BJ6">
            <v>1048</v>
          </cell>
          <cell r="BK6">
            <v>1473</v>
          </cell>
          <cell r="BL6">
            <v>1248</v>
          </cell>
          <cell r="BM6">
            <v>1189</v>
          </cell>
          <cell r="BN6">
            <v>1117</v>
          </cell>
          <cell r="BO6">
            <v>1094</v>
          </cell>
          <cell r="BP6">
            <v>1034</v>
          </cell>
          <cell r="BQ6">
            <v>987</v>
          </cell>
          <cell r="BR6">
            <v>1170</v>
          </cell>
          <cell r="BS6">
            <v>1002</v>
          </cell>
          <cell r="BT6">
            <v>1002</v>
          </cell>
          <cell r="BU6">
            <v>1073</v>
          </cell>
          <cell r="BV6">
            <v>1089</v>
          </cell>
          <cell r="BW6">
            <v>1398</v>
          </cell>
          <cell r="BX6">
            <v>1205</v>
          </cell>
          <cell r="BY6">
            <v>1207</v>
          </cell>
          <cell r="BZ6">
            <v>1046</v>
          </cell>
          <cell r="CA6">
            <v>1123</v>
          </cell>
          <cell r="CB6">
            <v>971</v>
          </cell>
        </row>
        <row r="7">
          <cell r="B7" t="str">
            <v>転入数</v>
          </cell>
          <cell r="C7">
            <v>3356</v>
          </cell>
          <cell r="D7">
            <v>3058</v>
          </cell>
          <cell r="E7">
            <v>10887</v>
          </cell>
          <cell r="F7">
            <v>13690</v>
          </cell>
          <cell r="G7">
            <v>4003</v>
          </cell>
          <cell r="H7">
            <v>3229</v>
          </cell>
          <cell r="I7">
            <v>3821</v>
          </cell>
          <cell r="J7">
            <v>5380</v>
          </cell>
          <cell r="K7">
            <v>3930</v>
          </cell>
          <cell r="L7">
            <v>4012</v>
          </cell>
          <cell r="M7">
            <v>3601</v>
          </cell>
          <cell r="N7">
            <v>3339</v>
          </cell>
          <cell r="O7">
            <v>3436</v>
          </cell>
          <cell r="P7">
            <v>3062</v>
          </cell>
          <cell r="Q7">
            <v>10538</v>
          </cell>
          <cell r="R7">
            <v>13386</v>
          </cell>
          <cell r="S7">
            <v>4301</v>
          </cell>
          <cell r="T7">
            <v>3402</v>
          </cell>
          <cell r="U7">
            <v>4138</v>
          </cell>
          <cell r="V7">
            <v>5005</v>
          </cell>
          <cell r="W7">
            <v>3406</v>
          </cell>
          <cell r="X7">
            <v>4274</v>
          </cell>
          <cell r="Y7">
            <v>3416</v>
          </cell>
          <cell r="Z7">
            <v>3249</v>
          </cell>
          <cell r="AA7">
            <v>3083</v>
          </cell>
          <cell r="AB7">
            <v>2982</v>
          </cell>
          <cell r="AC7">
            <v>9260</v>
          </cell>
          <cell r="AD7">
            <v>14536</v>
          </cell>
          <cell r="AE7">
            <v>3840</v>
          </cell>
          <cell r="AF7">
            <v>3101</v>
          </cell>
          <cell r="AG7">
            <v>4225</v>
          </cell>
          <cell r="AH7">
            <v>5008</v>
          </cell>
          <cell r="AI7">
            <v>3666</v>
          </cell>
          <cell r="AJ7">
            <v>4170</v>
          </cell>
          <cell r="AK7">
            <v>3126</v>
          </cell>
          <cell r="AL7">
            <v>3083</v>
          </cell>
          <cell r="AM7">
            <v>3295</v>
          </cell>
          <cell r="AN7">
            <v>3116</v>
          </cell>
          <cell r="AO7">
            <v>10675</v>
          </cell>
          <cell r="AP7">
            <v>12988</v>
          </cell>
          <cell r="AQ7">
            <v>3677</v>
          </cell>
          <cell r="AR7">
            <v>3209</v>
          </cell>
          <cell r="AS7">
            <v>4016</v>
          </cell>
          <cell r="AT7">
            <v>4497</v>
          </cell>
          <cell r="AU7">
            <v>3765</v>
          </cell>
          <cell r="AV7">
            <v>4366</v>
          </cell>
          <cell r="AW7">
            <v>2868</v>
          </cell>
          <cell r="AX7">
            <v>3030</v>
          </cell>
          <cell r="AY7">
            <v>2889</v>
          </cell>
          <cell r="AZ7">
            <v>2798</v>
          </cell>
          <cell r="BA7">
            <v>10745</v>
          </cell>
          <cell r="BB7">
            <v>12103</v>
          </cell>
          <cell r="BC7">
            <v>3402</v>
          </cell>
          <cell r="BD7">
            <v>3102</v>
          </cell>
          <cell r="BE7">
            <v>3955</v>
          </cell>
          <cell r="BF7">
            <v>4680</v>
          </cell>
          <cell r="BG7">
            <v>3628</v>
          </cell>
          <cell r="BH7">
            <v>3905</v>
          </cell>
          <cell r="BI7">
            <v>3082</v>
          </cell>
          <cell r="BJ7">
            <v>3239</v>
          </cell>
          <cell r="BK7">
            <v>3001</v>
          </cell>
          <cell r="BL7">
            <v>2755</v>
          </cell>
          <cell r="BM7">
            <v>10413</v>
          </cell>
          <cell r="BN7">
            <v>11592</v>
          </cell>
          <cell r="BO7">
            <v>3503</v>
          </cell>
          <cell r="BP7">
            <v>3187</v>
          </cell>
          <cell r="BQ7">
            <v>4004</v>
          </cell>
          <cell r="BR7">
            <v>4739</v>
          </cell>
          <cell r="BS7">
            <v>3334</v>
          </cell>
          <cell r="BT7">
            <v>3784</v>
          </cell>
          <cell r="BU7">
            <v>3302</v>
          </cell>
          <cell r="BV7">
            <v>2793</v>
          </cell>
          <cell r="BW7">
            <v>2798</v>
          </cell>
          <cell r="BX7">
            <v>2807</v>
          </cell>
          <cell r="BY7">
            <v>9106</v>
          </cell>
          <cell r="BZ7">
            <v>12110</v>
          </cell>
          <cell r="CA7">
            <v>3642</v>
          </cell>
          <cell r="CB7">
            <v>3042</v>
          </cell>
        </row>
        <row r="8">
          <cell r="B8" t="str">
            <v>転出数</v>
          </cell>
          <cell r="C8">
            <v>3023</v>
          </cell>
          <cell r="D8">
            <v>2960</v>
          </cell>
          <cell r="E8">
            <v>20794</v>
          </cell>
          <cell r="F8">
            <v>8196</v>
          </cell>
          <cell r="G8">
            <v>3634</v>
          </cell>
          <cell r="H8">
            <v>3227</v>
          </cell>
          <cell r="I8">
            <v>3902</v>
          </cell>
          <cell r="J8">
            <v>4219</v>
          </cell>
          <cell r="K8">
            <v>3659</v>
          </cell>
          <cell r="L8">
            <v>3597</v>
          </cell>
          <cell r="M8">
            <v>3318</v>
          </cell>
          <cell r="N8">
            <v>2843</v>
          </cell>
          <cell r="O8">
            <v>3242</v>
          </cell>
          <cell r="P8">
            <v>3074</v>
          </cell>
          <cell r="Q8">
            <v>20214</v>
          </cell>
          <cell r="R8">
            <v>7798</v>
          </cell>
          <cell r="S8">
            <v>3735</v>
          </cell>
          <cell r="T8">
            <v>3270</v>
          </cell>
          <cell r="U8">
            <v>4196</v>
          </cell>
          <cell r="V8">
            <v>4103</v>
          </cell>
          <cell r="W8">
            <v>3362</v>
          </cell>
          <cell r="X8">
            <v>3609</v>
          </cell>
          <cell r="Y8">
            <v>3165</v>
          </cell>
          <cell r="Z8">
            <v>2786</v>
          </cell>
          <cell r="AA8">
            <v>3027</v>
          </cell>
          <cell r="AB8">
            <v>3239</v>
          </cell>
          <cell r="AC8">
            <v>18787</v>
          </cell>
          <cell r="AD8">
            <v>8668</v>
          </cell>
          <cell r="AE8">
            <v>3712</v>
          </cell>
          <cell r="AF8">
            <v>3103</v>
          </cell>
          <cell r="AG8">
            <v>4161</v>
          </cell>
          <cell r="AH8">
            <v>4089</v>
          </cell>
          <cell r="AI8">
            <v>3464</v>
          </cell>
          <cell r="AJ8">
            <v>3771</v>
          </cell>
          <cell r="AK8">
            <v>3117</v>
          </cell>
          <cell r="AL8">
            <v>2970</v>
          </cell>
          <cell r="AM8">
            <v>3315</v>
          </cell>
          <cell r="AN8">
            <v>3446</v>
          </cell>
          <cell r="AO8">
            <v>19489</v>
          </cell>
          <cell r="AP8">
            <v>8293</v>
          </cell>
          <cell r="AQ8">
            <v>3401</v>
          </cell>
          <cell r="AR8">
            <v>3189</v>
          </cell>
          <cell r="AS8">
            <v>4070</v>
          </cell>
          <cell r="AT8">
            <v>3705</v>
          </cell>
          <cell r="AU8">
            <v>3810</v>
          </cell>
          <cell r="AV8">
            <v>3888</v>
          </cell>
          <cell r="AW8">
            <v>2651</v>
          </cell>
          <cell r="AX8">
            <v>2839</v>
          </cell>
          <cell r="AY8">
            <v>2981</v>
          </cell>
          <cell r="AZ8">
            <v>3001</v>
          </cell>
          <cell r="BA8">
            <v>19866</v>
          </cell>
          <cell r="BB8">
            <v>7514</v>
          </cell>
          <cell r="BC8">
            <v>3215</v>
          </cell>
          <cell r="BD8">
            <v>3035</v>
          </cell>
          <cell r="BE8">
            <v>4239</v>
          </cell>
          <cell r="BF8">
            <v>3845</v>
          </cell>
          <cell r="BG8">
            <v>3442</v>
          </cell>
          <cell r="BH8">
            <v>3541</v>
          </cell>
          <cell r="BI8">
            <v>2948</v>
          </cell>
          <cell r="BJ8">
            <v>3135</v>
          </cell>
          <cell r="BK8">
            <v>3062</v>
          </cell>
          <cell r="BL8">
            <v>2902</v>
          </cell>
          <cell r="BM8">
            <v>18800</v>
          </cell>
          <cell r="BN8">
            <v>7270</v>
          </cell>
          <cell r="BO8">
            <v>3176</v>
          </cell>
          <cell r="BP8">
            <v>3191</v>
          </cell>
          <cell r="BQ8">
            <v>4039</v>
          </cell>
          <cell r="BR8">
            <v>3818</v>
          </cell>
          <cell r="BS8">
            <v>3568</v>
          </cell>
          <cell r="BT8">
            <v>3320</v>
          </cell>
          <cell r="BU8">
            <v>3197</v>
          </cell>
          <cell r="BV8">
            <v>2729</v>
          </cell>
          <cell r="BW8">
            <v>2760</v>
          </cell>
          <cell r="BX8">
            <v>3071</v>
          </cell>
          <cell r="BY8">
            <v>18945</v>
          </cell>
          <cell r="BZ8">
            <v>6195</v>
          </cell>
          <cell r="CA8">
            <v>3347</v>
          </cell>
          <cell r="CB8">
            <v>3126</v>
          </cell>
        </row>
        <row r="9">
          <cell r="B9" t="str">
            <v>人口増加数</v>
          </cell>
          <cell r="C9">
            <v>29</v>
          </cell>
          <cell r="D9">
            <v>-26</v>
          </cell>
          <cell r="E9">
            <v>-1735</v>
          </cell>
          <cell r="F9">
            <v>1886</v>
          </cell>
          <cell r="G9">
            <v>264</v>
          </cell>
          <cell r="H9">
            <v>128</v>
          </cell>
          <cell r="I9">
            <v>20</v>
          </cell>
          <cell r="J9">
            <v>431</v>
          </cell>
          <cell r="K9">
            <v>210</v>
          </cell>
          <cell r="L9">
            <v>67</v>
          </cell>
          <cell r="M9">
            <v>112</v>
          </cell>
          <cell r="N9">
            <v>66</v>
          </cell>
          <cell r="O9">
            <v>-9</v>
          </cell>
          <cell r="P9">
            <v>-53</v>
          </cell>
          <cell r="Q9">
            <v>-1889</v>
          </cell>
          <cell r="R9">
            <v>1771</v>
          </cell>
          <cell r="S9">
            <v>231</v>
          </cell>
          <cell r="T9">
            <v>199</v>
          </cell>
          <cell r="U9">
            <v>119</v>
          </cell>
          <cell r="V9">
            <v>349</v>
          </cell>
          <cell r="W9">
            <v>80</v>
          </cell>
          <cell r="X9">
            <v>199</v>
          </cell>
          <cell r="Y9">
            <v>183</v>
          </cell>
          <cell r="Z9">
            <v>194</v>
          </cell>
          <cell r="AA9">
            <v>-2</v>
          </cell>
          <cell r="AB9">
            <v>-47</v>
          </cell>
          <cell r="AC9">
            <v>-1972</v>
          </cell>
          <cell r="AD9">
            <v>2049</v>
          </cell>
          <cell r="AE9">
            <v>114</v>
          </cell>
          <cell r="AF9">
            <v>160</v>
          </cell>
          <cell r="AG9">
            <v>130</v>
          </cell>
          <cell r="AH9">
            <v>232</v>
          </cell>
          <cell r="AI9">
            <v>18</v>
          </cell>
          <cell r="AJ9">
            <v>162</v>
          </cell>
          <cell r="AK9">
            <v>144</v>
          </cell>
          <cell r="AL9">
            <v>23</v>
          </cell>
          <cell r="AM9">
            <v>11</v>
          </cell>
          <cell r="AN9">
            <v>-84</v>
          </cell>
          <cell r="AO9">
            <v>-1811</v>
          </cell>
          <cell r="AP9">
            <v>1525</v>
          </cell>
          <cell r="AQ9">
            <v>209</v>
          </cell>
          <cell r="AR9">
            <v>35</v>
          </cell>
          <cell r="AS9">
            <v>114</v>
          </cell>
          <cell r="AT9">
            <v>173</v>
          </cell>
          <cell r="AU9">
            <v>43</v>
          </cell>
          <cell r="AV9">
            <v>221</v>
          </cell>
          <cell r="AW9">
            <v>87</v>
          </cell>
          <cell r="AX9">
            <v>-10</v>
          </cell>
          <cell r="AY9">
            <v>-26</v>
          </cell>
          <cell r="AZ9">
            <v>-163</v>
          </cell>
          <cell r="BA9">
            <v>-1884</v>
          </cell>
          <cell r="BB9">
            <v>1615</v>
          </cell>
          <cell r="BC9">
            <v>186</v>
          </cell>
          <cell r="BD9">
            <v>72</v>
          </cell>
          <cell r="BE9">
            <v>-5</v>
          </cell>
          <cell r="BF9">
            <v>201</v>
          </cell>
          <cell r="BG9">
            <v>90</v>
          </cell>
          <cell r="BH9">
            <v>190</v>
          </cell>
          <cell r="BI9">
            <v>85</v>
          </cell>
          <cell r="BJ9">
            <v>79</v>
          </cell>
          <cell r="BK9">
            <v>-175</v>
          </cell>
          <cell r="BL9">
            <v>-104</v>
          </cell>
          <cell r="BM9">
            <v>-1548</v>
          </cell>
          <cell r="BN9">
            <v>1376</v>
          </cell>
          <cell r="BO9">
            <v>165</v>
          </cell>
          <cell r="BP9">
            <v>97</v>
          </cell>
          <cell r="BQ9">
            <v>40</v>
          </cell>
          <cell r="BR9">
            <v>252</v>
          </cell>
          <cell r="BS9">
            <v>-16</v>
          </cell>
          <cell r="BT9">
            <v>184</v>
          </cell>
          <cell r="BU9">
            <v>40</v>
          </cell>
          <cell r="BV9">
            <v>-4</v>
          </cell>
          <cell r="BW9">
            <v>12</v>
          </cell>
          <cell r="BX9">
            <v>-145</v>
          </cell>
          <cell r="BY9">
            <v>-2099</v>
          </cell>
          <cell r="BZ9">
            <v>1856</v>
          </cell>
          <cell r="CA9">
            <v>206</v>
          </cell>
          <cell r="CB9">
            <v>22</v>
          </cell>
        </row>
        <row r="10">
          <cell r="B10" t="str">
            <v>出生数</v>
          </cell>
          <cell r="C10">
            <v>204</v>
          </cell>
          <cell r="D10">
            <v>205</v>
          </cell>
          <cell r="E10">
            <v>194</v>
          </cell>
          <cell r="F10">
            <v>237</v>
          </cell>
          <cell r="G10">
            <v>297</v>
          </cell>
          <cell r="H10">
            <v>245</v>
          </cell>
          <cell r="I10">
            <v>257</v>
          </cell>
          <cell r="J10">
            <v>290</v>
          </cell>
          <cell r="K10">
            <v>244</v>
          </cell>
          <cell r="L10">
            <v>243</v>
          </cell>
          <cell r="M10">
            <v>255</v>
          </cell>
          <cell r="N10">
            <v>203</v>
          </cell>
          <cell r="O10">
            <v>225</v>
          </cell>
          <cell r="P10">
            <v>199</v>
          </cell>
          <cell r="Q10">
            <v>243</v>
          </cell>
          <cell r="R10">
            <v>208</v>
          </cell>
          <cell r="S10">
            <v>264</v>
          </cell>
          <cell r="T10">
            <v>252</v>
          </cell>
          <cell r="U10">
            <v>230</v>
          </cell>
          <cell r="V10">
            <v>241</v>
          </cell>
          <cell r="W10">
            <v>232</v>
          </cell>
          <cell r="X10">
            <v>228</v>
          </cell>
          <cell r="Y10">
            <v>205</v>
          </cell>
          <cell r="Z10">
            <v>228</v>
          </cell>
          <cell r="AA10">
            <v>200</v>
          </cell>
          <cell r="AB10">
            <v>215</v>
          </cell>
          <cell r="AC10">
            <v>223</v>
          </cell>
          <cell r="AD10">
            <v>219</v>
          </cell>
          <cell r="AE10">
            <v>278</v>
          </cell>
          <cell r="AF10">
            <v>241</v>
          </cell>
          <cell r="AG10">
            <v>264</v>
          </cell>
          <cell r="AH10">
            <v>217</v>
          </cell>
          <cell r="AI10">
            <v>245</v>
          </cell>
          <cell r="AJ10">
            <v>230</v>
          </cell>
          <cell r="AK10">
            <v>234</v>
          </cell>
          <cell r="AL10">
            <v>217</v>
          </cell>
          <cell r="AM10">
            <v>205</v>
          </cell>
          <cell r="AN10">
            <v>212</v>
          </cell>
          <cell r="AO10">
            <v>221</v>
          </cell>
          <cell r="AP10">
            <v>231</v>
          </cell>
          <cell r="AQ10">
            <v>249</v>
          </cell>
          <cell r="AR10">
            <v>214</v>
          </cell>
          <cell r="AS10">
            <v>248</v>
          </cell>
          <cell r="AT10">
            <v>233</v>
          </cell>
          <cell r="AU10">
            <v>240</v>
          </cell>
          <cell r="AV10">
            <v>261</v>
          </cell>
          <cell r="AW10">
            <v>202</v>
          </cell>
          <cell r="AX10">
            <v>209</v>
          </cell>
          <cell r="AY10">
            <v>220</v>
          </cell>
          <cell r="AZ10">
            <v>187</v>
          </cell>
          <cell r="BA10">
            <v>196</v>
          </cell>
          <cell r="BB10">
            <v>224</v>
          </cell>
          <cell r="BC10">
            <v>248</v>
          </cell>
          <cell r="BD10">
            <v>236</v>
          </cell>
          <cell r="BE10">
            <v>245</v>
          </cell>
          <cell r="BF10">
            <v>231</v>
          </cell>
          <cell r="BG10">
            <v>244</v>
          </cell>
          <cell r="BH10">
            <v>237</v>
          </cell>
          <cell r="BI10">
            <v>234</v>
          </cell>
          <cell r="BJ10">
            <v>202</v>
          </cell>
          <cell r="BK10">
            <v>206</v>
          </cell>
          <cell r="BL10">
            <v>196</v>
          </cell>
          <cell r="BM10">
            <v>229</v>
          </cell>
          <cell r="BN10">
            <v>231</v>
          </cell>
          <cell r="BO10">
            <v>213</v>
          </cell>
          <cell r="BP10">
            <v>246</v>
          </cell>
          <cell r="BQ10">
            <v>235</v>
          </cell>
          <cell r="BR10">
            <v>273</v>
          </cell>
          <cell r="BS10">
            <v>210</v>
          </cell>
          <cell r="BT10">
            <v>215</v>
          </cell>
          <cell r="BU10">
            <v>237</v>
          </cell>
          <cell r="BV10">
            <v>182</v>
          </cell>
          <cell r="BW10">
            <v>238</v>
          </cell>
          <cell r="BX10">
            <v>217</v>
          </cell>
          <cell r="BY10">
            <v>197</v>
          </cell>
          <cell r="BZ10">
            <v>194</v>
          </cell>
          <cell r="CA10">
            <v>264</v>
          </cell>
          <cell r="CB10">
            <v>231</v>
          </cell>
        </row>
        <row r="11">
          <cell r="A11" t="str">
            <v>青森市</v>
          </cell>
          <cell r="B11" t="str">
            <v>死亡数</v>
          </cell>
          <cell r="C11">
            <v>197</v>
          </cell>
          <cell r="D11">
            <v>158</v>
          </cell>
          <cell r="E11">
            <v>174</v>
          </cell>
          <cell r="F11">
            <v>174</v>
          </cell>
          <cell r="G11">
            <v>199</v>
          </cell>
          <cell r="H11">
            <v>173</v>
          </cell>
          <cell r="I11">
            <v>160</v>
          </cell>
          <cell r="J11">
            <v>180</v>
          </cell>
          <cell r="K11">
            <v>157</v>
          </cell>
          <cell r="L11">
            <v>210</v>
          </cell>
          <cell r="M11">
            <v>190</v>
          </cell>
          <cell r="N11">
            <v>193</v>
          </cell>
          <cell r="O11">
            <v>253</v>
          </cell>
          <cell r="P11">
            <v>192</v>
          </cell>
          <cell r="Q11">
            <v>198</v>
          </cell>
          <cell r="R11">
            <v>190</v>
          </cell>
          <cell r="S11">
            <v>192</v>
          </cell>
          <cell r="T11">
            <v>185</v>
          </cell>
          <cell r="U11">
            <v>171</v>
          </cell>
          <cell r="V11">
            <v>159</v>
          </cell>
          <cell r="W11">
            <v>157</v>
          </cell>
          <cell r="X11">
            <v>165</v>
          </cell>
          <cell r="Y11">
            <v>161</v>
          </cell>
          <cell r="Z11">
            <v>168</v>
          </cell>
          <cell r="AA11">
            <v>226</v>
          </cell>
          <cell r="AB11">
            <v>205</v>
          </cell>
          <cell r="AC11">
            <v>175</v>
          </cell>
          <cell r="AD11">
            <v>185</v>
          </cell>
          <cell r="AE11">
            <v>202</v>
          </cell>
          <cell r="AF11">
            <v>137</v>
          </cell>
          <cell r="AG11">
            <v>199</v>
          </cell>
          <cell r="AH11">
            <v>151</v>
          </cell>
          <cell r="AI11">
            <v>157</v>
          </cell>
          <cell r="AJ11">
            <v>176</v>
          </cell>
          <cell r="AK11">
            <v>169</v>
          </cell>
          <cell r="AL11">
            <v>181</v>
          </cell>
          <cell r="AM11">
            <v>261</v>
          </cell>
          <cell r="AN11">
            <v>169</v>
          </cell>
          <cell r="AO11">
            <v>193</v>
          </cell>
          <cell r="AP11">
            <v>177</v>
          </cell>
          <cell r="AQ11">
            <v>194</v>
          </cell>
          <cell r="AR11">
            <v>180</v>
          </cell>
          <cell r="AS11">
            <v>172</v>
          </cell>
          <cell r="AT11">
            <v>158</v>
          </cell>
          <cell r="AU11">
            <v>176</v>
          </cell>
          <cell r="AV11">
            <v>207</v>
          </cell>
          <cell r="AW11">
            <v>181</v>
          </cell>
          <cell r="AX11">
            <v>172</v>
          </cell>
          <cell r="AY11">
            <v>224</v>
          </cell>
          <cell r="AZ11">
            <v>192</v>
          </cell>
          <cell r="BA11">
            <v>208</v>
          </cell>
          <cell r="BB11">
            <v>179</v>
          </cell>
          <cell r="BC11">
            <v>151</v>
          </cell>
          <cell r="BD11">
            <v>214</v>
          </cell>
          <cell r="BE11">
            <v>184</v>
          </cell>
          <cell r="BF11">
            <v>210</v>
          </cell>
          <cell r="BG11">
            <v>192</v>
          </cell>
          <cell r="BH11">
            <v>167</v>
          </cell>
          <cell r="BI11">
            <v>208</v>
          </cell>
          <cell r="BJ11">
            <v>174</v>
          </cell>
          <cell r="BK11">
            <v>278</v>
          </cell>
          <cell r="BL11">
            <v>220</v>
          </cell>
          <cell r="BM11">
            <v>211</v>
          </cell>
          <cell r="BN11">
            <v>218</v>
          </cell>
          <cell r="BO11">
            <v>224</v>
          </cell>
          <cell r="BP11">
            <v>171</v>
          </cell>
          <cell r="BQ11">
            <v>182</v>
          </cell>
          <cell r="BR11">
            <v>200</v>
          </cell>
          <cell r="BS11">
            <v>190</v>
          </cell>
          <cell r="BT11">
            <v>173</v>
          </cell>
          <cell r="BU11">
            <v>198</v>
          </cell>
          <cell r="BV11">
            <v>175</v>
          </cell>
          <cell r="BW11">
            <v>264</v>
          </cell>
          <cell r="BX11">
            <v>234</v>
          </cell>
          <cell r="BY11">
            <v>218</v>
          </cell>
          <cell r="BZ11">
            <v>196</v>
          </cell>
          <cell r="CA11">
            <v>208</v>
          </cell>
          <cell r="CB11">
            <v>196</v>
          </cell>
        </row>
        <row r="12">
          <cell r="B12" t="str">
            <v>転入数</v>
          </cell>
          <cell r="C12">
            <v>535</v>
          </cell>
          <cell r="D12">
            <v>488</v>
          </cell>
          <cell r="E12">
            <v>2319</v>
          </cell>
          <cell r="F12">
            <v>3392</v>
          </cell>
          <cell r="G12">
            <v>749</v>
          </cell>
          <cell r="H12">
            <v>611</v>
          </cell>
          <cell r="I12">
            <v>828</v>
          </cell>
          <cell r="J12">
            <v>1103</v>
          </cell>
          <cell r="K12">
            <v>810</v>
          </cell>
          <cell r="L12">
            <v>703</v>
          </cell>
          <cell r="M12">
            <v>568</v>
          </cell>
          <cell r="N12">
            <v>533</v>
          </cell>
          <cell r="O12">
            <v>553</v>
          </cell>
          <cell r="P12">
            <v>553</v>
          </cell>
          <cell r="Q12">
            <v>2207</v>
          </cell>
          <cell r="R12">
            <v>3312</v>
          </cell>
          <cell r="S12">
            <v>789</v>
          </cell>
          <cell r="T12">
            <v>709</v>
          </cell>
          <cell r="U12">
            <v>956</v>
          </cell>
          <cell r="V12">
            <v>1025</v>
          </cell>
          <cell r="W12">
            <v>705</v>
          </cell>
          <cell r="X12">
            <v>773</v>
          </cell>
          <cell r="Y12">
            <v>628</v>
          </cell>
          <cell r="Z12">
            <v>573</v>
          </cell>
          <cell r="AA12">
            <v>492</v>
          </cell>
          <cell r="AB12">
            <v>516</v>
          </cell>
          <cell r="AC12">
            <v>1857</v>
          </cell>
          <cell r="AD12">
            <v>3815</v>
          </cell>
          <cell r="AE12">
            <v>748</v>
          </cell>
          <cell r="AF12">
            <v>609</v>
          </cell>
          <cell r="AG12">
            <v>907</v>
          </cell>
          <cell r="AH12">
            <v>929</v>
          </cell>
          <cell r="AI12">
            <v>639</v>
          </cell>
          <cell r="AJ12">
            <v>817</v>
          </cell>
          <cell r="AK12">
            <v>595</v>
          </cell>
          <cell r="AL12">
            <v>525</v>
          </cell>
          <cell r="AM12">
            <v>556</v>
          </cell>
          <cell r="AN12">
            <v>540</v>
          </cell>
          <cell r="AO12">
            <v>2343</v>
          </cell>
          <cell r="AP12">
            <v>3190</v>
          </cell>
          <cell r="AQ12">
            <v>713</v>
          </cell>
          <cell r="AR12">
            <v>571</v>
          </cell>
          <cell r="AS12">
            <v>863</v>
          </cell>
          <cell r="AT12">
            <v>873</v>
          </cell>
          <cell r="AU12">
            <v>750</v>
          </cell>
          <cell r="AV12">
            <v>886</v>
          </cell>
          <cell r="AW12">
            <v>523</v>
          </cell>
          <cell r="AX12">
            <v>483</v>
          </cell>
          <cell r="AY12">
            <v>458</v>
          </cell>
          <cell r="AZ12">
            <v>456</v>
          </cell>
          <cell r="BA12">
            <v>2388</v>
          </cell>
          <cell r="BB12">
            <v>3044</v>
          </cell>
          <cell r="BC12">
            <v>651</v>
          </cell>
          <cell r="BD12">
            <v>626</v>
          </cell>
          <cell r="BE12">
            <v>844</v>
          </cell>
          <cell r="BF12">
            <v>949</v>
          </cell>
          <cell r="BG12">
            <v>677</v>
          </cell>
          <cell r="BH12">
            <v>797</v>
          </cell>
          <cell r="BI12">
            <v>573</v>
          </cell>
          <cell r="BJ12">
            <v>552</v>
          </cell>
          <cell r="BK12">
            <v>416</v>
          </cell>
          <cell r="BL12">
            <v>518</v>
          </cell>
          <cell r="BM12">
            <v>2385</v>
          </cell>
          <cell r="BN12">
            <v>2821</v>
          </cell>
          <cell r="BO12">
            <v>703</v>
          </cell>
          <cell r="BP12">
            <v>603</v>
          </cell>
          <cell r="BQ12">
            <v>842</v>
          </cell>
          <cell r="BR12">
            <v>932</v>
          </cell>
          <cell r="BS12">
            <v>679</v>
          </cell>
          <cell r="BT12">
            <v>810</v>
          </cell>
          <cell r="BU12">
            <v>571</v>
          </cell>
          <cell r="BV12">
            <v>462</v>
          </cell>
          <cell r="BW12">
            <v>464</v>
          </cell>
          <cell r="BX12">
            <v>496</v>
          </cell>
          <cell r="BY12">
            <v>2091</v>
          </cell>
          <cell r="BZ12">
            <v>3125</v>
          </cell>
          <cell r="CA12">
            <v>737</v>
          </cell>
          <cell r="CB12">
            <v>599</v>
          </cell>
        </row>
        <row r="13">
          <cell r="B13" t="str">
            <v>転出数</v>
          </cell>
          <cell r="C13">
            <v>513</v>
          </cell>
          <cell r="D13">
            <v>561</v>
          </cell>
          <cell r="E13">
            <v>4074</v>
          </cell>
          <cell r="F13">
            <v>1569</v>
          </cell>
          <cell r="G13">
            <v>583</v>
          </cell>
          <cell r="H13">
            <v>555</v>
          </cell>
          <cell r="I13">
            <v>905</v>
          </cell>
          <cell r="J13">
            <v>782</v>
          </cell>
          <cell r="K13">
            <v>687</v>
          </cell>
          <cell r="L13">
            <v>669</v>
          </cell>
          <cell r="M13">
            <v>521</v>
          </cell>
          <cell r="N13">
            <v>477</v>
          </cell>
          <cell r="O13">
            <v>534</v>
          </cell>
          <cell r="P13">
            <v>613</v>
          </cell>
          <cell r="Q13">
            <v>4141</v>
          </cell>
          <cell r="R13">
            <v>1559</v>
          </cell>
          <cell r="S13">
            <v>630</v>
          </cell>
          <cell r="T13">
            <v>577</v>
          </cell>
          <cell r="U13">
            <v>896</v>
          </cell>
          <cell r="V13">
            <v>758</v>
          </cell>
          <cell r="W13">
            <v>700</v>
          </cell>
          <cell r="X13">
            <v>637</v>
          </cell>
          <cell r="Y13">
            <v>489</v>
          </cell>
          <cell r="Z13">
            <v>439</v>
          </cell>
          <cell r="AA13">
            <v>468</v>
          </cell>
          <cell r="AB13">
            <v>573</v>
          </cell>
          <cell r="AC13">
            <v>3877</v>
          </cell>
          <cell r="AD13">
            <v>1800</v>
          </cell>
          <cell r="AE13">
            <v>710</v>
          </cell>
          <cell r="AF13">
            <v>553</v>
          </cell>
          <cell r="AG13">
            <v>842</v>
          </cell>
          <cell r="AH13">
            <v>763</v>
          </cell>
          <cell r="AI13">
            <v>709</v>
          </cell>
          <cell r="AJ13">
            <v>709</v>
          </cell>
          <cell r="AK13">
            <v>516</v>
          </cell>
          <cell r="AL13">
            <v>538</v>
          </cell>
          <cell r="AM13">
            <v>489</v>
          </cell>
          <cell r="AN13">
            <v>667</v>
          </cell>
          <cell r="AO13">
            <v>4182</v>
          </cell>
          <cell r="AP13">
            <v>1719</v>
          </cell>
          <cell r="AQ13">
            <v>559</v>
          </cell>
          <cell r="AR13">
            <v>570</v>
          </cell>
          <cell r="AS13">
            <v>825</v>
          </cell>
          <cell r="AT13">
            <v>775</v>
          </cell>
          <cell r="AU13">
            <v>771</v>
          </cell>
          <cell r="AV13">
            <v>719</v>
          </cell>
          <cell r="AW13">
            <v>457</v>
          </cell>
          <cell r="AX13">
            <v>530</v>
          </cell>
          <cell r="AY13">
            <v>480</v>
          </cell>
          <cell r="AZ13">
            <v>614</v>
          </cell>
          <cell r="BA13">
            <v>4260</v>
          </cell>
          <cell r="BB13">
            <v>1474</v>
          </cell>
          <cell r="BC13">
            <v>562</v>
          </cell>
          <cell r="BD13">
            <v>576</v>
          </cell>
          <cell r="BE13">
            <v>910</v>
          </cell>
          <cell r="BF13">
            <v>769</v>
          </cell>
          <cell r="BG13">
            <v>639</v>
          </cell>
          <cell r="BH13">
            <v>677</v>
          </cell>
          <cell r="BI13">
            <v>514</v>
          </cell>
          <cell r="BJ13">
            <v>501</v>
          </cell>
          <cell r="BK13">
            <v>519</v>
          </cell>
          <cell r="BL13">
            <v>598</v>
          </cell>
          <cell r="BM13">
            <v>3951</v>
          </cell>
          <cell r="BN13">
            <v>1458</v>
          </cell>
          <cell r="BO13">
            <v>527</v>
          </cell>
          <cell r="BP13">
            <v>581</v>
          </cell>
          <cell r="BQ13">
            <v>855</v>
          </cell>
          <cell r="BR13">
            <v>753</v>
          </cell>
          <cell r="BS13">
            <v>715</v>
          </cell>
          <cell r="BT13">
            <v>668</v>
          </cell>
          <cell r="BU13">
            <v>570</v>
          </cell>
          <cell r="BV13">
            <v>473</v>
          </cell>
          <cell r="BW13">
            <v>426</v>
          </cell>
          <cell r="BX13">
            <v>624</v>
          </cell>
          <cell r="BY13">
            <v>4169</v>
          </cell>
          <cell r="BZ13">
            <v>1267</v>
          </cell>
          <cell r="CA13">
            <v>587</v>
          </cell>
          <cell r="CB13">
            <v>612</v>
          </cell>
        </row>
        <row r="14">
          <cell r="B14" t="str">
            <v>人口増加数</v>
          </cell>
          <cell r="C14">
            <v>75</v>
          </cell>
          <cell r="D14">
            <v>59</v>
          </cell>
          <cell r="E14">
            <v>-1639</v>
          </cell>
          <cell r="F14">
            <v>1261</v>
          </cell>
          <cell r="G14">
            <v>81</v>
          </cell>
          <cell r="H14">
            <v>153</v>
          </cell>
          <cell r="I14">
            <v>39</v>
          </cell>
          <cell r="J14">
            <v>67</v>
          </cell>
          <cell r="K14">
            <v>7</v>
          </cell>
          <cell r="L14">
            <v>57</v>
          </cell>
          <cell r="M14">
            <v>151</v>
          </cell>
          <cell r="N14">
            <v>87</v>
          </cell>
          <cell r="O14">
            <v>-36</v>
          </cell>
          <cell r="P14">
            <v>-65</v>
          </cell>
          <cell r="Q14">
            <v>-1507</v>
          </cell>
          <cell r="R14">
            <v>1436</v>
          </cell>
          <cell r="S14">
            <v>95</v>
          </cell>
          <cell r="T14">
            <v>54</v>
          </cell>
          <cell r="U14">
            <v>115</v>
          </cell>
          <cell r="V14">
            <v>108</v>
          </cell>
          <cell r="W14">
            <v>31</v>
          </cell>
          <cell r="X14">
            <v>147</v>
          </cell>
          <cell r="Y14">
            <v>75</v>
          </cell>
          <cell r="Z14">
            <v>53</v>
          </cell>
          <cell r="AA14">
            <v>-26</v>
          </cell>
          <cell r="AB14">
            <v>-102</v>
          </cell>
          <cell r="AC14">
            <v>-1669</v>
          </cell>
          <cell r="AD14">
            <v>1200</v>
          </cell>
          <cell r="AE14">
            <v>100</v>
          </cell>
          <cell r="AF14">
            <v>-8</v>
          </cell>
          <cell r="AG14">
            <v>14</v>
          </cell>
          <cell r="AH14">
            <v>62</v>
          </cell>
          <cell r="AI14">
            <v>99</v>
          </cell>
          <cell r="AJ14">
            <v>89</v>
          </cell>
          <cell r="AK14">
            <v>30</v>
          </cell>
          <cell r="AL14">
            <v>30</v>
          </cell>
          <cell r="AM14">
            <v>-48</v>
          </cell>
          <cell r="AN14">
            <v>-69</v>
          </cell>
          <cell r="AO14">
            <v>-1698</v>
          </cell>
          <cell r="AP14">
            <v>1055</v>
          </cell>
          <cell r="AQ14">
            <v>31</v>
          </cell>
          <cell r="AR14">
            <v>66</v>
          </cell>
          <cell r="AS14">
            <v>-26</v>
          </cell>
          <cell r="AT14">
            <v>135</v>
          </cell>
          <cell r="AU14">
            <v>10</v>
          </cell>
          <cell r="AV14">
            <v>89</v>
          </cell>
          <cell r="AW14">
            <v>32</v>
          </cell>
          <cell r="AX14">
            <v>97</v>
          </cell>
          <cell r="AY14">
            <v>100</v>
          </cell>
          <cell r="AZ14">
            <v>23</v>
          </cell>
          <cell r="BA14">
            <v>-1404</v>
          </cell>
          <cell r="BB14">
            <v>1108</v>
          </cell>
          <cell r="BC14">
            <v>6</v>
          </cell>
          <cell r="BD14">
            <v>-4</v>
          </cell>
          <cell r="BE14">
            <v>119</v>
          </cell>
          <cell r="BF14">
            <v>125</v>
          </cell>
          <cell r="BG14">
            <v>56</v>
          </cell>
          <cell r="BH14">
            <v>71</v>
          </cell>
          <cell r="BI14">
            <v>52</v>
          </cell>
          <cell r="BJ14">
            <v>-82</v>
          </cell>
          <cell r="BK14">
            <v>-50</v>
          </cell>
          <cell r="BL14">
            <v>-11</v>
          </cell>
          <cell r="BM14">
            <v>-1288</v>
          </cell>
          <cell r="BN14">
            <v>1007</v>
          </cell>
          <cell r="BO14">
            <v>-7</v>
          </cell>
          <cell r="BP14">
            <v>46</v>
          </cell>
          <cell r="BQ14">
            <v>2</v>
          </cell>
          <cell r="BR14">
            <v>58</v>
          </cell>
          <cell r="BS14">
            <v>-34</v>
          </cell>
          <cell r="BT14">
            <v>22</v>
          </cell>
          <cell r="BU14">
            <v>48</v>
          </cell>
          <cell r="BV14">
            <v>-99</v>
          </cell>
          <cell r="BW14">
            <v>-35</v>
          </cell>
          <cell r="BX14">
            <v>-105</v>
          </cell>
          <cell r="BY14">
            <v>-1532</v>
          </cell>
          <cell r="BZ14">
            <v>1213</v>
          </cell>
          <cell r="CA14">
            <v>51</v>
          </cell>
          <cell r="CB14">
            <v>-48</v>
          </cell>
        </row>
        <row r="15">
          <cell r="B15" t="str">
            <v>出生数</v>
          </cell>
          <cell r="C15">
            <v>153</v>
          </cell>
          <cell r="D15">
            <v>148</v>
          </cell>
          <cell r="E15">
            <v>145</v>
          </cell>
          <cell r="F15">
            <v>143</v>
          </cell>
          <cell r="G15">
            <v>178</v>
          </cell>
          <cell r="H15">
            <v>160</v>
          </cell>
          <cell r="I15">
            <v>149</v>
          </cell>
          <cell r="J15">
            <v>171</v>
          </cell>
          <cell r="K15">
            <v>148</v>
          </cell>
          <cell r="L15">
            <v>142</v>
          </cell>
          <cell r="M15">
            <v>155</v>
          </cell>
          <cell r="N15">
            <v>123</v>
          </cell>
          <cell r="O15">
            <v>147</v>
          </cell>
          <cell r="P15">
            <v>141</v>
          </cell>
          <cell r="Q15">
            <v>145</v>
          </cell>
          <cell r="R15">
            <v>127</v>
          </cell>
          <cell r="S15">
            <v>139</v>
          </cell>
          <cell r="T15">
            <v>132</v>
          </cell>
          <cell r="U15">
            <v>151</v>
          </cell>
          <cell r="V15">
            <v>165</v>
          </cell>
          <cell r="W15">
            <v>120</v>
          </cell>
          <cell r="X15">
            <v>138</v>
          </cell>
          <cell r="Y15">
            <v>107</v>
          </cell>
          <cell r="Z15">
            <v>137</v>
          </cell>
          <cell r="AA15">
            <v>149</v>
          </cell>
          <cell r="AB15">
            <v>119</v>
          </cell>
          <cell r="AC15">
            <v>108</v>
          </cell>
          <cell r="AD15">
            <v>137</v>
          </cell>
          <cell r="AE15">
            <v>142</v>
          </cell>
          <cell r="AF15">
            <v>130</v>
          </cell>
          <cell r="AG15">
            <v>164</v>
          </cell>
          <cell r="AH15">
            <v>144</v>
          </cell>
          <cell r="AI15">
            <v>148</v>
          </cell>
          <cell r="AJ15">
            <v>134</v>
          </cell>
          <cell r="AK15">
            <v>154</v>
          </cell>
          <cell r="AL15">
            <v>144</v>
          </cell>
          <cell r="AM15">
            <v>156</v>
          </cell>
          <cell r="AN15">
            <v>108</v>
          </cell>
          <cell r="AO15">
            <v>114</v>
          </cell>
          <cell r="AP15">
            <v>116</v>
          </cell>
          <cell r="AQ15">
            <v>147</v>
          </cell>
          <cell r="AR15">
            <v>141</v>
          </cell>
          <cell r="AS15">
            <v>158</v>
          </cell>
          <cell r="AT15">
            <v>138</v>
          </cell>
          <cell r="AU15">
            <v>122</v>
          </cell>
          <cell r="AV15">
            <v>128</v>
          </cell>
          <cell r="AW15">
            <v>122</v>
          </cell>
          <cell r="AX15">
            <v>134</v>
          </cell>
          <cell r="AY15">
            <v>157</v>
          </cell>
          <cell r="AZ15">
            <v>109</v>
          </cell>
          <cell r="BA15">
            <v>152</v>
          </cell>
          <cell r="BB15">
            <v>132</v>
          </cell>
          <cell r="BC15">
            <v>119</v>
          </cell>
          <cell r="BD15">
            <v>134</v>
          </cell>
          <cell r="BE15">
            <v>163</v>
          </cell>
          <cell r="BF15">
            <v>130</v>
          </cell>
          <cell r="BG15">
            <v>150</v>
          </cell>
          <cell r="BH15">
            <v>108</v>
          </cell>
          <cell r="BI15">
            <v>118</v>
          </cell>
          <cell r="BJ15">
            <v>135</v>
          </cell>
          <cell r="BK15">
            <v>146</v>
          </cell>
          <cell r="BL15">
            <v>125</v>
          </cell>
          <cell r="BM15">
            <v>118</v>
          </cell>
          <cell r="BN15">
            <v>125</v>
          </cell>
          <cell r="BO15">
            <v>133</v>
          </cell>
          <cell r="BP15">
            <v>143</v>
          </cell>
          <cell r="BQ15">
            <v>134</v>
          </cell>
          <cell r="BR15">
            <v>137</v>
          </cell>
          <cell r="BS15">
            <v>126</v>
          </cell>
          <cell r="BT15">
            <v>112</v>
          </cell>
          <cell r="BU15">
            <v>146</v>
          </cell>
          <cell r="BV15">
            <v>118</v>
          </cell>
          <cell r="BW15">
            <v>132</v>
          </cell>
          <cell r="BX15">
            <v>105</v>
          </cell>
          <cell r="BY15">
            <v>102</v>
          </cell>
          <cell r="BZ15">
            <v>117</v>
          </cell>
          <cell r="CA15">
            <v>146</v>
          </cell>
          <cell r="CB15">
            <v>127</v>
          </cell>
        </row>
        <row r="16">
          <cell r="A16" t="str">
            <v>弘前市</v>
          </cell>
          <cell r="B16" t="str">
            <v>死亡数</v>
          </cell>
          <cell r="C16">
            <v>146</v>
          </cell>
          <cell r="D16">
            <v>112</v>
          </cell>
          <cell r="E16">
            <v>118</v>
          </cell>
          <cell r="F16">
            <v>90</v>
          </cell>
          <cell r="G16">
            <v>150</v>
          </cell>
          <cell r="H16">
            <v>80</v>
          </cell>
          <cell r="I16">
            <v>118</v>
          </cell>
          <cell r="J16">
            <v>176</v>
          </cell>
          <cell r="K16">
            <v>116</v>
          </cell>
          <cell r="L16">
            <v>131</v>
          </cell>
          <cell r="M16">
            <v>127</v>
          </cell>
          <cell r="N16">
            <v>118</v>
          </cell>
          <cell r="O16">
            <v>163</v>
          </cell>
          <cell r="P16">
            <v>137</v>
          </cell>
          <cell r="Q16">
            <v>153</v>
          </cell>
          <cell r="R16">
            <v>116</v>
          </cell>
          <cell r="S16">
            <v>147</v>
          </cell>
          <cell r="T16">
            <v>99</v>
          </cell>
          <cell r="U16">
            <v>106</v>
          </cell>
          <cell r="V16">
            <v>129</v>
          </cell>
          <cell r="W16">
            <v>117</v>
          </cell>
          <cell r="X16">
            <v>135</v>
          </cell>
          <cell r="Y16">
            <v>122</v>
          </cell>
          <cell r="Z16">
            <v>105</v>
          </cell>
          <cell r="AA16">
            <v>128</v>
          </cell>
          <cell r="AB16">
            <v>136</v>
          </cell>
          <cell r="AC16">
            <v>108</v>
          </cell>
          <cell r="AD16">
            <v>141</v>
          </cell>
          <cell r="AE16">
            <v>101</v>
          </cell>
          <cell r="AF16">
            <v>124</v>
          </cell>
          <cell r="AG16">
            <v>161</v>
          </cell>
          <cell r="AH16">
            <v>133</v>
          </cell>
          <cell r="AI16">
            <v>123</v>
          </cell>
          <cell r="AJ16">
            <v>132</v>
          </cell>
          <cell r="AK16">
            <v>117</v>
          </cell>
          <cell r="AL16">
            <v>123</v>
          </cell>
          <cell r="AM16">
            <v>199</v>
          </cell>
          <cell r="AN16">
            <v>106</v>
          </cell>
          <cell r="AO16">
            <v>137</v>
          </cell>
          <cell r="AP16">
            <v>137</v>
          </cell>
          <cell r="AQ16">
            <v>140</v>
          </cell>
          <cell r="AR16">
            <v>128</v>
          </cell>
          <cell r="AS16">
            <v>121</v>
          </cell>
          <cell r="AT16">
            <v>111</v>
          </cell>
          <cell r="AU16">
            <v>115</v>
          </cell>
          <cell r="AV16">
            <v>130</v>
          </cell>
          <cell r="AW16">
            <v>120</v>
          </cell>
          <cell r="AX16">
            <v>117</v>
          </cell>
          <cell r="AY16">
            <v>138</v>
          </cell>
          <cell r="AZ16">
            <v>116</v>
          </cell>
          <cell r="BA16">
            <v>144</v>
          </cell>
          <cell r="BB16">
            <v>127</v>
          </cell>
          <cell r="BC16">
            <v>127</v>
          </cell>
          <cell r="BD16">
            <v>113</v>
          </cell>
          <cell r="BE16">
            <v>105</v>
          </cell>
          <cell r="BF16">
            <v>107</v>
          </cell>
          <cell r="BG16">
            <v>108</v>
          </cell>
          <cell r="BH16">
            <v>114</v>
          </cell>
          <cell r="BI16">
            <v>149</v>
          </cell>
          <cell r="BJ16">
            <v>119</v>
          </cell>
          <cell r="BK16">
            <v>169</v>
          </cell>
          <cell r="BL16">
            <v>149</v>
          </cell>
          <cell r="BM16">
            <v>124</v>
          </cell>
          <cell r="BN16">
            <v>133</v>
          </cell>
          <cell r="BO16">
            <v>127</v>
          </cell>
          <cell r="BP16">
            <v>118</v>
          </cell>
          <cell r="BQ16">
            <v>141</v>
          </cell>
          <cell r="BR16">
            <v>165</v>
          </cell>
          <cell r="BS16">
            <v>122</v>
          </cell>
          <cell r="BT16">
            <v>114</v>
          </cell>
          <cell r="BU16">
            <v>119</v>
          </cell>
          <cell r="BV16">
            <v>145</v>
          </cell>
          <cell r="BW16">
            <v>201</v>
          </cell>
          <cell r="BX16">
            <v>153</v>
          </cell>
          <cell r="BY16">
            <v>131</v>
          </cell>
          <cell r="BZ16">
            <v>117</v>
          </cell>
          <cell r="CA16">
            <v>137</v>
          </cell>
          <cell r="CB16">
            <v>110</v>
          </cell>
        </row>
        <row r="17">
          <cell r="B17" t="str">
            <v>転入数</v>
          </cell>
          <cell r="C17">
            <v>368</v>
          </cell>
          <cell r="D17">
            <v>420</v>
          </cell>
          <cell r="E17">
            <v>1322</v>
          </cell>
          <cell r="F17">
            <v>2157</v>
          </cell>
          <cell r="G17">
            <v>506</v>
          </cell>
          <cell r="H17">
            <v>373</v>
          </cell>
          <cell r="I17">
            <v>431</v>
          </cell>
          <cell r="J17">
            <v>504</v>
          </cell>
          <cell r="K17">
            <v>461</v>
          </cell>
          <cell r="L17">
            <v>519</v>
          </cell>
          <cell r="M17">
            <v>477</v>
          </cell>
          <cell r="N17">
            <v>367</v>
          </cell>
          <cell r="O17">
            <v>303</v>
          </cell>
          <cell r="P17">
            <v>304</v>
          </cell>
          <cell r="Q17">
            <v>1288</v>
          </cell>
          <cell r="R17">
            <v>2268</v>
          </cell>
          <cell r="S17">
            <v>496</v>
          </cell>
          <cell r="T17">
            <v>352</v>
          </cell>
          <cell r="U17">
            <v>514</v>
          </cell>
          <cell r="V17">
            <v>497</v>
          </cell>
          <cell r="W17">
            <v>445</v>
          </cell>
          <cell r="X17">
            <v>557</v>
          </cell>
          <cell r="Y17">
            <v>420</v>
          </cell>
          <cell r="Z17">
            <v>355</v>
          </cell>
          <cell r="AA17">
            <v>320</v>
          </cell>
          <cell r="AB17">
            <v>320</v>
          </cell>
          <cell r="AC17">
            <v>1033</v>
          </cell>
          <cell r="AD17">
            <v>2273</v>
          </cell>
          <cell r="AE17">
            <v>477</v>
          </cell>
          <cell r="AF17">
            <v>353</v>
          </cell>
          <cell r="AG17">
            <v>483</v>
          </cell>
          <cell r="AH17">
            <v>456</v>
          </cell>
          <cell r="AI17">
            <v>488</v>
          </cell>
          <cell r="AJ17">
            <v>507</v>
          </cell>
          <cell r="AK17">
            <v>308</v>
          </cell>
          <cell r="AL17">
            <v>340</v>
          </cell>
          <cell r="AM17">
            <v>336</v>
          </cell>
          <cell r="AN17">
            <v>333</v>
          </cell>
          <cell r="AO17">
            <v>1103</v>
          </cell>
          <cell r="AP17">
            <v>2043</v>
          </cell>
          <cell r="AQ17">
            <v>387</v>
          </cell>
          <cell r="AR17">
            <v>371</v>
          </cell>
          <cell r="AS17">
            <v>492</v>
          </cell>
          <cell r="AT17">
            <v>470</v>
          </cell>
          <cell r="AU17">
            <v>449</v>
          </cell>
          <cell r="AV17">
            <v>537</v>
          </cell>
          <cell r="AW17">
            <v>305</v>
          </cell>
          <cell r="AX17">
            <v>356</v>
          </cell>
          <cell r="AY17">
            <v>377</v>
          </cell>
          <cell r="AZ17">
            <v>363</v>
          </cell>
          <cell r="BA17">
            <v>1327</v>
          </cell>
          <cell r="BB17">
            <v>2000</v>
          </cell>
          <cell r="BC17">
            <v>354</v>
          </cell>
          <cell r="BD17">
            <v>367</v>
          </cell>
          <cell r="BE17">
            <v>467</v>
          </cell>
          <cell r="BF17">
            <v>495</v>
          </cell>
          <cell r="BG17">
            <v>446</v>
          </cell>
          <cell r="BH17">
            <v>499</v>
          </cell>
          <cell r="BI17">
            <v>359</v>
          </cell>
          <cell r="BJ17">
            <v>307</v>
          </cell>
          <cell r="BK17">
            <v>301</v>
          </cell>
          <cell r="BL17">
            <v>351</v>
          </cell>
          <cell r="BM17">
            <v>1359</v>
          </cell>
          <cell r="BN17">
            <v>1838</v>
          </cell>
          <cell r="BO17">
            <v>381</v>
          </cell>
          <cell r="BP17">
            <v>375</v>
          </cell>
          <cell r="BQ17">
            <v>444</v>
          </cell>
          <cell r="BR17">
            <v>484</v>
          </cell>
          <cell r="BS17">
            <v>384</v>
          </cell>
          <cell r="BT17">
            <v>452</v>
          </cell>
          <cell r="BU17">
            <v>348</v>
          </cell>
          <cell r="BV17">
            <v>296</v>
          </cell>
          <cell r="BW17">
            <v>330</v>
          </cell>
          <cell r="BX17">
            <v>324</v>
          </cell>
          <cell r="BY17">
            <v>1045</v>
          </cell>
          <cell r="BZ17">
            <v>1982</v>
          </cell>
          <cell r="CA17">
            <v>386</v>
          </cell>
          <cell r="CB17">
            <v>318</v>
          </cell>
        </row>
        <row r="18">
          <cell r="B18" t="str">
            <v>転出数</v>
          </cell>
          <cell r="C18">
            <v>300</v>
          </cell>
          <cell r="D18">
            <v>397</v>
          </cell>
          <cell r="E18">
            <v>2988</v>
          </cell>
          <cell r="F18">
            <v>949</v>
          </cell>
          <cell r="G18">
            <v>453</v>
          </cell>
          <cell r="H18">
            <v>300</v>
          </cell>
          <cell r="I18">
            <v>423</v>
          </cell>
          <cell r="J18">
            <v>432</v>
          </cell>
          <cell r="K18">
            <v>486</v>
          </cell>
          <cell r="L18">
            <v>473</v>
          </cell>
          <cell r="M18">
            <v>354</v>
          </cell>
          <cell r="N18">
            <v>285</v>
          </cell>
          <cell r="O18">
            <v>323</v>
          </cell>
          <cell r="P18">
            <v>373</v>
          </cell>
          <cell r="Q18">
            <v>2787</v>
          </cell>
          <cell r="R18">
            <v>843</v>
          </cell>
          <cell r="S18">
            <v>393</v>
          </cell>
          <cell r="T18">
            <v>331</v>
          </cell>
          <cell r="U18">
            <v>444</v>
          </cell>
          <cell r="V18">
            <v>425</v>
          </cell>
          <cell r="W18">
            <v>417</v>
          </cell>
          <cell r="X18">
            <v>413</v>
          </cell>
          <cell r="Y18">
            <v>330</v>
          </cell>
          <cell r="Z18">
            <v>334</v>
          </cell>
          <cell r="AA18">
            <v>367</v>
          </cell>
          <cell r="AB18">
            <v>405</v>
          </cell>
          <cell r="AC18">
            <v>2702</v>
          </cell>
          <cell r="AD18">
            <v>1069</v>
          </cell>
          <cell r="AE18">
            <v>418</v>
          </cell>
          <cell r="AF18">
            <v>367</v>
          </cell>
          <cell r="AG18">
            <v>472</v>
          </cell>
          <cell r="AH18">
            <v>405</v>
          </cell>
          <cell r="AI18">
            <v>414</v>
          </cell>
          <cell r="AJ18">
            <v>420</v>
          </cell>
          <cell r="AK18">
            <v>315</v>
          </cell>
          <cell r="AL18">
            <v>331</v>
          </cell>
          <cell r="AM18">
            <v>341</v>
          </cell>
          <cell r="AN18">
            <v>404</v>
          </cell>
          <cell r="AO18">
            <v>2778</v>
          </cell>
          <cell r="AP18">
            <v>967</v>
          </cell>
          <cell r="AQ18">
            <v>363</v>
          </cell>
          <cell r="AR18">
            <v>318</v>
          </cell>
          <cell r="AS18">
            <v>555</v>
          </cell>
          <cell r="AT18">
            <v>362</v>
          </cell>
          <cell r="AU18">
            <v>446</v>
          </cell>
          <cell r="AV18">
            <v>446</v>
          </cell>
          <cell r="AW18">
            <v>275</v>
          </cell>
          <cell r="AX18">
            <v>276</v>
          </cell>
          <cell r="AY18">
            <v>296</v>
          </cell>
          <cell r="AZ18">
            <v>333</v>
          </cell>
          <cell r="BA18">
            <v>2739</v>
          </cell>
          <cell r="BB18">
            <v>897</v>
          </cell>
          <cell r="BC18">
            <v>340</v>
          </cell>
          <cell r="BD18">
            <v>392</v>
          </cell>
          <cell r="BE18">
            <v>406</v>
          </cell>
          <cell r="BF18">
            <v>393</v>
          </cell>
          <cell r="BG18">
            <v>432</v>
          </cell>
          <cell r="BH18">
            <v>422</v>
          </cell>
          <cell r="BI18">
            <v>276</v>
          </cell>
          <cell r="BJ18">
            <v>405</v>
          </cell>
          <cell r="BK18">
            <v>328</v>
          </cell>
          <cell r="BL18">
            <v>338</v>
          </cell>
          <cell r="BM18">
            <v>2641</v>
          </cell>
          <cell r="BN18">
            <v>823</v>
          </cell>
          <cell r="BO18">
            <v>394</v>
          </cell>
          <cell r="BP18">
            <v>354</v>
          </cell>
          <cell r="BQ18">
            <v>435</v>
          </cell>
          <cell r="BR18">
            <v>398</v>
          </cell>
          <cell r="BS18">
            <v>422</v>
          </cell>
          <cell r="BT18">
            <v>428</v>
          </cell>
          <cell r="BU18">
            <v>327</v>
          </cell>
          <cell r="BV18">
            <v>368</v>
          </cell>
          <cell r="BW18">
            <v>296</v>
          </cell>
          <cell r="BX18">
            <v>381</v>
          </cell>
          <cell r="BY18">
            <v>2548</v>
          </cell>
          <cell r="BZ18">
            <v>769</v>
          </cell>
          <cell r="CA18">
            <v>344</v>
          </cell>
          <cell r="CB18">
            <v>383</v>
          </cell>
        </row>
        <row r="19">
          <cell r="B19" t="str">
            <v>人口増加数</v>
          </cell>
          <cell r="C19">
            <v>179</v>
          </cell>
          <cell r="D19">
            <v>21</v>
          </cell>
          <cell r="E19">
            <v>-1677</v>
          </cell>
          <cell r="F19">
            <v>825</v>
          </cell>
          <cell r="G19">
            <v>167</v>
          </cell>
          <cell r="H19">
            <v>-30</v>
          </cell>
          <cell r="I19">
            <v>60</v>
          </cell>
          <cell r="J19">
            <v>300</v>
          </cell>
          <cell r="K19">
            <v>142</v>
          </cell>
          <cell r="L19">
            <v>134</v>
          </cell>
          <cell r="M19">
            <v>182</v>
          </cell>
          <cell r="N19">
            <v>121</v>
          </cell>
          <cell r="O19">
            <v>56</v>
          </cell>
          <cell r="P19">
            <v>73</v>
          </cell>
          <cell r="Q19">
            <v>-1658</v>
          </cell>
          <cell r="R19">
            <v>934</v>
          </cell>
          <cell r="S19">
            <v>183</v>
          </cell>
          <cell r="T19">
            <v>101</v>
          </cell>
          <cell r="U19">
            <v>107</v>
          </cell>
          <cell r="V19">
            <v>253</v>
          </cell>
          <cell r="W19">
            <v>168</v>
          </cell>
          <cell r="X19">
            <v>117</v>
          </cell>
          <cell r="Y19">
            <v>72</v>
          </cell>
          <cell r="Z19">
            <v>109</v>
          </cell>
          <cell r="AA19">
            <v>72</v>
          </cell>
          <cell r="AB19">
            <v>45</v>
          </cell>
          <cell r="AC19">
            <v>-1216</v>
          </cell>
          <cell r="AD19">
            <v>855</v>
          </cell>
          <cell r="AE19">
            <v>174</v>
          </cell>
          <cell r="AF19">
            <v>78</v>
          </cell>
          <cell r="AG19">
            <v>36</v>
          </cell>
          <cell r="AH19">
            <v>249</v>
          </cell>
          <cell r="AI19">
            <v>119</v>
          </cell>
          <cell r="AJ19">
            <v>46</v>
          </cell>
          <cell r="AK19">
            <v>4</v>
          </cell>
          <cell r="AL19">
            <v>50</v>
          </cell>
          <cell r="AM19">
            <v>-69</v>
          </cell>
          <cell r="AN19">
            <v>-58</v>
          </cell>
          <cell r="AO19">
            <v>-1239</v>
          </cell>
          <cell r="AP19">
            <v>641</v>
          </cell>
          <cell r="AQ19">
            <v>60</v>
          </cell>
          <cell r="AR19">
            <v>-50</v>
          </cell>
          <cell r="AS19">
            <v>3</v>
          </cell>
          <cell r="AT19">
            <v>200</v>
          </cell>
          <cell r="AU19">
            <v>27</v>
          </cell>
          <cell r="AV19">
            <v>188</v>
          </cell>
          <cell r="AW19">
            <v>127</v>
          </cell>
          <cell r="AX19">
            <v>107</v>
          </cell>
          <cell r="AY19">
            <v>-48</v>
          </cell>
          <cell r="AZ19">
            <v>78</v>
          </cell>
          <cell r="BA19">
            <v>-1345</v>
          </cell>
          <cell r="BB19">
            <v>701</v>
          </cell>
          <cell r="BC19">
            <v>111</v>
          </cell>
          <cell r="BD19">
            <v>21</v>
          </cell>
          <cell r="BE19">
            <v>-86</v>
          </cell>
          <cell r="BF19">
            <v>243</v>
          </cell>
          <cell r="BG19">
            <v>4</v>
          </cell>
          <cell r="BH19">
            <v>98</v>
          </cell>
          <cell r="BI19">
            <v>33</v>
          </cell>
          <cell r="BJ19">
            <v>12</v>
          </cell>
          <cell r="BK19">
            <v>-33</v>
          </cell>
          <cell r="BL19">
            <v>-78</v>
          </cell>
          <cell r="BM19">
            <v>-1673</v>
          </cell>
          <cell r="BN19">
            <v>676</v>
          </cell>
          <cell r="BO19">
            <v>136</v>
          </cell>
          <cell r="BP19">
            <v>11</v>
          </cell>
          <cell r="BQ19">
            <v>-97</v>
          </cell>
          <cell r="BR19">
            <v>196</v>
          </cell>
          <cell r="BS19">
            <v>0</v>
          </cell>
          <cell r="BT19">
            <v>148</v>
          </cell>
          <cell r="BU19">
            <v>72</v>
          </cell>
          <cell r="BV19">
            <v>85</v>
          </cell>
          <cell r="BW19">
            <v>19</v>
          </cell>
          <cell r="BX19">
            <v>61</v>
          </cell>
          <cell r="BY19">
            <v>-1847</v>
          </cell>
          <cell r="BZ19">
            <v>848</v>
          </cell>
          <cell r="CA19">
            <v>84</v>
          </cell>
          <cell r="CB19">
            <v>69</v>
          </cell>
        </row>
        <row r="20">
          <cell r="B20" t="str">
            <v>出生数</v>
          </cell>
          <cell r="C20">
            <v>235</v>
          </cell>
          <cell r="D20">
            <v>193</v>
          </cell>
          <cell r="E20">
            <v>194</v>
          </cell>
          <cell r="F20">
            <v>219</v>
          </cell>
          <cell r="G20">
            <v>265</v>
          </cell>
          <cell r="H20">
            <v>241</v>
          </cell>
          <cell r="I20">
            <v>249</v>
          </cell>
          <cell r="J20">
            <v>240</v>
          </cell>
          <cell r="K20">
            <v>260</v>
          </cell>
          <cell r="L20">
            <v>198</v>
          </cell>
          <cell r="M20">
            <v>245</v>
          </cell>
          <cell r="N20">
            <v>233</v>
          </cell>
          <cell r="O20">
            <v>214</v>
          </cell>
          <cell r="P20">
            <v>194</v>
          </cell>
          <cell r="Q20">
            <v>233</v>
          </cell>
          <cell r="R20">
            <v>194</v>
          </cell>
          <cell r="S20">
            <v>247</v>
          </cell>
          <cell r="T20">
            <v>258</v>
          </cell>
          <cell r="U20">
            <v>247</v>
          </cell>
          <cell r="V20">
            <v>268</v>
          </cell>
          <cell r="W20">
            <v>231</v>
          </cell>
          <cell r="X20">
            <v>223</v>
          </cell>
          <cell r="Y20">
            <v>198</v>
          </cell>
          <cell r="Z20">
            <v>210</v>
          </cell>
          <cell r="AA20">
            <v>202</v>
          </cell>
          <cell r="AB20">
            <v>208</v>
          </cell>
          <cell r="AC20">
            <v>197</v>
          </cell>
          <cell r="AD20">
            <v>206</v>
          </cell>
          <cell r="AE20">
            <v>248</v>
          </cell>
          <cell r="AF20">
            <v>226</v>
          </cell>
          <cell r="AG20">
            <v>231</v>
          </cell>
          <cell r="AH20">
            <v>226</v>
          </cell>
          <cell r="AI20">
            <v>239</v>
          </cell>
          <cell r="AJ20">
            <v>242</v>
          </cell>
          <cell r="AK20">
            <v>213</v>
          </cell>
          <cell r="AL20">
            <v>188</v>
          </cell>
          <cell r="AM20">
            <v>220</v>
          </cell>
          <cell r="AN20">
            <v>185</v>
          </cell>
          <cell r="AO20">
            <v>216</v>
          </cell>
          <cell r="AP20">
            <v>236</v>
          </cell>
          <cell r="AQ20">
            <v>211</v>
          </cell>
          <cell r="AR20">
            <v>236</v>
          </cell>
          <cell r="AS20">
            <v>216</v>
          </cell>
          <cell r="AT20">
            <v>203</v>
          </cell>
          <cell r="AU20">
            <v>207</v>
          </cell>
          <cell r="AV20">
            <v>227</v>
          </cell>
          <cell r="AW20">
            <v>172</v>
          </cell>
          <cell r="AX20">
            <v>186</v>
          </cell>
          <cell r="AY20">
            <v>211</v>
          </cell>
          <cell r="AZ20">
            <v>196</v>
          </cell>
          <cell r="BA20">
            <v>224</v>
          </cell>
          <cell r="BB20">
            <v>199</v>
          </cell>
          <cell r="BC20">
            <v>194</v>
          </cell>
          <cell r="BD20">
            <v>252</v>
          </cell>
          <cell r="BE20">
            <v>239</v>
          </cell>
          <cell r="BF20">
            <v>222</v>
          </cell>
          <cell r="BG20">
            <v>218</v>
          </cell>
          <cell r="BH20">
            <v>203</v>
          </cell>
          <cell r="BI20">
            <v>191</v>
          </cell>
          <cell r="BJ20">
            <v>187</v>
          </cell>
          <cell r="BK20">
            <v>206</v>
          </cell>
          <cell r="BL20">
            <v>183</v>
          </cell>
          <cell r="BM20">
            <v>209</v>
          </cell>
          <cell r="BN20">
            <v>192</v>
          </cell>
          <cell r="BO20">
            <v>211</v>
          </cell>
          <cell r="BP20">
            <v>215</v>
          </cell>
          <cell r="BQ20">
            <v>211</v>
          </cell>
          <cell r="BR20">
            <v>209</v>
          </cell>
          <cell r="BS20">
            <v>204</v>
          </cell>
          <cell r="BT20">
            <v>194</v>
          </cell>
          <cell r="BU20">
            <v>205</v>
          </cell>
          <cell r="BV20">
            <v>187</v>
          </cell>
          <cell r="BW20">
            <v>204</v>
          </cell>
          <cell r="BX20">
            <v>186</v>
          </cell>
          <cell r="BY20">
            <v>201</v>
          </cell>
          <cell r="BZ20">
            <v>179</v>
          </cell>
          <cell r="CA20">
            <v>205</v>
          </cell>
          <cell r="CB20">
            <v>214</v>
          </cell>
        </row>
        <row r="21">
          <cell r="A21" t="str">
            <v>八戸市</v>
          </cell>
          <cell r="B21" t="str">
            <v>死亡数</v>
          </cell>
          <cell r="C21">
            <v>138</v>
          </cell>
          <cell r="D21">
            <v>128</v>
          </cell>
          <cell r="E21">
            <v>126</v>
          </cell>
          <cell r="F21">
            <v>154</v>
          </cell>
          <cell r="G21">
            <v>147</v>
          </cell>
          <cell r="H21">
            <v>127</v>
          </cell>
          <cell r="I21">
            <v>95</v>
          </cell>
          <cell r="J21">
            <v>144</v>
          </cell>
          <cell r="K21">
            <v>122</v>
          </cell>
          <cell r="L21">
            <v>119</v>
          </cell>
          <cell r="M21">
            <v>143</v>
          </cell>
          <cell r="N21">
            <v>125</v>
          </cell>
          <cell r="O21">
            <v>189</v>
          </cell>
          <cell r="P21">
            <v>170</v>
          </cell>
          <cell r="Q21">
            <v>157</v>
          </cell>
          <cell r="R21">
            <v>128</v>
          </cell>
          <cell r="S21">
            <v>148</v>
          </cell>
          <cell r="T21">
            <v>118</v>
          </cell>
          <cell r="U21">
            <v>122</v>
          </cell>
          <cell r="V21">
            <v>135</v>
          </cell>
          <cell r="W21">
            <v>102</v>
          </cell>
          <cell r="X21">
            <v>114</v>
          </cell>
          <cell r="Y21">
            <v>139</v>
          </cell>
          <cell r="Z21">
            <v>120</v>
          </cell>
          <cell r="AA21">
            <v>156</v>
          </cell>
          <cell r="AB21">
            <v>122</v>
          </cell>
          <cell r="AC21">
            <v>142</v>
          </cell>
          <cell r="AD21">
            <v>139</v>
          </cell>
          <cell r="AE21">
            <v>132</v>
          </cell>
          <cell r="AF21">
            <v>116</v>
          </cell>
          <cell r="AG21">
            <v>137</v>
          </cell>
          <cell r="AH21">
            <v>117</v>
          </cell>
          <cell r="AI21">
            <v>123</v>
          </cell>
          <cell r="AJ21">
            <v>134</v>
          </cell>
          <cell r="AK21">
            <v>129</v>
          </cell>
          <cell r="AL21">
            <v>142</v>
          </cell>
          <cell r="AM21">
            <v>223</v>
          </cell>
          <cell r="AN21">
            <v>139</v>
          </cell>
          <cell r="AO21">
            <v>136</v>
          </cell>
          <cell r="AP21">
            <v>161</v>
          </cell>
          <cell r="AQ21">
            <v>140</v>
          </cell>
          <cell r="AR21">
            <v>132</v>
          </cell>
          <cell r="AS21">
            <v>149</v>
          </cell>
          <cell r="AT21">
            <v>131</v>
          </cell>
          <cell r="AU21">
            <v>143</v>
          </cell>
          <cell r="AV21">
            <v>137</v>
          </cell>
          <cell r="AW21">
            <v>121</v>
          </cell>
          <cell r="AX21">
            <v>116</v>
          </cell>
          <cell r="AY21">
            <v>168</v>
          </cell>
          <cell r="AZ21">
            <v>151</v>
          </cell>
          <cell r="BA21">
            <v>166</v>
          </cell>
          <cell r="BB21">
            <v>145</v>
          </cell>
          <cell r="BC21">
            <v>135</v>
          </cell>
          <cell r="BD21">
            <v>135</v>
          </cell>
          <cell r="BE21">
            <v>105</v>
          </cell>
          <cell r="BF21">
            <v>113</v>
          </cell>
          <cell r="BG21">
            <v>141</v>
          </cell>
          <cell r="BH21">
            <v>139</v>
          </cell>
          <cell r="BI21">
            <v>136</v>
          </cell>
          <cell r="BJ21">
            <v>140</v>
          </cell>
          <cell r="BK21">
            <v>219</v>
          </cell>
          <cell r="BL21">
            <v>179</v>
          </cell>
          <cell r="BM21">
            <v>167</v>
          </cell>
          <cell r="BN21">
            <v>140</v>
          </cell>
          <cell r="BO21">
            <v>141</v>
          </cell>
          <cell r="BP21">
            <v>120</v>
          </cell>
          <cell r="BQ21">
            <v>122</v>
          </cell>
          <cell r="BR21">
            <v>161</v>
          </cell>
          <cell r="BS21">
            <v>121</v>
          </cell>
          <cell r="BT21">
            <v>106</v>
          </cell>
          <cell r="BU21">
            <v>142</v>
          </cell>
          <cell r="BV21">
            <v>133</v>
          </cell>
          <cell r="BW21">
            <v>163</v>
          </cell>
          <cell r="BX21">
            <v>123</v>
          </cell>
          <cell r="BY21">
            <v>154</v>
          </cell>
          <cell r="BZ21">
            <v>130</v>
          </cell>
          <cell r="CA21">
            <v>138</v>
          </cell>
          <cell r="CB21">
            <v>119</v>
          </cell>
        </row>
        <row r="22">
          <cell r="B22" t="str">
            <v>転入数</v>
          </cell>
          <cell r="C22">
            <v>536</v>
          </cell>
          <cell r="D22">
            <v>447</v>
          </cell>
          <cell r="E22">
            <v>1986</v>
          </cell>
          <cell r="F22">
            <v>2121</v>
          </cell>
          <cell r="G22">
            <v>613</v>
          </cell>
          <cell r="H22">
            <v>465</v>
          </cell>
          <cell r="I22">
            <v>597</v>
          </cell>
          <cell r="J22">
            <v>898</v>
          </cell>
          <cell r="K22">
            <v>596</v>
          </cell>
          <cell r="L22">
            <v>643</v>
          </cell>
          <cell r="M22">
            <v>567</v>
          </cell>
          <cell r="N22">
            <v>485</v>
          </cell>
          <cell r="O22">
            <v>552</v>
          </cell>
          <cell r="P22">
            <v>562</v>
          </cell>
          <cell r="Q22">
            <v>1939</v>
          </cell>
          <cell r="R22">
            <v>2116</v>
          </cell>
          <cell r="S22">
            <v>660</v>
          </cell>
          <cell r="T22">
            <v>519</v>
          </cell>
          <cell r="U22">
            <v>719</v>
          </cell>
          <cell r="V22">
            <v>746</v>
          </cell>
          <cell r="W22">
            <v>544</v>
          </cell>
          <cell r="X22">
            <v>704</v>
          </cell>
          <cell r="Y22">
            <v>499</v>
          </cell>
          <cell r="Z22">
            <v>485</v>
          </cell>
          <cell r="AA22">
            <v>540</v>
          </cell>
          <cell r="AB22">
            <v>483</v>
          </cell>
          <cell r="AC22">
            <v>1892</v>
          </cell>
          <cell r="AD22">
            <v>2220</v>
          </cell>
          <cell r="AE22">
            <v>573</v>
          </cell>
          <cell r="AF22">
            <v>459</v>
          </cell>
          <cell r="AG22">
            <v>720</v>
          </cell>
          <cell r="AH22">
            <v>858</v>
          </cell>
          <cell r="AI22">
            <v>550</v>
          </cell>
          <cell r="AJ22">
            <v>601</v>
          </cell>
          <cell r="AK22">
            <v>438</v>
          </cell>
          <cell r="AL22">
            <v>477</v>
          </cell>
          <cell r="AM22">
            <v>515</v>
          </cell>
          <cell r="AN22">
            <v>503</v>
          </cell>
          <cell r="AO22">
            <v>1981</v>
          </cell>
          <cell r="AP22">
            <v>1999</v>
          </cell>
          <cell r="AQ22">
            <v>555</v>
          </cell>
          <cell r="AR22">
            <v>504</v>
          </cell>
          <cell r="AS22">
            <v>618</v>
          </cell>
          <cell r="AT22">
            <v>718</v>
          </cell>
          <cell r="AU22">
            <v>563</v>
          </cell>
          <cell r="AV22">
            <v>715</v>
          </cell>
          <cell r="AW22">
            <v>447</v>
          </cell>
          <cell r="AX22">
            <v>447</v>
          </cell>
          <cell r="AY22">
            <v>470</v>
          </cell>
          <cell r="AZ22">
            <v>468</v>
          </cell>
          <cell r="BA22">
            <v>1935</v>
          </cell>
          <cell r="BB22">
            <v>1848</v>
          </cell>
          <cell r="BC22">
            <v>567</v>
          </cell>
          <cell r="BD22">
            <v>374</v>
          </cell>
          <cell r="BE22">
            <v>653</v>
          </cell>
          <cell r="BF22">
            <v>776</v>
          </cell>
          <cell r="BG22">
            <v>540</v>
          </cell>
          <cell r="BH22">
            <v>625</v>
          </cell>
          <cell r="BI22">
            <v>458</v>
          </cell>
          <cell r="BJ22">
            <v>514</v>
          </cell>
          <cell r="BK22">
            <v>444</v>
          </cell>
          <cell r="BL22">
            <v>410</v>
          </cell>
          <cell r="BM22">
            <v>1975</v>
          </cell>
          <cell r="BN22">
            <v>1811</v>
          </cell>
          <cell r="BO22">
            <v>498</v>
          </cell>
          <cell r="BP22">
            <v>464</v>
          </cell>
          <cell r="BQ22">
            <v>610</v>
          </cell>
          <cell r="BR22">
            <v>803</v>
          </cell>
          <cell r="BS22">
            <v>512</v>
          </cell>
          <cell r="BT22">
            <v>590</v>
          </cell>
          <cell r="BU22">
            <v>448</v>
          </cell>
          <cell r="BV22">
            <v>438</v>
          </cell>
          <cell r="BW22">
            <v>409</v>
          </cell>
          <cell r="BX22">
            <v>456</v>
          </cell>
          <cell r="BY22">
            <v>1655</v>
          </cell>
          <cell r="BZ22">
            <v>1765</v>
          </cell>
          <cell r="CA22">
            <v>540</v>
          </cell>
          <cell r="CB22">
            <v>484</v>
          </cell>
        </row>
        <row r="23">
          <cell r="B23" t="str">
            <v>転出数</v>
          </cell>
          <cell r="C23">
            <v>454</v>
          </cell>
          <cell r="D23">
            <v>491</v>
          </cell>
          <cell r="E23">
            <v>3731</v>
          </cell>
          <cell r="F23">
            <v>1361</v>
          </cell>
          <cell r="G23">
            <v>564</v>
          </cell>
          <cell r="H23">
            <v>609</v>
          </cell>
          <cell r="I23">
            <v>691</v>
          </cell>
          <cell r="J23">
            <v>694</v>
          </cell>
          <cell r="K23">
            <v>592</v>
          </cell>
          <cell r="L23">
            <v>588</v>
          </cell>
          <cell r="M23">
            <v>487</v>
          </cell>
          <cell r="N23">
            <v>472</v>
          </cell>
          <cell r="O23">
            <v>521</v>
          </cell>
          <cell r="P23">
            <v>513</v>
          </cell>
          <cell r="Q23">
            <v>3673</v>
          </cell>
          <cell r="R23">
            <v>1248</v>
          </cell>
          <cell r="S23">
            <v>576</v>
          </cell>
          <cell r="T23">
            <v>558</v>
          </cell>
          <cell r="U23">
            <v>737</v>
          </cell>
          <cell r="V23">
            <v>626</v>
          </cell>
          <cell r="W23">
            <v>505</v>
          </cell>
          <cell r="X23">
            <v>696</v>
          </cell>
          <cell r="Y23">
            <v>486</v>
          </cell>
          <cell r="Z23">
            <v>466</v>
          </cell>
          <cell r="AA23">
            <v>514</v>
          </cell>
          <cell r="AB23">
            <v>524</v>
          </cell>
          <cell r="AC23">
            <v>3163</v>
          </cell>
          <cell r="AD23">
            <v>1432</v>
          </cell>
          <cell r="AE23">
            <v>515</v>
          </cell>
          <cell r="AF23">
            <v>491</v>
          </cell>
          <cell r="AG23">
            <v>778</v>
          </cell>
          <cell r="AH23">
            <v>718</v>
          </cell>
          <cell r="AI23">
            <v>547</v>
          </cell>
          <cell r="AJ23">
            <v>663</v>
          </cell>
          <cell r="AK23">
            <v>518</v>
          </cell>
          <cell r="AL23">
            <v>473</v>
          </cell>
          <cell r="AM23">
            <v>581</v>
          </cell>
          <cell r="AN23">
            <v>607</v>
          </cell>
          <cell r="AO23">
            <v>3300</v>
          </cell>
          <cell r="AP23">
            <v>1433</v>
          </cell>
          <cell r="AQ23">
            <v>566</v>
          </cell>
          <cell r="AR23">
            <v>658</v>
          </cell>
          <cell r="AS23">
            <v>682</v>
          </cell>
          <cell r="AT23">
            <v>590</v>
          </cell>
          <cell r="AU23">
            <v>600</v>
          </cell>
          <cell r="AV23">
            <v>617</v>
          </cell>
          <cell r="AW23">
            <v>371</v>
          </cell>
          <cell r="AX23">
            <v>410</v>
          </cell>
          <cell r="AY23">
            <v>561</v>
          </cell>
          <cell r="AZ23">
            <v>435</v>
          </cell>
          <cell r="BA23">
            <v>3338</v>
          </cell>
          <cell r="BB23">
            <v>1201</v>
          </cell>
          <cell r="BC23">
            <v>515</v>
          </cell>
          <cell r="BD23">
            <v>470</v>
          </cell>
          <cell r="BE23">
            <v>873</v>
          </cell>
          <cell r="BF23">
            <v>642</v>
          </cell>
          <cell r="BG23">
            <v>613</v>
          </cell>
          <cell r="BH23">
            <v>591</v>
          </cell>
          <cell r="BI23">
            <v>480</v>
          </cell>
          <cell r="BJ23">
            <v>549</v>
          </cell>
          <cell r="BK23">
            <v>464</v>
          </cell>
          <cell r="BL23">
            <v>492</v>
          </cell>
          <cell r="BM23">
            <v>3690</v>
          </cell>
          <cell r="BN23">
            <v>1187</v>
          </cell>
          <cell r="BO23">
            <v>432</v>
          </cell>
          <cell r="BP23">
            <v>548</v>
          </cell>
          <cell r="BQ23">
            <v>796</v>
          </cell>
          <cell r="BR23">
            <v>655</v>
          </cell>
          <cell r="BS23">
            <v>595</v>
          </cell>
          <cell r="BT23">
            <v>530</v>
          </cell>
          <cell r="BU23">
            <v>439</v>
          </cell>
          <cell r="BV23">
            <v>407</v>
          </cell>
          <cell r="BW23">
            <v>431</v>
          </cell>
          <cell r="BX23">
            <v>458</v>
          </cell>
          <cell r="BY23">
            <v>3549</v>
          </cell>
          <cell r="BZ23">
            <v>966</v>
          </cell>
          <cell r="CA23">
            <v>523</v>
          </cell>
          <cell r="CB23">
            <v>510</v>
          </cell>
        </row>
        <row r="24">
          <cell r="B24" t="str">
            <v>人口増加数</v>
          </cell>
          <cell r="C24">
            <v>32</v>
          </cell>
          <cell r="D24">
            <v>17</v>
          </cell>
          <cell r="E24">
            <v>-132</v>
          </cell>
          <cell r="F24">
            <v>16</v>
          </cell>
          <cell r="G24">
            <v>34</v>
          </cell>
          <cell r="H24">
            <v>31</v>
          </cell>
          <cell r="I24">
            <v>-24</v>
          </cell>
          <cell r="J24">
            <v>56</v>
          </cell>
          <cell r="K24">
            <v>13</v>
          </cell>
          <cell r="L24">
            <v>37</v>
          </cell>
          <cell r="M24">
            <v>24</v>
          </cell>
          <cell r="N24">
            <v>-5</v>
          </cell>
          <cell r="O24">
            <v>-12</v>
          </cell>
          <cell r="P24">
            <v>42</v>
          </cell>
          <cell r="Q24">
            <v>-200</v>
          </cell>
          <cell r="R24">
            <v>63</v>
          </cell>
          <cell r="S24">
            <v>21</v>
          </cell>
          <cell r="T24">
            <v>5</v>
          </cell>
          <cell r="U24">
            <v>14</v>
          </cell>
          <cell r="V24">
            <v>8</v>
          </cell>
          <cell r="W24">
            <v>-2</v>
          </cell>
          <cell r="X24">
            <v>46</v>
          </cell>
          <cell r="Y24">
            <v>10</v>
          </cell>
          <cell r="Z24">
            <v>0</v>
          </cell>
          <cell r="AA24">
            <v>22</v>
          </cell>
          <cell r="AB24">
            <v>7</v>
          </cell>
          <cell r="AC24">
            <v>-148</v>
          </cell>
          <cell r="AD24">
            <v>83</v>
          </cell>
          <cell r="AE24">
            <v>-22</v>
          </cell>
          <cell r="AF24">
            <v>-14</v>
          </cell>
          <cell r="AG24">
            <v>13</v>
          </cell>
          <cell r="AH24">
            <v>13</v>
          </cell>
          <cell r="AI24">
            <v>34</v>
          </cell>
          <cell r="AJ24">
            <v>70</v>
          </cell>
          <cell r="AK24">
            <v>5</v>
          </cell>
          <cell r="AL24">
            <v>-16</v>
          </cell>
          <cell r="AM24">
            <v>-35</v>
          </cell>
          <cell r="AN24">
            <v>1</v>
          </cell>
          <cell r="AO24">
            <v>-114</v>
          </cell>
          <cell r="AP24">
            <v>6</v>
          </cell>
          <cell r="AQ24">
            <v>-1</v>
          </cell>
          <cell r="AR24">
            <v>-10</v>
          </cell>
          <cell r="AS24">
            <v>20</v>
          </cell>
          <cell r="AT24">
            <v>25</v>
          </cell>
          <cell r="AU24">
            <v>-8</v>
          </cell>
          <cell r="AV24">
            <v>22</v>
          </cell>
          <cell r="AW24">
            <v>-1</v>
          </cell>
          <cell r="AX24">
            <v>18</v>
          </cell>
          <cell r="AY24">
            <v>-8</v>
          </cell>
          <cell r="AZ24">
            <v>17</v>
          </cell>
          <cell r="BA24">
            <v>-97</v>
          </cell>
          <cell r="BB24">
            <v>67</v>
          </cell>
          <cell r="BC24">
            <v>9</v>
          </cell>
          <cell r="BD24">
            <v>16</v>
          </cell>
          <cell r="BE24">
            <v>9</v>
          </cell>
          <cell r="BF24">
            <v>8</v>
          </cell>
          <cell r="BG24">
            <v>45</v>
          </cell>
          <cell r="BH24">
            <v>-11</v>
          </cell>
          <cell r="BI24">
            <v>-3</v>
          </cell>
          <cell r="BJ24">
            <v>39</v>
          </cell>
          <cell r="BK24">
            <v>-10</v>
          </cell>
          <cell r="BL24">
            <v>-1</v>
          </cell>
          <cell r="BM24">
            <v>-122</v>
          </cell>
          <cell r="BN24">
            <v>53</v>
          </cell>
          <cell r="BO24">
            <v>-13</v>
          </cell>
          <cell r="BP24">
            <v>-9</v>
          </cell>
          <cell r="BQ24">
            <v>20</v>
          </cell>
          <cell r="BR24">
            <v>27</v>
          </cell>
          <cell r="BS24">
            <v>-29</v>
          </cell>
          <cell r="BT24">
            <v>18</v>
          </cell>
          <cell r="BU24">
            <v>5</v>
          </cell>
          <cell r="BV24">
            <v>-7</v>
          </cell>
          <cell r="BW24">
            <v>3</v>
          </cell>
          <cell r="BX24">
            <v>-5</v>
          </cell>
          <cell r="BY24">
            <v>-132</v>
          </cell>
          <cell r="BZ24">
            <v>55</v>
          </cell>
          <cell r="CA24">
            <v>19</v>
          </cell>
          <cell r="CB24">
            <v>-2</v>
          </cell>
        </row>
        <row r="25">
          <cell r="B25" t="str">
            <v>出生数</v>
          </cell>
          <cell r="C25">
            <v>29</v>
          </cell>
          <cell r="D25">
            <v>33</v>
          </cell>
          <cell r="E25">
            <v>35</v>
          </cell>
          <cell r="F25">
            <v>26</v>
          </cell>
          <cell r="G25">
            <v>46</v>
          </cell>
          <cell r="H25">
            <v>47</v>
          </cell>
          <cell r="I25">
            <v>35</v>
          </cell>
          <cell r="J25">
            <v>43</v>
          </cell>
          <cell r="K25">
            <v>33</v>
          </cell>
          <cell r="L25">
            <v>37</v>
          </cell>
          <cell r="M25">
            <v>43</v>
          </cell>
          <cell r="N25">
            <v>30</v>
          </cell>
          <cell r="O25">
            <v>27</v>
          </cell>
          <cell r="P25">
            <v>19</v>
          </cell>
          <cell r="Q25">
            <v>28</v>
          </cell>
          <cell r="R25">
            <v>25</v>
          </cell>
          <cell r="S25">
            <v>37</v>
          </cell>
          <cell r="T25">
            <v>40</v>
          </cell>
          <cell r="U25">
            <v>29</v>
          </cell>
          <cell r="V25">
            <v>35</v>
          </cell>
          <cell r="W25">
            <v>25</v>
          </cell>
          <cell r="X25">
            <v>28</v>
          </cell>
          <cell r="Y25">
            <v>37</v>
          </cell>
          <cell r="Z25">
            <v>23</v>
          </cell>
          <cell r="AA25">
            <v>34</v>
          </cell>
          <cell r="AB25">
            <v>32</v>
          </cell>
          <cell r="AC25">
            <v>24</v>
          </cell>
          <cell r="AD25">
            <v>39</v>
          </cell>
          <cell r="AE25">
            <v>28</v>
          </cell>
          <cell r="AF25">
            <v>39</v>
          </cell>
          <cell r="AG25">
            <v>40</v>
          </cell>
          <cell r="AH25">
            <v>38</v>
          </cell>
          <cell r="AI25">
            <v>21</v>
          </cell>
          <cell r="AJ25">
            <v>37</v>
          </cell>
          <cell r="AK25">
            <v>36</v>
          </cell>
          <cell r="AL25">
            <v>31</v>
          </cell>
          <cell r="AM25">
            <v>35</v>
          </cell>
          <cell r="AN25">
            <v>24</v>
          </cell>
          <cell r="AO25">
            <v>40</v>
          </cell>
          <cell r="AP25">
            <v>24</v>
          </cell>
          <cell r="AQ25">
            <v>37</v>
          </cell>
          <cell r="AR25">
            <v>33</v>
          </cell>
          <cell r="AS25">
            <v>40</v>
          </cell>
          <cell r="AT25">
            <v>36</v>
          </cell>
          <cell r="AU25">
            <v>31</v>
          </cell>
          <cell r="AV25">
            <v>32</v>
          </cell>
          <cell r="AW25">
            <v>26</v>
          </cell>
          <cell r="AX25">
            <v>36</v>
          </cell>
          <cell r="AY25">
            <v>36</v>
          </cell>
          <cell r="AZ25">
            <v>35</v>
          </cell>
          <cell r="BA25">
            <v>43</v>
          </cell>
          <cell r="BB25">
            <v>30</v>
          </cell>
          <cell r="BC25">
            <v>37</v>
          </cell>
          <cell r="BD25">
            <v>34</v>
          </cell>
          <cell r="BE25">
            <v>31</v>
          </cell>
          <cell r="BF25">
            <v>30</v>
          </cell>
          <cell r="BG25">
            <v>33</v>
          </cell>
          <cell r="BH25">
            <v>38</v>
          </cell>
          <cell r="BI25">
            <v>34</v>
          </cell>
          <cell r="BJ25">
            <v>29</v>
          </cell>
          <cell r="BK25">
            <v>25</v>
          </cell>
          <cell r="BL25">
            <v>25</v>
          </cell>
          <cell r="BM25">
            <v>34</v>
          </cell>
          <cell r="BN25">
            <v>43</v>
          </cell>
          <cell r="BO25">
            <v>32</v>
          </cell>
          <cell r="BP25">
            <v>39</v>
          </cell>
          <cell r="BQ25">
            <v>33</v>
          </cell>
          <cell r="BR25">
            <v>29</v>
          </cell>
          <cell r="BS25">
            <v>32</v>
          </cell>
          <cell r="BT25">
            <v>18</v>
          </cell>
          <cell r="BU25">
            <v>23</v>
          </cell>
          <cell r="BV25">
            <v>25</v>
          </cell>
          <cell r="BW25">
            <v>24</v>
          </cell>
          <cell r="BX25">
            <v>26</v>
          </cell>
          <cell r="BY25">
            <v>25</v>
          </cell>
          <cell r="BZ25">
            <v>25</v>
          </cell>
          <cell r="CA25">
            <v>41</v>
          </cell>
          <cell r="CB25">
            <v>25</v>
          </cell>
        </row>
        <row r="26">
          <cell r="A26" t="str">
            <v>黒石市</v>
          </cell>
          <cell r="B26" t="str">
            <v>死亡数</v>
          </cell>
          <cell r="C26">
            <v>25</v>
          </cell>
          <cell r="D26">
            <v>31</v>
          </cell>
          <cell r="E26">
            <v>27</v>
          </cell>
          <cell r="F26">
            <v>28</v>
          </cell>
          <cell r="G26">
            <v>35</v>
          </cell>
          <cell r="H26">
            <v>37</v>
          </cell>
          <cell r="I26">
            <v>36</v>
          </cell>
          <cell r="J26">
            <v>32</v>
          </cell>
          <cell r="K26">
            <v>37</v>
          </cell>
          <cell r="L26">
            <v>23</v>
          </cell>
          <cell r="M26">
            <v>30</v>
          </cell>
          <cell r="N26">
            <v>30</v>
          </cell>
          <cell r="O26">
            <v>39</v>
          </cell>
          <cell r="P26">
            <v>31</v>
          </cell>
          <cell r="Q26">
            <v>34</v>
          </cell>
          <cell r="R26">
            <v>30</v>
          </cell>
          <cell r="S26">
            <v>41</v>
          </cell>
          <cell r="T26">
            <v>26</v>
          </cell>
          <cell r="U26">
            <v>37</v>
          </cell>
          <cell r="V26">
            <v>25</v>
          </cell>
          <cell r="W26">
            <v>21</v>
          </cell>
          <cell r="X26">
            <v>35</v>
          </cell>
          <cell r="Y26">
            <v>28</v>
          </cell>
          <cell r="Z26">
            <v>39</v>
          </cell>
          <cell r="AA26">
            <v>35</v>
          </cell>
          <cell r="AB26">
            <v>35</v>
          </cell>
          <cell r="AC26">
            <v>25</v>
          </cell>
          <cell r="AD26">
            <v>26</v>
          </cell>
          <cell r="AE26">
            <v>27</v>
          </cell>
          <cell r="AF26">
            <v>34</v>
          </cell>
          <cell r="AG26">
            <v>28</v>
          </cell>
          <cell r="AH26">
            <v>34</v>
          </cell>
          <cell r="AI26">
            <v>29</v>
          </cell>
          <cell r="AJ26">
            <v>25</v>
          </cell>
          <cell r="AK26">
            <v>29</v>
          </cell>
          <cell r="AL26">
            <v>34</v>
          </cell>
          <cell r="AM26">
            <v>64</v>
          </cell>
          <cell r="AN26">
            <v>28</v>
          </cell>
          <cell r="AO26">
            <v>24</v>
          </cell>
          <cell r="AP26">
            <v>34</v>
          </cell>
          <cell r="AQ26">
            <v>40</v>
          </cell>
          <cell r="AR26">
            <v>31</v>
          </cell>
          <cell r="AS26">
            <v>33</v>
          </cell>
          <cell r="AT26">
            <v>27</v>
          </cell>
          <cell r="AU26">
            <v>28</v>
          </cell>
          <cell r="AV26">
            <v>39</v>
          </cell>
          <cell r="AW26">
            <v>32</v>
          </cell>
          <cell r="AX26">
            <v>32</v>
          </cell>
          <cell r="AY26">
            <v>30</v>
          </cell>
          <cell r="AZ26">
            <v>31</v>
          </cell>
          <cell r="BA26">
            <v>38</v>
          </cell>
          <cell r="BB26">
            <v>30</v>
          </cell>
          <cell r="BC26">
            <v>48</v>
          </cell>
          <cell r="BD26">
            <v>38</v>
          </cell>
          <cell r="BE26">
            <v>27</v>
          </cell>
          <cell r="BF26">
            <v>27</v>
          </cell>
          <cell r="BG26">
            <v>34</v>
          </cell>
          <cell r="BH26">
            <v>33</v>
          </cell>
          <cell r="BI26">
            <v>38</v>
          </cell>
          <cell r="BJ26">
            <v>26</v>
          </cell>
          <cell r="BK26">
            <v>39</v>
          </cell>
          <cell r="BL26">
            <v>25</v>
          </cell>
          <cell r="BM26">
            <v>32</v>
          </cell>
          <cell r="BN26">
            <v>26</v>
          </cell>
          <cell r="BO26">
            <v>29</v>
          </cell>
          <cell r="BP26">
            <v>39</v>
          </cell>
          <cell r="BQ26">
            <v>32</v>
          </cell>
          <cell r="BR26">
            <v>31</v>
          </cell>
          <cell r="BS26">
            <v>26</v>
          </cell>
          <cell r="BT26">
            <v>31</v>
          </cell>
          <cell r="BU26">
            <v>28</v>
          </cell>
          <cell r="BV26">
            <v>35</v>
          </cell>
          <cell r="BW26">
            <v>44</v>
          </cell>
          <cell r="BX26">
            <v>37</v>
          </cell>
          <cell r="BY26">
            <v>38</v>
          </cell>
          <cell r="BZ26">
            <v>36</v>
          </cell>
          <cell r="CA26">
            <v>32</v>
          </cell>
          <cell r="CB26">
            <v>28</v>
          </cell>
        </row>
        <row r="27">
          <cell r="B27" t="str">
            <v>転入数</v>
          </cell>
          <cell r="C27">
            <v>98</v>
          </cell>
          <cell r="D27">
            <v>59</v>
          </cell>
          <cell r="E27">
            <v>178</v>
          </cell>
          <cell r="F27">
            <v>173</v>
          </cell>
          <cell r="G27">
            <v>97</v>
          </cell>
          <cell r="H27">
            <v>84</v>
          </cell>
          <cell r="I27">
            <v>55</v>
          </cell>
          <cell r="J27">
            <v>100</v>
          </cell>
          <cell r="K27">
            <v>77</v>
          </cell>
          <cell r="L27">
            <v>95</v>
          </cell>
          <cell r="M27">
            <v>84</v>
          </cell>
          <cell r="N27">
            <v>77</v>
          </cell>
          <cell r="O27">
            <v>72</v>
          </cell>
          <cell r="P27">
            <v>97</v>
          </cell>
          <cell r="Q27">
            <v>156</v>
          </cell>
          <cell r="R27">
            <v>197</v>
          </cell>
          <cell r="S27">
            <v>98</v>
          </cell>
          <cell r="T27">
            <v>66</v>
          </cell>
          <cell r="U27">
            <v>78</v>
          </cell>
          <cell r="V27">
            <v>79</v>
          </cell>
          <cell r="W27">
            <v>74</v>
          </cell>
          <cell r="X27">
            <v>113</v>
          </cell>
          <cell r="Y27">
            <v>70</v>
          </cell>
          <cell r="Z27">
            <v>75</v>
          </cell>
          <cell r="AA27">
            <v>68</v>
          </cell>
          <cell r="AB27">
            <v>61</v>
          </cell>
          <cell r="AC27">
            <v>162</v>
          </cell>
          <cell r="AD27">
            <v>250</v>
          </cell>
          <cell r="AE27">
            <v>77</v>
          </cell>
          <cell r="AF27">
            <v>56</v>
          </cell>
          <cell r="AG27">
            <v>73</v>
          </cell>
          <cell r="AH27">
            <v>91</v>
          </cell>
          <cell r="AI27">
            <v>110</v>
          </cell>
          <cell r="AJ27">
            <v>119</v>
          </cell>
          <cell r="AK27">
            <v>66</v>
          </cell>
          <cell r="AL27">
            <v>50</v>
          </cell>
          <cell r="AM27">
            <v>72</v>
          </cell>
          <cell r="AN27">
            <v>54</v>
          </cell>
          <cell r="AO27">
            <v>180</v>
          </cell>
          <cell r="AP27">
            <v>172</v>
          </cell>
          <cell r="AQ27">
            <v>74</v>
          </cell>
          <cell r="AR27">
            <v>59</v>
          </cell>
          <cell r="AS27">
            <v>72</v>
          </cell>
          <cell r="AT27">
            <v>72</v>
          </cell>
          <cell r="AU27">
            <v>80</v>
          </cell>
          <cell r="AV27">
            <v>99</v>
          </cell>
          <cell r="AW27">
            <v>65</v>
          </cell>
          <cell r="AX27">
            <v>71</v>
          </cell>
          <cell r="AY27">
            <v>54</v>
          </cell>
          <cell r="AZ27">
            <v>59</v>
          </cell>
          <cell r="BA27">
            <v>229</v>
          </cell>
          <cell r="BB27">
            <v>217</v>
          </cell>
          <cell r="BC27">
            <v>72</v>
          </cell>
          <cell r="BD27">
            <v>76</v>
          </cell>
          <cell r="BE27">
            <v>63</v>
          </cell>
          <cell r="BF27">
            <v>103</v>
          </cell>
          <cell r="BG27">
            <v>119</v>
          </cell>
          <cell r="BH27">
            <v>64</v>
          </cell>
          <cell r="BI27">
            <v>57</v>
          </cell>
          <cell r="BJ27">
            <v>93</v>
          </cell>
          <cell r="BK27">
            <v>57</v>
          </cell>
          <cell r="BL27">
            <v>53</v>
          </cell>
          <cell r="BM27">
            <v>186</v>
          </cell>
          <cell r="BN27">
            <v>175</v>
          </cell>
          <cell r="BO27">
            <v>56</v>
          </cell>
          <cell r="BP27">
            <v>59</v>
          </cell>
          <cell r="BQ27">
            <v>81</v>
          </cell>
          <cell r="BR27">
            <v>91</v>
          </cell>
          <cell r="BS27">
            <v>57</v>
          </cell>
          <cell r="BT27">
            <v>91</v>
          </cell>
          <cell r="BU27">
            <v>88</v>
          </cell>
          <cell r="BV27">
            <v>62</v>
          </cell>
          <cell r="BW27">
            <v>73</v>
          </cell>
          <cell r="BX27">
            <v>56</v>
          </cell>
          <cell r="BY27">
            <v>138</v>
          </cell>
          <cell r="BZ27">
            <v>188</v>
          </cell>
          <cell r="CA27">
            <v>89</v>
          </cell>
          <cell r="CB27">
            <v>63</v>
          </cell>
        </row>
        <row r="28">
          <cell r="B28" t="str">
            <v>転出数</v>
          </cell>
          <cell r="C28">
            <v>70</v>
          </cell>
          <cell r="D28">
            <v>44</v>
          </cell>
          <cell r="E28">
            <v>318</v>
          </cell>
          <cell r="F28">
            <v>155</v>
          </cell>
          <cell r="G28">
            <v>74</v>
          </cell>
          <cell r="H28">
            <v>63</v>
          </cell>
          <cell r="I28">
            <v>78</v>
          </cell>
          <cell r="J28">
            <v>55</v>
          </cell>
          <cell r="K28">
            <v>60</v>
          </cell>
          <cell r="L28">
            <v>72</v>
          </cell>
          <cell r="M28">
            <v>73</v>
          </cell>
          <cell r="N28">
            <v>82</v>
          </cell>
          <cell r="O28">
            <v>72</v>
          </cell>
          <cell r="P28">
            <v>43</v>
          </cell>
          <cell r="Q28">
            <v>350</v>
          </cell>
          <cell r="R28">
            <v>129</v>
          </cell>
          <cell r="S28">
            <v>73</v>
          </cell>
          <cell r="T28">
            <v>75</v>
          </cell>
          <cell r="U28">
            <v>56</v>
          </cell>
          <cell r="V28">
            <v>81</v>
          </cell>
          <cell r="W28">
            <v>80</v>
          </cell>
          <cell r="X28">
            <v>60</v>
          </cell>
          <cell r="Y28">
            <v>69</v>
          </cell>
          <cell r="Z28">
            <v>59</v>
          </cell>
          <cell r="AA28">
            <v>45</v>
          </cell>
          <cell r="AB28">
            <v>51</v>
          </cell>
          <cell r="AC28">
            <v>309</v>
          </cell>
          <cell r="AD28">
            <v>180</v>
          </cell>
          <cell r="AE28">
            <v>100</v>
          </cell>
          <cell r="AF28">
            <v>75</v>
          </cell>
          <cell r="AG28">
            <v>72</v>
          </cell>
          <cell r="AH28">
            <v>82</v>
          </cell>
          <cell r="AI28">
            <v>68</v>
          </cell>
          <cell r="AJ28">
            <v>61</v>
          </cell>
          <cell r="AK28">
            <v>68</v>
          </cell>
          <cell r="AL28">
            <v>63</v>
          </cell>
          <cell r="AM28">
            <v>78</v>
          </cell>
          <cell r="AN28">
            <v>49</v>
          </cell>
          <cell r="AO28">
            <v>310</v>
          </cell>
          <cell r="AP28">
            <v>156</v>
          </cell>
          <cell r="AQ28">
            <v>72</v>
          </cell>
          <cell r="AR28">
            <v>71</v>
          </cell>
          <cell r="AS28">
            <v>59</v>
          </cell>
          <cell r="AT28">
            <v>56</v>
          </cell>
          <cell r="AU28">
            <v>91</v>
          </cell>
          <cell r="AV28">
            <v>70</v>
          </cell>
          <cell r="AW28">
            <v>60</v>
          </cell>
          <cell r="AX28">
            <v>57</v>
          </cell>
          <cell r="AY28">
            <v>68</v>
          </cell>
          <cell r="AZ28">
            <v>46</v>
          </cell>
          <cell r="BA28">
            <v>331</v>
          </cell>
          <cell r="BB28">
            <v>150</v>
          </cell>
          <cell r="BC28">
            <v>52</v>
          </cell>
          <cell r="BD28">
            <v>56</v>
          </cell>
          <cell r="BE28">
            <v>58</v>
          </cell>
          <cell r="BF28">
            <v>98</v>
          </cell>
          <cell r="BG28">
            <v>73</v>
          </cell>
          <cell r="BH28">
            <v>80</v>
          </cell>
          <cell r="BI28">
            <v>56</v>
          </cell>
          <cell r="BJ28">
            <v>57</v>
          </cell>
          <cell r="BK28">
            <v>53</v>
          </cell>
          <cell r="BL28">
            <v>54</v>
          </cell>
          <cell r="BM28">
            <v>310</v>
          </cell>
          <cell r="BN28">
            <v>139</v>
          </cell>
          <cell r="BO28">
            <v>72</v>
          </cell>
          <cell r="BP28">
            <v>68</v>
          </cell>
          <cell r="BQ28">
            <v>62</v>
          </cell>
          <cell r="BR28">
            <v>62</v>
          </cell>
          <cell r="BS28">
            <v>92</v>
          </cell>
          <cell r="BT28">
            <v>60</v>
          </cell>
          <cell r="BU28">
            <v>78</v>
          </cell>
          <cell r="BV28">
            <v>59</v>
          </cell>
          <cell r="BW28">
            <v>50</v>
          </cell>
          <cell r="BX28">
            <v>50</v>
          </cell>
          <cell r="BY28">
            <v>257</v>
          </cell>
          <cell r="BZ28">
            <v>122</v>
          </cell>
          <cell r="CA28">
            <v>79</v>
          </cell>
          <cell r="CB28">
            <v>62</v>
          </cell>
        </row>
        <row r="29">
          <cell r="B29" t="str">
            <v>人口増加数</v>
          </cell>
          <cell r="C29">
            <v>-19</v>
          </cell>
          <cell r="D29">
            <v>24</v>
          </cell>
          <cell r="E29">
            <v>-390</v>
          </cell>
          <cell r="F29">
            <v>188</v>
          </cell>
          <cell r="G29">
            <v>-5</v>
          </cell>
          <cell r="H29">
            <v>14</v>
          </cell>
          <cell r="I29">
            <v>85</v>
          </cell>
          <cell r="J29">
            <v>57</v>
          </cell>
          <cell r="K29">
            <v>13</v>
          </cell>
          <cell r="L29">
            <v>45</v>
          </cell>
          <cell r="M29">
            <v>69</v>
          </cell>
          <cell r="N29">
            <v>44</v>
          </cell>
          <cell r="O29">
            <v>16</v>
          </cell>
          <cell r="P29">
            <v>12</v>
          </cell>
          <cell r="Q29">
            <v>-316</v>
          </cell>
          <cell r="R29">
            <v>241</v>
          </cell>
          <cell r="S29">
            <v>59</v>
          </cell>
          <cell r="T29">
            <v>16</v>
          </cell>
          <cell r="U29">
            <v>-22</v>
          </cell>
          <cell r="V29">
            <v>76</v>
          </cell>
          <cell r="W29">
            <v>45</v>
          </cell>
          <cell r="X29">
            <v>51</v>
          </cell>
          <cell r="Y29">
            <v>56</v>
          </cell>
          <cell r="Z29">
            <v>6</v>
          </cell>
          <cell r="AA29">
            <v>28</v>
          </cell>
          <cell r="AB29">
            <v>32</v>
          </cell>
          <cell r="AC29">
            <v>-311</v>
          </cell>
          <cell r="AD29">
            <v>217</v>
          </cell>
          <cell r="AE29">
            <v>38</v>
          </cell>
          <cell r="AF29">
            <v>28</v>
          </cell>
          <cell r="AG29">
            <v>8</v>
          </cell>
          <cell r="AH29">
            <v>14</v>
          </cell>
          <cell r="AI29">
            <v>12</v>
          </cell>
          <cell r="AJ29">
            <v>44</v>
          </cell>
          <cell r="AK29">
            <v>-12</v>
          </cell>
          <cell r="AL29">
            <v>61</v>
          </cell>
          <cell r="AM29">
            <v>24</v>
          </cell>
          <cell r="AN29">
            <v>14</v>
          </cell>
          <cell r="AO29">
            <v>-277</v>
          </cell>
          <cell r="AP29">
            <v>187</v>
          </cell>
          <cell r="AQ29">
            <v>100</v>
          </cell>
          <cell r="AR29">
            <v>8</v>
          </cell>
          <cell r="AS29">
            <v>35</v>
          </cell>
          <cell r="AT29">
            <v>5</v>
          </cell>
          <cell r="AU29">
            <v>-10</v>
          </cell>
          <cell r="AV29">
            <v>64</v>
          </cell>
          <cell r="AW29">
            <v>22</v>
          </cell>
          <cell r="AX29">
            <v>-10</v>
          </cell>
          <cell r="AY29">
            <v>21</v>
          </cell>
          <cell r="AZ29">
            <v>-20</v>
          </cell>
          <cell r="BA29">
            <v>-224</v>
          </cell>
          <cell r="BB29">
            <v>181</v>
          </cell>
          <cell r="BC29">
            <v>10</v>
          </cell>
          <cell r="BD29">
            <v>-1</v>
          </cell>
          <cell r="BE29">
            <v>18</v>
          </cell>
          <cell r="BF29">
            <v>57</v>
          </cell>
          <cell r="BG29">
            <v>8</v>
          </cell>
          <cell r="BH29">
            <v>20</v>
          </cell>
          <cell r="BI29">
            <v>17</v>
          </cell>
          <cell r="BJ29">
            <v>-40</v>
          </cell>
          <cell r="BK29">
            <v>8</v>
          </cell>
          <cell r="BL29">
            <v>-49</v>
          </cell>
          <cell r="BM29">
            <v>-200</v>
          </cell>
          <cell r="BN29">
            <v>191</v>
          </cell>
          <cell r="BO29">
            <v>45</v>
          </cell>
          <cell r="BP29">
            <v>21</v>
          </cell>
          <cell r="BQ29">
            <v>53</v>
          </cell>
          <cell r="BR29">
            <v>25</v>
          </cell>
          <cell r="BS29">
            <v>-14</v>
          </cell>
          <cell r="BT29">
            <v>42</v>
          </cell>
          <cell r="BU29">
            <v>-36</v>
          </cell>
          <cell r="BV29">
            <v>-18</v>
          </cell>
          <cell r="BW29">
            <v>-30</v>
          </cell>
          <cell r="BX29">
            <v>0</v>
          </cell>
          <cell r="BY29">
            <v>-313</v>
          </cell>
          <cell r="BZ29">
            <v>239</v>
          </cell>
          <cell r="CA29">
            <v>-1</v>
          </cell>
          <cell r="CB29">
            <v>20</v>
          </cell>
        </row>
        <row r="30">
          <cell r="B30" t="str">
            <v>出生数</v>
          </cell>
          <cell r="C30">
            <v>43</v>
          </cell>
          <cell r="D30">
            <v>38</v>
          </cell>
          <cell r="E30">
            <v>36</v>
          </cell>
          <cell r="F30">
            <v>35</v>
          </cell>
          <cell r="G30">
            <v>42</v>
          </cell>
          <cell r="H30">
            <v>40</v>
          </cell>
          <cell r="I30">
            <v>55</v>
          </cell>
          <cell r="J30">
            <v>45</v>
          </cell>
          <cell r="K30">
            <v>48</v>
          </cell>
          <cell r="L30">
            <v>41</v>
          </cell>
          <cell r="M30">
            <v>40</v>
          </cell>
          <cell r="N30">
            <v>49</v>
          </cell>
          <cell r="O30">
            <v>32</v>
          </cell>
          <cell r="P30">
            <v>44</v>
          </cell>
          <cell r="Q30">
            <v>32</v>
          </cell>
          <cell r="R30">
            <v>31</v>
          </cell>
          <cell r="S30">
            <v>45</v>
          </cell>
          <cell r="T30">
            <v>35</v>
          </cell>
          <cell r="U30">
            <v>41</v>
          </cell>
          <cell r="V30">
            <v>53</v>
          </cell>
          <cell r="W30">
            <v>44</v>
          </cell>
          <cell r="X30">
            <v>25</v>
          </cell>
          <cell r="Y30">
            <v>41</v>
          </cell>
          <cell r="Z30">
            <v>41</v>
          </cell>
          <cell r="AA30">
            <v>46</v>
          </cell>
          <cell r="AB30">
            <v>30</v>
          </cell>
          <cell r="AC30">
            <v>34</v>
          </cell>
          <cell r="AD30">
            <v>42</v>
          </cell>
          <cell r="AE30">
            <v>49</v>
          </cell>
          <cell r="AF30">
            <v>37</v>
          </cell>
          <cell r="AG30">
            <v>35</v>
          </cell>
          <cell r="AH30">
            <v>39</v>
          </cell>
          <cell r="AI30">
            <v>38</v>
          </cell>
          <cell r="AJ30">
            <v>40</v>
          </cell>
          <cell r="AK30">
            <v>34</v>
          </cell>
          <cell r="AL30">
            <v>38</v>
          </cell>
          <cell r="AM30">
            <v>36</v>
          </cell>
          <cell r="AN30">
            <v>42</v>
          </cell>
          <cell r="AO30">
            <v>40</v>
          </cell>
          <cell r="AP30">
            <v>43</v>
          </cell>
          <cell r="AQ30">
            <v>70</v>
          </cell>
          <cell r="AR30">
            <v>46</v>
          </cell>
          <cell r="AS30">
            <v>36</v>
          </cell>
          <cell r="AT30">
            <v>35</v>
          </cell>
          <cell r="AU30">
            <v>34</v>
          </cell>
          <cell r="AV30">
            <v>48</v>
          </cell>
          <cell r="AW30">
            <v>31</v>
          </cell>
          <cell r="AX30">
            <v>44</v>
          </cell>
          <cell r="AY30">
            <v>45</v>
          </cell>
          <cell r="AZ30">
            <v>41</v>
          </cell>
          <cell r="BA30">
            <v>53</v>
          </cell>
          <cell r="BB30">
            <v>45</v>
          </cell>
          <cell r="BC30">
            <v>37</v>
          </cell>
          <cell r="BD30">
            <v>35</v>
          </cell>
          <cell r="BE30">
            <v>45</v>
          </cell>
          <cell r="BF30">
            <v>51</v>
          </cell>
          <cell r="BG30">
            <v>42</v>
          </cell>
          <cell r="BH30">
            <v>31</v>
          </cell>
          <cell r="BI30">
            <v>38</v>
          </cell>
          <cell r="BJ30">
            <v>32</v>
          </cell>
          <cell r="BK30">
            <v>48</v>
          </cell>
          <cell r="BL30">
            <v>33</v>
          </cell>
          <cell r="BM30">
            <v>48</v>
          </cell>
          <cell r="BN30">
            <v>48</v>
          </cell>
          <cell r="BO30">
            <v>43</v>
          </cell>
          <cell r="BP30">
            <v>40</v>
          </cell>
          <cell r="BQ30">
            <v>52</v>
          </cell>
          <cell r="BR30">
            <v>47</v>
          </cell>
          <cell r="BS30">
            <v>41</v>
          </cell>
          <cell r="BT30">
            <v>51</v>
          </cell>
          <cell r="BU30">
            <v>36</v>
          </cell>
          <cell r="BV30">
            <v>34</v>
          </cell>
          <cell r="BW30">
            <v>33</v>
          </cell>
          <cell r="BX30">
            <v>32</v>
          </cell>
          <cell r="BY30">
            <v>34</v>
          </cell>
          <cell r="BZ30">
            <v>39</v>
          </cell>
          <cell r="CA30">
            <v>41</v>
          </cell>
          <cell r="CB30">
            <v>51</v>
          </cell>
        </row>
        <row r="31">
          <cell r="A31" t="str">
            <v>五所川原市</v>
          </cell>
          <cell r="B31" t="str">
            <v>死亡数</v>
          </cell>
          <cell r="C31">
            <v>34</v>
          </cell>
          <cell r="D31">
            <v>27</v>
          </cell>
          <cell r="E31">
            <v>28</v>
          </cell>
          <cell r="F31">
            <v>28</v>
          </cell>
          <cell r="G31">
            <v>35</v>
          </cell>
          <cell r="H31">
            <v>34</v>
          </cell>
          <cell r="I31">
            <v>30</v>
          </cell>
          <cell r="J31">
            <v>46</v>
          </cell>
          <cell r="K31">
            <v>25</v>
          </cell>
          <cell r="L31">
            <v>36</v>
          </cell>
          <cell r="M31">
            <v>25</v>
          </cell>
          <cell r="N31">
            <v>33</v>
          </cell>
          <cell r="O31">
            <v>41</v>
          </cell>
          <cell r="P31">
            <v>30</v>
          </cell>
          <cell r="Q31">
            <v>43</v>
          </cell>
          <cell r="R31">
            <v>26</v>
          </cell>
          <cell r="S31">
            <v>41</v>
          </cell>
          <cell r="T31">
            <v>38</v>
          </cell>
          <cell r="U31">
            <v>26</v>
          </cell>
          <cell r="V31">
            <v>33</v>
          </cell>
          <cell r="W31">
            <v>24</v>
          </cell>
          <cell r="X31">
            <v>23</v>
          </cell>
          <cell r="Y31">
            <v>30</v>
          </cell>
          <cell r="Z31">
            <v>46</v>
          </cell>
          <cell r="AA31">
            <v>51</v>
          </cell>
          <cell r="AB31">
            <v>37</v>
          </cell>
          <cell r="AC31">
            <v>39</v>
          </cell>
          <cell r="AD31">
            <v>31</v>
          </cell>
          <cell r="AE31">
            <v>32</v>
          </cell>
          <cell r="AF31">
            <v>29</v>
          </cell>
          <cell r="AG31">
            <v>21</v>
          </cell>
          <cell r="AH31">
            <v>28</v>
          </cell>
          <cell r="AI31">
            <v>43</v>
          </cell>
          <cell r="AJ31">
            <v>33</v>
          </cell>
          <cell r="AK31">
            <v>38</v>
          </cell>
          <cell r="AL31">
            <v>34</v>
          </cell>
          <cell r="AM31">
            <v>45</v>
          </cell>
          <cell r="AN31">
            <v>38</v>
          </cell>
          <cell r="AO31">
            <v>39</v>
          </cell>
          <cell r="AP31">
            <v>37</v>
          </cell>
          <cell r="AQ31">
            <v>30</v>
          </cell>
          <cell r="AR31">
            <v>36</v>
          </cell>
          <cell r="AS31">
            <v>32</v>
          </cell>
          <cell r="AT31">
            <v>46</v>
          </cell>
          <cell r="AU31">
            <v>36</v>
          </cell>
          <cell r="AV31">
            <v>36</v>
          </cell>
          <cell r="AW31">
            <v>45</v>
          </cell>
          <cell r="AX31">
            <v>36</v>
          </cell>
          <cell r="AY31">
            <v>35</v>
          </cell>
          <cell r="AZ31">
            <v>41</v>
          </cell>
          <cell r="BA31">
            <v>56</v>
          </cell>
          <cell r="BB31">
            <v>39</v>
          </cell>
          <cell r="BC31">
            <v>30</v>
          </cell>
          <cell r="BD31">
            <v>38</v>
          </cell>
          <cell r="BE31">
            <v>41</v>
          </cell>
          <cell r="BF31">
            <v>31</v>
          </cell>
          <cell r="BG31">
            <v>43</v>
          </cell>
          <cell r="BH31">
            <v>34</v>
          </cell>
          <cell r="BI31">
            <v>34</v>
          </cell>
          <cell r="BJ31">
            <v>41</v>
          </cell>
          <cell r="BK31">
            <v>44</v>
          </cell>
          <cell r="BL31">
            <v>40</v>
          </cell>
          <cell r="BM31">
            <v>30</v>
          </cell>
          <cell r="BN31">
            <v>36</v>
          </cell>
          <cell r="BO31">
            <v>39</v>
          </cell>
          <cell r="BP31">
            <v>41</v>
          </cell>
          <cell r="BQ31">
            <v>31</v>
          </cell>
          <cell r="BR31">
            <v>51</v>
          </cell>
          <cell r="BS31">
            <v>36</v>
          </cell>
          <cell r="BT31">
            <v>44</v>
          </cell>
          <cell r="BU31">
            <v>38</v>
          </cell>
          <cell r="BV31">
            <v>35</v>
          </cell>
          <cell r="BW31">
            <v>66</v>
          </cell>
          <cell r="BX31">
            <v>34</v>
          </cell>
          <cell r="BY31">
            <v>49</v>
          </cell>
          <cell r="BZ31">
            <v>23</v>
          </cell>
          <cell r="CA31">
            <v>39</v>
          </cell>
          <cell r="CB31">
            <v>38</v>
          </cell>
        </row>
        <row r="32">
          <cell r="B32" t="str">
            <v>転入数</v>
          </cell>
          <cell r="C32">
            <v>72</v>
          </cell>
          <cell r="D32">
            <v>111</v>
          </cell>
          <cell r="E32">
            <v>316</v>
          </cell>
          <cell r="F32">
            <v>479</v>
          </cell>
          <cell r="G32">
            <v>128</v>
          </cell>
          <cell r="H32">
            <v>129</v>
          </cell>
          <cell r="I32">
            <v>152</v>
          </cell>
          <cell r="J32">
            <v>192</v>
          </cell>
          <cell r="K32">
            <v>129</v>
          </cell>
          <cell r="L32">
            <v>159</v>
          </cell>
          <cell r="M32">
            <v>148</v>
          </cell>
          <cell r="N32">
            <v>141</v>
          </cell>
          <cell r="O32">
            <v>125</v>
          </cell>
          <cell r="P32">
            <v>116</v>
          </cell>
          <cell r="Q32">
            <v>346</v>
          </cell>
          <cell r="R32">
            <v>471</v>
          </cell>
          <cell r="S32">
            <v>172</v>
          </cell>
          <cell r="T32">
            <v>133</v>
          </cell>
          <cell r="U32">
            <v>140</v>
          </cell>
          <cell r="V32">
            <v>163</v>
          </cell>
          <cell r="W32">
            <v>142</v>
          </cell>
          <cell r="X32">
            <v>193</v>
          </cell>
          <cell r="Y32">
            <v>159</v>
          </cell>
          <cell r="Z32">
            <v>101</v>
          </cell>
          <cell r="AA32">
            <v>110</v>
          </cell>
          <cell r="AB32">
            <v>119</v>
          </cell>
          <cell r="AC32">
            <v>289</v>
          </cell>
          <cell r="AD32">
            <v>507</v>
          </cell>
          <cell r="AE32">
            <v>159</v>
          </cell>
          <cell r="AF32">
            <v>128</v>
          </cell>
          <cell r="AG32">
            <v>139</v>
          </cell>
          <cell r="AH32">
            <v>170</v>
          </cell>
          <cell r="AI32">
            <v>113</v>
          </cell>
          <cell r="AJ32">
            <v>142</v>
          </cell>
          <cell r="AK32">
            <v>114</v>
          </cell>
          <cell r="AL32">
            <v>138</v>
          </cell>
          <cell r="AM32">
            <v>145</v>
          </cell>
          <cell r="AN32">
            <v>122</v>
          </cell>
          <cell r="AO32">
            <v>345</v>
          </cell>
          <cell r="AP32">
            <v>435</v>
          </cell>
          <cell r="AQ32">
            <v>155</v>
          </cell>
          <cell r="AR32">
            <v>105</v>
          </cell>
          <cell r="AS32">
            <v>147</v>
          </cell>
          <cell r="AT32">
            <v>148</v>
          </cell>
          <cell r="AU32">
            <v>172</v>
          </cell>
          <cell r="AV32">
            <v>184</v>
          </cell>
          <cell r="AW32">
            <v>138</v>
          </cell>
          <cell r="AX32">
            <v>97</v>
          </cell>
          <cell r="AY32">
            <v>113</v>
          </cell>
          <cell r="AZ32">
            <v>104</v>
          </cell>
          <cell r="BA32">
            <v>321</v>
          </cell>
          <cell r="BB32">
            <v>435</v>
          </cell>
          <cell r="BC32">
            <v>123</v>
          </cell>
          <cell r="BD32">
            <v>106</v>
          </cell>
          <cell r="BE32">
            <v>134</v>
          </cell>
          <cell r="BF32">
            <v>179</v>
          </cell>
          <cell r="BG32">
            <v>134</v>
          </cell>
          <cell r="BH32">
            <v>149</v>
          </cell>
          <cell r="BI32">
            <v>141</v>
          </cell>
          <cell r="BJ32">
            <v>80</v>
          </cell>
          <cell r="BK32">
            <v>99</v>
          </cell>
          <cell r="BL32">
            <v>76</v>
          </cell>
          <cell r="BM32">
            <v>357</v>
          </cell>
          <cell r="BN32">
            <v>436</v>
          </cell>
          <cell r="BO32">
            <v>146</v>
          </cell>
          <cell r="BP32">
            <v>115</v>
          </cell>
          <cell r="BQ32">
            <v>157</v>
          </cell>
          <cell r="BR32">
            <v>162</v>
          </cell>
          <cell r="BS32">
            <v>125</v>
          </cell>
          <cell r="BT32">
            <v>152</v>
          </cell>
          <cell r="BU32">
            <v>114</v>
          </cell>
          <cell r="BV32">
            <v>106</v>
          </cell>
          <cell r="BW32">
            <v>102</v>
          </cell>
          <cell r="BX32">
            <v>108</v>
          </cell>
          <cell r="BY32">
            <v>244</v>
          </cell>
          <cell r="BZ32">
            <v>438</v>
          </cell>
          <cell r="CA32">
            <v>103</v>
          </cell>
          <cell r="CB32">
            <v>112</v>
          </cell>
        </row>
        <row r="33">
          <cell r="B33" t="str">
            <v>転出数</v>
          </cell>
          <cell r="C33">
            <v>100</v>
          </cell>
          <cell r="D33">
            <v>98</v>
          </cell>
          <cell r="E33">
            <v>714</v>
          </cell>
          <cell r="F33">
            <v>298</v>
          </cell>
          <cell r="G33">
            <v>140</v>
          </cell>
          <cell r="H33">
            <v>121</v>
          </cell>
          <cell r="I33">
            <v>92</v>
          </cell>
          <cell r="J33">
            <v>134</v>
          </cell>
          <cell r="K33">
            <v>139</v>
          </cell>
          <cell r="L33">
            <v>119</v>
          </cell>
          <cell r="M33">
            <v>94</v>
          </cell>
          <cell r="N33">
            <v>113</v>
          </cell>
          <cell r="O33">
            <v>100</v>
          </cell>
          <cell r="P33">
            <v>118</v>
          </cell>
          <cell r="Q33">
            <v>651</v>
          </cell>
          <cell r="R33">
            <v>235</v>
          </cell>
          <cell r="S33">
            <v>117</v>
          </cell>
          <cell r="T33">
            <v>114</v>
          </cell>
          <cell r="U33">
            <v>177</v>
          </cell>
          <cell r="V33">
            <v>107</v>
          </cell>
          <cell r="W33">
            <v>117</v>
          </cell>
          <cell r="X33">
            <v>144</v>
          </cell>
          <cell r="Y33">
            <v>114</v>
          </cell>
          <cell r="Z33">
            <v>90</v>
          </cell>
          <cell r="AA33">
            <v>77</v>
          </cell>
          <cell r="AB33">
            <v>80</v>
          </cell>
          <cell r="AC33">
            <v>595</v>
          </cell>
          <cell r="AD33">
            <v>301</v>
          </cell>
          <cell r="AE33">
            <v>138</v>
          </cell>
          <cell r="AF33">
            <v>108</v>
          </cell>
          <cell r="AG33">
            <v>145</v>
          </cell>
          <cell r="AH33">
            <v>167</v>
          </cell>
          <cell r="AI33">
            <v>96</v>
          </cell>
          <cell r="AJ33">
            <v>105</v>
          </cell>
          <cell r="AK33">
            <v>122</v>
          </cell>
          <cell r="AL33">
            <v>81</v>
          </cell>
          <cell r="AM33">
            <v>112</v>
          </cell>
          <cell r="AN33">
            <v>112</v>
          </cell>
          <cell r="AO33">
            <v>623</v>
          </cell>
          <cell r="AP33">
            <v>254</v>
          </cell>
          <cell r="AQ33">
            <v>95</v>
          </cell>
          <cell r="AR33">
            <v>107</v>
          </cell>
          <cell r="AS33">
            <v>116</v>
          </cell>
          <cell r="AT33">
            <v>132</v>
          </cell>
          <cell r="AU33">
            <v>180</v>
          </cell>
          <cell r="AV33">
            <v>132</v>
          </cell>
          <cell r="AW33">
            <v>102</v>
          </cell>
          <cell r="AX33">
            <v>115</v>
          </cell>
          <cell r="AY33">
            <v>102</v>
          </cell>
          <cell r="AZ33">
            <v>124</v>
          </cell>
          <cell r="BA33">
            <v>542</v>
          </cell>
          <cell r="BB33">
            <v>260</v>
          </cell>
          <cell r="BC33">
            <v>120</v>
          </cell>
          <cell r="BD33">
            <v>104</v>
          </cell>
          <cell r="BE33">
            <v>120</v>
          </cell>
          <cell r="BF33">
            <v>142</v>
          </cell>
          <cell r="BG33">
            <v>125</v>
          </cell>
          <cell r="BH33">
            <v>126</v>
          </cell>
          <cell r="BI33">
            <v>128</v>
          </cell>
          <cell r="BJ33">
            <v>111</v>
          </cell>
          <cell r="BK33">
            <v>95</v>
          </cell>
          <cell r="BL33">
            <v>118</v>
          </cell>
          <cell r="BM33">
            <v>575</v>
          </cell>
          <cell r="BN33">
            <v>257</v>
          </cell>
          <cell r="BO33">
            <v>105</v>
          </cell>
          <cell r="BP33">
            <v>93</v>
          </cell>
          <cell r="BQ33">
            <v>125</v>
          </cell>
          <cell r="BR33">
            <v>133</v>
          </cell>
          <cell r="BS33">
            <v>144</v>
          </cell>
          <cell r="BT33">
            <v>117</v>
          </cell>
          <cell r="BU33">
            <v>148</v>
          </cell>
          <cell r="BV33">
            <v>123</v>
          </cell>
          <cell r="BW33">
            <v>99</v>
          </cell>
          <cell r="BX33">
            <v>106</v>
          </cell>
          <cell r="BY33">
            <v>542</v>
          </cell>
          <cell r="BZ33">
            <v>215</v>
          </cell>
          <cell r="CA33">
            <v>106</v>
          </cell>
          <cell r="CB33">
            <v>105</v>
          </cell>
        </row>
        <row r="34">
          <cell r="B34" t="str">
            <v>人口増加数</v>
          </cell>
          <cell r="C34">
            <v>57</v>
          </cell>
          <cell r="D34">
            <v>40</v>
          </cell>
          <cell r="E34">
            <v>-507</v>
          </cell>
          <cell r="F34">
            <v>343</v>
          </cell>
          <cell r="G34">
            <v>90</v>
          </cell>
          <cell r="H34">
            <v>40</v>
          </cell>
          <cell r="I34">
            <v>89</v>
          </cell>
          <cell r="J34">
            <v>122</v>
          </cell>
          <cell r="K34">
            <v>98</v>
          </cell>
          <cell r="L34">
            <v>101</v>
          </cell>
          <cell r="M34">
            <v>28</v>
          </cell>
          <cell r="N34">
            <v>28</v>
          </cell>
          <cell r="O34">
            <v>23</v>
          </cell>
          <cell r="P34">
            <v>26</v>
          </cell>
          <cell r="Q34">
            <v>-570</v>
          </cell>
          <cell r="R34">
            <v>307</v>
          </cell>
          <cell r="S34">
            <v>115</v>
          </cell>
          <cell r="T34">
            <v>51</v>
          </cell>
          <cell r="U34">
            <v>46</v>
          </cell>
          <cell r="V34">
            <v>21</v>
          </cell>
          <cell r="W34">
            <v>54</v>
          </cell>
          <cell r="X34">
            <v>70</v>
          </cell>
          <cell r="Y34">
            <v>35</v>
          </cell>
          <cell r="Z34">
            <v>62</v>
          </cell>
          <cell r="AA34">
            <v>88</v>
          </cell>
          <cell r="AB34">
            <v>34</v>
          </cell>
          <cell r="AC34">
            <v>-494</v>
          </cell>
          <cell r="AD34">
            <v>387</v>
          </cell>
          <cell r="AE34">
            <v>60</v>
          </cell>
          <cell r="AF34">
            <v>84</v>
          </cell>
          <cell r="AG34">
            <v>41</v>
          </cell>
          <cell r="AH34">
            <v>64</v>
          </cell>
          <cell r="AI34">
            <v>37</v>
          </cell>
          <cell r="AJ34">
            <v>132</v>
          </cell>
          <cell r="AK34">
            <v>55</v>
          </cell>
          <cell r="AL34">
            <v>-12</v>
          </cell>
          <cell r="AM34">
            <v>-2</v>
          </cell>
          <cell r="AN34">
            <v>50</v>
          </cell>
          <cell r="AO34">
            <v>-501</v>
          </cell>
          <cell r="AP34">
            <v>282</v>
          </cell>
          <cell r="AQ34">
            <v>14</v>
          </cell>
          <cell r="AR34">
            <v>27</v>
          </cell>
          <cell r="AS34">
            <v>86</v>
          </cell>
          <cell r="AT34">
            <v>22</v>
          </cell>
          <cell r="AU34">
            <v>21</v>
          </cell>
          <cell r="AV34">
            <v>65</v>
          </cell>
          <cell r="AW34">
            <v>14</v>
          </cell>
          <cell r="AX34">
            <v>44</v>
          </cell>
          <cell r="AY34">
            <v>35</v>
          </cell>
          <cell r="AZ34">
            <v>-8</v>
          </cell>
          <cell r="BA34">
            <v>-562</v>
          </cell>
          <cell r="BB34">
            <v>264</v>
          </cell>
          <cell r="BC34">
            <v>0</v>
          </cell>
          <cell r="BD34">
            <v>58</v>
          </cell>
          <cell r="BE34">
            <v>11</v>
          </cell>
          <cell r="BF34">
            <v>87</v>
          </cell>
          <cell r="BG34">
            <v>105</v>
          </cell>
          <cell r="BH34">
            <v>67</v>
          </cell>
          <cell r="BI34">
            <v>51</v>
          </cell>
          <cell r="BJ34">
            <v>-5</v>
          </cell>
          <cell r="BK34">
            <v>3</v>
          </cell>
          <cell r="BL34">
            <v>45</v>
          </cell>
          <cell r="BM34">
            <v>-500</v>
          </cell>
          <cell r="BN34">
            <v>178</v>
          </cell>
          <cell r="BO34">
            <v>21</v>
          </cell>
          <cell r="BP34">
            <v>67</v>
          </cell>
          <cell r="BQ34">
            <v>61</v>
          </cell>
          <cell r="BR34">
            <v>41</v>
          </cell>
          <cell r="BS34">
            <v>-2</v>
          </cell>
          <cell r="BT34">
            <v>80</v>
          </cell>
          <cell r="BU34">
            <v>46</v>
          </cell>
          <cell r="BV34">
            <v>30</v>
          </cell>
          <cell r="BW34">
            <v>25</v>
          </cell>
          <cell r="BX34">
            <v>-7</v>
          </cell>
          <cell r="BY34">
            <v>-523</v>
          </cell>
          <cell r="BZ34">
            <v>404</v>
          </cell>
          <cell r="CA34">
            <v>15</v>
          </cell>
          <cell r="CB34">
            <v>63</v>
          </cell>
        </row>
        <row r="35">
          <cell r="B35" t="str">
            <v>出生数</v>
          </cell>
          <cell r="C35">
            <v>55</v>
          </cell>
          <cell r="D35">
            <v>44</v>
          </cell>
          <cell r="E35">
            <v>51</v>
          </cell>
          <cell r="F35">
            <v>36</v>
          </cell>
          <cell r="G35">
            <v>63</v>
          </cell>
          <cell r="H35">
            <v>53</v>
          </cell>
          <cell r="I35">
            <v>68</v>
          </cell>
          <cell r="J35">
            <v>50</v>
          </cell>
          <cell r="K35">
            <v>60</v>
          </cell>
          <cell r="L35">
            <v>63</v>
          </cell>
          <cell r="M35">
            <v>49</v>
          </cell>
          <cell r="N35">
            <v>39</v>
          </cell>
          <cell r="O35">
            <v>53</v>
          </cell>
          <cell r="P35">
            <v>44</v>
          </cell>
          <cell r="Q35">
            <v>41</v>
          </cell>
          <cell r="R35">
            <v>55</v>
          </cell>
          <cell r="S35">
            <v>50</v>
          </cell>
          <cell r="T35">
            <v>56</v>
          </cell>
          <cell r="U35">
            <v>62</v>
          </cell>
          <cell r="V35">
            <v>53</v>
          </cell>
          <cell r="W35">
            <v>69</v>
          </cell>
          <cell r="X35">
            <v>53</v>
          </cell>
          <cell r="Y35">
            <v>51</v>
          </cell>
          <cell r="Z35">
            <v>51</v>
          </cell>
          <cell r="AA35">
            <v>69</v>
          </cell>
          <cell r="AB35">
            <v>45</v>
          </cell>
          <cell r="AC35">
            <v>43</v>
          </cell>
          <cell r="AD35">
            <v>52</v>
          </cell>
          <cell r="AE35">
            <v>53</v>
          </cell>
          <cell r="AF35">
            <v>47</v>
          </cell>
          <cell r="AG35">
            <v>51</v>
          </cell>
          <cell r="AH35">
            <v>58</v>
          </cell>
          <cell r="AI35">
            <v>60</v>
          </cell>
          <cell r="AJ35">
            <v>51</v>
          </cell>
          <cell r="AK35">
            <v>57</v>
          </cell>
          <cell r="AL35">
            <v>56</v>
          </cell>
          <cell r="AM35">
            <v>47</v>
          </cell>
          <cell r="AN35">
            <v>40</v>
          </cell>
          <cell r="AO35">
            <v>48</v>
          </cell>
          <cell r="AP35">
            <v>48</v>
          </cell>
          <cell r="AQ35">
            <v>38</v>
          </cell>
          <cell r="AR35">
            <v>43</v>
          </cell>
          <cell r="AS35">
            <v>57</v>
          </cell>
          <cell r="AT35">
            <v>46</v>
          </cell>
          <cell r="AU35">
            <v>45</v>
          </cell>
          <cell r="AV35">
            <v>51</v>
          </cell>
          <cell r="AW35">
            <v>48</v>
          </cell>
          <cell r="AX35">
            <v>53</v>
          </cell>
          <cell r="AY35">
            <v>44</v>
          </cell>
          <cell r="AZ35">
            <v>39</v>
          </cell>
          <cell r="BA35">
            <v>49</v>
          </cell>
          <cell r="BB35">
            <v>48</v>
          </cell>
          <cell r="BC35">
            <v>56</v>
          </cell>
          <cell r="BD35">
            <v>57</v>
          </cell>
          <cell r="BE35">
            <v>60</v>
          </cell>
          <cell r="BF35">
            <v>64</v>
          </cell>
          <cell r="BG35">
            <v>72</v>
          </cell>
          <cell r="BH35">
            <v>42</v>
          </cell>
          <cell r="BI35">
            <v>44</v>
          </cell>
          <cell r="BJ35">
            <v>46</v>
          </cell>
          <cell r="BK35">
            <v>55</v>
          </cell>
          <cell r="BL35">
            <v>38</v>
          </cell>
          <cell r="BM35">
            <v>54</v>
          </cell>
          <cell r="BN35">
            <v>52</v>
          </cell>
          <cell r="BO35">
            <v>51</v>
          </cell>
          <cell r="BP35">
            <v>58</v>
          </cell>
          <cell r="BQ35">
            <v>51</v>
          </cell>
          <cell r="BR35">
            <v>59</v>
          </cell>
          <cell r="BS35">
            <v>55</v>
          </cell>
          <cell r="BT35">
            <v>49</v>
          </cell>
          <cell r="BU35">
            <v>46</v>
          </cell>
          <cell r="BV35">
            <v>48</v>
          </cell>
          <cell r="BW35">
            <v>50</v>
          </cell>
          <cell r="BX35">
            <v>42</v>
          </cell>
          <cell r="BY35">
            <v>65</v>
          </cell>
          <cell r="BZ35">
            <v>38</v>
          </cell>
          <cell r="CA35">
            <v>46</v>
          </cell>
          <cell r="CB35">
            <v>49</v>
          </cell>
        </row>
        <row r="36">
          <cell r="A36" t="str">
            <v>十和田市</v>
          </cell>
          <cell r="B36" t="str">
            <v>死亡数</v>
          </cell>
          <cell r="C36">
            <v>39</v>
          </cell>
          <cell r="D36">
            <v>33</v>
          </cell>
          <cell r="E36">
            <v>36</v>
          </cell>
          <cell r="F36">
            <v>28</v>
          </cell>
          <cell r="G36">
            <v>37</v>
          </cell>
          <cell r="H36">
            <v>35</v>
          </cell>
          <cell r="I36">
            <v>26</v>
          </cell>
          <cell r="J36">
            <v>33</v>
          </cell>
          <cell r="K36">
            <v>32</v>
          </cell>
          <cell r="L36">
            <v>33</v>
          </cell>
          <cell r="M36">
            <v>42</v>
          </cell>
          <cell r="N36">
            <v>34</v>
          </cell>
          <cell r="O36">
            <v>47</v>
          </cell>
          <cell r="P36">
            <v>43</v>
          </cell>
          <cell r="Q36">
            <v>46</v>
          </cell>
          <cell r="R36">
            <v>41</v>
          </cell>
          <cell r="S36">
            <v>36</v>
          </cell>
          <cell r="T36">
            <v>29</v>
          </cell>
          <cell r="U36">
            <v>40</v>
          </cell>
          <cell r="V36">
            <v>36</v>
          </cell>
          <cell r="W36">
            <v>29</v>
          </cell>
          <cell r="X36">
            <v>46</v>
          </cell>
          <cell r="Y36">
            <v>33</v>
          </cell>
          <cell r="Z36">
            <v>31</v>
          </cell>
          <cell r="AA36">
            <v>38</v>
          </cell>
          <cell r="AB36">
            <v>35</v>
          </cell>
          <cell r="AC36">
            <v>27</v>
          </cell>
          <cell r="AD36">
            <v>36</v>
          </cell>
          <cell r="AE36">
            <v>41</v>
          </cell>
          <cell r="AF36">
            <v>33</v>
          </cell>
          <cell r="AG36">
            <v>50</v>
          </cell>
          <cell r="AH36">
            <v>31</v>
          </cell>
          <cell r="AI36">
            <v>36</v>
          </cell>
          <cell r="AJ36">
            <v>41</v>
          </cell>
          <cell r="AK36">
            <v>32</v>
          </cell>
          <cell r="AL36">
            <v>55</v>
          </cell>
          <cell r="AM36">
            <v>52</v>
          </cell>
          <cell r="AN36">
            <v>45</v>
          </cell>
          <cell r="AO36">
            <v>30</v>
          </cell>
          <cell r="AP36">
            <v>36</v>
          </cell>
          <cell r="AQ36">
            <v>43</v>
          </cell>
          <cell r="AR36">
            <v>30</v>
          </cell>
          <cell r="AS36">
            <v>38</v>
          </cell>
          <cell r="AT36">
            <v>23</v>
          </cell>
          <cell r="AU36">
            <v>26</v>
          </cell>
          <cell r="AV36">
            <v>45</v>
          </cell>
          <cell r="AW36">
            <v>34</v>
          </cell>
          <cell r="AX36">
            <v>20</v>
          </cell>
          <cell r="AY36">
            <v>51</v>
          </cell>
          <cell r="AZ36">
            <v>44</v>
          </cell>
          <cell r="BA36">
            <v>53</v>
          </cell>
          <cell r="BB36">
            <v>36</v>
          </cell>
          <cell r="BC36">
            <v>37</v>
          </cell>
          <cell r="BD36">
            <v>36</v>
          </cell>
          <cell r="BE36">
            <v>36</v>
          </cell>
          <cell r="BF36">
            <v>31</v>
          </cell>
          <cell r="BG36">
            <v>37</v>
          </cell>
          <cell r="BH36">
            <v>28</v>
          </cell>
          <cell r="BI36">
            <v>36</v>
          </cell>
          <cell r="BJ36">
            <v>32</v>
          </cell>
          <cell r="BK36">
            <v>56</v>
          </cell>
          <cell r="BL36">
            <v>55</v>
          </cell>
          <cell r="BM36">
            <v>51</v>
          </cell>
          <cell r="BN36">
            <v>33</v>
          </cell>
          <cell r="BO36">
            <v>43</v>
          </cell>
          <cell r="BP36">
            <v>39</v>
          </cell>
          <cell r="BQ36">
            <v>37</v>
          </cell>
          <cell r="BR36">
            <v>35</v>
          </cell>
          <cell r="BS36">
            <v>33</v>
          </cell>
          <cell r="BT36">
            <v>36</v>
          </cell>
          <cell r="BU36">
            <v>35</v>
          </cell>
          <cell r="BV36">
            <v>40</v>
          </cell>
          <cell r="BW36">
            <v>45</v>
          </cell>
          <cell r="BX36">
            <v>45</v>
          </cell>
          <cell r="BY36">
            <v>42</v>
          </cell>
          <cell r="BZ36">
            <v>28</v>
          </cell>
          <cell r="CA36">
            <v>44</v>
          </cell>
          <cell r="CB36">
            <v>28</v>
          </cell>
        </row>
        <row r="37">
          <cell r="B37" t="str">
            <v>転入数</v>
          </cell>
          <cell r="C37">
            <v>174</v>
          </cell>
          <cell r="D37">
            <v>159</v>
          </cell>
          <cell r="E37">
            <v>532</v>
          </cell>
          <cell r="F37">
            <v>751</v>
          </cell>
          <cell r="G37">
            <v>204</v>
          </cell>
          <cell r="H37">
            <v>150</v>
          </cell>
          <cell r="I37">
            <v>185</v>
          </cell>
          <cell r="J37">
            <v>238</v>
          </cell>
          <cell r="K37">
            <v>209</v>
          </cell>
          <cell r="L37">
            <v>198</v>
          </cell>
          <cell r="M37">
            <v>160</v>
          </cell>
          <cell r="N37">
            <v>146</v>
          </cell>
          <cell r="O37">
            <v>150</v>
          </cell>
          <cell r="P37">
            <v>132</v>
          </cell>
          <cell r="Q37">
            <v>491</v>
          </cell>
          <cell r="R37">
            <v>717</v>
          </cell>
          <cell r="S37">
            <v>240</v>
          </cell>
          <cell r="T37">
            <v>170</v>
          </cell>
          <cell r="U37">
            <v>175</v>
          </cell>
          <cell r="V37">
            <v>166</v>
          </cell>
          <cell r="W37">
            <v>138</v>
          </cell>
          <cell r="X37">
            <v>187</v>
          </cell>
          <cell r="Y37">
            <v>136</v>
          </cell>
          <cell r="Z37">
            <v>129</v>
          </cell>
          <cell r="AA37">
            <v>171</v>
          </cell>
          <cell r="AB37">
            <v>157</v>
          </cell>
          <cell r="AC37">
            <v>417</v>
          </cell>
          <cell r="AD37">
            <v>795</v>
          </cell>
          <cell r="AE37">
            <v>193</v>
          </cell>
          <cell r="AF37">
            <v>172</v>
          </cell>
          <cell r="AG37">
            <v>197</v>
          </cell>
          <cell r="AH37">
            <v>203</v>
          </cell>
          <cell r="AI37">
            <v>163</v>
          </cell>
          <cell r="AJ37">
            <v>242</v>
          </cell>
          <cell r="AK37">
            <v>150</v>
          </cell>
          <cell r="AL37">
            <v>148</v>
          </cell>
          <cell r="AM37">
            <v>161</v>
          </cell>
          <cell r="AN37">
            <v>172</v>
          </cell>
          <cell r="AO37">
            <v>427</v>
          </cell>
          <cell r="AP37">
            <v>698</v>
          </cell>
          <cell r="AQ37">
            <v>179</v>
          </cell>
          <cell r="AR37">
            <v>152</v>
          </cell>
          <cell r="AS37">
            <v>198</v>
          </cell>
          <cell r="AT37">
            <v>157</v>
          </cell>
          <cell r="AU37">
            <v>163</v>
          </cell>
          <cell r="AV37">
            <v>242</v>
          </cell>
          <cell r="AW37">
            <v>121</v>
          </cell>
          <cell r="AX37">
            <v>139</v>
          </cell>
          <cell r="AY37">
            <v>153</v>
          </cell>
          <cell r="AZ37">
            <v>147</v>
          </cell>
          <cell r="BA37">
            <v>484</v>
          </cell>
          <cell r="BB37">
            <v>641</v>
          </cell>
          <cell r="BC37">
            <v>133</v>
          </cell>
          <cell r="BD37">
            <v>153</v>
          </cell>
          <cell r="BE37">
            <v>156</v>
          </cell>
          <cell r="BF37">
            <v>198</v>
          </cell>
          <cell r="BG37">
            <v>195</v>
          </cell>
          <cell r="BH37">
            <v>168</v>
          </cell>
          <cell r="BI37">
            <v>157</v>
          </cell>
          <cell r="BJ37">
            <v>131</v>
          </cell>
          <cell r="BK37">
            <v>146</v>
          </cell>
          <cell r="BL37">
            <v>178</v>
          </cell>
          <cell r="BM37">
            <v>471</v>
          </cell>
          <cell r="BN37">
            <v>574</v>
          </cell>
          <cell r="BO37">
            <v>163</v>
          </cell>
          <cell r="BP37">
            <v>179</v>
          </cell>
          <cell r="BQ37">
            <v>200</v>
          </cell>
          <cell r="BR37">
            <v>185</v>
          </cell>
          <cell r="BS37">
            <v>113</v>
          </cell>
          <cell r="BT37">
            <v>193</v>
          </cell>
          <cell r="BU37">
            <v>196</v>
          </cell>
          <cell r="BV37">
            <v>123</v>
          </cell>
          <cell r="BW37">
            <v>150</v>
          </cell>
          <cell r="BX37">
            <v>122</v>
          </cell>
          <cell r="BY37">
            <v>409</v>
          </cell>
          <cell r="BZ37">
            <v>656</v>
          </cell>
          <cell r="CA37">
            <v>186</v>
          </cell>
          <cell r="CB37">
            <v>146</v>
          </cell>
        </row>
        <row r="38">
          <cell r="B38" t="str">
            <v>転出数</v>
          </cell>
          <cell r="C38">
            <v>133</v>
          </cell>
          <cell r="D38">
            <v>130</v>
          </cell>
          <cell r="E38">
            <v>1054</v>
          </cell>
          <cell r="F38">
            <v>416</v>
          </cell>
          <cell r="G38">
            <v>140</v>
          </cell>
          <cell r="H38">
            <v>128</v>
          </cell>
          <cell r="I38">
            <v>138</v>
          </cell>
          <cell r="J38">
            <v>133</v>
          </cell>
          <cell r="K38">
            <v>139</v>
          </cell>
          <cell r="L38">
            <v>127</v>
          </cell>
          <cell r="M38">
            <v>139</v>
          </cell>
          <cell r="N38">
            <v>123</v>
          </cell>
          <cell r="O38">
            <v>133</v>
          </cell>
          <cell r="P38">
            <v>107</v>
          </cell>
          <cell r="Q38">
            <v>1056</v>
          </cell>
          <cell r="R38">
            <v>424</v>
          </cell>
          <cell r="S38">
            <v>139</v>
          </cell>
          <cell r="T38">
            <v>146</v>
          </cell>
          <cell r="U38">
            <v>151</v>
          </cell>
          <cell r="V38">
            <v>162</v>
          </cell>
          <cell r="W38">
            <v>124</v>
          </cell>
          <cell r="X38">
            <v>124</v>
          </cell>
          <cell r="Y38">
            <v>119</v>
          </cell>
          <cell r="Z38">
            <v>87</v>
          </cell>
          <cell r="AA38">
            <v>114</v>
          </cell>
          <cell r="AB38">
            <v>133</v>
          </cell>
          <cell r="AC38">
            <v>927</v>
          </cell>
          <cell r="AD38">
            <v>424</v>
          </cell>
          <cell r="AE38">
            <v>145</v>
          </cell>
          <cell r="AF38">
            <v>102</v>
          </cell>
          <cell r="AG38">
            <v>157</v>
          </cell>
          <cell r="AH38">
            <v>166</v>
          </cell>
          <cell r="AI38">
            <v>150</v>
          </cell>
          <cell r="AJ38">
            <v>120</v>
          </cell>
          <cell r="AK38">
            <v>120</v>
          </cell>
          <cell r="AL38">
            <v>161</v>
          </cell>
          <cell r="AM38">
            <v>158</v>
          </cell>
          <cell r="AN38">
            <v>117</v>
          </cell>
          <cell r="AO38">
            <v>946</v>
          </cell>
          <cell r="AP38">
            <v>428</v>
          </cell>
          <cell r="AQ38">
            <v>160</v>
          </cell>
          <cell r="AR38">
            <v>138</v>
          </cell>
          <cell r="AS38">
            <v>131</v>
          </cell>
          <cell r="AT38">
            <v>158</v>
          </cell>
          <cell r="AU38">
            <v>161</v>
          </cell>
          <cell r="AV38">
            <v>183</v>
          </cell>
          <cell r="AW38">
            <v>121</v>
          </cell>
          <cell r="AX38">
            <v>128</v>
          </cell>
          <cell r="AY38">
            <v>111</v>
          </cell>
          <cell r="AZ38">
            <v>150</v>
          </cell>
          <cell r="BA38">
            <v>1042</v>
          </cell>
          <cell r="BB38">
            <v>389</v>
          </cell>
          <cell r="BC38">
            <v>152</v>
          </cell>
          <cell r="BD38">
            <v>116</v>
          </cell>
          <cell r="BE38">
            <v>169</v>
          </cell>
          <cell r="BF38">
            <v>144</v>
          </cell>
          <cell r="BG38">
            <v>125</v>
          </cell>
          <cell r="BH38">
            <v>115</v>
          </cell>
          <cell r="BI38">
            <v>114</v>
          </cell>
          <cell r="BJ38">
            <v>150</v>
          </cell>
          <cell r="BK38">
            <v>142</v>
          </cell>
          <cell r="BL38">
            <v>116</v>
          </cell>
          <cell r="BM38">
            <v>974</v>
          </cell>
          <cell r="BN38">
            <v>415</v>
          </cell>
          <cell r="BO38">
            <v>150</v>
          </cell>
          <cell r="BP38">
            <v>131</v>
          </cell>
          <cell r="BQ38">
            <v>153</v>
          </cell>
          <cell r="BR38">
            <v>168</v>
          </cell>
          <cell r="BS38">
            <v>137</v>
          </cell>
          <cell r="BT38">
            <v>126</v>
          </cell>
          <cell r="BU38">
            <v>161</v>
          </cell>
          <cell r="BV38">
            <v>101</v>
          </cell>
          <cell r="BW38">
            <v>130</v>
          </cell>
          <cell r="BX38">
            <v>126</v>
          </cell>
          <cell r="BY38">
            <v>955</v>
          </cell>
          <cell r="BZ38">
            <v>262</v>
          </cell>
          <cell r="CA38">
            <v>173</v>
          </cell>
          <cell r="CB38">
            <v>104</v>
          </cell>
        </row>
        <row r="39">
          <cell r="B39" t="str">
            <v>人口増加数</v>
          </cell>
          <cell r="C39">
            <v>34</v>
          </cell>
          <cell r="D39">
            <v>63</v>
          </cell>
          <cell r="E39">
            <v>-344</v>
          </cell>
          <cell r="F39">
            <v>299</v>
          </cell>
          <cell r="G39">
            <v>32</v>
          </cell>
          <cell r="H39">
            <v>19</v>
          </cell>
          <cell r="I39">
            <v>-70</v>
          </cell>
          <cell r="J39">
            <v>106</v>
          </cell>
          <cell r="K39">
            <v>24</v>
          </cell>
          <cell r="L39">
            <v>-2</v>
          </cell>
          <cell r="M39">
            <v>-21</v>
          </cell>
          <cell r="N39">
            <v>77</v>
          </cell>
          <cell r="O39">
            <v>26</v>
          </cell>
          <cell r="P39">
            <v>-20</v>
          </cell>
          <cell r="Q39">
            <v>-266</v>
          </cell>
          <cell r="R39">
            <v>142</v>
          </cell>
          <cell r="S39">
            <v>84</v>
          </cell>
          <cell r="T39">
            <v>2</v>
          </cell>
          <cell r="U39">
            <v>-173</v>
          </cell>
          <cell r="V39">
            <v>185</v>
          </cell>
          <cell r="W39">
            <v>52</v>
          </cell>
          <cell r="X39">
            <v>25</v>
          </cell>
          <cell r="Y39">
            <v>84</v>
          </cell>
          <cell r="Z39">
            <v>48</v>
          </cell>
          <cell r="AA39">
            <v>6</v>
          </cell>
          <cell r="AB39">
            <v>23</v>
          </cell>
          <cell r="AC39">
            <v>-363</v>
          </cell>
          <cell r="AD39">
            <v>130</v>
          </cell>
          <cell r="AE39">
            <v>30</v>
          </cell>
          <cell r="AF39">
            <v>-53</v>
          </cell>
          <cell r="AG39">
            <v>-123</v>
          </cell>
          <cell r="AH39">
            <v>136</v>
          </cell>
          <cell r="AI39">
            <v>86</v>
          </cell>
          <cell r="AJ39">
            <v>14</v>
          </cell>
          <cell r="AK39">
            <v>24</v>
          </cell>
          <cell r="AL39">
            <v>-44</v>
          </cell>
          <cell r="AM39">
            <v>-1</v>
          </cell>
          <cell r="AN39">
            <v>8</v>
          </cell>
          <cell r="AO39">
            <v>-180</v>
          </cell>
          <cell r="AP39">
            <v>39</v>
          </cell>
          <cell r="AQ39">
            <v>50</v>
          </cell>
          <cell r="AR39">
            <v>-2</v>
          </cell>
          <cell r="AS39">
            <v>-127</v>
          </cell>
          <cell r="AT39">
            <v>111</v>
          </cell>
          <cell r="AU39">
            <v>50</v>
          </cell>
          <cell r="AV39">
            <v>19</v>
          </cell>
          <cell r="AW39">
            <v>43</v>
          </cell>
          <cell r="AX39">
            <v>24</v>
          </cell>
          <cell r="AY39">
            <v>-18</v>
          </cell>
          <cell r="AZ39">
            <v>3</v>
          </cell>
          <cell r="BA39">
            <v>-249</v>
          </cell>
          <cell r="BB39">
            <v>120</v>
          </cell>
          <cell r="BC39">
            <v>78</v>
          </cell>
          <cell r="BD39">
            <v>14</v>
          </cell>
          <cell r="BE39">
            <v>-82</v>
          </cell>
          <cell r="BF39">
            <v>118</v>
          </cell>
          <cell r="BG39">
            <v>45</v>
          </cell>
          <cell r="BH39">
            <v>14</v>
          </cell>
          <cell r="BI39">
            <v>33</v>
          </cell>
          <cell r="BJ39">
            <v>29</v>
          </cell>
          <cell r="BK39">
            <v>-2</v>
          </cell>
          <cell r="BL39">
            <v>8</v>
          </cell>
          <cell r="BM39">
            <v>-209</v>
          </cell>
          <cell r="BN39">
            <v>170</v>
          </cell>
          <cell r="BO39">
            <v>73</v>
          </cell>
          <cell r="BP39">
            <v>54</v>
          </cell>
          <cell r="BQ39">
            <v>-59</v>
          </cell>
          <cell r="BR39">
            <v>170</v>
          </cell>
          <cell r="BS39">
            <v>33</v>
          </cell>
          <cell r="BT39">
            <v>56</v>
          </cell>
          <cell r="BU39">
            <v>35</v>
          </cell>
          <cell r="BV39">
            <v>4</v>
          </cell>
          <cell r="BW39">
            <v>55</v>
          </cell>
          <cell r="BX39">
            <v>47</v>
          </cell>
          <cell r="BY39">
            <v>-316</v>
          </cell>
          <cell r="BZ39">
            <v>212</v>
          </cell>
          <cell r="CA39">
            <v>66</v>
          </cell>
          <cell r="CB39">
            <v>4</v>
          </cell>
        </row>
        <row r="40">
          <cell r="B40" t="str">
            <v>出生数</v>
          </cell>
          <cell r="C40">
            <v>52</v>
          </cell>
          <cell r="D40">
            <v>36</v>
          </cell>
          <cell r="E40">
            <v>40</v>
          </cell>
          <cell r="F40">
            <v>46</v>
          </cell>
          <cell r="G40">
            <v>43</v>
          </cell>
          <cell r="H40">
            <v>60</v>
          </cell>
          <cell r="I40">
            <v>36</v>
          </cell>
          <cell r="J40">
            <v>50</v>
          </cell>
          <cell r="K40">
            <v>61</v>
          </cell>
          <cell r="L40">
            <v>37</v>
          </cell>
          <cell r="M40">
            <v>39</v>
          </cell>
          <cell r="N40">
            <v>45</v>
          </cell>
          <cell r="O40">
            <v>54</v>
          </cell>
          <cell r="P40">
            <v>35</v>
          </cell>
          <cell r="Q40">
            <v>43</v>
          </cell>
          <cell r="R40">
            <v>49</v>
          </cell>
          <cell r="S40">
            <v>45</v>
          </cell>
          <cell r="T40">
            <v>53</v>
          </cell>
          <cell r="U40">
            <v>48</v>
          </cell>
          <cell r="V40">
            <v>47</v>
          </cell>
          <cell r="W40">
            <v>51</v>
          </cell>
          <cell r="X40">
            <v>50</v>
          </cell>
          <cell r="Y40">
            <v>48</v>
          </cell>
          <cell r="Z40">
            <v>45</v>
          </cell>
          <cell r="AA40">
            <v>37</v>
          </cell>
          <cell r="AB40">
            <v>39</v>
          </cell>
          <cell r="AC40">
            <v>52</v>
          </cell>
          <cell r="AD40">
            <v>38</v>
          </cell>
          <cell r="AE40">
            <v>57</v>
          </cell>
          <cell r="AF40">
            <v>51</v>
          </cell>
          <cell r="AG40">
            <v>48</v>
          </cell>
          <cell r="AH40">
            <v>40</v>
          </cell>
          <cell r="AI40">
            <v>52</v>
          </cell>
          <cell r="AJ40">
            <v>49</v>
          </cell>
          <cell r="AK40">
            <v>45</v>
          </cell>
          <cell r="AL40">
            <v>51</v>
          </cell>
          <cell r="AM40">
            <v>48</v>
          </cell>
          <cell r="AN40">
            <v>34</v>
          </cell>
          <cell r="AO40">
            <v>32</v>
          </cell>
          <cell r="AP40">
            <v>41</v>
          </cell>
          <cell r="AQ40">
            <v>66</v>
          </cell>
          <cell r="AR40">
            <v>45</v>
          </cell>
          <cell r="AS40">
            <v>57</v>
          </cell>
          <cell r="AT40">
            <v>44</v>
          </cell>
          <cell r="AU40">
            <v>43</v>
          </cell>
          <cell r="AV40">
            <v>55</v>
          </cell>
          <cell r="AW40">
            <v>38</v>
          </cell>
          <cell r="AX40">
            <v>40</v>
          </cell>
          <cell r="AY40">
            <v>63</v>
          </cell>
          <cell r="AZ40">
            <v>40</v>
          </cell>
          <cell r="BA40">
            <v>46</v>
          </cell>
          <cell r="BB40">
            <v>40</v>
          </cell>
          <cell r="BC40">
            <v>45</v>
          </cell>
          <cell r="BD40">
            <v>51</v>
          </cell>
          <cell r="BE40">
            <v>65</v>
          </cell>
          <cell r="BF40">
            <v>51</v>
          </cell>
          <cell r="BG40">
            <v>45</v>
          </cell>
          <cell r="BH40">
            <v>55</v>
          </cell>
          <cell r="BI40">
            <v>44</v>
          </cell>
          <cell r="BJ40">
            <v>42</v>
          </cell>
          <cell r="BK40">
            <v>52</v>
          </cell>
          <cell r="BL40">
            <v>41</v>
          </cell>
          <cell r="BM40">
            <v>56</v>
          </cell>
          <cell r="BN40">
            <v>51</v>
          </cell>
          <cell r="BO40">
            <v>37</v>
          </cell>
          <cell r="BP40">
            <v>40</v>
          </cell>
          <cell r="BQ40">
            <v>47</v>
          </cell>
          <cell r="BR40">
            <v>48</v>
          </cell>
          <cell r="BS40">
            <v>56</v>
          </cell>
          <cell r="BT40">
            <v>38</v>
          </cell>
          <cell r="BU40">
            <v>42</v>
          </cell>
          <cell r="BV40">
            <v>38</v>
          </cell>
          <cell r="BW40">
            <v>49</v>
          </cell>
          <cell r="BX40">
            <v>41</v>
          </cell>
          <cell r="BY40">
            <v>47</v>
          </cell>
          <cell r="BZ40">
            <v>42</v>
          </cell>
          <cell r="CA40">
            <v>47</v>
          </cell>
          <cell r="CB40">
            <v>37</v>
          </cell>
        </row>
        <row r="41">
          <cell r="A41" t="str">
            <v>三沢市</v>
          </cell>
          <cell r="B41" t="str">
            <v>死亡数</v>
          </cell>
          <cell r="C41">
            <v>18</v>
          </cell>
          <cell r="D41">
            <v>23</v>
          </cell>
          <cell r="E41">
            <v>23</v>
          </cell>
          <cell r="F41">
            <v>17</v>
          </cell>
          <cell r="G41">
            <v>20</v>
          </cell>
          <cell r="H41">
            <v>25</v>
          </cell>
          <cell r="I41">
            <v>12</v>
          </cell>
          <cell r="J41">
            <v>21</v>
          </cell>
          <cell r="K41">
            <v>15</v>
          </cell>
          <cell r="L41">
            <v>26</v>
          </cell>
          <cell r="M41">
            <v>25</v>
          </cell>
          <cell r="N41">
            <v>21</v>
          </cell>
          <cell r="O41">
            <v>25</v>
          </cell>
          <cell r="P41">
            <v>17</v>
          </cell>
          <cell r="Q41">
            <v>26</v>
          </cell>
          <cell r="R41">
            <v>14</v>
          </cell>
          <cell r="S41">
            <v>20</v>
          </cell>
          <cell r="T41">
            <v>23</v>
          </cell>
          <cell r="U41">
            <v>21</v>
          </cell>
          <cell r="V41">
            <v>22</v>
          </cell>
          <cell r="W41">
            <v>17</v>
          </cell>
          <cell r="X41">
            <v>24</v>
          </cell>
          <cell r="Y41">
            <v>20</v>
          </cell>
          <cell r="Z41">
            <v>25</v>
          </cell>
          <cell r="AA41">
            <v>25</v>
          </cell>
          <cell r="AB41">
            <v>20</v>
          </cell>
          <cell r="AC41">
            <v>21</v>
          </cell>
          <cell r="AD41">
            <v>14</v>
          </cell>
          <cell r="AE41">
            <v>23</v>
          </cell>
          <cell r="AF41">
            <v>21</v>
          </cell>
          <cell r="AG41">
            <v>19</v>
          </cell>
          <cell r="AH41">
            <v>19</v>
          </cell>
          <cell r="AI41">
            <v>26</v>
          </cell>
          <cell r="AJ41">
            <v>21</v>
          </cell>
          <cell r="AK41">
            <v>27</v>
          </cell>
          <cell r="AL41">
            <v>33</v>
          </cell>
          <cell r="AM41">
            <v>32</v>
          </cell>
          <cell r="AN41">
            <v>13</v>
          </cell>
          <cell r="AO41">
            <v>27</v>
          </cell>
          <cell r="AP41">
            <v>23</v>
          </cell>
          <cell r="AQ41">
            <v>27</v>
          </cell>
          <cell r="AR41">
            <v>24</v>
          </cell>
          <cell r="AS41">
            <v>16</v>
          </cell>
          <cell r="AT41">
            <v>27</v>
          </cell>
          <cell r="AU41">
            <v>11</v>
          </cell>
          <cell r="AV41">
            <v>31</v>
          </cell>
          <cell r="AW41">
            <v>21</v>
          </cell>
          <cell r="AX41">
            <v>19</v>
          </cell>
          <cell r="AY41">
            <v>30</v>
          </cell>
          <cell r="AZ41">
            <v>17</v>
          </cell>
          <cell r="BA41">
            <v>33</v>
          </cell>
          <cell r="BB41">
            <v>20</v>
          </cell>
          <cell r="BC41">
            <v>21</v>
          </cell>
          <cell r="BD41">
            <v>22</v>
          </cell>
          <cell r="BE41">
            <v>19</v>
          </cell>
          <cell r="BF41">
            <v>22</v>
          </cell>
          <cell r="BG41">
            <v>22</v>
          </cell>
          <cell r="BH41">
            <v>28</v>
          </cell>
          <cell r="BI41">
            <v>33</v>
          </cell>
          <cell r="BJ41">
            <v>22</v>
          </cell>
          <cell r="BK41">
            <v>29</v>
          </cell>
          <cell r="BL41">
            <v>24</v>
          </cell>
          <cell r="BM41">
            <v>23</v>
          </cell>
          <cell r="BN41">
            <v>31</v>
          </cell>
          <cell r="BO41">
            <v>16</v>
          </cell>
          <cell r="BP41">
            <v>26</v>
          </cell>
          <cell r="BQ41">
            <v>27</v>
          </cell>
          <cell r="BR41">
            <v>27</v>
          </cell>
          <cell r="BS41">
            <v>25</v>
          </cell>
          <cell r="BT41">
            <v>19</v>
          </cell>
          <cell r="BU41">
            <v>24</v>
          </cell>
          <cell r="BV41">
            <v>29</v>
          </cell>
          <cell r="BW41">
            <v>27</v>
          </cell>
          <cell r="BX41">
            <v>21</v>
          </cell>
          <cell r="BY41">
            <v>30</v>
          </cell>
          <cell r="BZ41">
            <v>21</v>
          </cell>
          <cell r="CA41">
            <v>28</v>
          </cell>
          <cell r="CB41">
            <v>26</v>
          </cell>
        </row>
        <row r="42">
          <cell r="B42" t="str">
            <v>転入数</v>
          </cell>
          <cell r="C42">
            <v>167</v>
          </cell>
          <cell r="D42">
            <v>159</v>
          </cell>
          <cell r="E42">
            <v>550</v>
          </cell>
          <cell r="F42">
            <v>516</v>
          </cell>
          <cell r="G42">
            <v>153</v>
          </cell>
          <cell r="H42">
            <v>144</v>
          </cell>
          <cell r="I42">
            <v>240</v>
          </cell>
          <cell r="J42">
            <v>384</v>
          </cell>
          <cell r="K42">
            <v>143</v>
          </cell>
          <cell r="L42">
            <v>169</v>
          </cell>
          <cell r="M42">
            <v>179</v>
          </cell>
          <cell r="N42">
            <v>213</v>
          </cell>
          <cell r="O42">
            <v>147</v>
          </cell>
          <cell r="P42">
            <v>113</v>
          </cell>
          <cell r="Q42">
            <v>575</v>
          </cell>
          <cell r="R42">
            <v>378</v>
          </cell>
          <cell r="S42">
            <v>176</v>
          </cell>
          <cell r="T42">
            <v>141</v>
          </cell>
          <cell r="U42">
            <v>139</v>
          </cell>
          <cell r="V42">
            <v>407</v>
          </cell>
          <cell r="W42">
            <v>147</v>
          </cell>
          <cell r="X42">
            <v>184</v>
          </cell>
          <cell r="Y42">
            <v>234</v>
          </cell>
          <cell r="Z42">
            <v>188</v>
          </cell>
          <cell r="AA42">
            <v>146</v>
          </cell>
          <cell r="AB42">
            <v>163</v>
          </cell>
          <cell r="AC42">
            <v>549</v>
          </cell>
          <cell r="AD42">
            <v>410</v>
          </cell>
          <cell r="AE42">
            <v>146</v>
          </cell>
          <cell r="AF42">
            <v>101</v>
          </cell>
          <cell r="AG42">
            <v>210</v>
          </cell>
          <cell r="AH42">
            <v>370</v>
          </cell>
          <cell r="AI42">
            <v>208</v>
          </cell>
          <cell r="AJ42">
            <v>192</v>
          </cell>
          <cell r="AK42">
            <v>163</v>
          </cell>
          <cell r="AL42">
            <v>110</v>
          </cell>
          <cell r="AM42">
            <v>146</v>
          </cell>
          <cell r="AN42">
            <v>118</v>
          </cell>
          <cell r="AO42">
            <v>719</v>
          </cell>
          <cell r="AP42">
            <v>358</v>
          </cell>
          <cell r="AQ42">
            <v>163</v>
          </cell>
          <cell r="AR42">
            <v>109</v>
          </cell>
          <cell r="AS42">
            <v>144</v>
          </cell>
          <cell r="AT42">
            <v>306</v>
          </cell>
          <cell r="AU42">
            <v>156</v>
          </cell>
          <cell r="AV42">
            <v>171</v>
          </cell>
          <cell r="AW42">
            <v>167</v>
          </cell>
          <cell r="AX42">
            <v>148</v>
          </cell>
          <cell r="AY42">
            <v>98</v>
          </cell>
          <cell r="AZ42">
            <v>123</v>
          </cell>
          <cell r="BA42">
            <v>594</v>
          </cell>
          <cell r="BB42">
            <v>366</v>
          </cell>
          <cell r="BC42">
            <v>162</v>
          </cell>
          <cell r="BD42">
            <v>130</v>
          </cell>
          <cell r="BE42">
            <v>207</v>
          </cell>
          <cell r="BF42">
            <v>334</v>
          </cell>
          <cell r="BG42">
            <v>154</v>
          </cell>
          <cell r="BH42">
            <v>160</v>
          </cell>
          <cell r="BI42">
            <v>179</v>
          </cell>
          <cell r="BJ42">
            <v>168</v>
          </cell>
          <cell r="BK42">
            <v>151</v>
          </cell>
          <cell r="BL42">
            <v>123</v>
          </cell>
          <cell r="BM42">
            <v>599</v>
          </cell>
          <cell r="BN42">
            <v>413</v>
          </cell>
          <cell r="BO42">
            <v>176</v>
          </cell>
          <cell r="BP42">
            <v>174</v>
          </cell>
          <cell r="BQ42">
            <v>217</v>
          </cell>
          <cell r="BR42">
            <v>394</v>
          </cell>
          <cell r="BS42">
            <v>167</v>
          </cell>
          <cell r="BT42">
            <v>171</v>
          </cell>
          <cell r="BU42">
            <v>200</v>
          </cell>
          <cell r="BV42">
            <v>141</v>
          </cell>
          <cell r="BW42">
            <v>183</v>
          </cell>
          <cell r="BX42">
            <v>137</v>
          </cell>
          <cell r="BY42">
            <v>574</v>
          </cell>
          <cell r="BZ42">
            <v>456</v>
          </cell>
          <cell r="CA42">
            <v>198</v>
          </cell>
          <cell r="CB42">
            <v>152</v>
          </cell>
        </row>
        <row r="43">
          <cell r="B43" t="str">
            <v>転出数</v>
          </cell>
          <cell r="C43">
            <v>167</v>
          </cell>
          <cell r="D43">
            <v>109</v>
          </cell>
          <cell r="E43">
            <v>911</v>
          </cell>
          <cell r="F43">
            <v>246</v>
          </cell>
          <cell r="G43">
            <v>144</v>
          </cell>
          <cell r="H43">
            <v>160</v>
          </cell>
          <cell r="I43">
            <v>334</v>
          </cell>
          <cell r="J43">
            <v>307</v>
          </cell>
          <cell r="K43">
            <v>165</v>
          </cell>
          <cell r="L43">
            <v>182</v>
          </cell>
          <cell r="M43">
            <v>214</v>
          </cell>
          <cell r="N43">
            <v>160</v>
          </cell>
          <cell r="O43">
            <v>150</v>
          </cell>
          <cell r="P43">
            <v>151</v>
          </cell>
          <cell r="Q43">
            <v>858</v>
          </cell>
          <cell r="R43">
            <v>271</v>
          </cell>
          <cell r="S43">
            <v>117</v>
          </cell>
          <cell r="T43">
            <v>169</v>
          </cell>
          <cell r="U43">
            <v>339</v>
          </cell>
          <cell r="V43">
            <v>247</v>
          </cell>
          <cell r="W43">
            <v>129</v>
          </cell>
          <cell r="X43">
            <v>185</v>
          </cell>
          <cell r="Y43">
            <v>178</v>
          </cell>
          <cell r="Z43">
            <v>160</v>
          </cell>
          <cell r="AA43">
            <v>152</v>
          </cell>
          <cell r="AB43">
            <v>159</v>
          </cell>
          <cell r="AC43">
            <v>943</v>
          </cell>
          <cell r="AD43">
            <v>304</v>
          </cell>
          <cell r="AE43">
            <v>150</v>
          </cell>
          <cell r="AF43">
            <v>184</v>
          </cell>
          <cell r="AG43">
            <v>362</v>
          </cell>
          <cell r="AH43">
            <v>255</v>
          </cell>
          <cell r="AI43">
            <v>148</v>
          </cell>
          <cell r="AJ43">
            <v>206</v>
          </cell>
          <cell r="AK43">
            <v>157</v>
          </cell>
          <cell r="AL43">
            <v>172</v>
          </cell>
          <cell r="AM43">
            <v>163</v>
          </cell>
          <cell r="AN43">
            <v>131</v>
          </cell>
          <cell r="AO43">
            <v>904</v>
          </cell>
          <cell r="AP43">
            <v>337</v>
          </cell>
          <cell r="AQ43">
            <v>152</v>
          </cell>
          <cell r="AR43">
            <v>132</v>
          </cell>
          <cell r="AS43">
            <v>312</v>
          </cell>
          <cell r="AT43">
            <v>212</v>
          </cell>
          <cell r="AU43">
            <v>138</v>
          </cell>
          <cell r="AV43">
            <v>176</v>
          </cell>
          <cell r="AW43">
            <v>141</v>
          </cell>
          <cell r="AX43">
            <v>145</v>
          </cell>
          <cell r="AY43">
            <v>149</v>
          </cell>
          <cell r="AZ43">
            <v>143</v>
          </cell>
          <cell r="BA43">
            <v>856</v>
          </cell>
          <cell r="BB43">
            <v>266</v>
          </cell>
          <cell r="BC43">
            <v>108</v>
          </cell>
          <cell r="BD43">
            <v>145</v>
          </cell>
          <cell r="BE43">
            <v>335</v>
          </cell>
          <cell r="BF43">
            <v>245</v>
          </cell>
          <cell r="BG43">
            <v>132</v>
          </cell>
          <cell r="BH43">
            <v>173</v>
          </cell>
          <cell r="BI43">
            <v>157</v>
          </cell>
          <cell r="BJ43">
            <v>159</v>
          </cell>
          <cell r="BK43">
            <v>176</v>
          </cell>
          <cell r="BL43">
            <v>132</v>
          </cell>
          <cell r="BM43">
            <v>841</v>
          </cell>
          <cell r="BN43">
            <v>263</v>
          </cell>
          <cell r="BO43">
            <v>124</v>
          </cell>
          <cell r="BP43">
            <v>134</v>
          </cell>
          <cell r="BQ43">
            <v>296</v>
          </cell>
          <cell r="BR43">
            <v>245</v>
          </cell>
          <cell r="BS43">
            <v>165</v>
          </cell>
          <cell r="BT43">
            <v>134</v>
          </cell>
          <cell r="BU43">
            <v>183</v>
          </cell>
          <cell r="BV43">
            <v>146</v>
          </cell>
          <cell r="BW43">
            <v>150</v>
          </cell>
          <cell r="BX43">
            <v>110</v>
          </cell>
          <cell r="BY43">
            <v>907</v>
          </cell>
          <cell r="BZ43">
            <v>265</v>
          </cell>
          <cell r="CA43">
            <v>151</v>
          </cell>
          <cell r="CB43">
            <v>159</v>
          </cell>
        </row>
        <row r="44">
          <cell r="B44" t="str">
            <v>人口増加数</v>
          </cell>
          <cell r="C44">
            <v>15</v>
          </cell>
          <cell r="D44">
            <v>2</v>
          </cell>
          <cell r="E44">
            <v>-670</v>
          </cell>
          <cell r="F44">
            <v>334</v>
          </cell>
          <cell r="G44">
            <v>1</v>
          </cell>
          <cell r="H44">
            <v>50</v>
          </cell>
          <cell r="I44">
            <v>-22</v>
          </cell>
          <cell r="J44">
            <v>80</v>
          </cell>
          <cell r="K44">
            <v>56</v>
          </cell>
          <cell r="L44">
            <v>62</v>
          </cell>
          <cell r="M44">
            <v>10</v>
          </cell>
          <cell r="N44">
            <v>58</v>
          </cell>
          <cell r="O44">
            <v>-6</v>
          </cell>
          <cell r="P44">
            <v>73</v>
          </cell>
          <cell r="Q44">
            <v>-599</v>
          </cell>
          <cell r="R44">
            <v>347</v>
          </cell>
          <cell r="S44">
            <v>80</v>
          </cell>
          <cell r="T44">
            <v>51</v>
          </cell>
          <cell r="U44">
            <v>-7</v>
          </cell>
          <cell r="V44">
            <v>124</v>
          </cell>
          <cell r="W44">
            <v>32</v>
          </cell>
          <cell r="X44">
            <v>94</v>
          </cell>
          <cell r="Y44">
            <v>37</v>
          </cell>
          <cell r="Z44">
            <v>29</v>
          </cell>
          <cell r="AA44">
            <v>4</v>
          </cell>
          <cell r="AB44">
            <v>9</v>
          </cell>
          <cell r="AC44">
            <v>-587</v>
          </cell>
          <cell r="AD44">
            <v>388</v>
          </cell>
          <cell r="AE44">
            <v>20</v>
          </cell>
          <cell r="AF44">
            <v>55</v>
          </cell>
          <cell r="AG44">
            <v>-46</v>
          </cell>
          <cell r="AH44">
            <v>180</v>
          </cell>
          <cell r="AI44">
            <v>70</v>
          </cell>
          <cell r="AJ44">
            <v>61</v>
          </cell>
          <cell r="AK44">
            <v>13</v>
          </cell>
          <cell r="AL44">
            <v>34</v>
          </cell>
          <cell r="AM44">
            <v>-4</v>
          </cell>
          <cell r="AN44">
            <v>12</v>
          </cell>
          <cell r="AO44">
            <v>-577</v>
          </cell>
          <cell r="AP44">
            <v>263</v>
          </cell>
          <cell r="AQ44">
            <v>-15</v>
          </cell>
          <cell r="AR44">
            <v>62</v>
          </cell>
          <cell r="AS44">
            <v>-39</v>
          </cell>
          <cell r="AT44">
            <v>131</v>
          </cell>
          <cell r="AU44">
            <v>-24</v>
          </cell>
          <cell r="AV44">
            <v>82</v>
          </cell>
          <cell r="AW44">
            <v>13</v>
          </cell>
          <cell r="AX44">
            <v>61</v>
          </cell>
          <cell r="AY44">
            <v>-24</v>
          </cell>
          <cell r="AZ44">
            <v>24</v>
          </cell>
          <cell r="BA44">
            <v>-594</v>
          </cell>
          <cell r="BB44">
            <v>275</v>
          </cell>
          <cell r="BC44">
            <v>17</v>
          </cell>
          <cell r="BD44">
            <v>49</v>
          </cell>
          <cell r="BE44">
            <v>-2</v>
          </cell>
          <cell r="BF44">
            <v>128</v>
          </cell>
          <cell r="BG44">
            <v>22</v>
          </cell>
          <cell r="BH44">
            <v>77</v>
          </cell>
          <cell r="BI44">
            <v>24</v>
          </cell>
          <cell r="BJ44">
            <v>71</v>
          </cell>
          <cell r="BK44">
            <v>-7</v>
          </cell>
          <cell r="BL44">
            <v>34</v>
          </cell>
          <cell r="BM44">
            <v>-501</v>
          </cell>
          <cell r="BN44">
            <v>315</v>
          </cell>
          <cell r="BO44">
            <v>97</v>
          </cell>
          <cell r="BP44">
            <v>37</v>
          </cell>
          <cell r="BQ44">
            <v>0</v>
          </cell>
          <cell r="BR44">
            <v>135</v>
          </cell>
          <cell r="BS44">
            <v>22</v>
          </cell>
          <cell r="BT44">
            <v>81</v>
          </cell>
          <cell r="BU44">
            <v>1</v>
          </cell>
          <cell r="BV44">
            <v>82</v>
          </cell>
          <cell r="BW44">
            <v>-53</v>
          </cell>
          <cell r="BX44">
            <v>62</v>
          </cell>
          <cell r="BY44">
            <v>-714</v>
          </cell>
          <cell r="BZ44">
            <v>357</v>
          </cell>
          <cell r="CA44">
            <v>74</v>
          </cell>
          <cell r="CB44">
            <v>69</v>
          </cell>
        </row>
        <row r="45">
          <cell r="B45" t="str">
            <v>出生数</v>
          </cell>
          <cell r="C45">
            <v>49</v>
          </cell>
          <cell r="D45">
            <v>44</v>
          </cell>
          <cell r="E45">
            <v>44</v>
          </cell>
          <cell r="F45">
            <v>35</v>
          </cell>
          <cell r="G45">
            <v>54</v>
          </cell>
          <cell r="H45">
            <v>42</v>
          </cell>
          <cell r="I45">
            <v>40</v>
          </cell>
          <cell r="J45">
            <v>53</v>
          </cell>
          <cell r="K45">
            <v>66</v>
          </cell>
          <cell r="L45">
            <v>51</v>
          </cell>
          <cell r="M45">
            <v>37</v>
          </cell>
          <cell r="N45">
            <v>40</v>
          </cell>
          <cell r="O45">
            <v>52</v>
          </cell>
          <cell r="P45">
            <v>47</v>
          </cell>
          <cell r="Q45">
            <v>36</v>
          </cell>
          <cell r="R45">
            <v>43</v>
          </cell>
          <cell r="S45">
            <v>38</v>
          </cell>
          <cell r="T45">
            <v>39</v>
          </cell>
          <cell r="U45">
            <v>31</v>
          </cell>
          <cell r="V45">
            <v>54</v>
          </cell>
          <cell r="W45">
            <v>44</v>
          </cell>
          <cell r="X45">
            <v>56</v>
          </cell>
          <cell r="Y45">
            <v>50</v>
          </cell>
          <cell r="Z45">
            <v>33</v>
          </cell>
          <cell r="AA45">
            <v>50</v>
          </cell>
          <cell r="AB45">
            <v>39</v>
          </cell>
          <cell r="AC45">
            <v>34</v>
          </cell>
          <cell r="AD45">
            <v>53</v>
          </cell>
          <cell r="AE45">
            <v>41</v>
          </cell>
          <cell r="AF45">
            <v>40</v>
          </cell>
          <cell r="AG45">
            <v>54</v>
          </cell>
          <cell r="AH45">
            <v>49</v>
          </cell>
          <cell r="AI45">
            <v>55</v>
          </cell>
          <cell r="AJ45">
            <v>52</v>
          </cell>
          <cell r="AK45">
            <v>49</v>
          </cell>
          <cell r="AL45">
            <v>40</v>
          </cell>
          <cell r="AM45">
            <v>42</v>
          </cell>
          <cell r="AN45">
            <v>34</v>
          </cell>
          <cell r="AO45">
            <v>57</v>
          </cell>
          <cell r="AP45">
            <v>41</v>
          </cell>
          <cell r="AQ45">
            <v>48</v>
          </cell>
          <cell r="AR45">
            <v>45</v>
          </cell>
          <cell r="AS45">
            <v>42</v>
          </cell>
          <cell r="AT45">
            <v>54</v>
          </cell>
          <cell r="AU45">
            <v>48</v>
          </cell>
          <cell r="AV45">
            <v>63</v>
          </cell>
          <cell r="AW45">
            <v>40</v>
          </cell>
          <cell r="AX45">
            <v>45</v>
          </cell>
          <cell r="AY45">
            <v>46</v>
          </cell>
          <cell r="AZ45">
            <v>48</v>
          </cell>
          <cell r="BA45">
            <v>42</v>
          </cell>
          <cell r="BB45">
            <v>46</v>
          </cell>
          <cell r="BC45">
            <v>41</v>
          </cell>
          <cell r="BD45">
            <v>39</v>
          </cell>
          <cell r="BE45">
            <v>58</v>
          </cell>
          <cell r="BF45">
            <v>51</v>
          </cell>
          <cell r="BG45">
            <v>57</v>
          </cell>
          <cell r="BH45">
            <v>42</v>
          </cell>
          <cell r="BI45">
            <v>32</v>
          </cell>
          <cell r="BJ45">
            <v>42</v>
          </cell>
          <cell r="BK45">
            <v>45</v>
          </cell>
          <cell r="BL45">
            <v>32</v>
          </cell>
          <cell r="BM45">
            <v>55</v>
          </cell>
          <cell r="BN45">
            <v>47</v>
          </cell>
          <cell r="BO45">
            <v>47</v>
          </cell>
          <cell r="BP45">
            <v>40</v>
          </cell>
          <cell r="BQ45">
            <v>34</v>
          </cell>
          <cell r="BR45">
            <v>38</v>
          </cell>
          <cell r="BS45">
            <v>49</v>
          </cell>
          <cell r="BT45">
            <v>49</v>
          </cell>
          <cell r="BU45">
            <v>35</v>
          </cell>
          <cell r="BV45">
            <v>53</v>
          </cell>
          <cell r="BW45">
            <v>42</v>
          </cell>
          <cell r="BX45">
            <v>45</v>
          </cell>
          <cell r="BY45">
            <v>34</v>
          </cell>
          <cell r="BZ45">
            <v>41</v>
          </cell>
          <cell r="CA45">
            <v>44</v>
          </cell>
          <cell r="CB45">
            <v>51</v>
          </cell>
        </row>
        <row r="46">
          <cell r="A46" t="str">
            <v>むつ市</v>
          </cell>
          <cell r="B46" t="str">
            <v>死亡数</v>
          </cell>
          <cell r="C46">
            <v>40</v>
          </cell>
          <cell r="D46">
            <v>23</v>
          </cell>
          <cell r="E46">
            <v>34</v>
          </cell>
          <cell r="F46">
            <v>39</v>
          </cell>
          <cell r="G46">
            <v>42</v>
          </cell>
          <cell r="H46">
            <v>22</v>
          </cell>
          <cell r="I46">
            <v>23</v>
          </cell>
          <cell r="J46">
            <v>29</v>
          </cell>
          <cell r="K46">
            <v>29</v>
          </cell>
          <cell r="L46">
            <v>30</v>
          </cell>
          <cell r="M46">
            <v>32</v>
          </cell>
          <cell r="N46">
            <v>21</v>
          </cell>
          <cell r="O46">
            <v>50</v>
          </cell>
          <cell r="P46">
            <v>35</v>
          </cell>
          <cell r="Q46">
            <v>36</v>
          </cell>
          <cell r="R46">
            <v>35</v>
          </cell>
          <cell r="S46">
            <v>32</v>
          </cell>
          <cell r="T46">
            <v>26</v>
          </cell>
          <cell r="U46">
            <v>28</v>
          </cell>
          <cell r="V46">
            <v>33</v>
          </cell>
          <cell r="W46">
            <v>28</v>
          </cell>
          <cell r="X46">
            <v>35</v>
          </cell>
          <cell r="Y46">
            <v>21</v>
          </cell>
          <cell r="Z46">
            <v>27</v>
          </cell>
          <cell r="AA46">
            <v>46</v>
          </cell>
          <cell r="AB46">
            <v>36</v>
          </cell>
          <cell r="AC46">
            <v>30</v>
          </cell>
          <cell r="AD46">
            <v>29</v>
          </cell>
          <cell r="AE46">
            <v>33</v>
          </cell>
          <cell r="AF46">
            <v>22</v>
          </cell>
          <cell r="AG46">
            <v>30</v>
          </cell>
          <cell r="AH46">
            <v>36</v>
          </cell>
          <cell r="AI46">
            <v>27</v>
          </cell>
          <cell r="AJ46">
            <v>33</v>
          </cell>
          <cell r="AK46">
            <v>35</v>
          </cell>
          <cell r="AL46">
            <v>33</v>
          </cell>
          <cell r="AM46">
            <v>52</v>
          </cell>
          <cell r="AN46">
            <v>28</v>
          </cell>
          <cell r="AO46">
            <v>37</v>
          </cell>
          <cell r="AP46">
            <v>39</v>
          </cell>
          <cell r="AQ46">
            <v>31</v>
          </cell>
          <cell r="AR46">
            <v>29</v>
          </cell>
          <cell r="AS46">
            <v>29</v>
          </cell>
          <cell r="AT46">
            <v>32</v>
          </cell>
          <cell r="AU46">
            <v>36</v>
          </cell>
          <cell r="AV46">
            <v>27</v>
          </cell>
          <cell r="AW46">
            <v>27</v>
          </cell>
          <cell r="AX46">
            <v>30</v>
          </cell>
          <cell r="AY46">
            <v>40</v>
          </cell>
          <cell r="AZ46">
            <v>31</v>
          </cell>
          <cell r="BA46">
            <v>38</v>
          </cell>
          <cell r="BB46">
            <v>32</v>
          </cell>
          <cell r="BC46">
            <v>26</v>
          </cell>
          <cell r="BD46">
            <v>35</v>
          </cell>
          <cell r="BE46">
            <v>35</v>
          </cell>
          <cell r="BF46">
            <v>31</v>
          </cell>
          <cell r="BG46">
            <v>43</v>
          </cell>
          <cell r="BH46">
            <v>23</v>
          </cell>
          <cell r="BI46">
            <v>30</v>
          </cell>
          <cell r="BJ46">
            <v>19</v>
          </cell>
          <cell r="BK46">
            <v>49</v>
          </cell>
          <cell r="BL46">
            <v>28</v>
          </cell>
          <cell r="BM46">
            <v>42</v>
          </cell>
          <cell r="BN46">
            <v>27</v>
          </cell>
          <cell r="BO46">
            <v>26</v>
          </cell>
          <cell r="BP46">
            <v>24</v>
          </cell>
          <cell r="BQ46">
            <v>26</v>
          </cell>
          <cell r="BR46">
            <v>27</v>
          </cell>
          <cell r="BS46">
            <v>32</v>
          </cell>
          <cell r="BT46">
            <v>22</v>
          </cell>
          <cell r="BU46">
            <v>38</v>
          </cell>
          <cell r="BV46">
            <v>23</v>
          </cell>
          <cell r="BW46">
            <v>47</v>
          </cell>
          <cell r="BX46">
            <v>48</v>
          </cell>
          <cell r="BY46">
            <v>41</v>
          </cell>
          <cell r="BZ46">
            <v>33</v>
          </cell>
          <cell r="CA46">
            <v>26</v>
          </cell>
          <cell r="CB46">
            <v>29</v>
          </cell>
        </row>
        <row r="47">
          <cell r="B47" t="str">
            <v>転入数</v>
          </cell>
          <cell r="C47">
            <v>154</v>
          </cell>
          <cell r="D47">
            <v>129</v>
          </cell>
          <cell r="E47">
            <v>543</v>
          </cell>
          <cell r="F47">
            <v>709</v>
          </cell>
          <cell r="G47">
            <v>146</v>
          </cell>
          <cell r="H47">
            <v>161</v>
          </cell>
          <cell r="I47">
            <v>152</v>
          </cell>
          <cell r="J47">
            <v>386</v>
          </cell>
          <cell r="K47">
            <v>165</v>
          </cell>
          <cell r="L47">
            <v>172</v>
          </cell>
          <cell r="M47">
            <v>132</v>
          </cell>
          <cell r="N47">
            <v>145</v>
          </cell>
          <cell r="O47">
            <v>164</v>
          </cell>
          <cell r="P47">
            <v>166</v>
          </cell>
          <cell r="Q47">
            <v>568</v>
          </cell>
          <cell r="R47">
            <v>684</v>
          </cell>
          <cell r="S47">
            <v>245</v>
          </cell>
          <cell r="T47">
            <v>161</v>
          </cell>
          <cell r="U47">
            <v>219</v>
          </cell>
          <cell r="V47">
            <v>413</v>
          </cell>
          <cell r="W47">
            <v>156</v>
          </cell>
          <cell r="X47">
            <v>193</v>
          </cell>
          <cell r="Y47">
            <v>101</v>
          </cell>
          <cell r="Z47">
            <v>144</v>
          </cell>
          <cell r="AA47">
            <v>133</v>
          </cell>
          <cell r="AB47">
            <v>129</v>
          </cell>
          <cell r="AC47">
            <v>489</v>
          </cell>
          <cell r="AD47">
            <v>739</v>
          </cell>
          <cell r="AE47">
            <v>164</v>
          </cell>
          <cell r="AF47">
            <v>144</v>
          </cell>
          <cell r="AG47">
            <v>132</v>
          </cell>
          <cell r="AH47">
            <v>410</v>
          </cell>
          <cell r="AI47">
            <v>174</v>
          </cell>
          <cell r="AJ47">
            <v>198</v>
          </cell>
          <cell r="AK47">
            <v>164</v>
          </cell>
          <cell r="AL47">
            <v>181</v>
          </cell>
          <cell r="AM47">
            <v>180</v>
          </cell>
          <cell r="AN47">
            <v>144</v>
          </cell>
          <cell r="AO47">
            <v>636</v>
          </cell>
          <cell r="AP47">
            <v>655</v>
          </cell>
          <cell r="AQ47">
            <v>141</v>
          </cell>
          <cell r="AR47">
            <v>172</v>
          </cell>
          <cell r="AS47">
            <v>169</v>
          </cell>
          <cell r="AT47">
            <v>349</v>
          </cell>
          <cell r="AU47">
            <v>160</v>
          </cell>
          <cell r="AV47">
            <v>188</v>
          </cell>
          <cell r="AW47">
            <v>116</v>
          </cell>
          <cell r="AX47">
            <v>187</v>
          </cell>
          <cell r="AY47">
            <v>122</v>
          </cell>
          <cell r="AZ47">
            <v>123</v>
          </cell>
          <cell r="BA47">
            <v>581</v>
          </cell>
          <cell r="BB47">
            <v>616</v>
          </cell>
          <cell r="BC47">
            <v>171</v>
          </cell>
          <cell r="BD47">
            <v>172</v>
          </cell>
          <cell r="BE47">
            <v>206</v>
          </cell>
          <cell r="BF47">
            <v>341</v>
          </cell>
          <cell r="BG47">
            <v>163</v>
          </cell>
          <cell r="BH47">
            <v>194</v>
          </cell>
          <cell r="BI47">
            <v>135</v>
          </cell>
          <cell r="BJ47">
            <v>205</v>
          </cell>
          <cell r="BK47">
            <v>140</v>
          </cell>
          <cell r="BL47">
            <v>135</v>
          </cell>
          <cell r="BM47">
            <v>463</v>
          </cell>
          <cell r="BN47">
            <v>647</v>
          </cell>
          <cell r="BO47">
            <v>204</v>
          </cell>
          <cell r="BP47">
            <v>152</v>
          </cell>
          <cell r="BQ47">
            <v>165</v>
          </cell>
          <cell r="BR47">
            <v>332</v>
          </cell>
          <cell r="BS47">
            <v>151</v>
          </cell>
          <cell r="BT47">
            <v>168</v>
          </cell>
          <cell r="BU47">
            <v>127</v>
          </cell>
          <cell r="BV47">
            <v>153</v>
          </cell>
          <cell r="BW47">
            <v>104</v>
          </cell>
          <cell r="BX47">
            <v>170</v>
          </cell>
          <cell r="BY47">
            <v>522</v>
          </cell>
          <cell r="BZ47">
            <v>621</v>
          </cell>
          <cell r="CA47">
            <v>181</v>
          </cell>
          <cell r="CB47">
            <v>181</v>
          </cell>
        </row>
        <row r="48">
          <cell r="B48" t="str">
            <v>転出数</v>
          </cell>
          <cell r="C48">
            <v>148</v>
          </cell>
          <cell r="D48">
            <v>148</v>
          </cell>
          <cell r="E48">
            <v>1223</v>
          </cell>
          <cell r="F48">
            <v>371</v>
          </cell>
          <cell r="G48">
            <v>157</v>
          </cell>
          <cell r="H48">
            <v>131</v>
          </cell>
          <cell r="I48">
            <v>191</v>
          </cell>
          <cell r="J48">
            <v>330</v>
          </cell>
          <cell r="K48">
            <v>146</v>
          </cell>
          <cell r="L48">
            <v>131</v>
          </cell>
          <cell r="M48">
            <v>127</v>
          </cell>
          <cell r="N48">
            <v>106</v>
          </cell>
          <cell r="O48">
            <v>172</v>
          </cell>
          <cell r="P48">
            <v>105</v>
          </cell>
          <cell r="Q48">
            <v>1167</v>
          </cell>
          <cell r="R48">
            <v>345</v>
          </cell>
          <cell r="S48">
            <v>171</v>
          </cell>
          <cell r="T48">
            <v>123</v>
          </cell>
          <cell r="U48">
            <v>229</v>
          </cell>
          <cell r="V48">
            <v>310</v>
          </cell>
          <cell r="W48">
            <v>140</v>
          </cell>
          <cell r="X48">
            <v>120</v>
          </cell>
          <cell r="Y48">
            <v>93</v>
          </cell>
          <cell r="Z48">
            <v>121</v>
          </cell>
          <cell r="AA48">
            <v>133</v>
          </cell>
          <cell r="AB48">
            <v>123</v>
          </cell>
          <cell r="AC48">
            <v>1080</v>
          </cell>
          <cell r="AD48">
            <v>375</v>
          </cell>
          <cell r="AE48">
            <v>152</v>
          </cell>
          <cell r="AF48">
            <v>107</v>
          </cell>
          <cell r="AG48">
            <v>202</v>
          </cell>
          <cell r="AH48">
            <v>243</v>
          </cell>
          <cell r="AI48">
            <v>132</v>
          </cell>
          <cell r="AJ48">
            <v>156</v>
          </cell>
          <cell r="AK48">
            <v>165</v>
          </cell>
          <cell r="AL48">
            <v>154</v>
          </cell>
          <cell r="AM48">
            <v>174</v>
          </cell>
          <cell r="AN48">
            <v>138</v>
          </cell>
          <cell r="AO48">
            <v>1233</v>
          </cell>
          <cell r="AP48">
            <v>394</v>
          </cell>
          <cell r="AQ48">
            <v>173</v>
          </cell>
          <cell r="AR48">
            <v>126</v>
          </cell>
          <cell r="AS48">
            <v>221</v>
          </cell>
          <cell r="AT48">
            <v>240</v>
          </cell>
          <cell r="AU48">
            <v>196</v>
          </cell>
          <cell r="AV48">
            <v>142</v>
          </cell>
          <cell r="AW48">
            <v>116</v>
          </cell>
          <cell r="AX48">
            <v>141</v>
          </cell>
          <cell r="AY48">
            <v>152</v>
          </cell>
          <cell r="AZ48">
            <v>116</v>
          </cell>
          <cell r="BA48">
            <v>1179</v>
          </cell>
          <cell r="BB48">
            <v>355</v>
          </cell>
          <cell r="BC48">
            <v>169</v>
          </cell>
          <cell r="BD48">
            <v>127</v>
          </cell>
          <cell r="BE48">
            <v>231</v>
          </cell>
          <cell r="BF48">
            <v>233</v>
          </cell>
          <cell r="BG48">
            <v>155</v>
          </cell>
          <cell r="BH48">
            <v>136</v>
          </cell>
          <cell r="BI48">
            <v>113</v>
          </cell>
          <cell r="BJ48">
            <v>157</v>
          </cell>
          <cell r="BK48">
            <v>143</v>
          </cell>
          <cell r="BL48">
            <v>105</v>
          </cell>
          <cell r="BM48">
            <v>977</v>
          </cell>
          <cell r="BN48">
            <v>352</v>
          </cell>
          <cell r="BO48">
            <v>128</v>
          </cell>
          <cell r="BP48">
            <v>131</v>
          </cell>
          <cell r="BQ48">
            <v>173</v>
          </cell>
          <cell r="BR48">
            <v>208</v>
          </cell>
          <cell r="BS48">
            <v>146</v>
          </cell>
          <cell r="BT48">
            <v>114</v>
          </cell>
          <cell r="BU48">
            <v>123</v>
          </cell>
          <cell r="BV48">
            <v>101</v>
          </cell>
          <cell r="BW48">
            <v>152</v>
          </cell>
          <cell r="BX48">
            <v>105</v>
          </cell>
          <cell r="BY48">
            <v>1229</v>
          </cell>
          <cell r="BZ48">
            <v>272</v>
          </cell>
          <cell r="CA48">
            <v>125</v>
          </cell>
          <cell r="CB48">
            <v>134</v>
          </cell>
        </row>
        <row r="55">
          <cell r="C55" t="str">
            <v>H6.1</v>
          </cell>
          <cell r="D55" t="str">
            <v>H6.2</v>
          </cell>
          <cell r="E55" t="str">
            <v>H6.3</v>
          </cell>
          <cell r="F55" t="str">
            <v>H6.4</v>
          </cell>
          <cell r="G55" t="str">
            <v>H6.5</v>
          </cell>
          <cell r="H55" t="str">
            <v>H6.6</v>
          </cell>
          <cell r="I55" t="str">
            <v>H6.7</v>
          </cell>
          <cell r="J55" t="str">
            <v>H6.8</v>
          </cell>
          <cell r="K55" t="str">
            <v>H6.9</v>
          </cell>
          <cell r="L55" t="str">
            <v>H6.10</v>
          </cell>
          <cell r="M55" t="str">
            <v>H6.11</v>
          </cell>
          <cell r="N55" t="str">
            <v>H6.12</v>
          </cell>
          <cell r="O55" t="str">
            <v>H7.1</v>
          </cell>
          <cell r="P55" t="str">
            <v>H7.2</v>
          </cell>
          <cell r="Q55" t="str">
            <v>H7.3</v>
          </cell>
          <cell r="R55" t="str">
            <v>H7.4</v>
          </cell>
          <cell r="S55" t="str">
            <v>H7.5</v>
          </cell>
          <cell r="T55" t="str">
            <v>H7.6</v>
          </cell>
          <cell r="U55" t="str">
            <v>H7.7</v>
          </cell>
          <cell r="V55" t="str">
            <v>H7.8</v>
          </cell>
          <cell r="W55" t="str">
            <v>H7.9</v>
          </cell>
          <cell r="X55" t="str">
            <v>H7.10</v>
          </cell>
          <cell r="Y55" t="str">
            <v>H7.11</v>
          </cell>
          <cell r="Z55" t="str">
            <v>H7.12</v>
          </cell>
          <cell r="AA55" t="str">
            <v>H8.1</v>
          </cell>
          <cell r="AB55" t="str">
            <v>H8.2</v>
          </cell>
          <cell r="AC55" t="str">
            <v>H8.3</v>
          </cell>
          <cell r="AD55" t="str">
            <v>H8.4</v>
          </cell>
          <cell r="AE55" t="str">
            <v>H8.5</v>
          </cell>
          <cell r="AF55" t="str">
            <v>H8.6</v>
          </cell>
          <cell r="AG55" t="str">
            <v>H8.7</v>
          </cell>
          <cell r="AH55" t="str">
            <v>H8.8</v>
          </cell>
          <cell r="AI55" t="str">
            <v>H8.9</v>
          </cell>
          <cell r="AJ55" t="str">
            <v>H8.10</v>
          </cell>
          <cell r="AK55" t="str">
            <v>H8.11</v>
          </cell>
          <cell r="AL55" t="str">
            <v>H8.12</v>
          </cell>
          <cell r="AM55" t="str">
            <v>H9.1</v>
          </cell>
          <cell r="AN55" t="str">
            <v>H9.2</v>
          </cell>
          <cell r="AO55" t="str">
            <v>H9.3</v>
          </cell>
          <cell r="AP55" t="str">
            <v>H9.4</v>
          </cell>
          <cell r="AQ55" t="str">
            <v>H9.5</v>
          </cell>
          <cell r="AR55" t="str">
            <v>H9.6</v>
          </cell>
          <cell r="AS55" t="str">
            <v>H9.7</v>
          </cell>
          <cell r="AT55" t="str">
            <v>H9.8</v>
          </cell>
          <cell r="AU55" t="str">
            <v>H9.9</v>
          </cell>
          <cell r="AV55" t="str">
            <v>H9.10</v>
          </cell>
          <cell r="AW55" t="str">
            <v>H9.11</v>
          </cell>
          <cell r="AX55" t="str">
            <v>H9.12</v>
          </cell>
          <cell r="AY55" t="str">
            <v>H10.1</v>
          </cell>
          <cell r="AZ55" t="str">
            <v>H10.2</v>
          </cell>
          <cell r="BA55" t="str">
            <v>H10.3</v>
          </cell>
          <cell r="BB55" t="str">
            <v>H10.4</v>
          </cell>
          <cell r="BC55" t="str">
            <v>H10.5</v>
          </cell>
          <cell r="BD55" t="str">
            <v>H10.6</v>
          </cell>
          <cell r="BE55" t="str">
            <v>H10.7</v>
          </cell>
          <cell r="BF55" t="str">
            <v>H10.8</v>
          </cell>
          <cell r="BG55" t="str">
            <v>H10.9</v>
          </cell>
          <cell r="BH55" t="str">
            <v>H10.10</v>
          </cell>
          <cell r="BI55" t="str">
            <v>H10.11</v>
          </cell>
          <cell r="BJ55" t="str">
            <v>H10.12</v>
          </cell>
          <cell r="BK55" t="str">
            <v>H11.1</v>
          </cell>
          <cell r="BL55" t="str">
            <v>H11.2</v>
          </cell>
          <cell r="BM55" t="str">
            <v>H11.3</v>
          </cell>
          <cell r="BN55" t="str">
            <v>H11.4</v>
          </cell>
          <cell r="BO55" t="str">
            <v>H11.5</v>
          </cell>
          <cell r="BP55" t="str">
            <v>H11.6</v>
          </cell>
          <cell r="BQ55" t="str">
            <v>H11.7</v>
          </cell>
          <cell r="BR55" t="str">
            <v>H11.8</v>
          </cell>
          <cell r="BS55" t="str">
            <v>H11.9</v>
          </cell>
          <cell r="BT55" t="str">
            <v>H11.10</v>
          </cell>
          <cell r="BU55" t="str">
            <v>H11.11</v>
          </cell>
          <cell r="BV55" t="str">
            <v>H11.12</v>
          </cell>
          <cell r="BW55" t="str">
            <v>H12.1</v>
          </cell>
          <cell r="BX55" t="str">
            <v>H12.2</v>
          </cell>
          <cell r="BY55" t="str">
            <v>H12.3</v>
          </cell>
          <cell r="BZ55" t="str">
            <v>H12.4</v>
          </cell>
          <cell r="CA55" t="str">
            <v>H12.5</v>
          </cell>
          <cell r="CB55" t="str">
            <v>H12.6</v>
          </cell>
        </row>
        <row r="56">
          <cell r="B56" t="str">
            <v>人口増加数</v>
          </cell>
          <cell r="C56">
            <v>-17</v>
          </cell>
          <cell r="D56">
            <v>-32</v>
          </cell>
          <cell r="E56">
            <v>-201</v>
          </cell>
          <cell r="F56">
            <v>35</v>
          </cell>
          <cell r="G56">
            <v>-48</v>
          </cell>
          <cell r="H56">
            <v>-24</v>
          </cell>
          <cell r="I56">
            <v>3</v>
          </cell>
          <cell r="J56">
            <v>-34</v>
          </cell>
          <cell r="K56">
            <v>-6</v>
          </cell>
          <cell r="L56">
            <v>-13</v>
          </cell>
          <cell r="M56">
            <v>-10</v>
          </cell>
          <cell r="N56">
            <v>-4</v>
          </cell>
          <cell r="O56">
            <v>-47</v>
          </cell>
          <cell r="P56">
            <v>-55</v>
          </cell>
          <cell r="Q56">
            <v>-238</v>
          </cell>
          <cell r="R56">
            <v>39</v>
          </cell>
          <cell r="S56">
            <v>-56</v>
          </cell>
          <cell r="T56">
            <v>-12</v>
          </cell>
          <cell r="U56">
            <v>-23</v>
          </cell>
          <cell r="V56">
            <v>-15</v>
          </cell>
          <cell r="W56">
            <v>-44</v>
          </cell>
          <cell r="X56">
            <v>-15</v>
          </cell>
          <cell r="Y56">
            <v>-43</v>
          </cell>
          <cell r="Z56">
            <v>20</v>
          </cell>
          <cell r="AA56">
            <v>-16</v>
          </cell>
          <cell r="AB56">
            <v>-92</v>
          </cell>
          <cell r="AC56">
            <v>-245</v>
          </cell>
          <cell r="AD56">
            <v>27</v>
          </cell>
          <cell r="AE56">
            <v>-35</v>
          </cell>
          <cell r="AF56">
            <v>-72</v>
          </cell>
          <cell r="AG56">
            <v>-45</v>
          </cell>
          <cell r="AH56">
            <v>-11</v>
          </cell>
          <cell r="AI56">
            <v>-25</v>
          </cell>
          <cell r="AJ56">
            <v>-54</v>
          </cell>
          <cell r="AK56">
            <v>-31</v>
          </cell>
          <cell r="AL56">
            <v>-20</v>
          </cell>
          <cell r="AM56">
            <v>-89</v>
          </cell>
          <cell r="AN56">
            <v>-90</v>
          </cell>
          <cell r="AO56">
            <v>-214</v>
          </cell>
          <cell r="AP56">
            <v>87</v>
          </cell>
          <cell r="AQ56">
            <v>-20</v>
          </cell>
          <cell r="AR56">
            <v>7</v>
          </cell>
          <cell r="AS56">
            <v>-44</v>
          </cell>
          <cell r="AT56">
            <v>-19</v>
          </cell>
          <cell r="AU56">
            <v>-15</v>
          </cell>
          <cell r="AV56">
            <v>28</v>
          </cell>
          <cell r="AW56">
            <v>-29</v>
          </cell>
          <cell r="AX56">
            <v>-13</v>
          </cell>
          <cell r="AY56">
            <v>-23</v>
          </cell>
          <cell r="AZ56">
            <v>-72</v>
          </cell>
          <cell r="BA56">
            <v>-137</v>
          </cell>
          <cell r="BB56">
            <v>56</v>
          </cell>
          <cell r="BC56">
            <v>-52</v>
          </cell>
          <cell r="BD56">
            <v>-26</v>
          </cell>
          <cell r="BE56">
            <v>-15</v>
          </cell>
          <cell r="BF56">
            <v>-29</v>
          </cell>
          <cell r="BG56">
            <v>-22</v>
          </cell>
          <cell r="BH56">
            <v>-1</v>
          </cell>
          <cell r="BI56">
            <v>-20</v>
          </cell>
          <cell r="BJ56">
            <v>-27</v>
          </cell>
          <cell r="BK56">
            <v>-29</v>
          </cell>
          <cell r="BL56">
            <v>-84</v>
          </cell>
          <cell r="BM56">
            <v>-191</v>
          </cell>
          <cell r="BN56">
            <v>26</v>
          </cell>
          <cell r="BO56">
            <v>-19</v>
          </cell>
          <cell r="BP56">
            <v>-53</v>
          </cell>
          <cell r="BQ56">
            <v>-31</v>
          </cell>
          <cell r="BR56">
            <v>-41</v>
          </cell>
          <cell r="BS56">
            <v>-48</v>
          </cell>
          <cell r="BT56">
            <v>-24</v>
          </cell>
          <cell r="BU56">
            <v>-34</v>
          </cell>
          <cell r="BV56">
            <v>-42</v>
          </cell>
          <cell r="BW56">
            <v>-46</v>
          </cell>
          <cell r="BX56">
            <v>-84</v>
          </cell>
          <cell r="BY56">
            <v>-220</v>
          </cell>
          <cell r="BZ56">
            <v>62</v>
          </cell>
          <cell r="CA56">
            <v>-51</v>
          </cell>
          <cell r="CB56">
            <v>-31</v>
          </cell>
        </row>
        <row r="57">
          <cell r="B57" t="str">
            <v>出生数</v>
          </cell>
          <cell r="C57">
            <v>29</v>
          </cell>
          <cell r="D57">
            <v>18</v>
          </cell>
          <cell r="E57">
            <v>25</v>
          </cell>
          <cell r="F57">
            <v>10</v>
          </cell>
          <cell r="G57">
            <v>21</v>
          </cell>
          <cell r="H57">
            <v>22</v>
          </cell>
          <cell r="I57">
            <v>18</v>
          </cell>
          <cell r="J57">
            <v>15</v>
          </cell>
          <cell r="K57">
            <v>18</v>
          </cell>
          <cell r="L57">
            <v>22</v>
          </cell>
          <cell r="M57">
            <v>22</v>
          </cell>
          <cell r="N57">
            <v>25</v>
          </cell>
          <cell r="O57">
            <v>13</v>
          </cell>
          <cell r="P57">
            <v>17</v>
          </cell>
          <cell r="Q57">
            <v>17</v>
          </cell>
          <cell r="R57">
            <v>14</v>
          </cell>
          <cell r="S57">
            <v>19</v>
          </cell>
          <cell r="T57">
            <v>25</v>
          </cell>
          <cell r="U57">
            <v>12</v>
          </cell>
          <cell r="V57">
            <v>20</v>
          </cell>
          <cell r="W57">
            <v>17</v>
          </cell>
          <cell r="X57">
            <v>20</v>
          </cell>
          <cell r="Y57">
            <v>18</v>
          </cell>
          <cell r="Z57">
            <v>21</v>
          </cell>
          <cell r="AA57">
            <v>12</v>
          </cell>
          <cell r="AB57">
            <v>13</v>
          </cell>
          <cell r="AC57">
            <v>23</v>
          </cell>
          <cell r="AD57">
            <v>18</v>
          </cell>
          <cell r="AE57">
            <v>17</v>
          </cell>
          <cell r="AF57">
            <v>16</v>
          </cell>
          <cell r="AG57">
            <v>13</v>
          </cell>
          <cell r="AH57">
            <v>13</v>
          </cell>
          <cell r="AI57">
            <v>13</v>
          </cell>
          <cell r="AJ57">
            <v>22</v>
          </cell>
          <cell r="AK57">
            <v>17</v>
          </cell>
          <cell r="AL57">
            <v>17</v>
          </cell>
          <cell r="AM57">
            <v>14</v>
          </cell>
          <cell r="AN57">
            <v>15</v>
          </cell>
          <cell r="AO57">
            <v>7</v>
          </cell>
          <cell r="AP57">
            <v>19</v>
          </cell>
          <cell r="AQ57">
            <v>22</v>
          </cell>
          <cell r="AR57">
            <v>15</v>
          </cell>
          <cell r="AS57">
            <v>16</v>
          </cell>
          <cell r="AT57">
            <v>25</v>
          </cell>
          <cell r="AU57">
            <v>21</v>
          </cell>
          <cell r="AV57">
            <v>24</v>
          </cell>
          <cell r="AW57">
            <v>9</v>
          </cell>
          <cell r="AX57">
            <v>16</v>
          </cell>
          <cell r="AY57">
            <v>19</v>
          </cell>
          <cell r="AZ57">
            <v>13</v>
          </cell>
          <cell r="BA57">
            <v>24</v>
          </cell>
          <cell r="BB57">
            <v>16</v>
          </cell>
          <cell r="BC57">
            <v>8</v>
          </cell>
          <cell r="BD57">
            <v>18</v>
          </cell>
          <cell r="BE57">
            <v>17</v>
          </cell>
          <cell r="BF57">
            <v>18</v>
          </cell>
          <cell r="BG57">
            <v>16</v>
          </cell>
          <cell r="BH57">
            <v>20</v>
          </cell>
          <cell r="BI57">
            <v>14</v>
          </cell>
          <cell r="BJ57">
            <v>20</v>
          </cell>
          <cell r="BK57">
            <v>13</v>
          </cell>
          <cell r="BL57">
            <v>10</v>
          </cell>
          <cell r="BM57">
            <v>9</v>
          </cell>
          <cell r="BN57">
            <v>15</v>
          </cell>
          <cell r="BO57">
            <v>16</v>
          </cell>
          <cell r="BP57">
            <v>17</v>
          </cell>
          <cell r="BQ57">
            <v>14</v>
          </cell>
          <cell r="BR57">
            <v>16</v>
          </cell>
          <cell r="BS57">
            <v>12</v>
          </cell>
          <cell r="BT57">
            <v>14</v>
          </cell>
          <cell r="BU57">
            <v>19</v>
          </cell>
          <cell r="BV57">
            <v>15</v>
          </cell>
          <cell r="BW57">
            <v>15</v>
          </cell>
          <cell r="BX57">
            <v>10</v>
          </cell>
          <cell r="BY57">
            <v>12</v>
          </cell>
          <cell r="BZ57">
            <v>12</v>
          </cell>
          <cell r="CA57">
            <v>17</v>
          </cell>
          <cell r="CB57">
            <v>15</v>
          </cell>
        </row>
        <row r="58">
          <cell r="A58" t="str">
            <v>東津軽郡</v>
          </cell>
          <cell r="B58" t="str">
            <v>死亡数</v>
          </cell>
          <cell r="C58">
            <v>39</v>
          </cell>
          <cell r="D58">
            <v>24</v>
          </cell>
          <cell r="E58">
            <v>25</v>
          </cell>
          <cell r="F58">
            <v>31</v>
          </cell>
          <cell r="G58">
            <v>32</v>
          </cell>
          <cell r="H58">
            <v>24</v>
          </cell>
          <cell r="I58">
            <v>17</v>
          </cell>
          <cell r="J58">
            <v>36</v>
          </cell>
          <cell r="K58">
            <v>29</v>
          </cell>
          <cell r="L58">
            <v>30</v>
          </cell>
          <cell r="M58">
            <v>26</v>
          </cell>
          <cell r="N58">
            <v>40</v>
          </cell>
          <cell r="O58">
            <v>35</v>
          </cell>
          <cell r="P58">
            <v>32</v>
          </cell>
          <cell r="Q58">
            <v>32</v>
          </cell>
          <cell r="R58">
            <v>30</v>
          </cell>
          <cell r="S58">
            <v>38</v>
          </cell>
          <cell r="T58">
            <v>24</v>
          </cell>
          <cell r="U58">
            <v>31</v>
          </cell>
          <cell r="V58">
            <v>19</v>
          </cell>
          <cell r="W58">
            <v>34</v>
          </cell>
          <cell r="X58">
            <v>27</v>
          </cell>
          <cell r="Y58">
            <v>41</v>
          </cell>
          <cell r="Z58">
            <v>26</v>
          </cell>
          <cell r="AA58">
            <v>25</v>
          </cell>
          <cell r="AB58">
            <v>23</v>
          </cell>
          <cell r="AC58">
            <v>45</v>
          </cell>
          <cell r="AD58">
            <v>30</v>
          </cell>
          <cell r="AE58">
            <v>26</v>
          </cell>
          <cell r="AF58">
            <v>35</v>
          </cell>
          <cell r="AG58">
            <v>32</v>
          </cell>
          <cell r="AH58">
            <v>25</v>
          </cell>
          <cell r="AI58">
            <v>25</v>
          </cell>
          <cell r="AJ58">
            <v>27</v>
          </cell>
          <cell r="AK58">
            <v>28</v>
          </cell>
          <cell r="AL58">
            <v>32</v>
          </cell>
          <cell r="AM58">
            <v>49</v>
          </cell>
          <cell r="AN58">
            <v>31</v>
          </cell>
          <cell r="AO58">
            <v>36</v>
          </cell>
          <cell r="AP58">
            <v>24</v>
          </cell>
          <cell r="AQ58">
            <v>19</v>
          </cell>
          <cell r="AR58">
            <v>26</v>
          </cell>
          <cell r="AS58">
            <v>27</v>
          </cell>
          <cell r="AT58">
            <v>20</v>
          </cell>
          <cell r="AU58">
            <v>31</v>
          </cell>
          <cell r="AV58">
            <v>36</v>
          </cell>
          <cell r="AW58">
            <v>34</v>
          </cell>
          <cell r="AX58">
            <v>35</v>
          </cell>
          <cell r="AY58">
            <v>40</v>
          </cell>
          <cell r="AZ58">
            <v>31</v>
          </cell>
          <cell r="BA58">
            <v>25</v>
          </cell>
          <cell r="BB58">
            <v>23</v>
          </cell>
          <cell r="BC58">
            <v>31</v>
          </cell>
          <cell r="BD58">
            <v>30</v>
          </cell>
          <cell r="BE58">
            <v>29</v>
          </cell>
          <cell r="BF58">
            <v>31</v>
          </cell>
          <cell r="BG58">
            <v>32</v>
          </cell>
          <cell r="BH58">
            <v>24</v>
          </cell>
          <cell r="BI58">
            <v>31</v>
          </cell>
          <cell r="BJ58">
            <v>30</v>
          </cell>
          <cell r="BK58">
            <v>41</v>
          </cell>
          <cell r="BL58">
            <v>33</v>
          </cell>
          <cell r="BM58">
            <v>37</v>
          </cell>
          <cell r="BN58">
            <v>22</v>
          </cell>
          <cell r="BO58">
            <v>30</v>
          </cell>
          <cell r="BP58">
            <v>37</v>
          </cell>
          <cell r="BQ58">
            <v>29</v>
          </cell>
          <cell r="BR58">
            <v>31</v>
          </cell>
          <cell r="BS58">
            <v>30</v>
          </cell>
          <cell r="BT58">
            <v>34</v>
          </cell>
          <cell r="BU58">
            <v>38</v>
          </cell>
          <cell r="BV58">
            <v>37</v>
          </cell>
          <cell r="BW58">
            <v>49</v>
          </cell>
          <cell r="BX58">
            <v>30</v>
          </cell>
          <cell r="BY58">
            <v>37</v>
          </cell>
          <cell r="BZ58">
            <v>33</v>
          </cell>
          <cell r="CA58">
            <v>33</v>
          </cell>
          <cell r="CB58">
            <v>25</v>
          </cell>
        </row>
        <row r="59">
          <cell r="B59" t="str">
            <v>転入数</v>
          </cell>
          <cell r="C59">
            <v>57</v>
          </cell>
          <cell r="D59">
            <v>58</v>
          </cell>
          <cell r="E59">
            <v>180</v>
          </cell>
          <cell r="F59">
            <v>217</v>
          </cell>
          <cell r="G59">
            <v>51</v>
          </cell>
          <cell r="H59">
            <v>50</v>
          </cell>
          <cell r="I59">
            <v>53</v>
          </cell>
          <cell r="J59">
            <v>79</v>
          </cell>
          <cell r="K59">
            <v>85</v>
          </cell>
          <cell r="L59">
            <v>60</v>
          </cell>
          <cell r="M59">
            <v>75</v>
          </cell>
          <cell r="N59">
            <v>63</v>
          </cell>
          <cell r="O59">
            <v>75</v>
          </cell>
          <cell r="P59">
            <v>59</v>
          </cell>
          <cell r="Q59">
            <v>156</v>
          </cell>
          <cell r="R59">
            <v>231</v>
          </cell>
          <cell r="S59">
            <v>59</v>
          </cell>
          <cell r="T59">
            <v>72</v>
          </cell>
          <cell r="U59">
            <v>66</v>
          </cell>
          <cell r="V59">
            <v>73</v>
          </cell>
          <cell r="W59">
            <v>43</v>
          </cell>
          <cell r="X59">
            <v>71</v>
          </cell>
          <cell r="Y59">
            <v>60</v>
          </cell>
          <cell r="Z59">
            <v>76</v>
          </cell>
          <cell r="AA59">
            <v>60</v>
          </cell>
          <cell r="AB59">
            <v>47</v>
          </cell>
          <cell r="AC59">
            <v>134</v>
          </cell>
          <cell r="AD59">
            <v>242</v>
          </cell>
          <cell r="AE59">
            <v>76</v>
          </cell>
          <cell r="AF59">
            <v>45</v>
          </cell>
          <cell r="AG59">
            <v>65</v>
          </cell>
          <cell r="AH59">
            <v>84</v>
          </cell>
          <cell r="AI59">
            <v>54</v>
          </cell>
          <cell r="AJ59">
            <v>42</v>
          </cell>
          <cell r="AK59">
            <v>61</v>
          </cell>
          <cell r="AL59">
            <v>65</v>
          </cell>
          <cell r="AM59">
            <v>50</v>
          </cell>
          <cell r="AN59">
            <v>60</v>
          </cell>
          <cell r="AO59">
            <v>155</v>
          </cell>
          <cell r="AP59">
            <v>261</v>
          </cell>
          <cell r="AQ59">
            <v>63</v>
          </cell>
          <cell r="AR59">
            <v>85</v>
          </cell>
          <cell r="AS59">
            <v>60</v>
          </cell>
          <cell r="AT59">
            <v>73</v>
          </cell>
          <cell r="AU59">
            <v>59</v>
          </cell>
          <cell r="AV59">
            <v>156</v>
          </cell>
          <cell r="AW59">
            <v>64</v>
          </cell>
          <cell r="AX59">
            <v>72</v>
          </cell>
          <cell r="AY59">
            <v>62</v>
          </cell>
          <cell r="AZ59">
            <v>47</v>
          </cell>
          <cell r="BA59">
            <v>179</v>
          </cell>
          <cell r="BB59">
            <v>245</v>
          </cell>
          <cell r="BC59">
            <v>68</v>
          </cell>
          <cell r="BD59">
            <v>58</v>
          </cell>
          <cell r="BE59">
            <v>63</v>
          </cell>
          <cell r="BF59">
            <v>81</v>
          </cell>
          <cell r="BG59">
            <v>60</v>
          </cell>
          <cell r="BH59">
            <v>70</v>
          </cell>
          <cell r="BI59">
            <v>78</v>
          </cell>
          <cell r="BJ59">
            <v>54</v>
          </cell>
          <cell r="BK59">
            <v>57</v>
          </cell>
          <cell r="BL59">
            <v>36</v>
          </cell>
          <cell r="BM59">
            <v>153</v>
          </cell>
          <cell r="BN59">
            <v>197</v>
          </cell>
          <cell r="BO59">
            <v>73</v>
          </cell>
          <cell r="BP59">
            <v>42</v>
          </cell>
          <cell r="BQ59">
            <v>54</v>
          </cell>
          <cell r="BR59">
            <v>51</v>
          </cell>
          <cell r="BS59">
            <v>53</v>
          </cell>
          <cell r="BT59">
            <v>56</v>
          </cell>
          <cell r="BU59">
            <v>52</v>
          </cell>
          <cell r="BV59">
            <v>55</v>
          </cell>
          <cell r="BW59">
            <v>43</v>
          </cell>
          <cell r="BX59">
            <v>28</v>
          </cell>
          <cell r="BY59">
            <v>147</v>
          </cell>
          <cell r="BZ59">
            <v>220</v>
          </cell>
          <cell r="CA59">
            <v>49</v>
          </cell>
          <cell r="CB59">
            <v>42</v>
          </cell>
        </row>
        <row r="60">
          <cell r="B60" t="str">
            <v>転出数</v>
          </cell>
          <cell r="C60">
            <v>64</v>
          </cell>
          <cell r="D60">
            <v>84</v>
          </cell>
          <cell r="E60">
            <v>381</v>
          </cell>
          <cell r="F60">
            <v>161</v>
          </cell>
          <cell r="G60">
            <v>88</v>
          </cell>
          <cell r="H60">
            <v>72</v>
          </cell>
          <cell r="I60">
            <v>51</v>
          </cell>
          <cell r="J60">
            <v>92</v>
          </cell>
          <cell r="K60">
            <v>80</v>
          </cell>
          <cell r="L60">
            <v>65</v>
          </cell>
          <cell r="M60">
            <v>81</v>
          </cell>
          <cell r="N60">
            <v>52</v>
          </cell>
          <cell r="O60">
            <v>100</v>
          </cell>
          <cell r="P60">
            <v>99</v>
          </cell>
          <cell r="Q60">
            <v>379</v>
          </cell>
          <cell r="R60">
            <v>176</v>
          </cell>
          <cell r="S60">
            <v>96</v>
          </cell>
          <cell r="T60">
            <v>85</v>
          </cell>
          <cell r="U60">
            <v>70</v>
          </cell>
          <cell r="V60">
            <v>89</v>
          </cell>
          <cell r="W60">
            <v>70</v>
          </cell>
          <cell r="X60">
            <v>79</v>
          </cell>
          <cell r="Y60">
            <v>80</v>
          </cell>
          <cell r="Z60">
            <v>51</v>
          </cell>
          <cell r="AA60">
            <v>63</v>
          </cell>
          <cell r="AB60">
            <v>129</v>
          </cell>
          <cell r="AC60">
            <v>357</v>
          </cell>
          <cell r="AD60">
            <v>203</v>
          </cell>
          <cell r="AE60">
            <v>102</v>
          </cell>
          <cell r="AF60">
            <v>98</v>
          </cell>
          <cell r="AG60">
            <v>91</v>
          </cell>
          <cell r="AH60">
            <v>83</v>
          </cell>
          <cell r="AI60">
            <v>67</v>
          </cell>
          <cell r="AJ60">
            <v>91</v>
          </cell>
          <cell r="AK60">
            <v>81</v>
          </cell>
          <cell r="AL60">
            <v>70</v>
          </cell>
          <cell r="AM60">
            <v>104</v>
          </cell>
          <cell r="AN60">
            <v>134</v>
          </cell>
          <cell r="AO60">
            <v>340</v>
          </cell>
          <cell r="AP60">
            <v>169</v>
          </cell>
          <cell r="AQ60">
            <v>86</v>
          </cell>
          <cell r="AR60">
            <v>67</v>
          </cell>
          <cell r="AS60">
            <v>93</v>
          </cell>
          <cell r="AT60">
            <v>97</v>
          </cell>
          <cell r="AU60">
            <v>64</v>
          </cell>
          <cell r="AV60">
            <v>116</v>
          </cell>
          <cell r="AW60">
            <v>68</v>
          </cell>
          <cell r="AX60">
            <v>66</v>
          </cell>
          <cell r="AY60">
            <v>64</v>
          </cell>
          <cell r="AZ60">
            <v>101</v>
          </cell>
          <cell r="BA60">
            <v>315</v>
          </cell>
          <cell r="BB60">
            <v>182</v>
          </cell>
          <cell r="BC60">
            <v>97</v>
          </cell>
          <cell r="BD60">
            <v>72</v>
          </cell>
          <cell r="BE60">
            <v>66</v>
          </cell>
          <cell r="BF60">
            <v>97</v>
          </cell>
          <cell r="BG60">
            <v>66</v>
          </cell>
          <cell r="BH60">
            <v>67</v>
          </cell>
          <cell r="BI60">
            <v>81</v>
          </cell>
          <cell r="BJ60">
            <v>71</v>
          </cell>
          <cell r="BK60">
            <v>58</v>
          </cell>
          <cell r="BL60">
            <v>97</v>
          </cell>
          <cell r="BM60">
            <v>316</v>
          </cell>
          <cell r="BN60">
            <v>164</v>
          </cell>
          <cell r="BO60">
            <v>78</v>
          </cell>
          <cell r="BP60">
            <v>75</v>
          </cell>
          <cell r="BQ60">
            <v>70</v>
          </cell>
          <cell r="BR60">
            <v>77</v>
          </cell>
          <cell r="BS60">
            <v>83</v>
          </cell>
          <cell r="BT60">
            <v>60</v>
          </cell>
          <cell r="BU60">
            <v>67</v>
          </cell>
          <cell r="BV60">
            <v>75</v>
          </cell>
          <cell r="BW60">
            <v>55</v>
          </cell>
          <cell r="BX60">
            <v>92</v>
          </cell>
          <cell r="BY60">
            <v>342</v>
          </cell>
          <cell r="BZ60">
            <v>137</v>
          </cell>
          <cell r="CA60">
            <v>84</v>
          </cell>
          <cell r="CB60">
            <v>63</v>
          </cell>
        </row>
        <row r="61">
          <cell r="B61" t="str">
            <v>人口増加数</v>
          </cell>
          <cell r="C61">
            <v>-1</v>
          </cell>
          <cell r="D61">
            <v>-65</v>
          </cell>
          <cell r="E61">
            <v>-474</v>
          </cell>
          <cell r="F61">
            <v>46</v>
          </cell>
          <cell r="G61">
            <v>11</v>
          </cell>
          <cell r="H61">
            <v>-4</v>
          </cell>
          <cell r="I61">
            <v>-28</v>
          </cell>
          <cell r="J61">
            <v>-24</v>
          </cell>
          <cell r="K61">
            <v>14</v>
          </cell>
          <cell r="L61">
            <v>9</v>
          </cell>
          <cell r="M61">
            <v>-69</v>
          </cell>
          <cell r="N61">
            <v>5</v>
          </cell>
          <cell r="O61">
            <v>-31</v>
          </cell>
          <cell r="P61">
            <v>-24</v>
          </cell>
          <cell r="Q61">
            <v>-490</v>
          </cell>
          <cell r="R61">
            <v>7</v>
          </cell>
          <cell r="S61">
            <v>14</v>
          </cell>
          <cell r="T61">
            <v>5</v>
          </cell>
          <cell r="U61">
            <v>-53</v>
          </cell>
          <cell r="V61">
            <v>19</v>
          </cell>
          <cell r="W61">
            <v>-65</v>
          </cell>
          <cell r="X61">
            <v>-11</v>
          </cell>
          <cell r="Y61">
            <v>-35</v>
          </cell>
          <cell r="Z61">
            <v>-2</v>
          </cell>
          <cell r="AA61">
            <v>-95</v>
          </cell>
          <cell r="AB61">
            <v>-58</v>
          </cell>
          <cell r="AC61">
            <v>-414</v>
          </cell>
          <cell r="AD61">
            <v>72</v>
          </cell>
          <cell r="AE61">
            <v>-47</v>
          </cell>
          <cell r="AF61">
            <v>-48</v>
          </cell>
          <cell r="AG61">
            <v>-21</v>
          </cell>
          <cell r="AH61">
            <v>-10</v>
          </cell>
          <cell r="AI61">
            <v>-19</v>
          </cell>
          <cell r="AJ61">
            <v>-72</v>
          </cell>
          <cell r="AK61">
            <v>-1</v>
          </cell>
          <cell r="AL61">
            <v>-6</v>
          </cell>
          <cell r="AM61">
            <v>-91</v>
          </cell>
          <cell r="AN61">
            <v>-46</v>
          </cell>
          <cell r="AO61">
            <v>-306</v>
          </cell>
          <cell r="AP61">
            <v>6</v>
          </cell>
          <cell r="AQ61">
            <v>-64</v>
          </cell>
          <cell r="AR61">
            <v>22</v>
          </cell>
          <cell r="AS61">
            <v>-4</v>
          </cell>
          <cell r="AT61">
            <v>-5</v>
          </cell>
          <cell r="AU61">
            <v>10</v>
          </cell>
          <cell r="AV61">
            <v>-34</v>
          </cell>
          <cell r="AW61">
            <v>-78</v>
          </cell>
          <cell r="AX61">
            <v>5</v>
          </cell>
          <cell r="AY61">
            <v>-65</v>
          </cell>
          <cell r="AZ61">
            <v>-58</v>
          </cell>
          <cell r="BA61">
            <v>-443</v>
          </cell>
          <cell r="BB61">
            <v>24</v>
          </cell>
          <cell r="BC61">
            <v>-7</v>
          </cell>
          <cell r="BD61">
            <v>-8</v>
          </cell>
          <cell r="BE61">
            <v>-45</v>
          </cell>
          <cell r="BF61">
            <v>-16</v>
          </cell>
          <cell r="BG61">
            <v>-14</v>
          </cell>
          <cell r="BH61">
            <v>-14</v>
          </cell>
          <cell r="BI61">
            <v>-42</v>
          </cell>
          <cell r="BJ61">
            <v>-10</v>
          </cell>
          <cell r="BK61">
            <v>-31</v>
          </cell>
          <cell r="BL61">
            <v>-55</v>
          </cell>
          <cell r="BM61">
            <v>-328</v>
          </cell>
          <cell r="BN61">
            <v>33</v>
          </cell>
          <cell r="BO61">
            <v>-51</v>
          </cell>
          <cell r="BP61">
            <v>-22</v>
          </cell>
          <cell r="BQ61">
            <v>-41</v>
          </cell>
          <cell r="BR61">
            <v>-13</v>
          </cell>
          <cell r="BS61">
            <v>-51</v>
          </cell>
          <cell r="BT61">
            <v>-23</v>
          </cell>
          <cell r="BU61">
            <v>-32</v>
          </cell>
          <cell r="BV61">
            <v>-28</v>
          </cell>
          <cell r="BW61">
            <v>-62</v>
          </cell>
          <cell r="BX61">
            <v>-56</v>
          </cell>
          <cell r="BY61">
            <v>-414</v>
          </cell>
          <cell r="BZ61">
            <v>54</v>
          </cell>
          <cell r="CA61">
            <v>-40</v>
          </cell>
          <cell r="CB61">
            <v>-61</v>
          </cell>
        </row>
        <row r="62">
          <cell r="B62" t="str">
            <v>出生数</v>
          </cell>
          <cell r="C62">
            <v>36</v>
          </cell>
          <cell r="D62">
            <v>45</v>
          </cell>
          <cell r="E62">
            <v>48</v>
          </cell>
          <cell r="F62">
            <v>52</v>
          </cell>
          <cell r="G62">
            <v>65</v>
          </cell>
          <cell r="H62">
            <v>49</v>
          </cell>
          <cell r="I62">
            <v>47</v>
          </cell>
          <cell r="J62">
            <v>72</v>
          </cell>
          <cell r="K62">
            <v>53</v>
          </cell>
          <cell r="L62">
            <v>46</v>
          </cell>
          <cell r="M62">
            <v>57</v>
          </cell>
          <cell r="N62">
            <v>41</v>
          </cell>
          <cell r="O62">
            <v>48</v>
          </cell>
          <cell r="P62">
            <v>43</v>
          </cell>
          <cell r="Q62">
            <v>38</v>
          </cell>
          <cell r="R62">
            <v>31</v>
          </cell>
          <cell r="S62">
            <v>52</v>
          </cell>
          <cell r="T62">
            <v>54</v>
          </cell>
          <cell r="U62">
            <v>55</v>
          </cell>
          <cell r="V62">
            <v>67</v>
          </cell>
          <cell r="W62">
            <v>47</v>
          </cell>
          <cell r="X62">
            <v>43</v>
          </cell>
          <cell r="Y62">
            <v>52</v>
          </cell>
          <cell r="Z62">
            <v>47</v>
          </cell>
          <cell r="AA62">
            <v>46</v>
          </cell>
          <cell r="AB62">
            <v>41</v>
          </cell>
          <cell r="AC62">
            <v>36</v>
          </cell>
          <cell r="AD62">
            <v>40</v>
          </cell>
          <cell r="AE62">
            <v>42</v>
          </cell>
          <cell r="AF62">
            <v>46</v>
          </cell>
          <cell r="AG62">
            <v>51</v>
          </cell>
          <cell r="AH62">
            <v>43</v>
          </cell>
          <cell r="AI62">
            <v>39</v>
          </cell>
          <cell r="AJ62">
            <v>48</v>
          </cell>
          <cell r="AK62">
            <v>41</v>
          </cell>
          <cell r="AL62">
            <v>52</v>
          </cell>
          <cell r="AM62">
            <v>46</v>
          </cell>
          <cell r="AN62">
            <v>43</v>
          </cell>
          <cell r="AO62">
            <v>39</v>
          </cell>
          <cell r="AP62">
            <v>53</v>
          </cell>
          <cell r="AQ62">
            <v>44</v>
          </cell>
          <cell r="AR62">
            <v>44</v>
          </cell>
          <cell r="AS62">
            <v>45</v>
          </cell>
          <cell r="AT62">
            <v>46</v>
          </cell>
          <cell r="AU62">
            <v>50</v>
          </cell>
          <cell r="AV62">
            <v>43</v>
          </cell>
          <cell r="AW62">
            <v>35</v>
          </cell>
          <cell r="AX62">
            <v>41</v>
          </cell>
          <cell r="AY62">
            <v>55</v>
          </cell>
          <cell r="AZ62">
            <v>28</v>
          </cell>
          <cell r="BA62">
            <v>35</v>
          </cell>
          <cell r="BB62">
            <v>44</v>
          </cell>
          <cell r="BC62">
            <v>51</v>
          </cell>
          <cell r="BD62">
            <v>57</v>
          </cell>
          <cell r="BE62">
            <v>50</v>
          </cell>
          <cell r="BF62">
            <v>45</v>
          </cell>
          <cell r="BG62">
            <v>46</v>
          </cell>
          <cell r="BH62">
            <v>51</v>
          </cell>
          <cell r="BI62">
            <v>40</v>
          </cell>
          <cell r="BJ62">
            <v>43</v>
          </cell>
          <cell r="BK62">
            <v>39</v>
          </cell>
          <cell r="BL62">
            <v>28</v>
          </cell>
          <cell r="BM62">
            <v>51</v>
          </cell>
          <cell r="BN62">
            <v>38</v>
          </cell>
          <cell r="BO62">
            <v>46</v>
          </cell>
          <cell r="BP62">
            <v>36</v>
          </cell>
          <cell r="BQ62">
            <v>32</v>
          </cell>
          <cell r="BR62">
            <v>45</v>
          </cell>
          <cell r="BS62">
            <v>48</v>
          </cell>
          <cell r="BT62">
            <v>41</v>
          </cell>
          <cell r="BU62">
            <v>42</v>
          </cell>
          <cell r="BV62">
            <v>53</v>
          </cell>
          <cell r="BW62">
            <v>40</v>
          </cell>
          <cell r="BX62">
            <v>39</v>
          </cell>
          <cell r="BY62">
            <v>38</v>
          </cell>
          <cell r="BZ62">
            <v>35</v>
          </cell>
          <cell r="CA62">
            <v>38</v>
          </cell>
          <cell r="CB62">
            <v>39</v>
          </cell>
        </row>
        <row r="63">
          <cell r="A63" t="str">
            <v>西津軽郡</v>
          </cell>
          <cell r="B63" t="str">
            <v>死亡数</v>
          </cell>
          <cell r="C63">
            <v>62</v>
          </cell>
          <cell r="D63">
            <v>71</v>
          </cell>
          <cell r="E63">
            <v>46</v>
          </cell>
          <cell r="F63">
            <v>54</v>
          </cell>
          <cell r="G63">
            <v>54</v>
          </cell>
          <cell r="H63">
            <v>50</v>
          </cell>
          <cell r="I63">
            <v>53</v>
          </cell>
          <cell r="J63">
            <v>64</v>
          </cell>
          <cell r="K63">
            <v>47</v>
          </cell>
          <cell r="L63">
            <v>53</v>
          </cell>
          <cell r="M63">
            <v>66</v>
          </cell>
          <cell r="N63">
            <v>64</v>
          </cell>
          <cell r="O63">
            <v>85</v>
          </cell>
          <cell r="P63">
            <v>60</v>
          </cell>
          <cell r="Q63">
            <v>76</v>
          </cell>
          <cell r="R63">
            <v>49</v>
          </cell>
          <cell r="S63">
            <v>61</v>
          </cell>
          <cell r="T63">
            <v>56</v>
          </cell>
          <cell r="U63">
            <v>67</v>
          </cell>
          <cell r="V63">
            <v>54</v>
          </cell>
          <cell r="W63">
            <v>49</v>
          </cell>
          <cell r="X63">
            <v>74</v>
          </cell>
          <cell r="Y63">
            <v>65</v>
          </cell>
          <cell r="Z63">
            <v>56</v>
          </cell>
          <cell r="AA63">
            <v>71</v>
          </cell>
          <cell r="AB63">
            <v>66</v>
          </cell>
          <cell r="AC63">
            <v>57</v>
          </cell>
          <cell r="AD63">
            <v>66</v>
          </cell>
          <cell r="AE63">
            <v>76</v>
          </cell>
          <cell r="AF63">
            <v>55</v>
          </cell>
          <cell r="AG63">
            <v>47</v>
          </cell>
          <cell r="AH63">
            <v>59</v>
          </cell>
          <cell r="AI63">
            <v>54</v>
          </cell>
          <cell r="AJ63">
            <v>73</v>
          </cell>
          <cell r="AK63">
            <v>54</v>
          </cell>
          <cell r="AL63">
            <v>62</v>
          </cell>
          <cell r="AM63">
            <v>115</v>
          </cell>
          <cell r="AN63">
            <v>73</v>
          </cell>
          <cell r="AO63">
            <v>63</v>
          </cell>
          <cell r="AP63">
            <v>63</v>
          </cell>
          <cell r="AQ63">
            <v>80</v>
          </cell>
          <cell r="AR63">
            <v>48</v>
          </cell>
          <cell r="AS63">
            <v>64</v>
          </cell>
          <cell r="AT63">
            <v>56</v>
          </cell>
          <cell r="AU63">
            <v>52</v>
          </cell>
          <cell r="AV63">
            <v>64</v>
          </cell>
          <cell r="AW63">
            <v>57</v>
          </cell>
          <cell r="AX63">
            <v>73</v>
          </cell>
          <cell r="AY63">
            <v>68</v>
          </cell>
          <cell r="AZ63">
            <v>64</v>
          </cell>
          <cell r="BA63">
            <v>76</v>
          </cell>
          <cell r="BB63">
            <v>67</v>
          </cell>
          <cell r="BC63">
            <v>52</v>
          </cell>
          <cell r="BD63">
            <v>54</v>
          </cell>
          <cell r="BE63">
            <v>73</v>
          </cell>
          <cell r="BF63">
            <v>65</v>
          </cell>
          <cell r="BG63">
            <v>55</v>
          </cell>
          <cell r="BH63">
            <v>66</v>
          </cell>
          <cell r="BI63">
            <v>56</v>
          </cell>
          <cell r="BJ63">
            <v>66</v>
          </cell>
          <cell r="BK63">
            <v>77</v>
          </cell>
          <cell r="BL63">
            <v>83</v>
          </cell>
          <cell r="BM63">
            <v>61</v>
          </cell>
          <cell r="BN63">
            <v>78</v>
          </cell>
          <cell r="BO63">
            <v>73</v>
          </cell>
          <cell r="BP63">
            <v>52</v>
          </cell>
          <cell r="BQ63">
            <v>56</v>
          </cell>
          <cell r="BR63">
            <v>86</v>
          </cell>
          <cell r="BS63">
            <v>49</v>
          </cell>
          <cell r="BT63">
            <v>62</v>
          </cell>
          <cell r="BU63">
            <v>61</v>
          </cell>
          <cell r="BV63">
            <v>51</v>
          </cell>
          <cell r="BW63">
            <v>85</v>
          </cell>
          <cell r="BX63">
            <v>68</v>
          </cell>
          <cell r="BY63">
            <v>74</v>
          </cell>
          <cell r="BZ63">
            <v>51</v>
          </cell>
          <cell r="CA63">
            <v>76</v>
          </cell>
          <cell r="CB63">
            <v>51</v>
          </cell>
        </row>
        <row r="64">
          <cell r="B64" t="str">
            <v>転入数</v>
          </cell>
          <cell r="C64">
            <v>160</v>
          </cell>
          <cell r="D64">
            <v>102</v>
          </cell>
          <cell r="E64">
            <v>330</v>
          </cell>
          <cell r="F64">
            <v>446</v>
          </cell>
          <cell r="G64">
            <v>183</v>
          </cell>
          <cell r="H64">
            <v>141</v>
          </cell>
          <cell r="I64">
            <v>131</v>
          </cell>
          <cell r="J64">
            <v>187</v>
          </cell>
          <cell r="K64">
            <v>160</v>
          </cell>
          <cell r="L64">
            <v>165</v>
          </cell>
          <cell r="M64">
            <v>116</v>
          </cell>
          <cell r="N64">
            <v>172</v>
          </cell>
          <cell r="O64">
            <v>150</v>
          </cell>
          <cell r="P64">
            <v>104</v>
          </cell>
          <cell r="Q64">
            <v>320</v>
          </cell>
          <cell r="R64">
            <v>370</v>
          </cell>
          <cell r="S64">
            <v>202</v>
          </cell>
          <cell r="T64">
            <v>141</v>
          </cell>
          <cell r="U64">
            <v>126</v>
          </cell>
          <cell r="V64">
            <v>209</v>
          </cell>
          <cell r="W64">
            <v>110</v>
          </cell>
          <cell r="X64">
            <v>201</v>
          </cell>
          <cell r="Y64">
            <v>135</v>
          </cell>
          <cell r="Z64">
            <v>147</v>
          </cell>
          <cell r="AA64">
            <v>102</v>
          </cell>
          <cell r="AB64">
            <v>103</v>
          </cell>
          <cell r="AC64">
            <v>312</v>
          </cell>
          <cell r="AD64">
            <v>462</v>
          </cell>
          <cell r="AE64">
            <v>165</v>
          </cell>
          <cell r="AF64">
            <v>139</v>
          </cell>
          <cell r="AG64">
            <v>121</v>
          </cell>
          <cell r="AH64">
            <v>190</v>
          </cell>
          <cell r="AI64">
            <v>143</v>
          </cell>
          <cell r="AJ64">
            <v>120</v>
          </cell>
          <cell r="AK64">
            <v>121</v>
          </cell>
          <cell r="AL64">
            <v>118</v>
          </cell>
          <cell r="AM64">
            <v>122</v>
          </cell>
          <cell r="AN64">
            <v>127</v>
          </cell>
          <cell r="AO64">
            <v>366</v>
          </cell>
          <cell r="AP64">
            <v>354</v>
          </cell>
          <cell r="AQ64">
            <v>139</v>
          </cell>
          <cell r="AR64">
            <v>126</v>
          </cell>
          <cell r="AS64">
            <v>146</v>
          </cell>
          <cell r="AT64">
            <v>172</v>
          </cell>
          <cell r="AU64">
            <v>173</v>
          </cell>
          <cell r="AV64">
            <v>164</v>
          </cell>
          <cell r="AW64">
            <v>110</v>
          </cell>
          <cell r="AX64">
            <v>138</v>
          </cell>
          <cell r="AY64">
            <v>99</v>
          </cell>
          <cell r="AZ64">
            <v>128</v>
          </cell>
          <cell r="BA64">
            <v>394</v>
          </cell>
          <cell r="BB64">
            <v>378</v>
          </cell>
          <cell r="BC64">
            <v>132</v>
          </cell>
          <cell r="BD64">
            <v>108</v>
          </cell>
          <cell r="BE64">
            <v>144</v>
          </cell>
          <cell r="BF64">
            <v>149</v>
          </cell>
          <cell r="BG64">
            <v>139</v>
          </cell>
          <cell r="BH64">
            <v>146</v>
          </cell>
          <cell r="BI64">
            <v>112</v>
          </cell>
          <cell r="BJ64">
            <v>122</v>
          </cell>
          <cell r="BK64">
            <v>139</v>
          </cell>
          <cell r="BL64">
            <v>104</v>
          </cell>
          <cell r="BM64">
            <v>307</v>
          </cell>
          <cell r="BN64">
            <v>366</v>
          </cell>
          <cell r="BO64">
            <v>126</v>
          </cell>
          <cell r="BP64">
            <v>133</v>
          </cell>
          <cell r="BQ64">
            <v>143</v>
          </cell>
          <cell r="BR64">
            <v>199</v>
          </cell>
          <cell r="BS64">
            <v>125</v>
          </cell>
          <cell r="BT64">
            <v>138</v>
          </cell>
          <cell r="BU64">
            <v>135</v>
          </cell>
          <cell r="BV64">
            <v>94</v>
          </cell>
          <cell r="BW64">
            <v>112</v>
          </cell>
          <cell r="BX64">
            <v>76</v>
          </cell>
          <cell r="BY64">
            <v>280</v>
          </cell>
          <cell r="BZ64">
            <v>370</v>
          </cell>
          <cell r="CA64">
            <v>150</v>
          </cell>
          <cell r="CB64">
            <v>101</v>
          </cell>
        </row>
        <row r="65">
          <cell r="B65" t="str">
            <v>転出数</v>
          </cell>
          <cell r="C65">
            <v>135</v>
          </cell>
          <cell r="D65">
            <v>141</v>
          </cell>
          <cell r="E65">
            <v>806</v>
          </cell>
          <cell r="F65">
            <v>398</v>
          </cell>
          <cell r="G65">
            <v>183</v>
          </cell>
          <cell r="H65">
            <v>144</v>
          </cell>
          <cell r="I65">
            <v>153</v>
          </cell>
          <cell r="J65">
            <v>219</v>
          </cell>
          <cell r="K65">
            <v>152</v>
          </cell>
          <cell r="L65">
            <v>149</v>
          </cell>
          <cell r="M65">
            <v>176</v>
          </cell>
          <cell r="N65">
            <v>144</v>
          </cell>
          <cell r="O65">
            <v>144</v>
          </cell>
          <cell r="P65">
            <v>111</v>
          </cell>
          <cell r="Q65">
            <v>772</v>
          </cell>
          <cell r="R65">
            <v>345</v>
          </cell>
          <cell r="S65">
            <v>179</v>
          </cell>
          <cell r="T65">
            <v>134</v>
          </cell>
          <cell r="U65">
            <v>167</v>
          </cell>
          <cell r="V65">
            <v>203</v>
          </cell>
          <cell r="W65">
            <v>173</v>
          </cell>
          <cell r="X65">
            <v>181</v>
          </cell>
          <cell r="Y65">
            <v>157</v>
          </cell>
          <cell r="Z65">
            <v>140</v>
          </cell>
          <cell r="AA65">
            <v>172</v>
          </cell>
          <cell r="AB65">
            <v>136</v>
          </cell>
          <cell r="AC65">
            <v>705</v>
          </cell>
          <cell r="AD65">
            <v>364</v>
          </cell>
          <cell r="AE65">
            <v>178</v>
          </cell>
          <cell r="AF65">
            <v>178</v>
          </cell>
          <cell r="AG65">
            <v>146</v>
          </cell>
          <cell r="AH65">
            <v>184</v>
          </cell>
          <cell r="AI65">
            <v>147</v>
          </cell>
          <cell r="AJ65">
            <v>167</v>
          </cell>
          <cell r="AK65">
            <v>109</v>
          </cell>
          <cell r="AL65">
            <v>114</v>
          </cell>
          <cell r="AM65">
            <v>144</v>
          </cell>
          <cell r="AN65">
            <v>143</v>
          </cell>
          <cell r="AO65">
            <v>648</v>
          </cell>
          <cell r="AP65">
            <v>338</v>
          </cell>
          <cell r="AQ65">
            <v>167</v>
          </cell>
          <cell r="AR65">
            <v>100</v>
          </cell>
          <cell r="AS65">
            <v>131</v>
          </cell>
          <cell r="AT65">
            <v>167</v>
          </cell>
          <cell r="AU65">
            <v>161</v>
          </cell>
          <cell r="AV65">
            <v>177</v>
          </cell>
          <cell r="AW65">
            <v>166</v>
          </cell>
          <cell r="AX65">
            <v>101</v>
          </cell>
          <cell r="AY65">
            <v>151</v>
          </cell>
          <cell r="AZ65">
            <v>150</v>
          </cell>
          <cell r="BA65">
            <v>796</v>
          </cell>
          <cell r="BB65">
            <v>331</v>
          </cell>
          <cell r="BC65">
            <v>138</v>
          </cell>
          <cell r="BD65">
            <v>119</v>
          </cell>
          <cell r="BE65">
            <v>166</v>
          </cell>
          <cell r="BF65">
            <v>145</v>
          </cell>
          <cell r="BG65">
            <v>144</v>
          </cell>
          <cell r="BH65">
            <v>145</v>
          </cell>
          <cell r="BI65">
            <v>138</v>
          </cell>
          <cell r="BJ65">
            <v>109</v>
          </cell>
          <cell r="BK65">
            <v>132</v>
          </cell>
          <cell r="BL65">
            <v>104</v>
          </cell>
          <cell r="BM65">
            <v>625</v>
          </cell>
          <cell r="BN65">
            <v>293</v>
          </cell>
          <cell r="BO65">
            <v>150</v>
          </cell>
          <cell r="BP65">
            <v>139</v>
          </cell>
          <cell r="BQ65">
            <v>160</v>
          </cell>
          <cell r="BR65">
            <v>171</v>
          </cell>
          <cell r="BS65">
            <v>175</v>
          </cell>
          <cell r="BT65">
            <v>140</v>
          </cell>
          <cell r="BU65">
            <v>148</v>
          </cell>
          <cell r="BV65">
            <v>124</v>
          </cell>
          <cell r="BW65">
            <v>129</v>
          </cell>
          <cell r="BX65">
            <v>103</v>
          </cell>
          <cell r="BY65">
            <v>658</v>
          </cell>
          <cell r="BZ65">
            <v>300</v>
          </cell>
          <cell r="CA65">
            <v>152</v>
          </cell>
          <cell r="CB65">
            <v>150</v>
          </cell>
        </row>
        <row r="66">
          <cell r="B66" t="str">
            <v>人口増加数</v>
          </cell>
          <cell r="C66">
            <v>16</v>
          </cell>
          <cell r="D66">
            <v>17</v>
          </cell>
          <cell r="E66">
            <v>-64</v>
          </cell>
          <cell r="F66">
            <v>-21</v>
          </cell>
          <cell r="G66">
            <v>8</v>
          </cell>
          <cell r="H66">
            <v>-22</v>
          </cell>
          <cell r="I66">
            <v>-1</v>
          </cell>
          <cell r="J66">
            <v>-2</v>
          </cell>
          <cell r="K66">
            <v>-3</v>
          </cell>
          <cell r="L66">
            <v>1</v>
          </cell>
          <cell r="M66">
            <v>-9</v>
          </cell>
          <cell r="N66">
            <v>14</v>
          </cell>
          <cell r="O66">
            <v>1</v>
          </cell>
          <cell r="P66">
            <v>-12</v>
          </cell>
          <cell r="Q66">
            <v>-38</v>
          </cell>
          <cell r="R66">
            <v>7</v>
          </cell>
          <cell r="S66">
            <v>6</v>
          </cell>
          <cell r="T66">
            <v>13</v>
          </cell>
          <cell r="U66">
            <v>1</v>
          </cell>
          <cell r="V66">
            <v>24</v>
          </cell>
          <cell r="W66">
            <v>-19</v>
          </cell>
          <cell r="X66">
            <v>6</v>
          </cell>
          <cell r="Y66">
            <v>-35</v>
          </cell>
          <cell r="Z66">
            <v>13</v>
          </cell>
          <cell r="AA66">
            <v>13</v>
          </cell>
          <cell r="AB66">
            <v>5</v>
          </cell>
          <cell r="AC66">
            <v>-77</v>
          </cell>
          <cell r="AD66">
            <v>101</v>
          </cell>
          <cell r="AE66">
            <v>0</v>
          </cell>
          <cell r="AF66">
            <v>7</v>
          </cell>
          <cell r="AG66">
            <v>14</v>
          </cell>
          <cell r="AH66">
            <v>-3</v>
          </cell>
          <cell r="AI66">
            <v>10</v>
          </cell>
          <cell r="AJ66">
            <v>-4</v>
          </cell>
          <cell r="AK66">
            <v>-4</v>
          </cell>
          <cell r="AL66">
            <v>2</v>
          </cell>
          <cell r="AM66">
            <v>6</v>
          </cell>
          <cell r="AN66">
            <v>-11</v>
          </cell>
          <cell r="AO66">
            <v>-37</v>
          </cell>
          <cell r="AP66">
            <v>-9</v>
          </cell>
          <cell r="AQ66">
            <v>7</v>
          </cell>
          <cell r="AR66">
            <v>-18</v>
          </cell>
          <cell r="AS66">
            <v>53</v>
          </cell>
          <cell r="AT66">
            <v>8</v>
          </cell>
          <cell r="AU66">
            <v>47</v>
          </cell>
          <cell r="AV66">
            <v>-8</v>
          </cell>
          <cell r="AW66">
            <v>11</v>
          </cell>
          <cell r="AX66">
            <v>-12</v>
          </cell>
          <cell r="AY66">
            <v>-28</v>
          </cell>
          <cell r="AZ66">
            <v>3</v>
          </cell>
          <cell r="BA66">
            <v>-47</v>
          </cell>
          <cell r="BB66">
            <v>-18</v>
          </cell>
          <cell r="BC66">
            <v>-8</v>
          </cell>
          <cell r="BD66">
            <v>-18</v>
          </cell>
          <cell r="BE66">
            <v>31</v>
          </cell>
          <cell r="BF66">
            <v>-3</v>
          </cell>
          <cell r="BG66">
            <v>20</v>
          </cell>
          <cell r="BH66">
            <v>-14</v>
          </cell>
          <cell r="BI66">
            <v>-4</v>
          </cell>
          <cell r="BJ66">
            <v>15</v>
          </cell>
          <cell r="BK66">
            <v>11</v>
          </cell>
          <cell r="BL66">
            <v>-20</v>
          </cell>
          <cell r="BM66">
            <v>-51</v>
          </cell>
          <cell r="BN66">
            <v>-12</v>
          </cell>
          <cell r="BO66">
            <v>11</v>
          </cell>
          <cell r="BP66">
            <v>7</v>
          </cell>
          <cell r="BQ66">
            <v>-15</v>
          </cell>
          <cell r="BR66">
            <v>17</v>
          </cell>
          <cell r="BS66">
            <v>-1</v>
          </cell>
          <cell r="BT66">
            <v>27</v>
          </cell>
          <cell r="BU66">
            <v>-3</v>
          </cell>
          <cell r="BV66">
            <v>-24</v>
          </cell>
          <cell r="BW66">
            <v>-30</v>
          </cell>
          <cell r="BX66">
            <v>-10</v>
          </cell>
          <cell r="BY66">
            <v>-62</v>
          </cell>
          <cell r="BZ66">
            <v>-13</v>
          </cell>
          <cell r="CA66">
            <v>-16</v>
          </cell>
          <cell r="CB66">
            <v>-2</v>
          </cell>
        </row>
        <row r="67">
          <cell r="B67" t="str">
            <v>出生数</v>
          </cell>
          <cell r="C67">
            <v>23</v>
          </cell>
          <cell r="D67">
            <v>19</v>
          </cell>
          <cell r="E67">
            <v>22</v>
          </cell>
          <cell r="F67">
            <v>16</v>
          </cell>
          <cell r="G67">
            <v>21</v>
          </cell>
          <cell r="H67">
            <v>11</v>
          </cell>
          <cell r="I67">
            <v>18</v>
          </cell>
          <cell r="J67">
            <v>17</v>
          </cell>
          <cell r="K67">
            <v>15</v>
          </cell>
          <cell r="L67">
            <v>19</v>
          </cell>
          <cell r="M67">
            <v>11</v>
          </cell>
          <cell r="N67">
            <v>9</v>
          </cell>
          <cell r="O67">
            <v>13</v>
          </cell>
          <cell r="P67">
            <v>8</v>
          </cell>
          <cell r="Q67">
            <v>17</v>
          </cell>
          <cell r="R67">
            <v>9</v>
          </cell>
          <cell r="S67">
            <v>11</v>
          </cell>
          <cell r="T67">
            <v>18</v>
          </cell>
          <cell r="U67">
            <v>10</v>
          </cell>
          <cell r="V67">
            <v>13</v>
          </cell>
          <cell r="W67">
            <v>7</v>
          </cell>
          <cell r="X67">
            <v>17</v>
          </cell>
          <cell r="Y67">
            <v>12</v>
          </cell>
          <cell r="Z67">
            <v>12</v>
          </cell>
          <cell r="AA67">
            <v>13</v>
          </cell>
          <cell r="AB67">
            <v>20</v>
          </cell>
          <cell r="AC67">
            <v>7</v>
          </cell>
          <cell r="AD67">
            <v>19</v>
          </cell>
          <cell r="AE67">
            <v>15</v>
          </cell>
          <cell r="AF67">
            <v>11</v>
          </cell>
          <cell r="AG67">
            <v>13</v>
          </cell>
          <cell r="AH67">
            <v>14</v>
          </cell>
          <cell r="AI67">
            <v>11</v>
          </cell>
          <cell r="AJ67">
            <v>12</v>
          </cell>
          <cell r="AK67">
            <v>9</v>
          </cell>
          <cell r="AL67">
            <v>11</v>
          </cell>
          <cell r="AM67">
            <v>10</v>
          </cell>
          <cell r="AN67">
            <v>12</v>
          </cell>
          <cell r="AO67">
            <v>20</v>
          </cell>
          <cell r="AP67">
            <v>13</v>
          </cell>
          <cell r="AQ67">
            <v>19</v>
          </cell>
          <cell r="AR67">
            <v>12</v>
          </cell>
          <cell r="AS67">
            <v>16</v>
          </cell>
          <cell r="AT67">
            <v>6</v>
          </cell>
          <cell r="AU67">
            <v>18</v>
          </cell>
          <cell r="AV67">
            <v>14</v>
          </cell>
          <cell r="AW67">
            <v>16</v>
          </cell>
          <cell r="AX67">
            <v>9</v>
          </cell>
          <cell r="AY67">
            <v>10</v>
          </cell>
          <cell r="AZ67">
            <v>16</v>
          </cell>
          <cell r="BA67">
            <v>10</v>
          </cell>
          <cell r="BB67">
            <v>19</v>
          </cell>
          <cell r="BC67">
            <v>9</v>
          </cell>
          <cell r="BD67">
            <v>7</v>
          </cell>
          <cell r="BE67">
            <v>14</v>
          </cell>
          <cell r="BF67">
            <v>13</v>
          </cell>
          <cell r="BG67">
            <v>15</v>
          </cell>
          <cell r="BH67">
            <v>11</v>
          </cell>
          <cell r="BI67">
            <v>16</v>
          </cell>
          <cell r="BJ67">
            <v>9</v>
          </cell>
          <cell r="BK67">
            <v>10</v>
          </cell>
          <cell r="BL67">
            <v>14</v>
          </cell>
          <cell r="BM67">
            <v>13</v>
          </cell>
          <cell r="BN67">
            <v>16</v>
          </cell>
          <cell r="BO67">
            <v>13</v>
          </cell>
          <cell r="BP67">
            <v>8</v>
          </cell>
          <cell r="BQ67">
            <v>14</v>
          </cell>
          <cell r="BR67">
            <v>7</v>
          </cell>
          <cell r="BS67">
            <v>8</v>
          </cell>
          <cell r="BT67">
            <v>14</v>
          </cell>
          <cell r="BU67">
            <v>11</v>
          </cell>
          <cell r="BV67">
            <v>12</v>
          </cell>
          <cell r="BW67">
            <v>8</v>
          </cell>
          <cell r="BX67">
            <v>10</v>
          </cell>
          <cell r="BY67">
            <v>17</v>
          </cell>
          <cell r="BZ67">
            <v>12</v>
          </cell>
          <cell r="CA67">
            <v>7</v>
          </cell>
          <cell r="CB67">
            <v>11</v>
          </cell>
        </row>
        <row r="68">
          <cell r="A68" t="str">
            <v>中津軽郡</v>
          </cell>
          <cell r="B68" t="str">
            <v>死亡数</v>
          </cell>
          <cell r="C68">
            <v>19</v>
          </cell>
          <cell r="D68">
            <v>12</v>
          </cell>
          <cell r="E68">
            <v>16</v>
          </cell>
          <cell r="F68">
            <v>18</v>
          </cell>
          <cell r="G68">
            <v>18</v>
          </cell>
          <cell r="H68">
            <v>14</v>
          </cell>
          <cell r="I68">
            <v>8</v>
          </cell>
          <cell r="J68">
            <v>17</v>
          </cell>
          <cell r="K68">
            <v>20</v>
          </cell>
          <cell r="L68">
            <v>19</v>
          </cell>
          <cell r="M68">
            <v>12</v>
          </cell>
          <cell r="N68">
            <v>11</v>
          </cell>
          <cell r="O68">
            <v>21</v>
          </cell>
          <cell r="P68">
            <v>20</v>
          </cell>
          <cell r="Q68">
            <v>28</v>
          </cell>
          <cell r="R68">
            <v>16</v>
          </cell>
          <cell r="S68">
            <v>15</v>
          </cell>
          <cell r="T68">
            <v>11</v>
          </cell>
          <cell r="U68">
            <v>17</v>
          </cell>
          <cell r="V68">
            <v>13</v>
          </cell>
          <cell r="W68">
            <v>15</v>
          </cell>
          <cell r="X68">
            <v>18</v>
          </cell>
          <cell r="Y68">
            <v>14</v>
          </cell>
          <cell r="Z68">
            <v>10</v>
          </cell>
          <cell r="AA68">
            <v>21</v>
          </cell>
          <cell r="AB68">
            <v>14</v>
          </cell>
          <cell r="AC68">
            <v>20</v>
          </cell>
          <cell r="AD68">
            <v>14</v>
          </cell>
          <cell r="AE68">
            <v>22</v>
          </cell>
          <cell r="AF68">
            <v>16</v>
          </cell>
          <cell r="AG68">
            <v>19</v>
          </cell>
          <cell r="AH68">
            <v>14</v>
          </cell>
          <cell r="AI68">
            <v>15</v>
          </cell>
          <cell r="AJ68">
            <v>16</v>
          </cell>
          <cell r="AK68">
            <v>10</v>
          </cell>
          <cell r="AL68">
            <v>24</v>
          </cell>
          <cell r="AM68">
            <v>18</v>
          </cell>
          <cell r="AN68">
            <v>23</v>
          </cell>
          <cell r="AO68">
            <v>20</v>
          </cell>
          <cell r="AP68">
            <v>23</v>
          </cell>
          <cell r="AQ68">
            <v>16</v>
          </cell>
          <cell r="AR68">
            <v>14</v>
          </cell>
          <cell r="AS68">
            <v>18</v>
          </cell>
          <cell r="AT68">
            <v>16</v>
          </cell>
          <cell r="AU68">
            <v>14</v>
          </cell>
          <cell r="AV68">
            <v>22</v>
          </cell>
          <cell r="AW68">
            <v>10</v>
          </cell>
          <cell r="AX68">
            <v>11</v>
          </cell>
          <cell r="AY68">
            <v>17</v>
          </cell>
          <cell r="AZ68">
            <v>12</v>
          </cell>
          <cell r="BA68">
            <v>9</v>
          </cell>
          <cell r="BB68">
            <v>8</v>
          </cell>
          <cell r="BC68">
            <v>20</v>
          </cell>
          <cell r="BD68">
            <v>15</v>
          </cell>
          <cell r="BE68">
            <v>15</v>
          </cell>
          <cell r="BF68">
            <v>19</v>
          </cell>
          <cell r="BG68">
            <v>20</v>
          </cell>
          <cell r="BH68">
            <v>25</v>
          </cell>
          <cell r="BI68">
            <v>19</v>
          </cell>
          <cell r="BJ68">
            <v>17</v>
          </cell>
          <cell r="BK68">
            <v>25</v>
          </cell>
          <cell r="BL68">
            <v>22</v>
          </cell>
          <cell r="BM68">
            <v>17</v>
          </cell>
          <cell r="BN68">
            <v>15</v>
          </cell>
          <cell r="BO68">
            <v>9</v>
          </cell>
          <cell r="BP68">
            <v>7</v>
          </cell>
          <cell r="BQ68">
            <v>20</v>
          </cell>
          <cell r="BR68">
            <v>13</v>
          </cell>
          <cell r="BS68">
            <v>15</v>
          </cell>
          <cell r="BT68">
            <v>20</v>
          </cell>
          <cell r="BU68">
            <v>19</v>
          </cell>
          <cell r="BV68">
            <v>19</v>
          </cell>
          <cell r="BW68">
            <v>30</v>
          </cell>
          <cell r="BX68">
            <v>18</v>
          </cell>
          <cell r="BY68">
            <v>17</v>
          </cell>
          <cell r="BZ68">
            <v>21</v>
          </cell>
          <cell r="CA68">
            <v>15</v>
          </cell>
          <cell r="CB68">
            <v>13</v>
          </cell>
        </row>
        <row r="69">
          <cell r="B69" t="str">
            <v>転入数</v>
          </cell>
          <cell r="C69">
            <v>51</v>
          </cell>
          <cell r="D69">
            <v>33</v>
          </cell>
          <cell r="E69">
            <v>71</v>
          </cell>
          <cell r="F69">
            <v>54</v>
          </cell>
          <cell r="G69">
            <v>34</v>
          </cell>
          <cell r="H69">
            <v>22</v>
          </cell>
          <cell r="I69">
            <v>27</v>
          </cell>
          <cell r="J69">
            <v>38</v>
          </cell>
          <cell r="K69">
            <v>29</v>
          </cell>
          <cell r="L69">
            <v>41</v>
          </cell>
          <cell r="M69">
            <v>31</v>
          </cell>
          <cell r="N69">
            <v>51</v>
          </cell>
          <cell r="O69">
            <v>46</v>
          </cell>
          <cell r="P69">
            <v>19</v>
          </cell>
          <cell r="Q69">
            <v>82</v>
          </cell>
          <cell r="R69">
            <v>75</v>
          </cell>
          <cell r="S69">
            <v>48</v>
          </cell>
          <cell r="T69">
            <v>31</v>
          </cell>
          <cell r="U69">
            <v>46</v>
          </cell>
          <cell r="V69">
            <v>51</v>
          </cell>
          <cell r="W69">
            <v>20</v>
          </cell>
          <cell r="X69">
            <v>34</v>
          </cell>
          <cell r="Y69">
            <v>25</v>
          </cell>
          <cell r="Z69">
            <v>32</v>
          </cell>
          <cell r="AA69">
            <v>39</v>
          </cell>
          <cell r="AB69">
            <v>25</v>
          </cell>
          <cell r="AC69">
            <v>58</v>
          </cell>
          <cell r="AD69">
            <v>149</v>
          </cell>
          <cell r="AE69">
            <v>39</v>
          </cell>
          <cell r="AF69">
            <v>44</v>
          </cell>
          <cell r="AG69">
            <v>54</v>
          </cell>
          <cell r="AH69">
            <v>49</v>
          </cell>
          <cell r="AI69">
            <v>44</v>
          </cell>
          <cell r="AJ69">
            <v>35</v>
          </cell>
          <cell r="AK69">
            <v>27</v>
          </cell>
          <cell r="AL69">
            <v>35</v>
          </cell>
          <cell r="AM69">
            <v>38</v>
          </cell>
          <cell r="AN69">
            <v>24</v>
          </cell>
          <cell r="AO69">
            <v>63</v>
          </cell>
          <cell r="AP69">
            <v>61</v>
          </cell>
          <cell r="AQ69">
            <v>41</v>
          </cell>
          <cell r="AR69">
            <v>30</v>
          </cell>
          <cell r="AS69">
            <v>98</v>
          </cell>
          <cell r="AT69">
            <v>72</v>
          </cell>
          <cell r="AU69">
            <v>63</v>
          </cell>
          <cell r="AV69">
            <v>50</v>
          </cell>
          <cell r="AW69">
            <v>42</v>
          </cell>
          <cell r="AX69">
            <v>32</v>
          </cell>
          <cell r="AY69">
            <v>21</v>
          </cell>
          <cell r="AZ69">
            <v>24</v>
          </cell>
          <cell r="BA69">
            <v>89</v>
          </cell>
          <cell r="BB69">
            <v>68</v>
          </cell>
          <cell r="BC69">
            <v>28</v>
          </cell>
          <cell r="BD69">
            <v>30</v>
          </cell>
          <cell r="BE69">
            <v>56</v>
          </cell>
          <cell r="BF69">
            <v>51</v>
          </cell>
          <cell r="BG69">
            <v>55</v>
          </cell>
          <cell r="BH69">
            <v>39</v>
          </cell>
          <cell r="BI69">
            <v>33</v>
          </cell>
          <cell r="BJ69">
            <v>38</v>
          </cell>
          <cell r="BK69">
            <v>59</v>
          </cell>
          <cell r="BL69">
            <v>21</v>
          </cell>
          <cell r="BM69">
            <v>66</v>
          </cell>
          <cell r="BN69">
            <v>56</v>
          </cell>
          <cell r="BO69">
            <v>40</v>
          </cell>
          <cell r="BP69">
            <v>38</v>
          </cell>
          <cell r="BQ69">
            <v>29</v>
          </cell>
          <cell r="BR69">
            <v>48</v>
          </cell>
          <cell r="BS69">
            <v>31</v>
          </cell>
          <cell r="BT69">
            <v>57</v>
          </cell>
          <cell r="BU69">
            <v>47</v>
          </cell>
          <cell r="BV69">
            <v>24</v>
          </cell>
          <cell r="BW69">
            <v>21</v>
          </cell>
          <cell r="BX69">
            <v>29</v>
          </cell>
          <cell r="BY69">
            <v>69</v>
          </cell>
          <cell r="BZ69">
            <v>60</v>
          </cell>
          <cell r="CA69">
            <v>30</v>
          </cell>
          <cell r="CB69">
            <v>43</v>
          </cell>
        </row>
        <row r="70">
          <cell r="B70" t="str">
            <v>転出数</v>
          </cell>
          <cell r="C70">
            <v>39</v>
          </cell>
          <cell r="D70">
            <v>23</v>
          </cell>
          <cell r="E70">
            <v>141</v>
          </cell>
          <cell r="F70">
            <v>73</v>
          </cell>
          <cell r="G70">
            <v>29</v>
          </cell>
          <cell r="H70">
            <v>41</v>
          </cell>
          <cell r="I70">
            <v>38</v>
          </cell>
          <cell r="J70">
            <v>40</v>
          </cell>
          <cell r="K70">
            <v>27</v>
          </cell>
          <cell r="L70">
            <v>40</v>
          </cell>
          <cell r="M70">
            <v>39</v>
          </cell>
          <cell r="N70">
            <v>35</v>
          </cell>
          <cell r="O70">
            <v>37</v>
          </cell>
          <cell r="P70">
            <v>19</v>
          </cell>
          <cell r="Q70">
            <v>109</v>
          </cell>
          <cell r="R70">
            <v>61</v>
          </cell>
          <cell r="S70">
            <v>38</v>
          </cell>
          <cell r="T70">
            <v>25</v>
          </cell>
          <cell r="U70">
            <v>38</v>
          </cell>
          <cell r="V70">
            <v>27</v>
          </cell>
          <cell r="W70">
            <v>31</v>
          </cell>
          <cell r="X70">
            <v>27</v>
          </cell>
          <cell r="Y70">
            <v>58</v>
          </cell>
          <cell r="Z70">
            <v>21</v>
          </cell>
          <cell r="AA70">
            <v>18</v>
          </cell>
          <cell r="AB70">
            <v>26</v>
          </cell>
          <cell r="AC70">
            <v>122</v>
          </cell>
          <cell r="AD70">
            <v>53</v>
          </cell>
          <cell r="AE70">
            <v>32</v>
          </cell>
          <cell r="AF70">
            <v>32</v>
          </cell>
          <cell r="AG70">
            <v>34</v>
          </cell>
          <cell r="AH70">
            <v>52</v>
          </cell>
          <cell r="AI70">
            <v>30</v>
          </cell>
          <cell r="AJ70">
            <v>35</v>
          </cell>
          <cell r="AK70">
            <v>30</v>
          </cell>
          <cell r="AL70">
            <v>20</v>
          </cell>
          <cell r="AM70">
            <v>24</v>
          </cell>
          <cell r="AN70">
            <v>24</v>
          </cell>
          <cell r="AO70">
            <v>100</v>
          </cell>
          <cell r="AP70">
            <v>60</v>
          </cell>
          <cell r="AQ70">
            <v>37</v>
          </cell>
          <cell r="AR70">
            <v>46</v>
          </cell>
          <cell r="AS70">
            <v>43</v>
          </cell>
          <cell r="AT70">
            <v>54</v>
          </cell>
          <cell r="AU70">
            <v>20</v>
          </cell>
          <cell r="AV70">
            <v>50</v>
          </cell>
          <cell r="AW70">
            <v>37</v>
          </cell>
          <cell r="AX70">
            <v>42</v>
          </cell>
          <cell r="AY70">
            <v>42</v>
          </cell>
          <cell r="AZ70">
            <v>25</v>
          </cell>
          <cell r="BA70">
            <v>137</v>
          </cell>
          <cell r="BB70">
            <v>97</v>
          </cell>
          <cell r="BC70">
            <v>25</v>
          </cell>
          <cell r="BD70">
            <v>40</v>
          </cell>
          <cell r="BE70">
            <v>24</v>
          </cell>
          <cell r="BF70">
            <v>48</v>
          </cell>
          <cell r="BG70">
            <v>30</v>
          </cell>
          <cell r="BH70">
            <v>39</v>
          </cell>
          <cell r="BI70">
            <v>34</v>
          </cell>
          <cell r="BJ70">
            <v>15</v>
          </cell>
          <cell r="BK70">
            <v>33</v>
          </cell>
          <cell r="BL70">
            <v>33</v>
          </cell>
          <cell r="BM70">
            <v>113</v>
          </cell>
          <cell r="BN70">
            <v>69</v>
          </cell>
          <cell r="BO70">
            <v>33</v>
          </cell>
          <cell r="BP70">
            <v>32</v>
          </cell>
          <cell r="BQ70">
            <v>38</v>
          </cell>
          <cell r="BR70">
            <v>25</v>
          </cell>
          <cell r="BS70">
            <v>25</v>
          </cell>
          <cell r="BT70">
            <v>24</v>
          </cell>
          <cell r="BU70">
            <v>42</v>
          </cell>
          <cell r="BV70">
            <v>41</v>
          </cell>
          <cell r="BW70">
            <v>29</v>
          </cell>
          <cell r="BX70">
            <v>31</v>
          </cell>
          <cell r="BY70">
            <v>131</v>
          </cell>
          <cell r="BZ70">
            <v>64</v>
          </cell>
          <cell r="CA70">
            <v>38</v>
          </cell>
          <cell r="CB70">
            <v>43</v>
          </cell>
        </row>
        <row r="71">
          <cell r="B71" t="str">
            <v>人口増加数</v>
          </cell>
          <cell r="C71">
            <v>-10</v>
          </cell>
          <cell r="D71">
            <v>5</v>
          </cell>
          <cell r="E71">
            <v>-261</v>
          </cell>
          <cell r="F71">
            <v>-37</v>
          </cell>
          <cell r="G71">
            <v>17</v>
          </cell>
          <cell r="H71">
            <v>-8</v>
          </cell>
          <cell r="I71">
            <v>16</v>
          </cell>
          <cell r="J71">
            <v>36</v>
          </cell>
          <cell r="K71">
            <v>-6</v>
          </cell>
          <cell r="L71">
            <v>32</v>
          </cell>
          <cell r="M71">
            <v>-36</v>
          </cell>
          <cell r="N71">
            <v>0</v>
          </cell>
          <cell r="O71">
            <v>-30</v>
          </cell>
          <cell r="P71">
            <v>-38</v>
          </cell>
          <cell r="Q71">
            <v>-296</v>
          </cell>
          <cell r="R71">
            <v>-73</v>
          </cell>
          <cell r="S71">
            <v>12</v>
          </cell>
          <cell r="T71">
            <v>-17</v>
          </cell>
          <cell r="U71">
            <v>4</v>
          </cell>
          <cell r="V71">
            <v>-40</v>
          </cell>
          <cell r="W71">
            <v>-1</v>
          </cell>
          <cell r="X71">
            <v>22</v>
          </cell>
          <cell r="Y71">
            <v>-39</v>
          </cell>
          <cell r="Z71">
            <v>-20</v>
          </cell>
          <cell r="AA71">
            <v>-31</v>
          </cell>
          <cell r="AB71">
            <v>-3</v>
          </cell>
          <cell r="AC71">
            <v>-223</v>
          </cell>
          <cell r="AD71">
            <v>-59</v>
          </cell>
          <cell r="AE71">
            <v>-27</v>
          </cell>
          <cell r="AF71">
            <v>-38</v>
          </cell>
          <cell r="AG71">
            <v>30</v>
          </cell>
          <cell r="AH71">
            <v>54</v>
          </cell>
          <cell r="AI71">
            <v>-29</v>
          </cell>
          <cell r="AJ71">
            <v>29</v>
          </cell>
          <cell r="AK71">
            <v>-10</v>
          </cell>
          <cell r="AL71">
            <v>-15</v>
          </cell>
          <cell r="AM71">
            <v>-67</v>
          </cell>
          <cell r="AN71">
            <v>-35</v>
          </cell>
          <cell r="AO71">
            <v>-229</v>
          </cell>
          <cell r="AP71">
            <v>31</v>
          </cell>
          <cell r="AQ71">
            <v>-4</v>
          </cell>
          <cell r="AR71">
            <v>70</v>
          </cell>
          <cell r="AS71">
            <v>87</v>
          </cell>
          <cell r="AT71">
            <v>91</v>
          </cell>
          <cell r="AU71">
            <v>-34</v>
          </cell>
          <cell r="AV71">
            <v>-22</v>
          </cell>
          <cell r="AW71">
            <v>-64</v>
          </cell>
          <cell r="AX71">
            <v>-54</v>
          </cell>
          <cell r="AY71">
            <v>-49</v>
          </cell>
          <cell r="AZ71">
            <v>-39</v>
          </cell>
          <cell r="BA71">
            <v>-404</v>
          </cell>
          <cell r="BB71">
            <v>-12</v>
          </cell>
          <cell r="BC71">
            <v>-30</v>
          </cell>
          <cell r="BD71">
            <v>-3</v>
          </cell>
          <cell r="BE71">
            <v>-1</v>
          </cell>
          <cell r="BF71">
            <v>-13</v>
          </cell>
          <cell r="BG71">
            <v>14</v>
          </cell>
          <cell r="BH71">
            <v>-18</v>
          </cell>
          <cell r="BI71">
            <v>-25</v>
          </cell>
          <cell r="BJ71">
            <v>-61</v>
          </cell>
          <cell r="BK71">
            <v>-46</v>
          </cell>
          <cell r="BL71">
            <v>-61</v>
          </cell>
          <cell r="BM71">
            <v>-243</v>
          </cell>
          <cell r="BN71">
            <v>27</v>
          </cell>
          <cell r="BO71">
            <v>9</v>
          </cell>
          <cell r="BP71">
            <v>-44</v>
          </cell>
          <cell r="BQ71">
            <v>60</v>
          </cell>
          <cell r="BR71">
            <v>-9</v>
          </cell>
          <cell r="BS71">
            <v>8</v>
          </cell>
          <cell r="BT71">
            <v>-90</v>
          </cell>
          <cell r="BU71">
            <v>35</v>
          </cell>
          <cell r="BV71">
            <v>12</v>
          </cell>
          <cell r="BW71">
            <v>-39</v>
          </cell>
          <cell r="BX71">
            <v>-57</v>
          </cell>
          <cell r="BY71">
            <v>-243</v>
          </cell>
          <cell r="BZ71">
            <v>34</v>
          </cell>
          <cell r="CA71">
            <v>-10</v>
          </cell>
          <cell r="CB71">
            <v>8</v>
          </cell>
        </row>
        <row r="72">
          <cell r="B72" t="str">
            <v>出生数</v>
          </cell>
          <cell r="C72">
            <v>67</v>
          </cell>
          <cell r="D72">
            <v>60</v>
          </cell>
          <cell r="E72">
            <v>96</v>
          </cell>
          <cell r="F72">
            <v>68</v>
          </cell>
          <cell r="G72">
            <v>97</v>
          </cell>
          <cell r="H72">
            <v>93</v>
          </cell>
          <cell r="I72">
            <v>63</v>
          </cell>
          <cell r="J72">
            <v>90</v>
          </cell>
          <cell r="K72">
            <v>61</v>
          </cell>
          <cell r="L72">
            <v>71</v>
          </cell>
          <cell r="M72">
            <v>81</v>
          </cell>
          <cell r="N72">
            <v>72</v>
          </cell>
          <cell r="O72">
            <v>62</v>
          </cell>
          <cell r="P72">
            <v>52</v>
          </cell>
          <cell r="Q72">
            <v>65</v>
          </cell>
          <cell r="R72">
            <v>68</v>
          </cell>
          <cell r="S72">
            <v>78</v>
          </cell>
          <cell r="T72">
            <v>76</v>
          </cell>
          <cell r="U72">
            <v>76</v>
          </cell>
          <cell r="V72">
            <v>71</v>
          </cell>
          <cell r="W72">
            <v>70</v>
          </cell>
          <cell r="X72">
            <v>67</v>
          </cell>
          <cell r="Y72">
            <v>62</v>
          </cell>
          <cell r="Z72">
            <v>43</v>
          </cell>
          <cell r="AA72">
            <v>68</v>
          </cell>
          <cell r="AB72">
            <v>73</v>
          </cell>
          <cell r="AC72">
            <v>66</v>
          </cell>
          <cell r="AD72">
            <v>61</v>
          </cell>
          <cell r="AE72">
            <v>77</v>
          </cell>
          <cell r="AF72">
            <v>52</v>
          </cell>
          <cell r="AG72">
            <v>71</v>
          </cell>
          <cell r="AH72">
            <v>68</v>
          </cell>
          <cell r="AI72">
            <v>67</v>
          </cell>
          <cell r="AJ72">
            <v>75</v>
          </cell>
          <cell r="AK72">
            <v>69</v>
          </cell>
          <cell r="AL72">
            <v>61</v>
          </cell>
          <cell r="AM72">
            <v>58</v>
          </cell>
          <cell r="AN72">
            <v>69</v>
          </cell>
          <cell r="AO72">
            <v>58</v>
          </cell>
          <cell r="AP72">
            <v>61</v>
          </cell>
          <cell r="AQ72">
            <v>68</v>
          </cell>
          <cell r="AR72">
            <v>82</v>
          </cell>
          <cell r="AS72">
            <v>67</v>
          </cell>
          <cell r="AT72">
            <v>62</v>
          </cell>
          <cell r="AU72">
            <v>62</v>
          </cell>
          <cell r="AV72">
            <v>63</v>
          </cell>
          <cell r="AW72">
            <v>67</v>
          </cell>
          <cell r="AX72">
            <v>50</v>
          </cell>
          <cell r="AY72">
            <v>68</v>
          </cell>
          <cell r="AZ72">
            <v>67</v>
          </cell>
          <cell r="BA72">
            <v>55</v>
          </cell>
          <cell r="BB72">
            <v>76</v>
          </cell>
          <cell r="BC72">
            <v>61</v>
          </cell>
          <cell r="BD72">
            <v>75</v>
          </cell>
          <cell r="BE72">
            <v>80</v>
          </cell>
          <cell r="BF72">
            <v>47</v>
          </cell>
          <cell r="BG72">
            <v>63</v>
          </cell>
          <cell r="BH72">
            <v>64</v>
          </cell>
          <cell r="BI72">
            <v>69</v>
          </cell>
          <cell r="BJ72">
            <v>52</v>
          </cell>
          <cell r="BK72">
            <v>59</v>
          </cell>
          <cell r="BL72">
            <v>65</v>
          </cell>
          <cell r="BM72">
            <v>60</v>
          </cell>
          <cell r="BN72">
            <v>69</v>
          </cell>
          <cell r="BO72">
            <v>72</v>
          </cell>
          <cell r="BP72">
            <v>60</v>
          </cell>
          <cell r="BQ72">
            <v>55</v>
          </cell>
          <cell r="BR72">
            <v>65</v>
          </cell>
          <cell r="BS72">
            <v>73</v>
          </cell>
          <cell r="BT72">
            <v>37</v>
          </cell>
          <cell r="BU72">
            <v>43</v>
          </cell>
          <cell r="BV72">
            <v>54</v>
          </cell>
          <cell r="BW72">
            <v>67</v>
          </cell>
          <cell r="BX72">
            <v>49</v>
          </cell>
          <cell r="BY72">
            <v>53</v>
          </cell>
          <cell r="BZ72">
            <v>72</v>
          </cell>
          <cell r="CA72">
            <v>60</v>
          </cell>
          <cell r="CB72">
            <v>76</v>
          </cell>
        </row>
        <row r="73">
          <cell r="A73" t="str">
            <v>南津軽郡</v>
          </cell>
          <cell r="B73" t="str">
            <v>死亡数</v>
          </cell>
          <cell r="C73">
            <v>93</v>
          </cell>
          <cell r="D73">
            <v>87</v>
          </cell>
          <cell r="E73">
            <v>80</v>
          </cell>
          <cell r="F73">
            <v>82</v>
          </cell>
          <cell r="G73">
            <v>68</v>
          </cell>
          <cell r="H73">
            <v>73</v>
          </cell>
          <cell r="I73">
            <v>68</v>
          </cell>
          <cell r="J73">
            <v>94</v>
          </cell>
          <cell r="K73">
            <v>76</v>
          </cell>
          <cell r="L73">
            <v>71</v>
          </cell>
          <cell r="M73">
            <v>72</v>
          </cell>
          <cell r="N73">
            <v>84</v>
          </cell>
          <cell r="O73">
            <v>97</v>
          </cell>
          <cell r="P73">
            <v>88</v>
          </cell>
          <cell r="Q73">
            <v>96</v>
          </cell>
          <cell r="R73">
            <v>83</v>
          </cell>
          <cell r="S73">
            <v>87</v>
          </cell>
          <cell r="T73">
            <v>83</v>
          </cell>
          <cell r="U73">
            <v>74</v>
          </cell>
          <cell r="V73">
            <v>85</v>
          </cell>
          <cell r="W73">
            <v>67</v>
          </cell>
          <cell r="X73">
            <v>85</v>
          </cell>
          <cell r="Y73">
            <v>79</v>
          </cell>
          <cell r="Z73">
            <v>65</v>
          </cell>
          <cell r="AA73">
            <v>112</v>
          </cell>
          <cell r="AB73">
            <v>70</v>
          </cell>
          <cell r="AC73">
            <v>82</v>
          </cell>
          <cell r="AD73">
            <v>86</v>
          </cell>
          <cell r="AE73">
            <v>89</v>
          </cell>
          <cell r="AF73">
            <v>74</v>
          </cell>
          <cell r="AG73">
            <v>84</v>
          </cell>
          <cell r="AH73">
            <v>87</v>
          </cell>
          <cell r="AI73">
            <v>97</v>
          </cell>
          <cell r="AJ73">
            <v>83</v>
          </cell>
          <cell r="AK73">
            <v>74</v>
          </cell>
          <cell r="AL73">
            <v>74</v>
          </cell>
          <cell r="AM73">
            <v>106</v>
          </cell>
          <cell r="AN73">
            <v>68</v>
          </cell>
          <cell r="AO73">
            <v>98</v>
          </cell>
          <cell r="AP73">
            <v>77</v>
          </cell>
          <cell r="AQ73">
            <v>100</v>
          </cell>
          <cell r="AR73">
            <v>72</v>
          </cell>
          <cell r="AS73">
            <v>63</v>
          </cell>
          <cell r="AT73">
            <v>62</v>
          </cell>
          <cell r="AU73">
            <v>54</v>
          </cell>
          <cell r="AV73">
            <v>74</v>
          </cell>
          <cell r="AW73">
            <v>76</v>
          </cell>
          <cell r="AX73">
            <v>89</v>
          </cell>
          <cell r="AY73">
            <v>90</v>
          </cell>
          <cell r="AZ73">
            <v>95</v>
          </cell>
          <cell r="BA73">
            <v>108</v>
          </cell>
          <cell r="BB73">
            <v>87</v>
          </cell>
          <cell r="BC73">
            <v>80</v>
          </cell>
          <cell r="BD73">
            <v>78</v>
          </cell>
          <cell r="BE73">
            <v>84</v>
          </cell>
          <cell r="BF73">
            <v>65</v>
          </cell>
          <cell r="BG73">
            <v>82</v>
          </cell>
          <cell r="BH73">
            <v>99</v>
          </cell>
          <cell r="BI73">
            <v>87</v>
          </cell>
          <cell r="BJ73">
            <v>95</v>
          </cell>
          <cell r="BK73">
            <v>100</v>
          </cell>
          <cell r="BL73">
            <v>89</v>
          </cell>
          <cell r="BM73">
            <v>100</v>
          </cell>
          <cell r="BN73">
            <v>92</v>
          </cell>
          <cell r="BO73">
            <v>87</v>
          </cell>
          <cell r="BP73">
            <v>88</v>
          </cell>
          <cell r="BQ73">
            <v>66</v>
          </cell>
          <cell r="BR73">
            <v>85</v>
          </cell>
          <cell r="BS73">
            <v>82</v>
          </cell>
          <cell r="BT73">
            <v>88</v>
          </cell>
          <cell r="BU73">
            <v>70</v>
          </cell>
          <cell r="BV73">
            <v>94</v>
          </cell>
          <cell r="BW73">
            <v>91</v>
          </cell>
          <cell r="BX73">
            <v>102</v>
          </cell>
          <cell r="BY73">
            <v>94</v>
          </cell>
          <cell r="BZ73">
            <v>90</v>
          </cell>
          <cell r="CA73">
            <v>80</v>
          </cell>
          <cell r="CB73">
            <v>84</v>
          </cell>
        </row>
        <row r="74">
          <cell r="B74" t="str">
            <v>転入数</v>
          </cell>
          <cell r="C74">
            <v>179</v>
          </cell>
          <cell r="D74">
            <v>166</v>
          </cell>
          <cell r="E74">
            <v>463</v>
          </cell>
          <cell r="F74">
            <v>347</v>
          </cell>
          <cell r="G74">
            <v>203</v>
          </cell>
          <cell r="H74">
            <v>153</v>
          </cell>
          <cell r="I74">
            <v>188</v>
          </cell>
          <cell r="J74">
            <v>226</v>
          </cell>
          <cell r="K74">
            <v>211</v>
          </cell>
          <cell r="L74">
            <v>234</v>
          </cell>
          <cell r="M74">
            <v>189</v>
          </cell>
          <cell r="N74">
            <v>184</v>
          </cell>
          <cell r="O74">
            <v>155</v>
          </cell>
          <cell r="P74">
            <v>145</v>
          </cell>
          <cell r="Q74">
            <v>474</v>
          </cell>
          <cell r="R74">
            <v>347</v>
          </cell>
          <cell r="S74">
            <v>211</v>
          </cell>
          <cell r="T74">
            <v>172</v>
          </cell>
          <cell r="U74">
            <v>189</v>
          </cell>
          <cell r="V74">
            <v>198</v>
          </cell>
          <cell r="W74">
            <v>183</v>
          </cell>
          <cell r="X74">
            <v>199</v>
          </cell>
          <cell r="Y74">
            <v>180</v>
          </cell>
          <cell r="Z74">
            <v>182</v>
          </cell>
          <cell r="AA74">
            <v>163</v>
          </cell>
          <cell r="AB74">
            <v>158</v>
          </cell>
          <cell r="AC74">
            <v>396</v>
          </cell>
          <cell r="AD74">
            <v>378</v>
          </cell>
          <cell r="AE74">
            <v>200</v>
          </cell>
          <cell r="AF74">
            <v>152</v>
          </cell>
          <cell r="AG74">
            <v>234</v>
          </cell>
          <cell r="AH74">
            <v>258</v>
          </cell>
          <cell r="AI74">
            <v>227</v>
          </cell>
          <cell r="AJ74">
            <v>257</v>
          </cell>
          <cell r="AK74">
            <v>185</v>
          </cell>
          <cell r="AL74">
            <v>162</v>
          </cell>
          <cell r="AM74">
            <v>171</v>
          </cell>
          <cell r="AN74">
            <v>157</v>
          </cell>
          <cell r="AO74">
            <v>448</v>
          </cell>
          <cell r="AP74">
            <v>472</v>
          </cell>
          <cell r="AQ74">
            <v>208</v>
          </cell>
          <cell r="AR74">
            <v>207</v>
          </cell>
          <cell r="AS74">
            <v>235</v>
          </cell>
          <cell r="AT74">
            <v>229</v>
          </cell>
          <cell r="AU74">
            <v>178</v>
          </cell>
          <cell r="AV74">
            <v>193</v>
          </cell>
          <cell r="AW74">
            <v>137</v>
          </cell>
          <cell r="AX74">
            <v>147</v>
          </cell>
          <cell r="AY74">
            <v>120</v>
          </cell>
          <cell r="AZ74">
            <v>115</v>
          </cell>
          <cell r="BA74">
            <v>434</v>
          </cell>
          <cell r="BB74">
            <v>346</v>
          </cell>
          <cell r="BC74">
            <v>164</v>
          </cell>
          <cell r="BD74">
            <v>196</v>
          </cell>
          <cell r="BE74">
            <v>189</v>
          </cell>
          <cell r="BF74">
            <v>201</v>
          </cell>
          <cell r="BG74">
            <v>220</v>
          </cell>
          <cell r="BH74">
            <v>252</v>
          </cell>
          <cell r="BI74">
            <v>156</v>
          </cell>
          <cell r="BJ74">
            <v>182</v>
          </cell>
          <cell r="BK74">
            <v>173</v>
          </cell>
          <cell r="BL74">
            <v>124</v>
          </cell>
          <cell r="BM74">
            <v>449</v>
          </cell>
          <cell r="BN74">
            <v>376</v>
          </cell>
          <cell r="BO74">
            <v>215</v>
          </cell>
          <cell r="BP74">
            <v>172</v>
          </cell>
          <cell r="BQ74">
            <v>224</v>
          </cell>
          <cell r="BR74">
            <v>191</v>
          </cell>
          <cell r="BS74">
            <v>173</v>
          </cell>
          <cell r="BT74">
            <v>169</v>
          </cell>
          <cell r="BU74">
            <v>240</v>
          </cell>
          <cell r="BV74">
            <v>199</v>
          </cell>
          <cell r="BW74">
            <v>153</v>
          </cell>
          <cell r="BX74">
            <v>162</v>
          </cell>
          <cell r="BY74">
            <v>411</v>
          </cell>
          <cell r="BZ74">
            <v>385</v>
          </cell>
          <cell r="CA74">
            <v>198</v>
          </cell>
          <cell r="CB74">
            <v>165</v>
          </cell>
        </row>
        <row r="75">
          <cell r="B75" t="str">
            <v>転出数</v>
          </cell>
          <cell r="C75">
            <v>163</v>
          </cell>
          <cell r="D75">
            <v>134</v>
          </cell>
          <cell r="E75">
            <v>740</v>
          </cell>
          <cell r="F75">
            <v>370</v>
          </cell>
          <cell r="G75">
            <v>215</v>
          </cell>
          <cell r="H75">
            <v>181</v>
          </cell>
          <cell r="I75">
            <v>167</v>
          </cell>
          <cell r="J75">
            <v>186</v>
          </cell>
          <cell r="K75">
            <v>202</v>
          </cell>
          <cell r="L75">
            <v>202</v>
          </cell>
          <cell r="M75">
            <v>234</v>
          </cell>
          <cell r="N75">
            <v>172</v>
          </cell>
          <cell r="O75">
            <v>150</v>
          </cell>
          <cell r="P75">
            <v>147</v>
          </cell>
          <cell r="Q75">
            <v>739</v>
          </cell>
          <cell r="R75">
            <v>405</v>
          </cell>
          <cell r="S75">
            <v>190</v>
          </cell>
          <cell r="T75">
            <v>182</v>
          </cell>
          <cell r="U75">
            <v>187</v>
          </cell>
          <cell r="V75">
            <v>224</v>
          </cell>
          <cell r="W75">
            <v>187</v>
          </cell>
          <cell r="X75">
            <v>159</v>
          </cell>
          <cell r="Y75">
            <v>202</v>
          </cell>
          <cell r="Z75">
            <v>180</v>
          </cell>
          <cell r="AA75">
            <v>150</v>
          </cell>
          <cell r="AB75">
            <v>164</v>
          </cell>
          <cell r="AC75">
            <v>603</v>
          </cell>
          <cell r="AD75">
            <v>412</v>
          </cell>
          <cell r="AE75">
            <v>215</v>
          </cell>
          <cell r="AF75">
            <v>168</v>
          </cell>
          <cell r="AG75">
            <v>191</v>
          </cell>
          <cell r="AH75">
            <v>185</v>
          </cell>
          <cell r="AI75">
            <v>226</v>
          </cell>
          <cell r="AJ75">
            <v>220</v>
          </cell>
          <cell r="AK75">
            <v>190</v>
          </cell>
          <cell r="AL75">
            <v>164</v>
          </cell>
          <cell r="AM75">
            <v>190</v>
          </cell>
          <cell r="AN75">
            <v>193</v>
          </cell>
          <cell r="AO75">
            <v>637</v>
          </cell>
          <cell r="AP75">
            <v>425</v>
          </cell>
          <cell r="AQ75">
            <v>180</v>
          </cell>
          <cell r="AR75">
            <v>147</v>
          </cell>
          <cell r="AS75">
            <v>152</v>
          </cell>
          <cell r="AT75">
            <v>138</v>
          </cell>
          <cell r="AU75">
            <v>220</v>
          </cell>
          <cell r="AV75">
            <v>204</v>
          </cell>
          <cell r="AW75">
            <v>192</v>
          </cell>
          <cell r="AX75">
            <v>162</v>
          </cell>
          <cell r="AY75">
            <v>147</v>
          </cell>
          <cell r="AZ75">
            <v>126</v>
          </cell>
          <cell r="BA75">
            <v>785</v>
          </cell>
          <cell r="BB75">
            <v>347</v>
          </cell>
          <cell r="BC75">
            <v>175</v>
          </cell>
          <cell r="BD75">
            <v>196</v>
          </cell>
          <cell r="BE75">
            <v>186</v>
          </cell>
          <cell r="BF75">
            <v>196</v>
          </cell>
          <cell r="BG75">
            <v>187</v>
          </cell>
          <cell r="BH75">
            <v>235</v>
          </cell>
          <cell r="BI75">
            <v>163</v>
          </cell>
          <cell r="BJ75">
            <v>200</v>
          </cell>
          <cell r="BK75">
            <v>178</v>
          </cell>
          <cell r="BL75">
            <v>161</v>
          </cell>
          <cell r="BM75">
            <v>652</v>
          </cell>
          <cell r="BN75">
            <v>326</v>
          </cell>
          <cell r="BO75">
            <v>191</v>
          </cell>
          <cell r="BP75">
            <v>188</v>
          </cell>
          <cell r="BQ75">
            <v>153</v>
          </cell>
          <cell r="BR75">
            <v>180</v>
          </cell>
          <cell r="BS75">
            <v>156</v>
          </cell>
          <cell r="BT75">
            <v>208</v>
          </cell>
          <cell r="BU75">
            <v>178</v>
          </cell>
          <cell r="BV75">
            <v>147</v>
          </cell>
          <cell r="BW75">
            <v>168</v>
          </cell>
          <cell r="BX75">
            <v>166</v>
          </cell>
          <cell r="BY75">
            <v>613</v>
          </cell>
          <cell r="BZ75">
            <v>333</v>
          </cell>
          <cell r="CA75">
            <v>188</v>
          </cell>
          <cell r="CB75">
            <v>149</v>
          </cell>
        </row>
        <row r="76">
          <cell r="B76" t="str">
            <v>人口増加数</v>
          </cell>
          <cell r="C76">
            <v>-7</v>
          </cell>
          <cell r="D76">
            <v>8</v>
          </cell>
          <cell r="E76">
            <v>-322</v>
          </cell>
          <cell r="F76">
            <v>-52</v>
          </cell>
          <cell r="G76">
            <v>-3</v>
          </cell>
          <cell r="H76">
            <v>-38</v>
          </cell>
          <cell r="I76">
            <v>-20</v>
          </cell>
          <cell r="J76">
            <v>-16</v>
          </cell>
          <cell r="K76">
            <v>-14</v>
          </cell>
          <cell r="L76">
            <v>-57</v>
          </cell>
          <cell r="M76">
            <v>-38</v>
          </cell>
          <cell r="N76">
            <v>2</v>
          </cell>
          <cell r="O76">
            <v>-26</v>
          </cell>
          <cell r="P76">
            <v>-21</v>
          </cell>
          <cell r="Q76">
            <v>-272</v>
          </cell>
          <cell r="R76">
            <v>-2</v>
          </cell>
          <cell r="S76">
            <v>-41</v>
          </cell>
          <cell r="T76">
            <v>-5</v>
          </cell>
          <cell r="U76">
            <v>28</v>
          </cell>
          <cell r="V76">
            <v>7</v>
          </cell>
          <cell r="W76">
            <v>8</v>
          </cell>
          <cell r="X76">
            <v>-41</v>
          </cell>
          <cell r="Y76">
            <v>-53</v>
          </cell>
          <cell r="Z76">
            <v>-30</v>
          </cell>
          <cell r="AA76">
            <v>-19</v>
          </cell>
          <cell r="AB76">
            <v>-57</v>
          </cell>
          <cell r="AC76">
            <v>-310</v>
          </cell>
          <cell r="AD76">
            <v>11</v>
          </cell>
          <cell r="AE76">
            <v>-9</v>
          </cell>
          <cell r="AF76">
            <v>-29</v>
          </cell>
          <cell r="AG76">
            <v>-11</v>
          </cell>
          <cell r="AH76">
            <v>-2</v>
          </cell>
          <cell r="AI76">
            <v>-26</v>
          </cell>
          <cell r="AJ76">
            <v>-15</v>
          </cell>
          <cell r="AK76">
            <v>-32</v>
          </cell>
          <cell r="AL76">
            <v>-21</v>
          </cell>
          <cell r="AM76">
            <v>-53</v>
          </cell>
          <cell r="AN76">
            <v>-38</v>
          </cell>
          <cell r="AO76">
            <v>-276</v>
          </cell>
          <cell r="AP76">
            <v>1</v>
          </cell>
          <cell r="AQ76">
            <v>-31</v>
          </cell>
          <cell r="AR76">
            <v>2</v>
          </cell>
          <cell r="AS76">
            <v>-36</v>
          </cell>
          <cell r="AT76">
            <v>32</v>
          </cell>
          <cell r="AU76">
            <v>-9</v>
          </cell>
          <cell r="AV76">
            <v>-71</v>
          </cell>
          <cell r="AW76">
            <v>5</v>
          </cell>
          <cell r="AX76">
            <v>-34</v>
          </cell>
          <cell r="AY76">
            <v>-68</v>
          </cell>
          <cell r="AZ76">
            <v>-25</v>
          </cell>
          <cell r="BA76">
            <v>-300</v>
          </cell>
          <cell r="BB76">
            <v>-1</v>
          </cell>
          <cell r="BC76">
            <v>-25</v>
          </cell>
          <cell r="BD76">
            <v>-46</v>
          </cell>
          <cell r="BE76">
            <v>11</v>
          </cell>
          <cell r="BF76">
            <v>3</v>
          </cell>
          <cell r="BG76">
            <v>-54</v>
          </cell>
          <cell r="BH76">
            <v>-35</v>
          </cell>
          <cell r="BI76">
            <v>-44</v>
          </cell>
          <cell r="BJ76">
            <v>-16</v>
          </cell>
          <cell r="BK76">
            <v>-61</v>
          </cell>
          <cell r="BL76">
            <v>-37</v>
          </cell>
          <cell r="BM76">
            <v>-231</v>
          </cell>
          <cell r="BN76">
            <v>24</v>
          </cell>
          <cell r="BO76">
            <v>-49</v>
          </cell>
          <cell r="BP76">
            <v>-18</v>
          </cell>
          <cell r="BQ76">
            <v>-18</v>
          </cell>
          <cell r="BR76">
            <v>-39</v>
          </cell>
          <cell r="BS76">
            <v>-10</v>
          </cell>
          <cell r="BT76">
            <v>-25</v>
          </cell>
          <cell r="BU76">
            <v>-39</v>
          </cell>
          <cell r="BV76">
            <v>-47</v>
          </cell>
          <cell r="BW76">
            <v>-44</v>
          </cell>
          <cell r="BX76">
            <v>-42</v>
          </cell>
          <cell r="BY76">
            <v>-279</v>
          </cell>
          <cell r="BZ76">
            <v>24</v>
          </cell>
          <cell r="CA76">
            <v>-32</v>
          </cell>
          <cell r="CB76">
            <v>-31</v>
          </cell>
        </row>
        <row r="77">
          <cell r="B77" t="str">
            <v>出生数</v>
          </cell>
          <cell r="C77">
            <v>39</v>
          </cell>
          <cell r="D77">
            <v>53</v>
          </cell>
          <cell r="E77">
            <v>51</v>
          </cell>
          <cell r="F77">
            <v>55</v>
          </cell>
          <cell r="G77">
            <v>50</v>
          </cell>
          <cell r="H77">
            <v>41</v>
          </cell>
          <cell r="I77">
            <v>42</v>
          </cell>
          <cell r="J77">
            <v>56</v>
          </cell>
          <cell r="K77">
            <v>51</v>
          </cell>
          <cell r="L77">
            <v>34</v>
          </cell>
          <cell r="M77">
            <v>42</v>
          </cell>
          <cell r="N77">
            <v>43</v>
          </cell>
          <cell r="O77">
            <v>49</v>
          </cell>
          <cell r="P77">
            <v>48</v>
          </cell>
          <cell r="Q77">
            <v>41</v>
          </cell>
          <cell r="R77">
            <v>42</v>
          </cell>
          <cell r="S77">
            <v>61</v>
          </cell>
          <cell r="T77">
            <v>44</v>
          </cell>
          <cell r="U77">
            <v>48</v>
          </cell>
          <cell r="V77">
            <v>49</v>
          </cell>
          <cell r="W77">
            <v>50</v>
          </cell>
          <cell r="X77">
            <v>36</v>
          </cell>
          <cell r="Y77">
            <v>42</v>
          </cell>
          <cell r="Z77">
            <v>35</v>
          </cell>
          <cell r="AA77">
            <v>50</v>
          </cell>
          <cell r="AB77">
            <v>39</v>
          </cell>
          <cell r="AC77">
            <v>45</v>
          </cell>
          <cell r="AD77">
            <v>50</v>
          </cell>
          <cell r="AE77">
            <v>58</v>
          </cell>
          <cell r="AF77">
            <v>46</v>
          </cell>
          <cell r="AG77">
            <v>50</v>
          </cell>
          <cell r="AH77">
            <v>48</v>
          </cell>
          <cell r="AI77">
            <v>40</v>
          </cell>
          <cell r="AJ77">
            <v>35</v>
          </cell>
          <cell r="AK77">
            <v>33</v>
          </cell>
          <cell r="AL77">
            <v>42</v>
          </cell>
          <cell r="AM77">
            <v>46</v>
          </cell>
          <cell r="AN77">
            <v>33</v>
          </cell>
          <cell r="AO77">
            <v>31</v>
          </cell>
          <cell r="AP77">
            <v>47</v>
          </cell>
          <cell r="AQ77">
            <v>50</v>
          </cell>
          <cell r="AR77">
            <v>54</v>
          </cell>
          <cell r="AS77">
            <v>61</v>
          </cell>
          <cell r="AT77">
            <v>48</v>
          </cell>
          <cell r="AU77">
            <v>38</v>
          </cell>
          <cell r="AV77">
            <v>37</v>
          </cell>
          <cell r="AW77">
            <v>32</v>
          </cell>
          <cell r="AX77">
            <v>36</v>
          </cell>
          <cell r="AY77">
            <v>33</v>
          </cell>
          <cell r="AZ77">
            <v>60</v>
          </cell>
          <cell r="BA77">
            <v>41</v>
          </cell>
          <cell r="BB77">
            <v>42</v>
          </cell>
          <cell r="BC77">
            <v>40</v>
          </cell>
          <cell r="BD77">
            <v>39</v>
          </cell>
          <cell r="BE77">
            <v>55</v>
          </cell>
          <cell r="BF77">
            <v>41</v>
          </cell>
          <cell r="BG77">
            <v>32</v>
          </cell>
          <cell r="BH77">
            <v>38</v>
          </cell>
          <cell r="BI77">
            <v>37</v>
          </cell>
          <cell r="BJ77">
            <v>32</v>
          </cell>
          <cell r="BK77">
            <v>36</v>
          </cell>
          <cell r="BL77">
            <v>32</v>
          </cell>
          <cell r="BM77">
            <v>40</v>
          </cell>
          <cell r="BN77">
            <v>42</v>
          </cell>
          <cell r="BO77">
            <v>38</v>
          </cell>
          <cell r="BP77">
            <v>43</v>
          </cell>
          <cell r="BQ77">
            <v>42</v>
          </cell>
          <cell r="BR77">
            <v>44</v>
          </cell>
          <cell r="BS77">
            <v>43</v>
          </cell>
          <cell r="BT77">
            <v>38</v>
          </cell>
          <cell r="BU77">
            <v>35</v>
          </cell>
          <cell r="BV77">
            <v>31</v>
          </cell>
          <cell r="BW77">
            <v>36</v>
          </cell>
          <cell r="BX77">
            <v>37</v>
          </cell>
          <cell r="BY77">
            <v>35</v>
          </cell>
          <cell r="BZ77">
            <v>27</v>
          </cell>
          <cell r="CA77">
            <v>47</v>
          </cell>
          <cell r="CB77">
            <v>39</v>
          </cell>
        </row>
        <row r="78">
          <cell r="A78" t="str">
            <v>北津軽郡</v>
          </cell>
          <cell r="B78" t="str">
            <v>死亡数</v>
          </cell>
          <cell r="C78">
            <v>56</v>
          </cell>
          <cell r="D78">
            <v>55</v>
          </cell>
          <cell r="E78">
            <v>59</v>
          </cell>
          <cell r="F78">
            <v>46</v>
          </cell>
          <cell r="G78">
            <v>56</v>
          </cell>
          <cell r="H78">
            <v>47</v>
          </cell>
          <cell r="I78">
            <v>57</v>
          </cell>
          <cell r="J78">
            <v>61</v>
          </cell>
          <cell r="K78">
            <v>39</v>
          </cell>
          <cell r="L78">
            <v>57</v>
          </cell>
          <cell r="M78">
            <v>57</v>
          </cell>
          <cell r="N78">
            <v>47</v>
          </cell>
          <cell r="O78">
            <v>73</v>
          </cell>
          <cell r="P78">
            <v>60</v>
          </cell>
          <cell r="Q78">
            <v>65</v>
          </cell>
          <cell r="R78">
            <v>48</v>
          </cell>
          <cell r="S78">
            <v>48</v>
          </cell>
          <cell r="T78">
            <v>46</v>
          </cell>
          <cell r="U78">
            <v>51</v>
          </cell>
          <cell r="V78">
            <v>46</v>
          </cell>
          <cell r="W78">
            <v>40</v>
          </cell>
          <cell r="X78">
            <v>55</v>
          </cell>
          <cell r="Y78">
            <v>46</v>
          </cell>
          <cell r="Z78">
            <v>65</v>
          </cell>
          <cell r="AA78">
            <v>59</v>
          </cell>
          <cell r="AB78">
            <v>49</v>
          </cell>
          <cell r="AC78">
            <v>72</v>
          </cell>
          <cell r="AD78">
            <v>49</v>
          </cell>
          <cell r="AE78">
            <v>44</v>
          </cell>
          <cell r="AF78">
            <v>53</v>
          </cell>
          <cell r="AG78">
            <v>57</v>
          </cell>
          <cell r="AH78">
            <v>45</v>
          </cell>
          <cell r="AI78">
            <v>55</v>
          </cell>
          <cell r="AJ78">
            <v>52</v>
          </cell>
          <cell r="AK78">
            <v>55</v>
          </cell>
          <cell r="AL78">
            <v>65</v>
          </cell>
          <cell r="AM78">
            <v>95</v>
          </cell>
          <cell r="AN78">
            <v>39</v>
          </cell>
          <cell r="AO78">
            <v>59</v>
          </cell>
          <cell r="AP78">
            <v>54</v>
          </cell>
          <cell r="AQ78">
            <v>54</v>
          </cell>
          <cell r="AR78">
            <v>53</v>
          </cell>
          <cell r="AS78">
            <v>63</v>
          </cell>
          <cell r="AT78">
            <v>43</v>
          </cell>
          <cell r="AU78">
            <v>43</v>
          </cell>
          <cell r="AV78">
            <v>62</v>
          </cell>
          <cell r="AW78">
            <v>51</v>
          </cell>
          <cell r="AX78">
            <v>48</v>
          </cell>
          <cell r="AY78">
            <v>90</v>
          </cell>
          <cell r="AZ78">
            <v>70</v>
          </cell>
          <cell r="BA78">
            <v>51</v>
          </cell>
          <cell r="BB78">
            <v>54</v>
          </cell>
          <cell r="BC78">
            <v>60</v>
          </cell>
          <cell r="BD78">
            <v>57</v>
          </cell>
          <cell r="BE78">
            <v>53</v>
          </cell>
          <cell r="BF78">
            <v>48</v>
          </cell>
          <cell r="BG78">
            <v>56</v>
          </cell>
          <cell r="BH78">
            <v>54</v>
          </cell>
          <cell r="BI78">
            <v>63</v>
          </cell>
          <cell r="BJ78">
            <v>58</v>
          </cell>
          <cell r="BK78">
            <v>70</v>
          </cell>
          <cell r="BL78">
            <v>80</v>
          </cell>
          <cell r="BM78">
            <v>70</v>
          </cell>
          <cell r="BN78">
            <v>60</v>
          </cell>
          <cell r="BO78">
            <v>57</v>
          </cell>
          <cell r="BP78">
            <v>64</v>
          </cell>
          <cell r="BQ78">
            <v>56</v>
          </cell>
          <cell r="BR78">
            <v>63</v>
          </cell>
          <cell r="BS78">
            <v>60</v>
          </cell>
          <cell r="BT78">
            <v>58</v>
          </cell>
          <cell r="BU78">
            <v>54</v>
          </cell>
          <cell r="BV78">
            <v>72</v>
          </cell>
          <cell r="BW78">
            <v>74</v>
          </cell>
          <cell r="BX78">
            <v>64</v>
          </cell>
          <cell r="BY78">
            <v>62</v>
          </cell>
          <cell r="BZ78">
            <v>59</v>
          </cell>
          <cell r="CA78">
            <v>60</v>
          </cell>
          <cell r="CB78">
            <v>52</v>
          </cell>
        </row>
        <row r="79">
          <cell r="B79" t="str">
            <v>転入数</v>
          </cell>
          <cell r="C79">
            <v>143</v>
          </cell>
          <cell r="D79">
            <v>119</v>
          </cell>
          <cell r="E79">
            <v>290</v>
          </cell>
          <cell r="F79">
            <v>273</v>
          </cell>
          <cell r="G79">
            <v>169</v>
          </cell>
          <cell r="H79">
            <v>107</v>
          </cell>
          <cell r="I79">
            <v>100</v>
          </cell>
          <cell r="J79">
            <v>157</v>
          </cell>
          <cell r="K79">
            <v>141</v>
          </cell>
          <cell r="L79">
            <v>130</v>
          </cell>
          <cell r="M79">
            <v>153</v>
          </cell>
          <cell r="N79">
            <v>117</v>
          </cell>
          <cell r="O79">
            <v>156</v>
          </cell>
          <cell r="P79">
            <v>125</v>
          </cell>
          <cell r="Q79">
            <v>321</v>
          </cell>
          <cell r="R79">
            <v>284</v>
          </cell>
          <cell r="S79">
            <v>133</v>
          </cell>
          <cell r="T79">
            <v>138</v>
          </cell>
          <cell r="U79">
            <v>141</v>
          </cell>
          <cell r="V79">
            <v>162</v>
          </cell>
          <cell r="W79">
            <v>123</v>
          </cell>
          <cell r="X79">
            <v>128</v>
          </cell>
          <cell r="Y79">
            <v>124</v>
          </cell>
          <cell r="Z79">
            <v>125</v>
          </cell>
          <cell r="AA79">
            <v>113</v>
          </cell>
          <cell r="AB79">
            <v>84</v>
          </cell>
          <cell r="AC79">
            <v>252</v>
          </cell>
          <cell r="AD79">
            <v>329</v>
          </cell>
          <cell r="AE79">
            <v>136</v>
          </cell>
          <cell r="AF79">
            <v>90</v>
          </cell>
          <cell r="AG79">
            <v>155</v>
          </cell>
          <cell r="AH79">
            <v>136</v>
          </cell>
          <cell r="AI79">
            <v>115</v>
          </cell>
          <cell r="AJ79">
            <v>155</v>
          </cell>
          <cell r="AK79">
            <v>114</v>
          </cell>
          <cell r="AL79">
            <v>107</v>
          </cell>
          <cell r="AM79">
            <v>145</v>
          </cell>
          <cell r="AN79">
            <v>82</v>
          </cell>
          <cell r="AO79">
            <v>315</v>
          </cell>
          <cell r="AP79">
            <v>274</v>
          </cell>
          <cell r="AQ79">
            <v>110</v>
          </cell>
          <cell r="AR79">
            <v>107</v>
          </cell>
          <cell r="AS79">
            <v>101</v>
          </cell>
          <cell r="AT79">
            <v>148</v>
          </cell>
          <cell r="AU79">
            <v>132</v>
          </cell>
          <cell r="AV79">
            <v>123</v>
          </cell>
          <cell r="AW79">
            <v>106</v>
          </cell>
          <cell r="AX79">
            <v>110</v>
          </cell>
          <cell r="AY79">
            <v>109</v>
          </cell>
          <cell r="AZ79">
            <v>102</v>
          </cell>
          <cell r="BA79">
            <v>274</v>
          </cell>
          <cell r="BB79">
            <v>282</v>
          </cell>
          <cell r="BC79">
            <v>126</v>
          </cell>
          <cell r="BD79">
            <v>96</v>
          </cell>
          <cell r="BE79">
            <v>116</v>
          </cell>
          <cell r="BF79">
            <v>142</v>
          </cell>
          <cell r="BG79">
            <v>100</v>
          </cell>
          <cell r="BH79">
            <v>114</v>
          </cell>
          <cell r="BI79">
            <v>109</v>
          </cell>
          <cell r="BJ79">
            <v>110</v>
          </cell>
          <cell r="BK79">
            <v>104</v>
          </cell>
          <cell r="BL79">
            <v>91</v>
          </cell>
          <cell r="BM79">
            <v>264</v>
          </cell>
          <cell r="BN79">
            <v>279</v>
          </cell>
          <cell r="BO79">
            <v>116</v>
          </cell>
          <cell r="BP79">
            <v>114</v>
          </cell>
          <cell r="BQ79">
            <v>139</v>
          </cell>
          <cell r="BR79">
            <v>125</v>
          </cell>
          <cell r="BS79">
            <v>130</v>
          </cell>
          <cell r="BT79">
            <v>118</v>
          </cell>
          <cell r="BU79">
            <v>113</v>
          </cell>
          <cell r="BV79">
            <v>93</v>
          </cell>
          <cell r="BW79">
            <v>98</v>
          </cell>
          <cell r="BX79">
            <v>113</v>
          </cell>
          <cell r="BY79">
            <v>213</v>
          </cell>
          <cell r="BZ79">
            <v>235</v>
          </cell>
          <cell r="CA79">
            <v>125</v>
          </cell>
          <cell r="CB79">
            <v>100</v>
          </cell>
        </row>
        <row r="80">
          <cell r="B80" t="str">
            <v>転出数</v>
          </cell>
          <cell r="C80">
            <v>133</v>
          </cell>
          <cell r="D80">
            <v>109</v>
          </cell>
          <cell r="E80">
            <v>604</v>
          </cell>
          <cell r="F80">
            <v>334</v>
          </cell>
          <cell r="G80">
            <v>166</v>
          </cell>
          <cell r="H80">
            <v>139</v>
          </cell>
          <cell r="I80">
            <v>105</v>
          </cell>
          <cell r="J80">
            <v>168</v>
          </cell>
          <cell r="K80">
            <v>167</v>
          </cell>
          <cell r="L80">
            <v>164</v>
          </cell>
          <cell r="M80">
            <v>176</v>
          </cell>
          <cell r="N80">
            <v>111</v>
          </cell>
          <cell r="O80">
            <v>158</v>
          </cell>
          <cell r="P80">
            <v>134</v>
          </cell>
          <cell r="Q80">
            <v>569</v>
          </cell>
          <cell r="R80">
            <v>280</v>
          </cell>
          <cell r="S80">
            <v>187</v>
          </cell>
          <cell r="T80">
            <v>141</v>
          </cell>
          <cell r="U80">
            <v>110</v>
          </cell>
          <cell r="V80">
            <v>158</v>
          </cell>
          <cell r="W80">
            <v>125</v>
          </cell>
          <cell r="X80">
            <v>150</v>
          </cell>
          <cell r="Y80">
            <v>173</v>
          </cell>
          <cell r="Z80">
            <v>125</v>
          </cell>
          <cell r="AA80">
            <v>123</v>
          </cell>
          <cell r="AB80">
            <v>131</v>
          </cell>
          <cell r="AC80">
            <v>535</v>
          </cell>
          <cell r="AD80">
            <v>319</v>
          </cell>
          <cell r="AE80">
            <v>159</v>
          </cell>
          <cell r="AF80">
            <v>112</v>
          </cell>
          <cell r="AG80">
            <v>159</v>
          </cell>
          <cell r="AH80">
            <v>141</v>
          </cell>
          <cell r="AI80">
            <v>126</v>
          </cell>
          <cell r="AJ80">
            <v>153</v>
          </cell>
          <cell r="AK80">
            <v>124</v>
          </cell>
          <cell r="AL80">
            <v>105</v>
          </cell>
          <cell r="AM80">
            <v>149</v>
          </cell>
          <cell r="AN80">
            <v>114</v>
          </cell>
          <cell r="AO80">
            <v>563</v>
          </cell>
          <cell r="AP80">
            <v>266</v>
          </cell>
          <cell r="AQ80">
            <v>137</v>
          </cell>
          <cell r="AR80">
            <v>106</v>
          </cell>
          <cell r="AS80">
            <v>135</v>
          </cell>
          <cell r="AT80">
            <v>121</v>
          </cell>
          <cell r="AU80">
            <v>136</v>
          </cell>
          <cell r="AV80">
            <v>169</v>
          </cell>
          <cell r="AW80">
            <v>82</v>
          </cell>
          <cell r="AX80">
            <v>132</v>
          </cell>
          <cell r="AY80">
            <v>120</v>
          </cell>
          <cell r="AZ80">
            <v>117</v>
          </cell>
          <cell r="BA80">
            <v>564</v>
          </cell>
          <cell r="BB80">
            <v>271</v>
          </cell>
          <cell r="BC80">
            <v>131</v>
          </cell>
          <cell r="BD80">
            <v>124</v>
          </cell>
          <cell r="BE80">
            <v>107</v>
          </cell>
          <cell r="BF80">
            <v>132</v>
          </cell>
          <cell r="BG80">
            <v>130</v>
          </cell>
          <cell r="BH80">
            <v>133</v>
          </cell>
          <cell r="BI80">
            <v>127</v>
          </cell>
          <cell r="BJ80">
            <v>100</v>
          </cell>
          <cell r="BK80">
            <v>131</v>
          </cell>
          <cell r="BL80">
            <v>80</v>
          </cell>
          <cell r="BM80">
            <v>465</v>
          </cell>
          <cell r="BN80">
            <v>237</v>
          </cell>
          <cell r="BO80">
            <v>146</v>
          </cell>
          <cell r="BP80">
            <v>111</v>
          </cell>
          <cell r="BQ80">
            <v>143</v>
          </cell>
          <cell r="BR80">
            <v>145</v>
          </cell>
          <cell r="BS80">
            <v>123</v>
          </cell>
          <cell r="BT80">
            <v>123</v>
          </cell>
          <cell r="BU80">
            <v>133</v>
          </cell>
          <cell r="BV80">
            <v>99</v>
          </cell>
          <cell r="BW80">
            <v>104</v>
          </cell>
          <cell r="BX80">
            <v>128</v>
          </cell>
          <cell r="BY80">
            <v>465</v>
          </cell>
          <cell r="BZ80">
            <v>179</v>
          </cell>
          <cell r="CA80">
            <v>144</v>
          </cell>
          <cell r="CB80">
            <v>118</v>
          </cell>
        </row>
        <row r="81">
          <cell r="B81" t="str">
            <v>人口増加数</v>
          </cell>
          <cell r="C81">
            <v>48</v>
          </cell>
          <cell r="D81">
            <v>64</v>
          </cell>
          <cell r="E81">
            <v>-421</v>
          </cell>
          <cell r="F81">
            <v>341</v>
          </cell>
          <cell r="G81">
            <v>60</v>
          </cell>
          <cell r="H81">
            <v>39</v>
          </cell>
          <cell r="I81">
            <v>143</v>
          </cell>
          <cell r="J81">
            <v>205</v>
          </cell>
          <cell r="K81">
            <v>75</v>
          </cell>
          <cell r="L81">
            <v>76</v>
          </cell>
          <cell r="M81">
            <v>45</v>
          </cell>
          <cell r="N81">
            <v>102</v>
          </cell>
          <cell r="O81">
            <v>77</v>
          </cell>
          <cell r="P81">
            <v>35</v>
          </cell>
          <cell r="Q81">
            <v>-503</v>
          </cell>
          <cell r="R81">
            <v>202</v>
          </cell>
          <cell r="S81">
            <v>-13</v>
          </cell>
          <cell r="T81">
            <v>79</v>
          </cell>
          <cell r="U81">
            <v>2</v>
          </cell>
          <cell r="V81">
            <v>123</v>
          </cell>
          <cell r="W81">
            <v>24</v>
          </cell>
          <cell r="X81">
            <v>43</v>
          </cell>
          <cell r="Y81">
            <v>11</v>
          </cell>
          <cell r="Z81">
            <v>37</v>
          </cell>
          <cell r="AA81">
            <v>1</v>
          </cell>
          <cell r="AB81">
            <v>-29</v>
          </cell>
          <cell r="AC81">
            <v>-650</v>
          </cell>
          <cell r="AD81">
            <v>228</v>
          </cell>
          <cell r="AE81">
            <v>-30</v>
          </cell>
          <cell r="AF81">
            <v>26</v>
          </cell>
          <cell r="AG81">
            <v>148</v>
          </cell>
          <cell r="AH81">
            <v>61</v>
          </cell>
          <cell r="AI81">
            <v>-50</v>
          </cell>
          <cell r="AJ81">
            <v>34</v>
          </cell>
          <cell r="AK81">
            <v>15</v>
          </cell>
          <cell r="AL81">
            <v>15</v>
          </cell>
          <cell r="AM81">
            <v>41</v>
          </cell>
          <cell r="AN81">
            <v>21</v>
          </cell>
          <cell r="AO81">
            <v>-552</v>
          </cell>
          <cell r="AP81">
            <v>356</v>
          </cell>
          <cell r="AQ81">
            <v>55</v>
          </cell>
          <cell r="AR81">
            <v>7</v>
          </cell>
          <cell r="AS81">
            <v>61</v>
          </cell>
          <cell r="AT81">
            <v>139</v>
          </cell>
          <cell r="AU81">
            <v>74</v>
          </cell>
          <cell r="AV81">
            <v>-18</v>
          </cell>
          <cell r="AW81">
            <v>62</v>
          </cell>
          <cell r="AX81">
            <v>71</v>
          </cell>
          <cell r="AY81">
            <v>21</v>
          </cell>
          <cell r="AZ81">
            <v>-8</v>
          </cell>
          <cell r="BA81">
            <v>-685</v>
          </cell>
          <cell r="BB81">
            <v>149</v>
          </cell>
          <cell r="BC81">
            <v>1</v>
          </cell>
          <cell r="BD81">
            <v>91</v>
          </cell>
          <cell r="BE81">
            <v>103</v>
          </cell>
          <cell r="BF81">
            <v>94</v>
          </cell>
          <cell r="BG81">
            <v>69</v>
          </cell>
          <cell r="BH81">
            <v>39</v>
          </cell>
          <cell r="BI81">
            <v>-33</v>
          </cell>
          <cell r="BJ81">
            <v>111</v>
          </cell>
          <cell r="BK81">
            <v>46</v>
          </cell>
          <cell r="BL81">
            <v>11</v>
          </cell>
          <cell r="BM81">
            <v>-616</v>
          </cell>
          <cell r="BN81">
            <v>156</v>
          </cell>
          <cell r="BO81">
            <v>-1</v>
          </cell>
          <cell r="BP81">
            <v>13</v>
          </cell>
          <cell r="BQ81">
            <v>98</v>
          </cell>
          <cell r="BR81">
            <v>63</v>
          </cell>
          <cell r="BS81">
            <v>17</v>
          </cell>
          <cell r="BT81">
            <v>11</v>
          </cell>
          <cell r="BU81">
            <v>4</v>
          </cell>
          <cell r="BV81">
            <v>56</v>
          </cell>
          <cell r="BW81">
            <v>-25</v>
          </cell>
          <cell r="BX81">
            <v>-19</v>
          </cell>
          <cell r="BY81">
            <v>-573</v>
          </cell>
          <cell r="BZ81">
            <v>320</v>
          </cell>
          <cell r="CA81">
            <v>101</v>
          </cell>
          <cell r="CB81">
            <v>35</v>
          </cell>
        </row>
        <row r="82">
          <cell r="B82" t="str">
            <v>出生数</v>
          </cell>
          <cell r="C82">
            <v>101</v>
          </cell>
          <cell r="D82">
            <v>70</v>
          </cell>
          <cell r="E82">
            <v>73</v>
          </cell>
          <cell r="F82">
            <v>75</v>
          </cell>
          <cell r="G82">
            <v>102</v>
          </cell>
          <cell r="H82">
            <v>99</v>
          </cell>
          <cell r="I82">
            <v>75</v>
          </cell>
          <cell r="J82">
            <v>94</v>
          </cell>
          <cell r="K82">
            <v>87</v>
          </cell>
          <cell r="L82">
            <v>82</v>
          </cell>
          <cell r="M82">
            <v>68</v>
          </cell>
          <cell r="N82">
            <v>91</v>
          </cell>
          <cell r="O82">
            <v>75</v>
          </cell>
          <cell r="P82">
            <v>73</v>
          </cell>
          <cell r="Q82">
            <v>95</v>
          </cell>
          <cell r="R82">
            <v>63</v>
          </cell>
          <cell r="S82">
            <v>88</v>
          </cell>
          <cell r="T82">
            <v>113</v>
          </cell>
          <cell r="U82">
            <v>79</v>
          </cell>
          <cell r="V82">
            <v>84</v>
          </cell>
          <cell r="W82">
            <v>76</v>
          </cell>
          <cell r="X82">
            <v>86</v>
          </cell>
          <cell r="Y82">
            <v>79</v>
          </cell>
          <cell r="Z82">
            <v>76</v>
          </cell>
          <cell r="AA82">
            <v>100</v>
          </cell>
          <cell r="AB82">
            <v>81</v>
          </cell>
          <cell r="AC82">
            <v>90</v>
          </cell>
          <cell r="AD82">
            <v>86</v>
          </cell>
          <cell r="AE82">
            <v>99</v>
          </cell>
          <cell r="AF82">
            <v>77</v>
          </cell>
          <cell r="AG82">
            <v>88</v>
          </cell>
          <cell r="AH82">
            <v>79</v>
          </cell>
          <cell r="AI82">
            <v>74</v>
          </cell>
          <cell r="AJ82">
            <v>82</v>
          </cell>
          <cell r="AK82">
            <v>66</v>
          </cell>
          <cell r="AL82">
            <v>83</v>
          </cell>
          <cell r="AM82">
            <v>75</v>
          </cell>
          <cell r="AN82">
            <v>65</v>
          </cell>
          <cell r="AO82">
            <v>88</v>
          </cell>
          <cell r="AP82">
            <v>75</v>
          </cell>
          <cell r="AQ82">
            <v>98</v>
          </cell>
          <cell r="AR82">
            <v>83</v>
          </cell>
          <cell r="AS82">
            <v>94</v>
          </cell>
          <cell r="AT82">
            <v>106</v>
          </cell>
          <cell r="AU82">
            <v>73</v>
          </cell>
          <cell r="AV82">
            <v>93</v>
          </cell>
          <cell r="AW82">
            <v>78</v>
          </cell>
          <cell r="AX82">
            <v>81</v>
          </cell>
          <cell r="AY82">
            <v>82</v>
          </cell>
          <cell r="AZ82">
            <v>73</v>
          </cell>
          <cell r="BA82">
            <v>92</v>
          </cell>
          <cell r="BB82">
            <v>89</v>
          </cell>
          <cell r="BC82">
            <v>85</v>
          </cell>
          <cell r="BD82">
            <v>90</v>
          </cell>
          <cell r="BE82">
            <v>89</v>
          </cell>
          <cell r="BF82">
            <v>97</v>
          </cell>
          <cell r="BG82">
            <v>79</v>
          </cell>
          <cell r="BH82">
            <v>71</v>
          </cell>
          <cell r="BI82">
            <v>71</v>
          </cell>
          <cell r="BJ82">
            <v>86</v>
          </cell>
          <cell r="BK82">
            <v>107</v>
          </cell>
          <cell r="BL82">
            <v>51</v>
          </cell>
          <cell r="BM82">
            <v>99</v>
          </cell>
          <cell r="BN82">
            <v>74</v>
          </cell>
          <cell r="BO82">
            <v>82</v>
          </cell>
          <cell r="BP82">
            <v>94</v>
          </cell>
          <cell r="BQ82">
            <v>93</v>
          </cell>
          <cell r="BR82">
            <v>74</v>
          </cell>
          <cell r="BS82">
            <v>73</v>
          </cell>
          <cell r="BT82">
            <v>86</v>
          </cell>
          <cell r="BU82">
            <v>88</v>
          </cell>
          <cell r="BV82">
            <v>65</v>
          </cell>
          <cell r="BW82">
            <v>92</v>
          </cell>
          <cell r="BX82">
            <v>75</v>
          </cell>
          <cell r="BY82">
            <v>74</v>
          </cell>
          <cell r="BZ82">
            <v>72</v>
          </cell>
          <cell r="CA82">
            <v>90</v>
          </cell>
          <cell r="CB82">
            <v>93</v>
          </cell>
        </row>
        <row r="83">
          <cell r="A83" t="str">
            <v>上北郡</v>
          </cell>
          <cell r="B83" t="str">
            <v>死亡数</v>
          </cell>
          <cell r="C83">
            <v>91</v>
          </cell>
          <cell r="D83">
            <v>71</v>
          </cell>
          <cell r="E83">
            <v>84</v>
          </cell>
          <cell r="F83">
            <v>62</v>
          </cell>
          <cell r="G83">
            <v>81</v>
          </cell>
          <cell r="H83">
            <v>81</v>
          </cell>
          <cell r="I83">
            <v>75</v>
          </cell>
          <cell r="J83">
            <v>69</v>
          </cell>
          <cell r="K83">
            <v>71</v>
          </cell>
          <cell r="L83">
            <v>70</v>
          </cell>
          <cell r="M83">
            <v>89</v>
          </cell>
          <cell r="N83">
            <v>86</v>
          </cell>
          <cell r="O83">
            <v>99</v>
          </cell>
          <cell r="P83">
            <v>92</v>
          </cell>
          <cell r="Q83">
            <v>101</v>
          </cell>
          <cell r="R83">
            <v>72</v>
          </cell>
          <cell r="S83">
            <v>72</v>
          </cell>
          <cell r="T83">
            <v>74</v>
          </cell>
          <cell r="U83">
            <v>75</v>
          </cell>
          <cell r="V83">
            <v>78</v>
          </cell>
          <cell r="W83">
            <v>78</v>
          </cell>
          <cell r="X83">
            <v>86</v>
          </cell>
          <cell r="Y83">
            <v>90</v>
          </cell>
          <cell r="Z83">
            <v>76</v>
          </cell>
          <cell r="AA83">
            <v>94</v>
          </cell>
          <cell r="AB83">
            <v>94</v>
          </cell>
          <cell r="AC83">
            <v>83</v>
          </cell>
          <cell r="AD83">
            <v>84</v>
          </cell>
          <cell r="AE83">
            <v>100</v>
          </cell>
          <cell r="AF83">
            <v>76</v>
          </cell>
          <cell r="AG83">
            <v>72</v>
          </cell>
          <cell r="AH83">
            <v>78</v>
          </cell>
          <cell r="AI83">
            <v>98</v>
          </cell>
          <cell r="AJ83">
            <v>93</v>
          </cell>
          <cell r="AK83">
            <v>82</v>
          </cell>
          <cell r="AL83">
            <v>98</v>
          </cell>
          <cell r="AM83">
            <v>104</v>
          </cell>
          <cell r="AN83">
            <v>80</v>
          </cell>
          <cell r="AO83">
            <v>80</v>
          </cell>
          <cell r="AP83">
            <v>93</v>
          </cell>
          <cell r="AQ83">
            <v>86</v>
          </cell>
          <cell r="AR83">
            <v>70</v>
          </cell>
          <cell r="AS83">
            <v>66</v>
          </cell>
          <cell r="AT83">
            <v>72</v>
          </cell>
          <cell r="AU83">
            <v>65</v>
          </cell>
          <cell r="AV83">
            <v>89</v>
          </cell>
          <cell r="AW83">
            <v>77</v>
          </cell>
          <cell r="AX83">
            <v>86</v>
          </cell>
          <cell r="AY83">
            <v>88</v>
          </cell>
          <cell r="AZ83">
            <v>82</v>
          </cell>
          <cell r="BA83">
            <v>113</v>
          </cell>
          <cell r="BB83">
            <v>86</v>
          </cell>
          <cell r="BC83">
            <v>96</v>
          </cell>
          <cell r="BD83">
            <v>80</v>
          </cell>
          <cell r="BE83">
            <v>76</v>
          </cell>
          <cell r="BF83">
            <v>67</v>
          </cell>
          <cell r="BG83">
            <v>72</v>
          </cell>
          <cell r="BH83">
            <v>91</v>
          </cell>
          <cell r="BI83">
            <v>95</v>
          </cell>
          <cell r="BJ83">
            <v>91</v>
          </cell>
          <cell r="BK83">
            <v>137</v>
          </cell>
          <cell r="BL83">
            <v>96</v>
          </cell>
          <cell r="BM83">
            <v>97</v>
          </cell>
          <cell r="BN83">
            <v>88</v>
          </cell>
          <cell r="BO83">
            <v>80</v>
          </cell>
          <cell r="BP83">
            <v>81</v>
          </cell>
          <cell r="BQ83">
            <v>62</v>
          </cell>
          <cell r="BR83">
            <v>78</v>
          </cell>
          <cell r="BS83">
            <v>71</v>
          </cell>
          <cell r="BT83">
            <v>73</v>
          </cell>
          <cell r="BU83">
            <v>110</v>
          </cell>
          <cell r="BV83">
            <v>94</v>
          </cell>
          <cell r="BW83">
            <v>107</v>
          </cell>
          <cell r="BX83">
            <v>102</v>
          </cell>
          <cell r="BY83">
            <v>91</v>
          </cell>
          <cell r="BZ83">
            <v>97</v>
          </cell>
          <cell r="CA83">
            <v>76</v>
          </cell>
          <cell r="CB83">
            <v>86</v>
          </cell>
        </row>
        <row r="84">
          <cell r="B84" t="str">
            <v>転入数</v>
          </cell>
          <cell r="C84">
            <v>333</v>
          </cell>
          <cell r="D84">
            <v>287</v>
          </cell>
          <cell r="E84">
            <v>989</v>
          </cell>
          <cell r="F84">
            <v>1017</v>
          </cell>
          <cell r="G84">
            <v>379</v>
          </cell>
          <cell r="H84">
            <v>287</v>
          </cell>
          <cell r="I84">
            <v>402</v>
          </cell>
          <cell r="J84">
            <v>463</v>
          </cell>
          <cell r="K84">
            <v>391</v>
          </cell>
          <cell r="L84">
            <v>381</v>
          </cell>
          <cell r="M84">
            <v>377</v>
          </cell>
          <cell r="N84">
            <v>333</v>
          </cell>
          <cell r="O84">
            <v>413</v>
          </cell>
          <cell r="P84">
            <v>288</v>
          </cell>
          <cell r="Q84">
            <v>824</v>
          </cell>
          <cell r="R84">
            <v>932</v>
          </cell>
          <cell r="S84">
            <v>382</v>
          </cell>
          <cell r="T84">
            <v>323</v>
          </cell>
          <cell r="U84">
            <v>300</v>
          </cell>
          <cell r="V84">
            <v>442</v>
          </cell>
          <cell r="W84">
            <v>280</v>
          </cell>
          <cell r="X84">
            <v>342</v>
          </cell>
          <cell r="Y84">
            <v>313</v>
          </cell>
          <cell r="Z84">
            <v>266</v>
          </cell>
          <cell r="AA84">
            <v>293</v>
          </cell>
          <cell r="AB84">
            <v>293</v>
          </cell>
          <cell r="AC84">
            <v>696</v>
          </cell>
          <cell r="AD84">
            <v>903</v>
          </cell>
          <cell r="AE84">
            <v>328</v>
          </cell>
          <cell r="AF84">
            <v>276</v>
          </cell>
          <cell r="AG84">
            <v>390</v>
          </cell>
          <cell r="AH84">
            <v>371</v>
          </cell>
          <cell r="AI84">
            <v>270</v>
          </cell>
          <cell r="AJ84">
            <v>377</v>
          </cell>
          <cell r="AK84">
            <v>296</v>
          </cell>
          <cell r="AL84">
            <v>288</v>
          </cell>
          <cell r="AM84">
            <v>349</v>
          </cell>
          <cell r="AN84">
            <v>323</v>
          </cell>
          <cell r="AO84">
            <v>812</v>
          </cell>
          <cell r="AP84">
            <v>993</v>
          </cell>
          <cell r="AQ84">
            <v>359</v>
          </cell>
          <cell r="AR84">
            <v>288</v>
          </cell>
          <cell r="AS84">
            <v>354</v>
          </cell>
          <cell r="AT84">
            <v>401</v>
          </cell>
          <cell r="AU84">
            <v>364</v>
          </cell>
          <cell r="AV84">
            <v>339</v>
          </cell>
          <cell r="AW84">
            <v>294</v>
          </cell>
          <cell r="AX84">
            <v>329</v>
          </cell>
          <cell r="AY84">
            <v>294</v>
          </cell>
          <cell r="AZ84">
            <v>253</v>
          </cell>
          <cell r="BA84">
            <v>819</v>
          </cell>
          <cell r="BB84">
            <v>759</v>
          </cell>
          <cell r="BC84">
            <v>321</v>
          </cell>
          <cell r="BD84">
            <v>318</v>
          </cell>
          <cell r="BE84">
            <v>378</v>
          </cell>
          <cell r="BF84">
            <v>343</v>
          </cell>
          <cell r="BG84">
            <v>338</v>
          </cell>
          <cell r="BH84">
            <v>343</v>
          </cell>
          <cell r="BI84">
            <v>274</v>
          </cell>
          <cell r="BJ84">
            <v>383</v>
          </cell>
          <cell r="BK84">
            <v>410</v>
          </cell>
          <cell r="BL84">
            <v>273</v>
          </cell>
          <cell r="BM84">
            <v>695</v>
          </cell>
          <cell r="BN84">
            <v>853</v>
          </cell>
          <cell r="BO84">
            <v>320</v>
          </cell>
          <cell r="BP84">
            <v>314</v>
          </cell>
          <cell r="BQ84">
            <v>366</v>
          </cell>
          <cell r="BR84">
            <v>404</v>
          </cell>
          <cell r="BS84">
            <v>336</v>
          </cell>
          <cell r="BT84">
            <v>302</v>
          </cell>
          <cell r="BU84">
            <v>306</v>
          </cell>
          <cell r="BV84">
            <v>307</v>
          </cell>
          <cell r="BW84">
            <v>258</v>
          </cell>
          <cell r="BX84">
            <v>287</v>
          </cell>
          <cell r="BY84">
            <v>740</v>
          </cell>
          <cell r="BZ84">
            <v>839</v>
          </cell>
          <cell r="CA84">
            <v>368</v>
          </cell>
          <cell r="CB84">
            <v>280</v>
          </cell>
        </row>
        <row r="85">
          <cell r="B85" t="str">
            <v>転出数</v>
          </cell>
          <cell r="C85">
            <v>295</v>
          </cell>
          <cell r="D85">
            <v>222</v>
          </cell>
          <cell r="E85">
            <v>1399</v>
          </cell>
          <cell r="F85">
            <v>689</v>
          </cell>
          <cell r="G85">
            <v>340</v>
          </cell>
          <cell r="H85">
            <v>266</v>
          </cell>
          <cell r="I85">
            <v>259</v>
          </cell>
          <cell r="J85">
            <v>283</v>
          </cell>
          <cell r="K85">
            <v>332</v>
          </cell>
          <cell r="L85">
            <v>317</v>
          </cell>
          <cell r="M85">
            <v>311</v>
          </cell>
          <cell r="N85">
            <v>236</v>
          </cell>
          <cell r="O85">
            <v>312</v>
          </cell>
          <cell r="P85">
            <v>234</v>
          </cell>
          <cell r="Q85">
            <v>1321</v>
          </cell>
          <cell r="R85">
            <v>721</v>
          </cell>
          <cell r="S85">
            <v>411</v>
          </cell>
          <cell r="T85">
            <v>283</v>
          </cell>
          <cell r="U85">
            <v>302</v>
          </cell>
          <cell r="V85">
            <v>325</v>
          </cell>
          <cell r="W85">
            <v>254</v>
          </cell>
          <cell r="X85">
            <v>299</v>
          </cell>
          <cell r="Y85">
            <v>291</v>
          </cell>
          <cell r="Z85">
            <v>229</v>
          </cell>
          <cell r="AA85">
            <v>298</v>
          </cell>
          <cell r="AB85">
            <v>309</v>
          </cell>
          <cell r="AC85">
            <v>1353</v>
          </cell>
          <cell r="AD85">
            <v>677</v>
          </cell>
          <cell r="AE85">
            <v>357</v>
          </cell>
          <cell r="AF85">
            <v>251</v>
          </cell>
          <cell r="AG85">
            <v>258</v>
          </cell>
          <cell r="AH85">
            <v>311</v>
          </cell>
          <cell r="AI85">
            <v>296</v>
          </cell>
          <cell r="AJ85">
            <v>332</v>
          </cell>
          <cell r="AK85">
            <v>265</v>
          </cell>
          <cell r="AL85">
            <v>258</v>
          </cell>
          <cell r="AM85">
            <v>279</v>
          </cell>
          <cell r="AN85">
            <v>287</v>
          </cell>
          <cell r="AO85">
            <v>1372</v>
          </cell>
          <cell r="AP85">
            <v>619</v>
          </cell>
          <cell r="AQ85">
            <v>316</v>
          </cell>
          <cell r="AR85">
            <v>294</v>
          </cell>
          <cell r="AS85">
            <v>321</v>
          </cell>
          <cell r="AT85">
            <v>296</v>
          </cell>
          <cell r="AU85">
            <v>298</v>
          </cell>
          <cell r="AV85">
            <v>361</v>
          </cell>
          <cell r="AW85">
            <v>233</v>
          </cell>
          <cell r="AX85">
            <v>253</v>
          </cell>
          <cell r="AY85">
            <v>267</v>
          </cell>
          <cell r="AZ85">
            <v>252</v>
          </cell>
          <cell r="BA85">
            <v>1483</v>
          </cell>
          <cell r="BB85">
            <v>613</v>
          </cell>
          <cell r="BC85">
            <v>309</v>
          </cell>
          <cell r="BD85">
            <v>237</v>
          </cell>
          <cell r="BE85">
            <v>288</v>
          </cell>
          <cell r="BF85">
            <v>279</v>
          </cell>
          <cell r="BG85">
            <v>276</v>
          </cell>
          <cell r="BH85">
            <v>284</v>
          </cell>
          <cell r="BI85">
            <v>283</v>
          </cell>
          <cell r="BJ85">
            <v>267</v>
          </cell>
          <cell r="BK85">
            <v>334</v>
          </cell>
          <cell r="BL85">
            <v>217</v>
          </cell>
          <cell r="BM85">
            <v>1313</v>
          </cell>
          <cell r="BN85">
            <v>683</v>
          </cell>
          <cell r="BO85">
            <v>323</v>
          </cell>
          <cell r="BP85">
            <v>314</v>
          </cell>
          <cell r="BQ85">
            <v>299</v>
          </cell>
          <cell r="BR85">
            <v>337</v>
          </cell>
          <cell r="BS85">
            <v>321</v>
          </cell>
          <cell r="BT85">
            <v>304</v>
          </cell>
          <cell r="BU85">
            <v>280</v>
          </cell>
          <cell r="BV85">
            <v>222</v>
          </cell>
          <cell r="BW85">
            <v>268</v>
          </cell>
          <cell r="BX85">
            <v>279</v>
          </cell>
          <cell r="BY85">
            <v>1296</v>
          </cell>
          <cell r="BZ85">
            <v>494</v>
          </cell>
          <cell r="CA85">
            <v>281</v>
          </cell>
          <cell r="CB85">
            <v>252</v>
          </cell>
        </row>
        <row r="86">
          <cell r="B86" t="str">
            <v>人口増加数</v>
          </cell>
          <cell r="C86">
            <v>0</v>
          </cell>
          <cell r="D86">
            <v>-13</v>
          </cell>
          <cell r="E86">
            <v>-412</v>
          </cell>
          <cell r="F86">
            <v>66</v>
          </cell>
          <cell r="G86">
            <v>-13</v>
          </cell>
          <cell r="H86">
            <v>-22</v>
          </cell>
          <cell r="I86">
            <v>-32</v>
          </cell>
          <cell r="J86">
            <v>24</v>
          </cell>
          <cell r="K86">
            <v>0</v>
          </cell>
          <cell r="L86">
            <v>-13</v>
          </cell>
          <cell r="M86">
            <v>17</v>
          </cell>
          <cell r="N86">
            <v>-2</v>
          </cell>
          <cell r="O86">
            <v>-43</v>
          </cell>
          <cell r="P86">
            <v>-27</v>
          </cell>
          <cell r="Q86">
            <v>-421</v>
          </cell>
          <cell r="R86">
            <v>33</v>
          </cell>
          <cell r="S86">
            <v>-50</v>
          </cell>
          <cell r="T86">
            <v>-36</v>
          </cell>
          <cell r="U86">
            <v>-33</v>
          </cell>
          <cell r="V86">
            <v>3</v>
          </cell>
          <cell r="W86">
            <v>2</v>
          </cell>
          <cell r="X86">
            <v>7</v>
          </cell>
          <cell r="Y86">
            <v>-21</v>
          </cell>
          <cell r="Z86">
            <v>-2</v>
          </cell>
          <cell r="AA86">
            <v>-13</v>
          </cell>
          <cell r="AB86">
            <v>3</v>
          </cell>
          <cell r="AC86">
            <v>-373</v>
          </cell>
          <cell r="AD86">
            <v>98</v>
          </cell>
          <cell r="AE86">
            <v>-7</v>
          </cell>
          <cell r="AF86">
            <v>-12</v>
          </cell>
          <cell r="AG86">
            <v>12</v>
          </cell>
          <cell r="AH86">
            <v>-2</v>
          </cell>
          <cell r="AI86">
            <v>-17</v>
          </cell>
          <cell r="AJ86">
            <v>-27</v>
          </cell>
          <cell r="AK86">
            <v>-69</v>
          </cell>
          <cell r="AL86">
            <v>0</v>
          </cell>
          <cell r="AM86">
            <v>-34</v>
          </cell>
          <cell r="AN86">
            <v>-5</v>
          </cell>
          <cell r="AO86">
            <v>-441</v>
          </cell>
          <cell r="AP86">
            <v>95</v>
          </cell>
          <cell r="AQ86">
            <v>-13</v>
          </cell>
          <cell r="AR86">
            <v>-44</v>
          </cell>
          <cell r="AS86">
            <v>3</v>
          </cell>
          <cell r="AT86">
            <v>-37</v>
          </cell>
          <cell r="AU86">
            <v>-14</v>
          </cell>
          <cell r="AV86">
            <v>-52</v>
          </cell>
          <cell r="AW86">
            <v>-25</v>
          </cell>
          <cell r="AX86">
            <v>-16</v>
          </cell>
          <cell r="AY86">
            <v>-9</v>
          </cell>
          <cell r="AZ86">
            <v>-5</v>
          </cell>
          <cell r="BA86">
            <v>-398</v>
          </cell>
          <cell r="BB86">
            <v>68</v>
          </cell>
          <cell r="BC86">
            <v>17</v>
          </cell>
          <cell r="BD86">
            <v>-25</v>
          </cell>
          <cell r="BE86">
            <v>-17</v>
          </cell>
          <cell r="BF86">
            <v>0</v>
          </cell>
          <cell r="BG86">
            <v>-21</v>
          </cell>
          <cell r="BH86">
            <v>-32</v>
          </cell>
          <cell r="BI86">
            <v>-33</v>
          </cell>
          <cell r="BJ86">
            <v>-21</v>
          </cell>
          <cell r="BK86">
            <v>-17</v>
          </cell>
          <cell r="BL86">
            <v>-6</v>
          </cell>
          <cell r="BM86">
            <v>-313</v>
          </cell>
          <cell r="BN86">
            <v>62</v>
          </cell>
          <cell r="BO86">
            <v>-37</v>
          </cell>
          <cell r="BP86">
            <v>-56</v>
          </cell>
          <cell r="BQ86">
            <v>14</v>
          </cell>
          <cell r="BR86">
            <v>12</v>
          </cell>
          <cell r="BS86">
            <v>-28</v>
          </cell>
          <cell r="BT86">
            <v>-23</v>
          </cell>
          <cell r="BU86">
            <v>-22</v>
          </cell>
          <cell r="BV86">
            <v>-48</v>
          </cell>
          <cell r="BW86">
            <v>-30</v>
          </cell>
          <cell r="BX86">
            <v>-59</v>
          </cell>
          <cell r="BY86">
            <v>-322</v>
          </cell>
          <cell r="BZ86">
            <v>91</v>
          </cell>
          <cell r="CA86">
            <v>-63</v>
          </cell>
          <cell r="CB86">
            <v>-28</v>
          </cell>
        </row>
        <row r="87">
          <cell r="B87" t="str">
            <v>出生数</v>
          </cell>
          <cell r="C87">
            <v>35</v>
          </cell>
          <cell r="D87">
            <v>25</v>
          </cell>
          <cell r="E87">
            <v>27</v>
          </cell>
          <cell r="F87">
            <v>18</v>
          </cell>
          <cell r="G87">
            <v>27</v>
          </cell>
          <cell r="H87">
            <v>31</v>
          </cell>
          <cell r="I87">
            <v>27</v>
          </cell>
          <cell r="J87">
            <v>31</v>
          </cell>
          <cell r="K87">
            <v>30</v>
          </cell>
          <cell r="L87">
            <v>30</v>
          </cell>
          <cell r="M87">
            <v>28</v>
          </cell>
          <cell r="N87">
            <v>33</v>
          </cell>
          <cell r="O87">
            <v>21</v>
          </cell>
          <cell r="P87">
            <v>24</v>
          </cell>
          <cell r="Q87">
            <v>25</v>
          </cell>
          <cell r="R87">
            <v>25</v>
          </cell>
          <cell r="S87">
            <v>41</v>
          </cell>
          <cell r="T87">
            <v>38</v>
          </cell>
          <cell r="U87">
            <v>21</v>
          </cell>
          <cell r="V87">
            <v>39</v>
          </cell>
          <cell r="W87">
            <v>30</v>
          </cell>
          <cell r="X87">
            <v>32</v>
          </cell>
          <cell r="Y87">
            <v>23</v>
          </cell>
          <cell r="Z87">
            <v>23</v>
          </cell>
          <cell r="AA87">
            <v>24</v>
          </cell>
          <cell r="AB87">
            <v>25</v>
          </cell>
          <cell r="AC87">
            <v>28</v>
          </cell>
          <cell r="AD87">
            <v>30</v>
          </cell>
          <cell r="AE87">
            <v>38</v>
          </cell>
          <cell r="AF87">
            <v>33</v>
          </cell>
          <cell r="AG87">
            <v>32</v>
          </cell>
          <cell r="AH87">
            <v>23</v>
          </cell>
          <cell r="AI87">
            <v>36</v>
          </cell>
          <cell r="AJ87">
            <v>27</v>
          </cell>
          <cell r="AK87">
            <v>23</v>
          </cell>
          <cell r="AL87">
            <v>26</v>
          </cell>
          <cell r="AM87">
            <v>25</v>
          </cell>
          <cell r="AN87">
            <v>28</v>
          </cell>
          <cell r="AO87">
            <v>27</v>
          </cell>
          <cell r="AP87">
            <v>23</v>
          </cell>
          <cell r="AQ87">
            <v>30</v>
          </cell>
          <cell r="AR87">
            <v>22</v>
          </cell>
          <cell r="AS87">
            <v>35</v>
          </cell>
          <cell r="AT87">
            <v>24</v>
          </cell>
          <cell r="AU87">
            <v>28</v>
          </cell>
          <cell r="AV87">
            <v>24</v>
          </cell>
          <cell r="AW87">
            <v>19</v>
          </cell>
          <cell r="AX87">
            <v>26</v>
          </cell>
          <cell r="AY87">
            <v>22</v>
          </cell>
          <cell r="AZ87">
            <v>18</v>
          </cell>
          <cell r="BA87">
            <v>27</v>
          </cell>
          <cell r="BB87">
            <v>18</v>
          </cell>
          <cell r="BC87">
            <v>41</v>
          </cell>
          <cell r="BD87">
            <v>29</v>
          </cell>
          <cell r="BE87">
            <v>28</v>
          </cell>
          <cell r="BF87">
            <v>25</v>
          </cell>
          <cell r="BG87">
            <v>30</v>
          </cell>
          <cell r="BH87">
            <v>31</v>
          </cell>
          <cell r="BI87">
            <v>17</v>
          </cell>
          <cell r="BJ87">
            <v>27</v>
          </cell>
          <cell r="BK87">
            <v>23</v>
          </cell>
          <cell r="BL87">
            <v>31</v>
          </cell>
          <cell r="BM87">
            <v>17</v>
          </cell>
          <cell r="BN87">
            <v>29</v>
          </cell>
          <cell r="BO87">
            <v>25</v>
          </cell>
          <cell r="BP87">
            <v>25</v>
          </cell>
          <cell r="BQ87">
            <v>29</v>
          </cell>
          <cell r="BR87">
            <v>26</v>
          </cell>
          <cell r="BS87">
            <v>21</v>
          </cell>
          <cell r="BT87">
            <v>27</v>
          </cell>
          <cell r="BU87">
            <v>23</v>
          </cell>
          <cell r="BV87">
            <v>18</v>
          </cell>
          <cell r="BW87">
            <v>21</v>
          </cell>
          <cell r="BX87">
            <v>19</v>
          </cell>
          <cell r="BY87">
            <v>27</v>
          </cell>
          <cell r="BZ87">
            <v>26</v>
          </cell>
          <cell r="CA87">
            <v>18</v>
          </cell>
          <cell r="CB87">
            <v>24</v>
          </cell>
        </row>
        <row r="88">
          <cell r="A88" t="str">
            <v>下北郡</v>
          </cell>
          <cell r="B88" t="str">
            <v>死亡数</v>
          </cell>
          <cell r="C88">
            <v>36</v>
          </cell>
          <cell r="D88">
            <v>35</v>
          </cell>
          <cell r="E88">
            <v>47</v>
          </cell>
          <cell r="F88">
            <v>29</v>
          </cell>
          <cell r="G88">
            <v>25</v>
          </cell>
          <cell r="H88">
            <v>30</v>
          </cell>
          <cell r="I88">
            <v>27</v>
          </cell>
          <cell r="J88">
            <v>38</v>
          </cell>
          <cell r="K88">
            <v>33</v>
          </cell>
          <cell r="L88">
            <v>33</v>
          </cell>
          <cell r="M88">
            <v>33</v>
          </cell>
          <cell r="N88">
            <v>37</v>
          </cell>
          <cell r="O88">
            <v>50</v>
          </cell>
          <cell r="P88">
            <v>38</v>
          </cell>
          <cell r="Q88">
            <v>44</v>
          </cell>
          <cell r="R88">
            <v>39</v>
          </cell>
          <cell r="S88">
            <v>43</v>
          </cell>
          <cell r="T88">
            <v>29</v>
          </cell>
          <cell r="U88">
            <v>42</v>
          </cell>
          <cell r="V88">
            <v>22</v>
          </cell>
          <cell r="W88">
            <v>33</v>
          </cell>
          <cell r="X88">
            <v>31</v>
          </cell>
          <cell r="Y88">
            <v>37</v>
          </cell>
          <cell r="Z88">
            <v>29</v>
          </cell>
          <cell r="AA88">
            <v>38</v>
          </cell>
          <cell r="AB88">
            <v>40</v>
          </cell>
          <cell r="AC88">
            <v>39</v>
          </cell>
          <cell r="AD88">
            <v>38</v>
          </cell>
          <cell r="AE88">
            <v>33</v>
          </cell>
          <cell r="AF88">
            <v>37</v>
          </cell>
          <cell r="AG88">
            <v>36</v>
          </cell>
          <cell r="AH88">
            <v>37</v>
          </cell>
          <cell r="AI88">
            <v>42</v>
          </cell>
          <cell r="AJ88">
            <v>36</v>
          </cell>
          <cell r="AK88">
            <v>36</v>
          </cell>
          <cell r="AL88">
            <v>38</v>
          </cell>
          <cell r="AM88">
            <v>42</v>
          </cell>
          <cell r="AN88">
            <v>40</v>
          </cell>
          <cell r="AO88">
            <v>48</v>
          </cell>
          <cell r="AP88">
            <v>39</v>
          </cell>
          <cell r="AQ88">
            <v>43</v>
          </cell>
          <cell r="AR88">
            <v>32</v>
          </cell>
          <cell r="AS88">
            <v>28</v>
          </cell>
          <cell r="AT88">
            <v>44</v>
          </cell>
          <cell r="AU88">
            <v>27</v>
          </cell>
          <cell r="AV88">
            <v>39</v>
          </cell>
          <cell r="AW88">
            <v>34</v>
          </cell>
          <cell r="AX88">
            <v>41</v>
          </cell>
          <cell r="AY88">
            <v>34</v>
          </cell>
          <cell r="AZ88">
            <v>33</v>
          </cell>
          <cell r="BA88">
            <v>43</v>
          </cell>
          <cell r="BB88">
            <v>38</v>
          </cell>
          <cell r="BC88">
            <v>28</v>
          </cell>
          <cell r="BD88">
            <v>39</v>
          </cell>
          <cell r="BE88">
            <v>28</v>
          </cell>
          <cell r="BF88">
            <v>41</v>
          </cell>
          <cell r="BG88">
            <v>29</v>
          </cell>
          <cell r="BH88">
            <v>33</v>
          </cell>
          <cell r="BI88">
            <v>43</v>
          </cell>
          <cell r="BJ88">
            <v>36</v>
          </cell>
          <cell r="BK88">
            <v>38</v>
          </cell>
          <cell r="BL88">
            <v>30</v>
          </cell>
          <cell r="BM88">
            <v>34</v>
          </cell>
          <cell r="BN88">
            <v>38</v>
          </cell>
          <cell r="BO88">
            <v>37</v>
          </cell>
          <cell r="BP88">
            <v>50</v>
          </cell>
          <cell r="BQ88">
            <v>30</v>
          </cell>
          <cell r="BR88">
            <v>33</v>
          </cell>
          <cell r="BS88">
            <v>37</v>
          </cell>
          <cell r="BT88">
            <v>33</v>
          </cell>
          <cell r="BU88">
            <v>31</v>
          </cell>
          <cell r="BV88">
            <v>38</v>
          </cell>
          <cell r="BW88">
            <v>38</v>
          </cell>
          <cell r="BX88">
            <v>34</v>
          </cell>
          <cell r="BY88">
            <v>46</v>
          </cell>
          <cell r="BZ88">
            <v>38</v>
          </cell>
          <cell r="CA88">
            <v>40</v>
          </cell>
          <cell r="CB88">
            <v>30</v>
          </cell>
        </row>
        <row r="89">
          <cell r="B89" t="str">
            <v>転入数</v>
          </cell>
          <cell r="C89">
            <v>100</v>
          </cell>
          <cell r="D89">
            <v>78</v>
          </cell>
          <cell r="E89">
            <v>222</v>
          </cell>
          <cell r="F89">
            <v>346</v>
          </cell>
          <cell r="G89">
            <v>99</v>
          </cell>
          <cell r="H89">
            <v>82</v>
          </cell>
          <cell r="I89">
            <v>60</v>
          </cell>
          <cell r="J89">
            <v>160</v>
          </cell>
          <cell r="K89">
            <v>83</v>
          </cell>
          <cell r="L89">
            <v>111</v>
          </cell>
          <cell r="M89">
            <v>79</v>
          </cell>
          <cell r="N89">
            <v>89</v>
          </cell>
          <cell r="O89">
            <v>103</v>
          </cell>
          <cell r="P89">
            <v>61</v>
          </cell>
          <cell r="Q89">
            <v>183</v>
          </cell>
          <cell r="R89">
            <v>285</v>
          </cell>
          <cell r="S89">
            <v>108</v>
          </cell>
          <cell r="T89">
            <v>68</v>
          </cell>
          <cell r="U89">
            <v>100</v>
          </cell>
          <cell r="V89">
            <v>121</v>
          </cell>
          <cell r="W89">
            <v>93</v>
          </cell>
          <cell r="X89">
            <v>107</v>
          </cell>
          <cell r="Y89">
            <v>78</v>
          </cell>
          <cell r="Z89">
            <v>113</v>
          </cell>
          <cell r="AA89">
            <v>99</v>
          </cell>
          <cell r="AB89">
            <v>95</v>
          </cell>
          <cell r="AC89">
            <v>189</v>
          </cell>
          <cell r="AD89">
            <v>327</v>
          </cell>
          <cell r="AE89">
            <v>97</v>
          </cell>
          <cell r="AF89">
            <v>90</v>
          </cell>
          <cell r="AG89">
            <v>95</v>
          </cell>
          <cell r="AH89">
            <v>133</v>
          </cell>
          <cell r="AI89">
            <v>93</v>
          </cell>
          <cell r="AJ89">
            <v>99</v>
          </cell>
          <cell r="AK89">
            <v>85</v>
          </cell>
          <cell r="AL89">
            <v>102</v>
          </cell>
          <cell r="AM89">
            <v>100</v>
          </cell>
          <cell r="AN89">
            <v>106</v>
          </cell>
          <cell r="AO89">
            <v>191</v>
          </cell>
          <cell r="AP89">
            <v>353</v>
          </cell>
          <cell r="AQ89">
            <v>99</v>
          </cell>
          <cell r="AR89">
            <v>61</v>
          </cell>
          <cell r="AS89">
            <v>71</v>
          </cell>
          <cell r="AT89">
            <v>82</v>
          </cell>
          <cell r="AU89">
            <v>100</v>
          </cell>
          <cell r="AV89">
            <v>88</v>
          </cell>
          <cell r="AW89">
            <v>52</v>
          </cell>
          <cell r="AX89">
            <v>82</v>
          </cell>
          <cell r="AY89">
            <v>88</v>
          </cell>
          <cell r="AZ89">
            <v>85</v>
          </cell>
          <cell r="BA89">
            <v>169</v>
          </cell>
          <cell r="BB89">
            <v>302</v>
          </cell>
          <cell r="BC89">
            <v>106</v>
          </cell>
          <cell r="BD89">
            <v>80</v>
          </cell>
          <cell r="BE89">
            <v>88</v>
          </cell>
          <cell r="BF89">
            <v>112</v>
          </cell>
          <cell r="BG89">
            <v>82</v>
          </cell>
          <cell r="BH89">
            <v>84</v>
          </cell>
          <cell r="BI89">
            <v>74</v>
          </cell>
          <cell r="BJ89">
            <v>92</v>
          </cell>
          <cell r="BK89">
            <v>90</v>
          </cell>
          <cell r="BL89">
            <v>63</v>
          </cell>
          <cell r="BM89">
            <v>185</v>
          </cell>
          <cell r="BN89">
            <v>258</v>
          </cell>
          <cell r="BO89">
            <v>79</v>
          </cell>
          <cell r="BP89">
            <v>73</v>
          </cell>
          <cell r="BQ89">
            <v>82</v>
          </cell>
          <cell r="BR89">
            <v>97</v>
          </cell>
          <cell r="BS89">
            <v>77</v>
          </cell>
          <cell r="BT89">
            <v>73</v>
          </cell>
          <cell r="BU89">
            <v>79</v>
          </cell>
          <cell r="BV89">
            <v>47</v>
          </cell>
          <cell r="BW89">
            <v>73</v>
          </cell>
          <cell r="BX89">
            <v>55</v>
          </cell>
          <cell r="BY89">
            <v>117</v>
          </cell>
          <cell r="BZ89">
            <v>278</v>
          </cell>
          <cell r="CA89">
            <v>77</v>
          </cell>
          <cell r="CB89">
            <v>73</v>
          </cell>
        </row>
        <row r="90">
          <cell r="B90" t="str">
            <v>転出数</v>
          </cell>
          <cell r="C90">
            <v>99</v>
          </cell>
          <cell r="D90">
            <v>81</v>
          </cell>
          <cell r="E90">
            <v>614</v>
          </cell>
          <cell r="F90">
            <v>269</v>
          </cell>
          <cell r="G90">
            <v>114</v>
          </cell>
          <cell r="H90">
            <v>105</v>
          </cell>
          <cell r="I90">
            <v>92</v>
          </cell>
          <cell r="J90">
            <v>129</v>
          </cell>
          <cell r="K90">
            <v>80</v>
          </cell>
          <cell r="L90">
            <v>121</v>
          </cell>
          <cell r="M90">
            <v>57</v>
          </cell>
          <cell r="N90">
            <v>87</v>
          </cell>
          <cell r="O90">
            <v>117</v>
          </cell>
          <cell r="P90">
            <v>74</v>
          </cell>
          <cell r="Q90">
            <v>585</v>
          </cell>
          <cell r="R90">
            <v>238</v>
          </cell>
          <cell r="S90">
            <v>156</v>
          </cell>
          <cell r="T90">
            <v>113</v>
          </cell>
          <cell r="U90">
            <v>112</v>
          </cell>
          <cell r="V90">
            <v>135</v>
          </cell>
          <cell r="W90">
            <v>88</v>
          </cell>
          <cell r="X90">
            <v>101</v>
          </cell>
          <cell r="Y90">
            <v>85</v>
          </cell>
          <cell r="Z90">
            <v>109</v>
          </cell>
          <cell r="AA90">
            <v>98</v>
          </cell>
          <cell r="AB90">
            <v>77</v>
          </cell>
          <cell r="AC90">
            <v>551</v>
          </cell>
          <cell r="AD90">
            <v>221</v>
          </cell>
          <cell r="AE90">
            <v>109</v>
          </cell>
          <cell r="AF90">
            <v>98</v>
          </cell>
          <cell r="AG90">
            <v>79</v>
          </cell>
          <cell r="AH90">
            <v>121</v>
          </cell>
          <cell r="AI90">
            <v>104</v>
          </cell>
          <cell r="AJ90">
            <v>117</v>
          </cell>
          <cell r="AK90">
            <v>141</v>
          </cell>
          <cell r="AL90">
            <v>90</v>
          </cell>
          <cell r="AM90">
            <v>117</v>
          </cell>
          <cell r="AN90">
            <v>99</v>
          </cell>
          <cell r="AO90">
            <v>611</v>
          </cell>
          <cell r="AP90">
            <v>242</v>
          </cell>
          <cell r="AQ90">
            <v>99</v>
          </cell>
          <cell r="AR90">
            <v>95</v>
          </cell>
          <cell r="AS90">
            <v>75</v>
          </cell>
          <cell r="AT90">
            <v>99</v>
          </cell>
          <cell r="AU90">
            <v>115</v>
          </cell>
          <cell r="AV90">
            <v>125</v>
          </cell>
          <cell r="AW90">
            <v>62</v>
          </cell>
          <cell r="AX90">
            <v>83</v>
          </cell>
          <cell r="AY90">
            <v>85</v>
          </cell>
          <cell r="AZ90">
            <v>75</v>
          </cell>
          <cell r="BA90">
            <v>551</v>
          </cell>
          <cell r="BB90">
            <v>214</v>
          </cell>
          <cell r="BC90">
            <v>102</v>
          </cell>
          <cell r="BD90">
            <v>95</v>
          </cell>
          <cell r="BE90">
            <v>105</v>
          </cell>
          <cell r="BF90">
            <v>96</v>
          </cell>
          <cell r="BG90">
            <v>104</v>
          </cell>
          <cell r="BH90">
            <v>114</v>
          </cell>
          <cell r="BI90">
            <v>81</v>
          </cell>
          <cell r="BJ90">
            <v>104</v>
          </cell>
          <cell r="BK90">
            <v>92</v>
          </cell>
          <cell r="BL90">
            <v>70</v>
          </cell>
          <cell r="BM90">
            <v>481</v>
          </cell>
          <cell r="BN90">
            <v>187</v>
          </cell>
          <cell r="BO90">
            <v>104</v>
          </cell>
          <cell r="BP90">
            <v>104</v>
          </cell>
          <cell r="BQ90">
            <v>67</v>
          </cell>
          <cell r="BR90">
            <v>78</v>
          </cell>
          <cell r="BS90">
            <v>89</v>
          </cell>
          <cell r="BT90">
            <v>90</v>
          </cell>
          <cell r="BU90">
            <v>93</v>
          </cell>
          <cell r="BV90">
            <v>75</v>
          </cell>
          <cell r="BW90">
            <v>86</v>
          </cell>
          <cell r="BX90">
            <v>99</v>
          </cell>
          <cell r="BY90">
            <v>420</v>
          </cell>
          <cell r="BZ90">
            <v>175</v>
          </cell>
          <cell r="CA90">
            <v>118</v>
          </cell>
          <cell r="CB90">
            <v>95</v>
          </cell>
        </row>
        <row r="91">
          <cell r="B91" t="str">
            <v>人口増加数</v>
          </cell>
          <cell r="C91">
            <v>-2</v>
          </cell>
          <cell r="D91">
            <v>53</v>
          </cell>
          <cell r="E91">
            <v>-521</v>
          </cell>
          <cell r="F91">
            <v>138</v>
          </cell>
          <cell r="G91">
            <v>38</v>
          </cell>
          <cell r="H91">
            <v>64</v>
          </cell>
          <cell r="I91">
            <v>64</v>
          </cell>
          <cell r="J91">
            <v>45</v>
          </cell>
          <cell r="K91">
            <v>15</v>
          </cell>
          <cell r="L91">
            <v>58</v>
          </cell>
          <cell r="M91">
            <v>35</v>
          </cell>
          <cell r="N91">
            <v>14</v>
          </cell>
          <cell r="O91">
            <v>10</v>
          </cell>
          <cell r="P91">
            <v>-38</v>
          </cell>
          <cell r="Q91">
            <v>-478</v>
          </cell>
          <cell r="R91">
            <v>176</v>
          </cell>
          <cell r="S91">
            <v>1</v>
          </cell>
          <cell r="T91">
            <v>-14</v>
          </cell>
          <cell r="U91">
            <v>44</v>
          </cell>
          <cell r="V91">
            <v>24</v>
          </cell>
          <cell r="W91">
            <v>-22</v>
          </cell>
          <cell r="X91">
            <v>48</v>
          </cell>
          <cell r="Y91">
            <v>-4</v>
          </cell>
          <cell r="Z91">
            <v>78</v>
          </cell>
          <cell r="AA91">
            <v>-26</v>
          </cell>
          <cell r="AB91">
            <v>-19</v>
          </cell>
          <cell r="AC91">
            <v>-466</v>
          </cell>
          <cell r="AD91">
            <v>199</v>
          </cell>
          <cell r="AE91">
            <v>28</v>
          </cell>
          <cell r="AF91">
            <v>55</v>
          </cell>
          <cell r="AG91">
            <v>67</v>
          </cell>
          <cell r="AH91">
            <v>80</v>
          </cell>
          <cell r="AI91">
            <v>77</v>
          </cell>
          <cell r="AJ91">
            <v>16</v>
          </cell>
          <cell r="AK91">
            <v>28</v>
          </cell>
          <cell r="AL91">
            <v>36</v>
          </cell>
          <cell r="AM91">
            <v>-27</v>
          </cell>
          <cell r="AN91">
            <v>10</v>
          </cell>
          <cell r="AO91">
            <v>-372</v>
          </cell>
          <cell r="AP91">
            <v>162</v>
          </cell>
          <cell r="AQ91">
            <v>53</v>
          </cell>
          <cell r="AR91">
            <v>37</v>
          </cell>
          <cell r="AS91">
            <v>15</v>
          </cell>
          <cell r="AT91">
            <v>-15</v>
          </cell>
          <cell r="AU91">
            <v>-21</v>
          </cell>
          <cell r="AV91">
            <v>21</v>
          </cell>
          <cell r="AW91">
            <v>6</v>
          </cell>
          <cell r="AX91">
            <v>-21</v>
          </cell>
          <cell r="AY91">
            <v>57</v>
          </cell>
          <cell r="AZ91">
            <v>-44</v>
          </cell>
          <cell r="BA91">
            <v>-443</v>
          </cell>
          <cell r="BB91">
            <v>79</v>
          </cell>
          <cell r="BC91">
            <v>-1</v>
          </cell>
          <cell r="BD91">
            <v>56</v>
          </cell>
          <cell r="BE91">
            <v>-2</v>
          </cell>
          <cell r="BF91">
            <v>39</v>
          </cell>
          <cell r="BG91">
            <v>-9</v>
          </cell>
          <cell r="BH91">
            <v>-15</v>
          </cell>
          <cell r="BI91">
            <v>-49</v>
          </cell>
          <cell r="BJ91">
            <v>15</v>
          </cell>
          <cell r="BK91">
            <v>-10</v>
          </cell>
          <cell r="BL91">
            <v>-38</v>
          </cell>
          <cell r="BM91">
            <v>-410</v>
          </cell>
          <cell r="BN91">
            <v>44</v>
          </cell>
          <cell r="BO91">
            <v>-33</v>
          </cell>
          <cell r="BP91">
            <v>-29</v>
          </cell>
          <cell r="BQ91">
            <v>13</v>
          </cell>
          <cell r="BR91">
            <v>39</v>
          </cell>
          <cell r="BS91">
            <v>24</v>
          </cell>
          <cell r="BT91">
            <v>12</v>
          </cell>
          <cell r="BU91">
            <v>-1</v>
          </cell>
          <cell r="BV91">
            <v>23</v>
          </cell>
          <cell r="BW91">
            <v>30</v>
          </cell>
          <cell r="BX91">
            <v>-70</v>
          </cell>
          <cell r="BY91">
            <v>-450</v>
          </cell>
          <cell r="BZ91">
            <v>84</v>
          </cell>
          <cell r="CA91">
            <v>-67</v>
          </cell>
          <cell r="CB91">
            <v>0</v>
          </cell>
        </row>
        <row r="92">
          <cell r="B92" t="str">
            <v>出生数</v>
          </cell>
          <cell r="C92">
            <v>71</v>
          </cell>
          <cell r="D92">
            <v>73</v>
          </cell>
          <cell r="E92">
            <v>57</v>
          </cell>
          <cell r="F92">
            <v>58</v>
          </cell>
          <cell r="G92">
            <v>69</v>
          </cell>
          <cell r="H92">
            <v>61</v>
          </cell>
          <cell r="I92">
            <v>78</v>
          </cell>
          <cell r="J92">
            <v>71</v>
          </cell>
          <cell r="K92">
            <v>53</v>
          </cell>
          <cell r="L92">
            <v>68</v>
          </cell>
          <cell r="M92">
            <v>74</v>
          </cell>
          <cell r="N92">
            <v>58</v>
          </cell>
          <cell r="O92">
            <v>49</v>
          </cell>
          <cell r="P92">
            <v>53</v>
          </cell>
          <cell r="Q92">
            <v>55</v>
          </cell>
          <cell r="R92">
            <v>60</v>
          </cell>
          <cell r="S92">
            <v>62</v>
          </cell>
          <cell r="T92">
            <v>65</v>
          </cell>
          <cell r="U92">
            <v>69</v>
          </cell>
          <cell r="V92">
            <v>58</v>
          </cell>
          <cell r="W92">
            <v>63</v>
          </cell>
          <cell r="X92">
            <v>63</v>
          </cell>
          <cell r="Y92">
            <v>55</v>
          </cell>
          <cell r="Z92">
            <v>65</v>
          </cell>
          <cell r="AA92">
            <v>49</v>
          </cell>
          <cell r="AB92">
            <v>56</v>
          </cell>
          <cell r="AC92">
            <v>51</v>
          </cell>
          <cell r="AD92">
            <v>51</v>
          </cell>
          <cell r="AE92">
            <v>70</v>
          </cell>
          <cell r="AF92">
            <v>62</v>
          </cell>
          <cell r="AG92">
            <v>67</v>
          </cell>
          <cell r="AH92">
            <v>53</v>
          </cell>
          <cell r="AI92">
            <v>72</v>
          </cell>
          <cell r="AJ92">
            <v>56</v>
          </cell>
          <cell r="AK92">
            <v>56</v>
          </cell>
          <cell r="AL92">
            <v>63</v>
          </cell>
          <cell r="AM92">
            <v>74</v>
          </cell>
          <cell r="AN92">
            <v>52</v>
          </cell>
          <cell r="AO92">
            <v>65</v>
          </cell>
          <cell r="AP92">
            <v>44</v>
          </cell>
          <cell r="AQ92">
            <v>72</v>
          </cell>
          <cell r="AR92">
            <v>54</v>
          </cell>
          <cell r="AS92">
            <v>62</v>
          </cell>
          <cell r="AT92">
            <v>57</v>
          </cell>
          <cell r="AU92">
            <v>54</v>
          </cell>
          <cell r="AV92">
            <v>70</v>
          </cell>
          <cell r="AW92">
            <v>53</v>
          </cell>
          <cell r="AX92">
            <v>54</v>
          </cell>
          <cell r="AY92">
            <v>81</v>
          </cell>
          <cell r="AZ92">
            <v>40</v>
          </cell>
          <cell r="BA92">
            <v>61</v>
          </cell>
          <cell r="BB92">
            <v>61</v>
          </cell>
          <cell r="BC92">
            <v>58</v>
          </cell>
          <cell r="BD92">
            <v>67</v>
          </cell>
          <cell r="BE92">
            <v>60</v>
          </cell>
          <cell r="BF92">
            <v>59</v>
          </cell>
          <cell r="BG92">
            <v>55</v>
          </cell>
          <cell r="BH92">
            <v>51</v>
          </cell>
          <cell r="BI92">
            <v>48</v>
          </cell>
          <cell r="BJ92">
            <v>69</v>
          </cell>
          <cell r="BK92">
            <v>61</v>
          </cell>
          <cell r="BL92">
            <v>45</v>
          </cell>
          <cell r="BM92">
            <v>60</v>
          </cell>
          <cell r="BN92">
            <v>49</v>
          </cell>
          <cell r="BO92">
            <v>55</v>
          </cell>
          <cell r="BP92">
            <v>56</v>
          </cell>
          <cell r="BQ92">
            <v>46</v>
          </cell>
          <cell r="BR92">
            <v>65</v>
          </cell>
          <cell r="BS92">
            <v>56</v>
          </cell>
          <cell r="BT92">
            <v>51</v>
          </cell>
          <cell r="BU92">
            <v>56</v>
          </cell>
          <cell r="BV92">
            <v>67</v>
          </cell>
          <cell r="BW92">
            <v>59</v>
          </cell>
          <cell r="BX92">
            <v>47</v>
          </cell>
          <cell r="BY92">
            <v>46</v>
          </cell>
          <cell r="BZ92">
            <v>40</v>
          </cell>
          <cell r="CA92">
            <v>53</v>
          </cell>
          <cell r="CB92">
            <v>60</v>
          </cell>
        </row>
        <row r="93">
          <cell r="A93" t="str">
            <v>三戸郡</v>
          </cell>
          <cell r="B93" t="str">
            <v>死亡数</v>
          </cell>
          <cell r="C93">
            <v>92</v>
          </cell>
          <cell r="D93">
            <v>75</v>
          </cell>
          <cell r="E93">
            <v>78</v>
          </cell>
          <cell r="F93">
            <v>75</v>
          </cell>
          <cell r="G93">
            <v>76</v>
          </cell>
          <cell r="H93">
            <v>55</v>
          </cell>
          <cell r="I93">
            <v>49</v>
          </cell>
          <cell r="J93">
            <v>56</v>
          </cell>
          <cell r="K93">
            <v>73</v>
          </cell>
          <cell r="L93">
            <v>64</v>
          </cell>
          <cell r="M93">
            <v>70</v>
          </cell>
          <cell r="N93">
            <v>79</v>
          </cell>
          <cell r="O93">
            <v>92</v>
          </cell>
          <cell r="P93">
            <v>76</v>
          </cell>
          <cell r="Q93">
            <v>84</v>
          </cell>
          <cell r="R93">
            <v>85</v>
          </cell>
          <cell r="S93">
            <v>81</v>
          </cell>
          <cell r="T93">
            <v>71</v>
          </cell>
          <cell r="U93">
            <v>74</v>
          </cell>
          <cell r="V93">
            <v>61</v>
          </cell>
          <cell r="W93">
            <v>66</v>
          </cell>
          <cell r="X93">
            <v>69</v>
          </cell>
          <cell r="Y93">
            <v>72</v>
          </cell>
          <cell r="Z93">
            <v>70</v>
          </cell>
          <cell r="AA93">
            <v>74</v>
          </cell>
          <cell r="AB93">
            <v>85</v>
          </cell>
          <cell r="AC93">
            <v>87</v>
          </cell>
          <cell r="AD93">
            <v>55</v>
          </cell>
          <cell r="AE93">
            <v>72</v>
          </cell>
          <cell r="AF93">
            <v>71</v>
          </cell>
          <cell r="AG93">
            <v>77</v>
          </cell>
          <cell r="AH93">
            <v>60</v>
          </cell>
          <cell r="AI93">
            <v>66</v>
          </cell>
          <cell r="AJ93">
            <v>91</v>
          </cell>
          <cell r="AK93">
            <v>71</v>
          </cell>
          <cell r="AL93">
            <v>88</v>
          </cell>
          <cell r="AM93">
            <v>98</v>
          </cell>
          <cell r="AN93">
            <v>66</v>
          </cell>
          <cell r="AO93">
            <v>86</v>
          </cell>
          <cell r="AP93">
            <v>66</v>
          </cell>
          <cell r="AQ93">
            <v>71</v>
          </cell>
          <cell r="AR93">
            <v>65</v>
          </cell>
          <cell r="AS93">
            <v>76</v>
          </cell>
          <cell r="AT93">
            <v>91</v>
          </cell>
          <cell r="AU93">
            <v>65</v>
          </cell>
          <cell r="AV93">
            <v>79</v>
          </cell>
          <cell r="AW93">
            <v>60</v>
          </cell>
          <cell r="AX93">
            <v>69</v>
          </cell>
          <cell r="AY93">
            <v>89</v>
          </cell>
          <cell r="AZ93">
            <v>91</v>
          </cell>
          <cell r="BA93">
            <v>84</v>
          </cell>
          <cell r="BB93">
            <v>71</v>
          </cell>
          <cell r="BC93">
            <v>63</v>
          </cell>
          <cell r="BD93">
            <v>57</v>
          </cell>
          <cell r="BE93">
            <v>58</v>
          </cell>
          <cell r="BF93">
            <v>60</v>
          </cell>
          <cell r="BG93">
            <v>59</v>
          </cell>
          <cell r="BH93">
            <v>63</v>
          </cell>
          <cell r="BI93">
            <v>81</v>
          </cell>
          <cell r="BJ93">
            <v>82</v>
          </cell>
          <cell r="BK93">
            <v>102</v>
          </cell>
          <cell r="BL93">
            <v>95</v>
          </cell>
          <cell r="BM93">
            <v>93</v>
          </cell>
          <cell r="BN93">
            <v>80</v>
          </cell>
          <cell r="BO93">
            <v>76</v>
          </cell>
          <cell r="BP93">
            <v>77</v>
          </cell>
          <cell r="BQ93">
            <v>70</v>
          </cell>
          <cell r="BR93">
            <v>84</v>
          </cell>
          <cell r="BS93">
            <v>73</v>
          </cell>
          <cell r="BT93">
            <v>89</v>
          </cell>
          <cell r="BU93">
            <v>68</v>
          </cell>
          <cell r="BV93">
            <v>69</v>
          </cell>
          <cell r="BW93">
            <v>67</v>
          </cell>
          <cell r="BX93">
            <v>92</v>
          </cell>
          <cell r="BY93">
            <v>83</v>
          </cell>
          <cell r="BZ93">
            <v>73</v>
          </cell>
          <cell r="CA93">
            <v>91</v>
          </cell>
          <cell r="CB93">
            <v>56</v>
          </cell>
        </row>
        <row r="94">
          <cell r="B94" t="str">
            <v>転入数</v>
          </cell>
          <cell r="C94">
            <v>229</v>
          </cell>
          <cell r="D94">
            <v>243</v>
          </cell>
          <cell r="E94">
            <v>596</v>
          </cell>
          <cell r="F94">
            <v>692</v>
          </cell>
          <cell r="G94">
            <v>289</v>
          </cell>
          <cell r="H94">
            <v>270</v>
          </cell>
          <cell r="I94">
            <v>220</v>
          </cell>
          <cell r="J94">
            <v>265</v>
          </cell>
          <cell r="K94">
            <v>240</v>
          </cell>
          <cell r="L94">
            <v>232</v>
          </cell>
          <cell r="M94">
            <v>266</v>
          </cell>
          <cell r="N94">
            <v>223</v>
          </cell>
          <cell r="O94">
            <v>272</v>
          </cell>
          <cell r="P94">
            <v>218</v>
          </cell>
          <cell r="Q94">
            <v>608</v>
          </cell>
          <cell r="R94">
            <v>719</v>
          </cell>
          <cell r="S94">
            <v>282</v>
          </cell>
          <cell r="T94">
            <v>206</v>
          </cell>
          <cell r="U94">
            <v>230</v>
          </cell>
          <cell r="V94">
            <v>253</v>
          </cell>
          <cell r="W94">
            <v>203</v>
          </cell>
          <cell r="X94">
            <v>288</v>
          </cell>
          <cell r="Y94">
            <v>254</v>
          </cell>
          <cell r="Z94">
            <v>258</v>
          </cell>
          <cell r="AA94">
            <v>234</v>
          </cell>
          <cell r="AB94">
            <v>229</v>
          </cell>
          <cell r="AC94">
            <v>535</v>
          </cell>
          <cell r="AD94">
            <v>737</v>
          </cell>
          <cell r="AE94">
            <v>262</v>
          </cell>
          <cell r="AF94">
            <v>243</v>
          </cell>
          <cell r="AG94">
            <v>250</v>
          </cell>
          <cell r="AH94">
            <v>300</v>
          </cell>
          <cell r="AI94">
            <v>275</v>
          </cell>
          <cell r="AJ94">
            <v>267</v>
          </cell>
          <cell r="AK94">
            <v>239</v>
          </cell>
          <cell r="AL94">
            <v>237</v>
          </cell>
          <cell r="AM94">
            <v>209</v>
          </cell>
          <cell r="AN94">
            <v>251</v>
          </cell>
          <cell r="AO94">
            <v>591</v>
          </cell>
          <cell r="AP94">
            <v>670</v>
          </cell>
          <cell r="AQ94">
            <v>291</v>
          </cell>
          <cell r="AR94">
            <v>262</v>
          </cell>
          <cell r="AS94">
            <v>248</v>
          </cell>
          <cell r="AT94">
            <v>227</v>
          </cell>
          <cell r="AU94">
            <v>203</v>
          </cell>
          <cell r="AV94">
            <v>231</v>
          </cell>
          <cell r="AW94">
            <v>181</v>
          </cell>
          <cell r="AX94">
            <v>192</v>
          </cell>
          <cell r="AY94">
            <v>251</v>
          </cell>
          <cell r="AZ94">
            <v>201</v>
          </cell>
          <cell r="BA94">
            <v>528</v>
          </cell>
          <cell r="BB94">
            <v>556</v>
          </cell>
          <cell r="BC94">
            <v>224</v>
          </cell>
          <cell r="BD94">
            <v>212</v>
          </cell>
          <cell r="BE94">
            <v>191</v>
          </cell>
          <cell r="BF94">
            <v>226</v>
          </cell>
          <cell r="BG94">
            <v>206</v>
          </cell>
          <cell r="BH94">
            <v>201</v>
          </cell>
          <cell r="BI94">
            <v>187</v>
          </cell>
          <cell r="BJ94">
            <v>208</v>
          </cell>
          <cell r="BK94">
            <v>215</v>
          </cell>
          <cell r="BL94">
            <v>199</v>
          </cell>
          <cell r="BM94">
            <v>499</v>
          </cell>
          <cell r="BN94">
            <v>492</v>
          </cell>
          <cell r="BO94">
            <v>207</v>
          </cell>
          <cell r="BP94">
            <v>180</v>
          </cell>
          <cell r="BQ94">
            <v>251</v>
          </cell>
          <cell r="BR94">
            <v>241</v>
          </cell>
          <cell r="BS94">
            <v>221</v>
          </cell>
          <cell r="BT94">
            <v>244</v>
          </cell>
          <cell r="BU94">
            <v>238</v>
          </cell>
          <cell r="BV94">
            <v>193</v>
          </cell>
          <cell r="BW94">
            <v>225</v>
          </cell>
          <cell r="BX94">
            <v>188</v>
          </cell>
          <cell r="BY94">
            <v>451</v>
          </cell>
          <cell r="BZ94">
            <v>492</v>
          </cell>
          <cell r="CA94">
            <v>225</v>
          </cell>
          <cell r="CB94">
            <v>183</v>
          </cell>
        </row>
        <row r="95">
          <cell r="B95" t="str">
            <v>転出数</v>
          </cell>
          <cell r="C95">
            <v>210</v>
          </cell>
          <cell r="D95">
            <v>188</v>
          </cell>
          <cell r="E95">
            <v>1096</v>
          </cell>
          <cell r="F95">
            <v>537</v>
          </cell>
          <cell r="G95">
            <v>244</v>
          </cell>
          <cell r="H95">
            <v>212</v>
          </cell>
          <cell r="I95">
            <v>185</v>
          </cell>
          <cell r="J95">
            <v>235</v>
          </cell>
          <cell r="K95">
            <v>205</v>
          </cell>
          <cell r="L95">
            <v>178</v>
          </cell>
          <cell r="M95">
            <v>235</v>
          </cell>
          <cell r="N95">
            <v>188</v>
          </cell>
          <cell r="O95">
            <v>219</v>
          </cell>
          <cell r="P95">
            <v>233</v>
          </cell>
          <cell r="Q95">
            <v>1057</v>
          </cell>
          <cell r="R95">
            <v>518</v>
          </cell>
          <cell r="S95">
            <v>262</v>
          </cell>
          <cell r="T95">
            <v>214</v>
          </cell>
          <cell r="U95">
            <v>181</v>
          </cell>
          <cell r="V95">
            <v>226</v>
          </cell>
          <cell r="W95">
            <v>222</v>
          </cell>
          <cell r="X95">
            <v>234</v>
          </cell>
          <cell r="Y95">
            <v>241</v>
          </cell>
          <cell r="Z95">
            <v>175</v>
          </cell>
          <cell r="AA95">
            <v>235</v>
          </cell>
          <cell r="AB95">
            <v>219</v>
          </cell>
          <cell r="AC95">
            <v>965</v>
          </cell>
          <cell r="AD95">
            <v>534</v>
          </cell>
          <cell r="AE95">
            <v>232</v>
          </cell>
          <cell r="AF95">
            <v>179</v>
          </cell>
          <cell r="AG95">
            <v>173</v>
          </cell>
          <cell r="AH95">
            <v>213</v>
          </cell>
          <cell r="AI95">
            <v>204</v>
          </cell>
          <cell r="AJ95">
            <v>216</v>
          </cell>
          <cell r="AK95">
            <v>196</v>
          </cell>
          <cell r="AL95">
            <v>176</v>
          </cell>
          <cell r="AM95">
            <v>212</v>
          </cell>
          <cell r="AN95">
            <v>227</v>
          </cell>
          <cell r="AO95">
            <v>942</v>
          </cell>
          <cell r="AP95">
            <v>486</v>
          </cell>
          <cell r="AQ95">
            <v>239</v>
          </cell>
          <cell r="AR95">
            <v>214</v>
          </cell>
          <cell r="AS95">
            <v>219</v>
          </cell>
          <cell r="AT95">
            <v>208</v>
          </cell>
          <cell r="AU95">
            <v>213</v>
          </cell>
          <cell r="AV95">
            <v>201</v>
          </cell>
          <cell r="AW95">
            <v>168</v>
          </cell>
          <cell r="AX95">
            <v>198</v>
          </cell>
          <cell r="AY95">
            <v>186</v>
          </cell>
          <cell r="AZ95">
            <v>194</v>
          </cell>
          <cell r="BA95">
            <v>948</v>
          </cell>
          <cell r="BB95">
            <v>467</v>
          </cell>
          <cell r="BC95">
            <v>220</v>
          </cell>
          <cell r="BD95">
            <v>166</v>
          </cell>
          <cell r="BE95">
            <v>195</v>
          </cell>
          <cell r="BF95">
            <v>186</v>
          </cell>
          <cell r="BG95">
            <v>211</v>
          </cell>
          <cell r="BH95">
            <v>204</v>
          </cell>
          <cell r="BI95">
            <v>203</v>
          </cell>
          <cell r="BJ95">
            <v>180</v>
          </cell>
          <cell r="BK95">
            <v>184</v>
          </cell>
          <cell r="BL95">
            <v>187</v>
          </cell>
          <cell r="BM95">
            <v>876</v>
          </cell>
          <cell r="BN95">
            <v>417</v>
          </cell>
          <cell r="BO95">
            <v>219</v>
          </cell>
          <cell r="BP95">
            <v>188</v>
          </cell>
          <cell r="BQ95">
            <v>214</v>
          </cell>
          <cell r="BR95">
            <v>183</v>
          </cell>
          <cell r="BS95">
            <v>180</v>
          </cell>
          <cell r="BT95">
            <v>194</v>
          </cell>
          <cell r="BU95">
            <v>227</v>
          </cell>
          <cell r="BV95">
            <v>168</v>
          </cell>
          <cell r="BW95">
            <v>187</v>
          </cell>
          <cell r="BX95">
            <v>213</v>
          </cell>
          <cell r="BY95">
            <v>864</v>
          </cell>
          <cell r="BZ95">
            <v>375</v>
          </cell>
          <cell r="CA95">
            <v>254</v>
          </cell>
          <cell r="CB95">
            <v>187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前年同月比"/>
      <sheetName val="総人口の推移"/>
      <sheetName val="表紙"/>
      <sheetName val="庁議資料"/>
      <sheetName val="概況"/>
      <sheetName val="市町村人口印刷"/>
      <sheetName val="修正推計・総人口の推移"/>
      <sheetName val="青森県人口移動状況"/>
      <sheetName val="市町村別人口"/>
      <sheetName val="errcheck"/>
      <sheetName val="check"/>
      <sheetName val="県外"/>
      <sheetName val="平５年から"/>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8.bin"/><Relationship Id="rId4"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9.bin"/><Relationship Id="rId4" Type="http://schemas.openxmlformats.org/officeDocument/2006/relationships/comments" Target="../comments15.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20.bin"/><Relationship Id="rId4" Type="http://schemas.openxmlformats.org/officeDocument/2006/relationships/comments" Target="../comments16.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21.bin"/><Relationship Id="rId4" Type="http://schemas.openxmlformats.org/officeDocument/2006/relationships/comments" Target="../comments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22.bin"/><Relationship Id="rId4" Type="http://schemas.openxmlformats.org/officeDocument/2006/relationships/comments" Target="../comments18.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23.bin"/><Relationship Id="rId4" Type="http://schemas.openxmlformats.org/officeDocument/2006/relationships/comments" Target="../comments19.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0.xml"/><Relationship Id="rId1" Type="http://schemas.openxmlformats.org/officeDocument/2006/relationships/printerSettings" Target="../printerSettings/printerSettings24.bin"/><Relationship Id="rId4" Type="http://schemas.openxmlformats.org/officeDocument/2006/relationships/comments" Target="../comments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1.xml"/><Relationship Id="rId1" Type="http://schemas.openxmlformats.org/officeDocument/2006/relationships/printerSettings" Target="../printerSettings/printerSettings25.bin"/><Relationship Id="rId4" Type="http://schemas.openxmlformats.org/officeDocument/2006/relationships/comments" Target="../comments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2.xml"/><Relationship Id="rId1" Type="http://schemas.openxmlformats.org/officeDocument/2006/relationships/printerSettings" Target="../printerSettings/printerSettings26.bin"/><Relationship Id="rId4" Type="http://schemas.openxmlformats.org/officeDocument/2006/relationships/comments" Target="../comments22.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3.xml"/><Relationship Id="rId1" Type="http://schemas.openxmlformats.org/officeDocument/2006/relationships/printerSettings" Target="../printerSettings/printerSettings27.bin"/><Relationship Id="rId4" Type="http://schemas.openxmlformats.org/officeDocument/2006/relationships/comments" Target="../comments23.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4.xml"/><Relationship Id="rId1" Type="http://schemas.openxmlformats.org/officeDocument/2006/relationships/printerSettings" Target="../printerSettings/printerSettings28.bin"/><Relationship Id="rId4" Type="http://schemas.openxmlformats.org/officeDocument/2006/relationships/comments" Target="../comments24.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5.xml"/><Relationship Id="rId1" Type="http://schemas.openxmlformats.org/officeDocument/2006/relationships/printerSettings" Target="../printerSettings/printerSettings29.bin"/><Relationship Id="rId4" Type="http://schemas.openxmlformats.org/officeDocument/2006/relationships/comments" Target="../comments25.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6.xml"/><Relationship Id="rId1" Type="http://schemas.openxmlformats.org/officeDocument/2006/relationships/printerSettings" Target="../printerSettings/printerSettings30.bin"/><Relationship Id="rId4" Type="http://schemas.openxmlformats.org/officeDocument/2006/relationships/comments" Target="../comments26.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27.xml"/><Relationship Id="rId1" Type="http://schemas.openxmlformats.org/officeDocument/2006/relationships/printerSettings" Target="../printerSettings/printerSettings31.bin"/><Relationship Id="rId4" Type="http://schemas.openxmlformats.org/officeDocument/2006/relationships/comments" Target="../comments27.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28.xml"/><Relationship Id="rId1" Type="http://schemas.openxmlformats.org/officeDocument/2006/relationships/printerSettings" Target="../printerSettings/printerSettings32.bin"/><Relationship Id="rId4" Type="http://schemas.openxmlformats.org/officeDocument/2006/relationships/comments" Target="../comments28.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29.xml"/><Relationship Id="rId1" Type="http://schemas.openxmlformats.org/officeDocument/2006/relationships/printerSettings" Target="../printerSettings/printerSettings33.bin"/><Relationship Id="rId4" Type="http://schemas.openxmlformats.org/officeDocument/2006/relationships/comments" Target="../comments29.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30.xml"/><Relationship Id="rId1" Type="http://schemas.openxmlformats.org/officeDocument/2006/relationships/printerSettings" Target="../printerSettings/printerSettings34.bin"/><Relationship Id="rId4" Type="http://schemas.openxmlformats.org/officeDocument/2006/relationships/comments" Target="../comments30.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31.xml"/><Relationship Id="rId1" Type="http://schemas.openxmlformats.org/officeDocument/2006/relationships/printerSettings" Target="../printerSettings/printerSettings35.bin"/><Relationship Id="rId4" Type="http://schemas.openxmlformats.org/officeDocument/2006/relationships/comments" Target="../comments31.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32.xml"/><Relationship Id="rId1" Type="http://schemas.openxmlformats.org/officeDocument/2006/relationships/printerSettings" Target="../printerSettings/printerSettings36.bin"/><Relationship Id="rId4" Type="http://schemas.openxmlformats.org/officeDocument/2006/relationships/comments" Target="../comments32.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drawing" Target="../drawings/drawing33.xml"/><Relationship Id="rId1" Type="http://schemas.openxmlformats.org/officeDocument/2006/relationships/printerSettings" Target="../printerSettings/printerSettings37.bin"/><Relationship Id="rId4" Type="http://schemas.openxmlformats.org/officeDocument/2006/relationships/comments" Target="../comments33.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drawing" Target="../drawings/drawing34.xml"/><Relationship Id="rId1" Type="http://schemas.openxmlformats.org/officeDocument/2006/relationships/printerSettings" Target="../printerSettings/printerSettings38.bin"/><Relationship Id="rId4" Type="http://schemas.openxmlformats.org/officeDocument/2006/relationships/comments" Target="../comments34.xml"/></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35.vml"/><Relationship Id="rId2" Type="http://schemas.openxmlformats.org/officeDocument/2006/relationships/drawing" Target="../drawings/drawing35.xml"/><Relationship Id="rId1" Type="http://schemas.openxmlformats.org/officeDocument/2006/relationships/printerSettings" Target="../printerSettings/printerSettings39.bin"/><Relationship Id="rId4" Type="http://schemas.openxmlformats.org/officeDocument/2006/relationships/comments" Target="../comments3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105"/>
  <sheetViews>
    <sheetView view="pageBreakPreview" zoomScale="120" zoomScaleNormal="100" zoomScaleSheetLayoutView="120" workbookViewId="0">
      <selection activeCell="L101" sqref="A1:XFD101"/>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6384" width="9" style="1"/>
  </cols>
  <sheetData>
    <row r="1" spans="1:11" ht="17.25" customHeight="1" thickBot="1">
      <c r="A1" s="5" t="s">
        <v>128</v>
      </c>
      <c r="B1" s="4"/>
      <c r="C1" s="4"/>
      <c r="D1" s="4"/>
      <c r="E1" s="846" t="s">
        <v>178</v>
      </c>
      <c r="F1" s="846"/>
      <c r="G1" s="846"/>
      <c r="H1" s="846"/>
      <c r="I1" s="846"/>
      <c r="J1" s="846"/>
      <c r="K1" s="846"/>
    </row>
    <row r="2" spans="1:11" ht="17.25" customHeight="1" thickTop="1">
      <c r="A2" s="678" t="s">
        <v>130</v>
      </c>
      <c r="B2" s="679"/>
      <c r="C2" s="679"/>
      <c r="D2" s="679"/>
      <c r="E2" s="679"/>
      <c r="F2" s="4"/>
      <c r="G2" s="669" t="s">
        <v>65</v>
      </c>
      <c r="H2" s="670"/>
      <c r="I2" s="663" t="s">
        <v>0</v>
      </c>
      <c r="J2" s="664"/>
      <c r="K2" s="665"/>
    </row>
    <row r="3" spans="1:11" ht="17.25" customHeight="1" thickBot="1">
      <c r="A3" s="679"/>
      <c r="B3" s="679"/>
      <c r="C3" s="679"/>
      <c r="D3" s="679"/>
      <c r="E3" s="679"/>
      <c r="F3" s="4"/>
      <c r="G3" s="671" t="s">
        <v>28</v>
      </c>
      <c r="H3" s="672"/>
      <c r="I3" s="666"/>
      <c r="J3" s="667"/>
      <c r="K3" s="668"/>
    </row>
    <row r="4" spans="1:11" ht="17.25" customHeight="1" thickTop="1">
      <c r="A4" s="6" t="s">
        <v>1</v>
      </c>
      <c r="B4" s="4"/>
      <c r="C4" s="4"/>
      <c r="D4" s="4"/>
      <c r="E4" s="4"/>
      <c r="F4" s="4"/>
      <c r="G4" s="59"/>
      <c r="H4" s="60"/>
      <c r="I4" s="61"/>
      <c r="J4" s="60"/>
      <c r="K4" s="60"/>
    </row>
    <row r="5" spans="1:11" ht="17.25" customHeight="1">
      <c r="A5" s="6" t="s">
        <v>2</v>
      </c>
      <c r="B5" s="4"/>
      <c r="C5" s="4"/>
      <c r="D5" s="4"/>
      <c r="E5" s="4"/>
      <c r="F5" s="4"/>
      <c r="G5" s="4"/>
      <c r="H5" s="4"/>
      <c r="I5" s="4"/>
      <c r="J5" s="4"/>
      <c r="K5" s="4"/>
    </row>
    <row r="6" spans="1:11" ht="17.25" customHeight="1" thickBot="1">
      <c r="A6" s="6" t="s">
        <v>3</v>
      </c>
      <c r="B6" s="4"/>
      <c r="C6" s="4"/>
      <c r="D6" s="4"/>
      <c r="E6" s="4"/>
      <c r="F6" s="4"/>
      <c r="G6" s="4"/>
      <c r="H6" s="4"/>
      <c r="I6" s="4"/>
      <c r="J6" s="4"/>
      <c r="K6" s="4"/>
    </row>
    <row r="7" spans="1:11" ht="17.25" customHeight="1" thickTop="1" thickBot="1">
      <c r="A7" s="715" t="s">
        <v>4</v>
      </c>
      <c r="B7" s="730" t="s">
        <v>5</v>
      </c>
      <c r="C7" s="729"/>
      <c r="D7" s="729"/>
      <c r="E7" s="731"/>
      <c r="F7" s="728" t="s">
        <v>73</v>
      </c>
      <c r="G7" s="729"/>
      <c r="H7" s="729"/>
      <c r="I7" s="46" t="s">
        <v>16</v>
      </c>
      <c r="J7" s="49"/>
      <c r="K7" s="50"/>
    </row>
    <row r="8" spans="1:11" ht="17.25" customHeight="1" thickTop="1" thickBot="1">
      <c r="A8" s="716"/>
      <c r="B8" s="675"/>
      <c r="C8" s="676"/>
      <c r="D8" s="676"/>
      <c r="E8" s="677"/>
      <c r="F8" s="47"/>
      <c r="G8" s="48"/>
      <c r="H8" s="48"/>
      <c r="I8" s="169" t="s">
        <v>77</v>
      </c>
      <c r="J8" s="91" t="s">
        <v>149</v>
      </c>
      <c r="K8" s="92" t="s">
        <v>150</v>
      </c>
    </row>
    <row r="9" spans="1:11" ht="17.25" customHeight="1" thickTop="1">
      <c r="A9" s="717"/>
      <c r="B9" s="16" t="s">
        <v>14</v>
      </c>
      <c r="C9" s="15"/>
      <c r="D9" s="723"/>
      <c r="E9" s="724"/>
      <c r="F9" s="16" t="s">
        <v>15</v>
      </c>
      <c r="G9" s="721"/>
      <c r="H9" s="722"/>
      <c r="I9" s="16" t="s">
        <v>6</v>
      </c>
      <c r="J9" s="673"/>
      <c r="K9" s="674"/>
    </row>
    <row r="10" spans="1:11" ht="17.25" customHeight="1">
      <c r="A10" s="717"/>
      <c r="B10" s="718"/>
      <c r="C10" s="719"/>
      <c r="D10" s="719"/>
      <c r="E10" s="720"/>
      <c r="F10" s="77" t="s">
        <v>136</v>
      </c>
      <c r="G10" s="649"/>
      <c r="H10" s="650"/>
      <c r="I10" s="163"/>
      <c r="J10" s="164"/>
      <c r="K10" s="165" t="s">
        <v>189</v>
      </c>
    </row>
    <row r="11" spans="1:11" ht="17.25" customHeight="1">
      <c r="A11" s="717"/>
      <c r="B11" s="13" t="s">
        <v>20</v>
      </c>
      <c r="C11" s="14"/>
      <c r="D11" s="637" t="s">
        <v>66</v>
      </c>
      <c r="E11" s="637"/>
      <c r="F11" s="78" t="s">
        <v>137</v>
      </c>
      <c r="G11" s="168" t="str">
        <f>IF(ISERROR(K10/I8),"",K10/I8)</f>
        <v/>
      </c>
      <c r="H11" s="10" t="s">
        <v>138</v>
      </c>
      <c r="I11" s="861" t="s">
        <v>7</v>
      </c>
      <c r="J11" s="862"/>
      <c r="K11" s="863"/>
    </row>
    <row r="12" spans="1:11" ht="17.25" customHeight="1">
      <c r="A12" s="717"/>
      <c r="B12" s="725" t="s">
        <v>60</v>
      </c>
      <c r="C12" s="726"/>
      <c r="D12" s="726"/>
      <c r="E12" s="726"/>
      <c r="F12" s="726"/>
      <c r="G12" s="726"/>
      <c r="H12" s="727"/>
      <c r="I12" s="864"/>
      <c r="J12" s="865"/>
      <c r="K12" s="866"/>
    </row>
    <row r="13" spans="1:11" ht="17.25" customHeight="1" thickBot="1">
      <c r="A13" s="628"/>
      <c r="B13" s="885"/>
      <c r="C13" s="786"/>
      <c r="D13" s="786"/>
      <c r="E13" s="786"/>
      <c r="F13" s="786"/>
      <c r="G13" s="786"/>
      <c r="H13" s="787"/>
      <c r="I13" s="776" t="s">
        <v>185</v>
      </c>
      <c r="J13" s="777"/>
      <c r="K13" s="166" t="str">
        <f>IF(ISERROR(K10/3.5),"人",K10/3.5)</f>
        <v>人</v>
      </c>
    </row>
    <row r="14" spans="1:11" ht="17.25" customHeight="1" thickTop="1">
      <c r="A14" s="715" t="s">
        <v>13</v>
      </c>
      <c r="B14" s="730" t="s">
        <v>8</v>
      </c>
      <c r="C14" s="739"/>
      <c r="D14" s="739"/>
      <c r="E14" s="739"/>
      <c r="F14" s="739"/>
      <c r="G14" s="739"/>
      <c r="H14" s="740"/>
      <c r="I14" s="774" t="s">
        <v>187</v>
      </c>
      <c r="J14" s="775"/>
      <c r="K14" s="167" t="str">
        <f>IF(ISERROR(I8-K13),"人",I8-K13)</f>
        <v>人</v>
      </c>
    </row>
    <row r="15" spans="1:11" ht="17.25" customHeight="1" thickBot="1">
      <c r="A15" s="716"/>
      <c r="B15" s="44" t="s">
        <v>17</v>
      </c>
      <c r="C15" s="45"/>
      <c r="D15" s="784"/>
      <c r="E15" s="784"/>
      <c r="F15" s="784"/>
      <c r="G15" s="784"/>
      <c r="H15" s="785"/>
      <c r="I15" s="774" t="s">
        <v>186</v>
      </c>
      <c r="J15" s="775"/>
      <c r="K15" s="166" t="str">
        <f>IF(ISERROR(K10/6.4),"人",K10/6.4)</f>
        <v>人</v>
      </c>
    </row>
    <row r="16" spans="1:11" ht="17.25" customHeight="1" thickTop="1">
      <c r="A16" s="717"/>
      <c r="B16" s="16" t="s">
        <v>18</v>
      </c>
      <c r="C16" s="15"/>
      <c r="D16" s="786"/>
      <c r="E16" s="786"/>
      <c r="F16" s="786"/>
      <c r="G16" s="786"/>
      <c r="H16" s="787"/>
      <c r="I16" s="776" t="s">
        <v>188</v>
      </c>
      <c r="J16" s="777"/>
      <c r="K16" s="167" t="str">
        <f>IF(ISERROR(I8-K15),"人",I8-K15)</f>
        <v>人</v>
      </c>
    </row>
    <row r="17" spans="1:12" ht="17.25" customHeight="1">
      <c r="A17" s="717"/>
      <c r="B17" s="736" t="s">
        <v>19</v>
      </c>
      <c r="C17" s="737"/>
      <c r="D17" s="737"/>
      <c r="E17" s="737"/>
      <c r="F17" s="737"/>
      <c r="G17" s="737"/>
      <c r="H17" s="738"/>
      <c r="I17" s="158"/>
      <c r="J17" s="159"/>
      <c r="K17" s="160"/>
    </row>
    <row r="18" spans="1:12" ht="17.25" customHeight="1">
      <c r="A18" s="717"/>
      <c r="B18" s="718"/>
      <c r="C18" s="719"/>
      <c r="D18" s="719"/>
      <c r="E18" s="719"/>
      <c r="F18" s="719"/>
      <c r="G18" s="719"/>
      <c r="H18" s="720"/>
      <c r="I18" s="158"/>
      <c r="J18" s="159"/>
      <c r="K18" s="160"/>
    </row>
    <row r="19" spans="1:12" ht="17.25" customHeight="1" thickBot="1">
      <c r="A19" s="717"/>
      <c r="B19" s="11" t="s">
        <v>21</v>
      </c>
      <c r="C19" s="12"/>
      <c r="D19" s="867" t="s">
        <v>29</v>
      </c>
      <c r="E19" s="867"/>
      <c r="F19" s="867"/>
      <c r="G19" s="867"/>
      <c r="H19" s="868"/>
      <c r="I19" s="158"/>
      <c r="J19" s="159"/>
      <c r="K19" s="160"/>
    </row>
    <row r="20" spans="1:12" ht="17.25" customHeight="1" thickTop="1">
      <c r="A20" s="716"/>
      <c r="B20" s="857" t="s">
        <v>26</v>
      </c>
      <c r="C20" s="858"/>
      <c r="D20" s="732" t="s">
        <v>30</v>
      </c>
      <c r="E20" s="732"/>
      <c r="F20" s="732"/>
      <c r="G20" s="732"/>
      <c r="H20" s="732"/>
      <c r="I20" s="788" t="s">
        <v>126</v>
      </c>
      <c r="J20" s="788"/>
      <c r="K20" s="789"/>
    </row>
    <row r="21" spans="1:12" ht="17.25" customHeight="1" thickBot="1">
      <c r="A21" s="716"/>
      <c r="B21" s="859"/>
      <c r="C21" s="860"/>
      <c r="D21" s="695" t="s">
        <v>133</v>
      </c>
      <c r="E21" s="695"/>
      <c r="F21" s="695"/>
      <c r="G21" s="695"/>
      <c r="H21" s="695"/>
      <c r="I21" s="695"/>
      <c r="J21" s="695"/>
      <c r="K21" s="696"/>
    </row>
    <row r="22" spans="1:12" ht="17.25" customHeight="1" thickTop="1">
      <c r="A22" s="717"/>
      <c r="B22" s="655" t="s">
        <v>22</v>
      </c>
      <c r="C22" s="656"/>
      <c r="D22" s="786" t="s">
        <v>30</v>
      </c>
      <c r="E22" s="786"/>
      <c r="F22" s="786"/>
      <c r="G22" s="786"/>
      <c r="H22" s="786"/>
      <c r="I22" s="707" t="s">
        <v>11</v>
      </c>
      <c r="J22" s="708"/>
      <c r="K22" s="709"/>
    </row>
    <row r="23" spans="1:12" ht="17.25" customHeight="1">
      <c r="A23" s="717"/>
      <c r="B23" s="658"/>
      <c r="C23" s="659"/>
      <c r="D23" s="719" t="s">
        <v>27</v>
      </c>
      <c r="E23" s="719"/>
      <c r="F23" s="719"/>
      <c r="G23" s="719"/>
      <c r="H23" s="719"/>
      <c r="I23" s="710"/>
      <c r="J23" s="708"/>
      <c r="K23" s="709"/>
    </row>
    <row r="24" spans="1:12" ht="17.25" customHeight="1" thickBot="1">
      <c r="A24" s="717"/>
      <c r="B24" s="725" t="s">
        <v>9</v>
      </c>
      <c r="C24" s="796"/>
      <c r="D24" s="796"/>
      <c r="E24" s="796"/>
      <c r="F24" s="796"/>
      <c r="G24" s="796"/>
      <c r="H24" s="796"/>
      <c r="I24" s="790"/>
      <c r="J24" s="791"/>
      <c r="K24" s="792"/>
    </row>
    <row r="25" spans="1:12" ht="17.25" customHeight="1" thickTop="1" thickBot="1">
      <c r="A25" s="717"/>
      <c r="B25" s="17" t="s">
        <v>23</v>
      </c>
      <c r="C25" s="18"/>
      <c r="D25" s="173" t="s">
        <v>24</v>
      </c>
      <c r="E25" s="58" t="s">
        <v>71</v>
      </c>
      <c r="F25" s="175" t="s">
        <v>24</v>
      </c>
      <c r="G25" s="741"/>
      <c r="H25" s="742"/>
      <c r="I25" s="790"/>
      <c r="J25" s="791"/>
      <c r="K25" s="792"/>
    </row>
    <row r="26" spans="1:12" ht="17.25" customHeight="1" thickTop="1">
      <c r="A26" s="628"/>
      <c r="B26" s="869" t="s">
        <v>25</v>
      </c>
      <c r="C26" s="870"/>
      <c r="D26" s="870"/>
      <c r="E26" s="56" t="s">
        <v>72</v>
      </c>
      <c r="F26" s="733"/>
      <c r="G26" s="734"/>
      <c r="H26" s="735"/>
      <c r="I26" s="793"/>
      <c r="J26" s="794"/>
      <c r="K26" s="795"/>
    </row>
    <row r="27" spans="1:12" ht="17.25" customHeight="1">
      <c r="A27" s="627"/>
      <c r="B27" s="629" t="s">
        <v>177</v>
      </c>
      <c r="C27" s="630"/>
      <c r="D27" s="630"/>
      <c r="E27" s="630"/>
      <c r="F27" s="630"/>
      <c r="G27" s="630"/>
      <c r="H27" s="631"/>
      <c r="I27" s="680" t="s">
        <v>10</v>
      </c>
      <c r="J27" s="711"/>
      <c r="K27" s="681"/>
    </row>
    <row r="28" spans="1:12" ht="17.25" customHeight="1" thickBot="1">
      <c r="A28" s="628"/>
      <c r="B28" s="632"/>
      <c r="C28" s="633"/>
      <c r="D28" s="633"/>
      <c r="E28" s="633"/>
      <c r="F28" s="633"/>
      <c r="G28" s="633"/>
      <c r="H28" s="634"/>
      <c r="I28" s="712"/>
      <c r="J28" s="713"/>
      <c r="K28" s="714"/>
    </row>
    <row r="29" spans="1:12" ht="17.25" customHeight="1" thickTop="1">
      <c r="A29" s="750" t="s">
        <v>12</v>
      </c>
      <c r="B29" s="680" t="s">
        <v>31</v>
      </c>
      <c r="C29" s="847"/>
      <c r="D29" s="41" t="s">
        <v>32</v>
      </c>
      <c r="E29" s="84" t="s">
        <v>141</v>
      </c>
      <c r="F29" s="760"/>
      <c r="G29" s="760"/>
      <c r="H29" s="761"/>
      <c r="I29" s="764" t="s">
        <v>191</v>
      </c>
      <c r="J29" s="765"/>
      <c r="K29" s="187" t="str">
        <f>IF(ISERROR(I8/250),"個",ROUNDUP(I8/250,0))</f>
        <v>個</v>
      </c>
      <c r="L29" s="1" t="s">
        <v>193</v>
      </c>
    </row>
    <row r="30" spans="1:12" ht="17.25" customHeight="1">
      <c r="A30" s="717"/>
      <c r="B30" s="848"/>
      <c r="C30" s="849"/>
      <c r="D30" s="42" t="s">
        <v>62</v>
      </c>
      <c r="E30" s="85" t="s">
        <v>141</v>
      </c>
      <c r="F30" s="762"/>
      <c r="G30" s="762"/>
      <c r="H30" s="763"/>
      <c r="I30" s="646" t="s">
        <v>182</v>
      </c>
      <c r="J30" s="766"/>
      <c r="K30" s="188" t="s">
        <v>181</v>
      </c>
    </row>
    <row r="31" spans="1:12" ht="17.25" customHeight="1">
      <c r="A31" s="717"/>
      <c r="B31" s="848"/>
      <c r="C31" s="849"/>
      <c r="D31" s="42" t="s">
        <v>33</v>
      </c>
      <c r="E31" s="85" t="s">
        <v>141</v>
      </c>
      <c r="F31" s="762"/>
      <c r="G31" s="762"/>
      <c r="H31" s="763"/>
      <c r="I31" s="646" t="s">
        <v>207</v>
      </c>
      <c r="J31" s="616"/>
      <c r="K31" s="171" t="str">
        <f>IF(ISERROR(I8*6),"L/日/避難所",I8*6)</f>
        <v>L/日/避難所</v>
      </c>
    </row>
    <row r="32" spans="1:12" ht="17.25" customHeight="1" thickBot="1">
      <c r="A32" s="717"/>
      <c r="B32" s="848"/>
      <c r="C32" s="849"/>
      <c r="D32" s="43" t="s">
        <v>41</v>
      </c>
      <c r="E32" s="86" t="s">
        <v>141</v>
      </c>
      <c r="F32" s="756"/>
      <c r="G32" s="756"/>
      <c r="H32" s="757"/>
      <c r="I32" s="646" t="s">
        <v>192</v>
      </c>
      <c r="J32" s="616"/>
      <c r="K32" s="189" t="s">
        <v>194</v>
      </c>
    </row>
    <row r="33" spans="1:15" ht="17.25" customHeight="1" thickTop="1">
      <c r="A33" s="717"/>
      <c r="B33" s="848"/>
      <c r="C33" s="850"/>
      <c r="D33" s="28" t="s">
        <v>34</v>
      </c>
      <c r="E33" s="87" t="s">
        <v>142</v>
      </c>
      <c r="F33" s="635"/>
      <c r="G33" s="635"/>
      <c r="H33" s="636"/>
      <c r="I33" s="615" t="s">
        <v>184</v>
      </c>
      <c r="J33" s="616"/>
      <c r="K33" s="171" t="str">
        <f>IF(ISERROR(I8*3),"L/日/避難所",I8*3)</f>
        <v>L/日/避難所</v>
      </c>
    </row>
    <row r="34" spans="1:15" ht="17.25" customHeight="1">
      <c r="A34" s="717"/>
      <c r="B34" s="816"/>
      <c r="C34" s="818"/>
      <c r="D34" s="11" t="s">
        <v>35</v>
      </c>
      <c r="E34" s="87" t="s">
        <v>143</v>
      </c>
      <c r="F34" s="651"/>
      <c r="G34" s="651"/>
      <c r="H34" s="652"/>
      <c r="I34" s="162" t="s">
        <v>183</v>
      </c>
      <c r="J34" s="170" t="s">
        <v>206</v>
      </c>
      <c r="K34" s="171" t="str">
        <f>IF(ISERROR(J34*I8),"L/日/避難所",J34*I8)</f>
        <v>L/日/避難所</v>
      </c>
    </row>
    <row r="35" spans="1:15" ht="17.25" customHeight="1">
      <c r="A35" s="717"/>
      <c r="B35" s="629" t="s">
        <v>36</v>
      </c>
      <c r="C35" s="851"/>
      <c r="D35" s="13" t="s">
        <v>37</v>
      </c>
      <c r="E35" s="87" t="s">
        <v>143</v>
      </c>
      <c r="F35" s="651"/>
      <c r="G35" s="651"/>
      <c r="H35" s="652"/>
      <c r="I35" s="697"/>
      <c r="J35" s="698"/>
      <c r="K35" s="699"/>
    </row>
    <row r="36" spans="1:15" ht="17.25" customHeight="1" thickBot="1">
      <c r="A36" s="717"/>
      <c r="B36" s="852"/>
      <c r="C36" s="853"/>
      <c r="D36" s="11" t="s">
        <v>38</v>
      </c>
      <c r="E36" s="88" t="s">
        <v>143</v>
      </c>
      <c r="F36" s="767"/>
      <c r="G36" s="767"/>
      <c r="H36" s="768"/>
      <c r="I36" s="644"/>
      <c r="J36" s="645"/>
      <c r="K36" s="700"/>
    </row>
    <row r="37" spans="1:15" ht="17.25" customHeight="1" thickTop="1" thickBot="1">
      <c r="A37" s="717"/>
      <c r="B37" s="852"/>
      <c r="C37" s="854"/>
      <c r="D37" s="53" t="s">
        <v>39</v>
      </c>
      <c r="E37" s="89" t="s">
        <v>143</v>
      </c>
      <c r="F37" s="769"/>
      <c r="G37" s="769"/>
      <c r="H37" s="770"/>
      <c r="I37" s="645"/>
      <c r="J37" s="645"/>
      <c r="K37" s="700"/>
    </row>
    <row r="38" spans="1:15" ht="17.25" customHeight="1" thickTop="1">
      <c r="A38" s="717"/>
      <c r="B38" s="852"/>
      <c r="C38" s="853"/>
      <c r="D38" s="28" t="s">
        <v>40</v>
      </c>
      <c r="E38" s="90" t="s">
        <v>143</v>
      </c>
      <c r="F38" s="771"/>
      <c r="G38" s="771"/>
      <c r="H38" s="772"/>
      <c r="I38" s="644"/>
      <c r="J38" s="645"/>
      <c r="K38" s="700"/>
    </row>
    <row r="39" spans="1:15" ht="17.25" customHeight="1" thickBot="1">
      <c r="A39" s="717"/>
      <c r="B39" s="852"/>
      <c r="C39" s="853"/>
      <c r="D39" s="11" t="s">
        <v>42</v>
      </c>
      <c r="E39" s="88" t="s">
        <v>143</v>
      </c>
      <c r="F39" s="767"/>
      <c r="G39" s="651"/>
      <c r="H39" s="652"/>
      <c r="I39" s="701"/>
      <c r="J39" s="702"/>
      <c r="K39" s="703"/>
    </row>
    <row r="40" spans="1:15" ht="17.25" customHeight="1" thickTop="1">
      <c r="A40" s="717"/>
      <c r="B40" s="852"/>
      <c r="C40" s="854"/>
      <c r="D40" s="704" t="s">
        <v>63</v>
      </c>
      <c r="E40" s="118" t="s">
        <v>140</v>
      </c>
      <c r="F40" s="172" t="s">
        <v>180</v>
      </c>
      <c r="G40" s="82" t="s">
        <v>144</v>
      </c>
      <c r="H40" s="97" t="s">
        <v>145</v>
      </c>
      <c r="I40" s="642" t="s">
        <v>179</v>
      </c>
      <c r="J40" s="643"/>
      <c r="K40" s="161" t="str">
        <f>IF(ISERROR(I8/50),"箇所",ROUNDUP(I8/50,0))</f>
        <v>箇所</v>
      </c>
      <c r="L40" s="2"/>
      <c r="M40" s="3"/>
      <c r="N40" s="3"/>
      <c r="O40" s="3"/>
    </row>
    <row r="41" spans="1:15" ht="17.25" customHeight="1" thickBot="1">
      <c r="A41" s="717"/>
      <c r="B41" s="852"/>
      <c r="C41" s="854"/>
      <c r="D41" s="705"/>
      <c r="E41" s="119" t="s">
        <v>146</v>
      </c>
      <c r="F41" s="123" t="s">
        <v>147</v>
      </c>
      <c r="G41" s="83" t="s">
        <v>148</v>
      </c>
      <c r="H41" s="98" t="s">
        <v>147</v>
      </c>
      <c r="I41" s="644"/>
      <c r="J41" s="645"/>
      <c r="K41" s="161"/>
    </row>
    <row r="42" spans="1:15" ht="17.25" customHeight="1" thickTop="1" thickBot="1">
      <c r="A42" s="717"/>
      <c r="B42" s="852"/>
      <c r="C42" s="854"/>
      <c r="D42" s="706"/>
      <c r="E42" s="81" t="s">
        <v>43</v>
      </c>
      <c r="F42" s="100" t="s">
        <v>147</v>
      </c>
      <c r="G42" s="81" t="s">
        <v>61</v>
      </c>
      <c r="H42" s="99" t="s">
        <v>147</v>
      </c>
      <c r="I42" s="152"/>
      <c r="J42" s="153"/>
      <c r="K42" s="154"/>
    </row>
    <row r="43" spans="1:15" ht="17.25" customHeight="1" thickTop="1">
      <c r="A43" s="717"/>
      <c r="B43" s="852"/>
      <c r="C43" s="853"/>
      <c r="D43" s="93" t="s">
        <v>44</v>
      </c>
      <c r="E43" s="87" t="s">
        <v>151</v>
      </c>
      <c r="F43" s="8" t="s">
        <v>67</v>
      </c>
      <c r="G43" s="7"/>
      <c r="H43" s="9" t="s">
        <v>152</v>
      </c>
      <c r="I43" s="152"/>
      <c r="J43" s="153"/>
      <c r="K43" s="154"/>
    </row>
    <row r="44" spans="1:15" ht="17.25" customHeight="1">
      <c r="A44" s="717"/>
      <c r="B44" s="855"/>
      <c r="C44" s="856"/>
      <c r="D44" s="94" t="s">
        <v>45</v>
      </c>
      <c r="E44" s="87" t="s">
        <v>151</v>
      </c>
      <c r="F44" s="7" t="s">
        <v>68</v>
      </c>
      <c r="G44" s="7" t="s">
        <v>153</v>
      </c>
      <c r="H44" s="9" t="s">
        <v>152</v>
      </c>
      <c r="I44" s="155"/>
      <c r="J44" s="156"/>
      <c r="K44" s="157"/>
    </row>
    <row r="45" spans="1:15" ht="17.25" customHeight="1" thickBot="1">
      <c r="A45" s="717"/>
      <c r="B45" s="629" t="s">
        <v>46</v>
      </c>
      <c r="C45" s="851"/>
      <c r="D45" s="94" t="s">
        <v>47</v>
      </c>
      <c r="E45" s="637" t="s">
        <v>64</v>
      </c>
      <c r="F45" s="638"/>
      <c r="G45" s="95" t="s">
        <v>49</v>
      </c>
      <c r="H45" s="68" t="s">
        <v>69</v>
      </c>
      <c r="I45" s="697"/>
      <c r="J45" s="698"/>
      <c r="K45" s="699"/>
    </row>
    <row r="46" spans="1:15" ht="17.25" customHeight="1" thickTop="1" thickBot="1">
      <c r="A46" s="717"/>
      <c r="B46" s="852"/>
      <c r="C46" s="853"/>
      <c r="D46" s="647" t="s">
        <v>48</v>
      </c>
      <c r="E46" s="648"/>
      <c r="F46" s="69" t="s">
        <v>69</v>
      </c>
      <c r="G46" s="96" t="s">
        <v>50</v>
      </c>
      <c r="H46" s="104" t="s">
        <v>69</v>
      </c>
      <c r="I46" s="645"/>
      <c r="J46" s="645"/>
      <c r="K46" s="700"/>
    </row>
    <row r="47" spans="1:15" ht="17.25" customHeight="1" thickTop="1">
      <c r="A47" s="717"/>
      <c r="B47" s="852"/>
      <c r="C47" s="853"/>
      <c r="D47" s="647" t="s">
        <v>56</v>
      </c>
      <c r="E47" s="648"/>
      <c r="F47" s="648"/>
      <c r="G47" s="649" t="s">
        <v>51</v>
      </c>
      <c r="H47" s="650"/>
      <c r="I47" s="644"/>
      <c r="J47" s="645"/>
      <c r="K47" s="700"/>
    </row>
    <row r="48" spans="1:15" ht="17.25" customHeight="1">
      <c r="A48" s="717"/>
      <c r="B48" s="852"/>
      <c r="C48" s="853"/>
      <c r="D48" s="94" t="s">
        <v>52</v>
      </c>
      <c r="E48" s="10" t="s">
        <v>69</v>
      </c>
      <c r="F48" s="94" t="s">
        <v>53</v>
      </c>
      <c r="G48" s="637" t="s">
        <v>51</v>
      </c>
      <c r="H48" s="638"/>
      <c r="I48" s="644"/>
      <c r="J48" s="645"/>
      <c r="K48" s="700"/>
    </row>
    <row r="49" spans="1:11" ht="17.25" customHeight="1">
      <c r="A49" s="717"/>
      <c r="B49" s="852"/>
      <c r="C49" s="853"/>
      <c r="D49" s="94" t="s">
        <v>154</v>
      </c>
      <c r="E49" s="79" t="s">
        <v>155</v>
      </c>
      <c r="F49" s="647" t="s">
        <v>70</v>
      </c>
      <c r="G49" s="648"/>
      <c r="H49" s="70" t="s">
        <v>156</v>
      </c>
      <c r="I49" s="644"/>
      <c r="J49" s="645"/>
      <c r="K49" s="700"/>
    </row>
    <row r="50" spans="1:11" ht="17.25" customHeight="1" thickBot="1">
      <c r="A50" s="717"/>
      <c r="B50" s="855"/>
      <c r="C50" s="856"/>
      <c r="D50" s="93" t="s">
        <v>54</v>
      </c>
      <c r="E50" s="52" t="s">
        <v>156</v>
      </c>
      <c r="F50" s="684" t="s">
        <v>55</v>
      </c>
      <c r="G50" s="685"/>
      <c r="H50" s="68" t="s">
        <v>156</v>
      </c>
      <c r="I50" s="701"/>
      <c r="J50" s="702"/>
      <c r="K50" s="703"/>
    </row>
    <row r="51" spans="1:11" ht="17.25" customHeight="1" thickTop="1" thickBot="1">
      <c r="A51" s="717"/>
      <c r="B51" s="629" t="s">
        <v>57</v>
      </c>
      <c r="C51" s="871"/>
      <c r="D51" s="101" t="s">
        <v>157</v>
      </c>
      <c r="E51" s="80" t="s">
        <v>155</v>
      </c>
      <c r="F51" s="758" t="s">
        <v>158</v>
      </c>
      <c r="G51" s="758"/>
      <c r="H51" s="759"/>
      <c r="I51" s="778" t="s">
        <v>190</v>
      </c>
      <c r="J51" s="779"/>
      <c r="K51" s="780"/>
    </row>
    <row r="52" spans="1:11" ht="17.25" customHeight="1" thickTop="1">
      <c r="A52" s="628"/>
      <c r="B52" s="855"/>
      <c r="C52" s="856"/>
      <c r="D52" s="102" t="s">
        <v>58</v>
      </c>
      <c r="E52" s="51" t="s">
        <v>156</v>
      </c>
      <c r="F52" s="103" t="s">
        <v>59</v>
      </c>
      <c r="G52" s="649" t="s">
        <v>51</v>
      </c>
      <c r="H52" s="650"/>
      <c r="I52" s="781"/>
      <c r="J52" s="782"/>
      <c r="K52" s="783"/>
    </row>
    <row r="53" spans="1:11" ht="17.25" customHeight="1" thickBot="1">
      <c r="A53" s="5" t="s">
        <v>129</v>
      </c>
      <c r="B53" s="4"/>
      <c r="C53" s="4"/>
      <c r="D53" s="4"/>
      <c r="E53" s="743" t="s">
        <v>127</v>
      </c>
      <c r="F53" s="743"/>
      <c r="G53" s="743"/>
      <c r="H53" s="743"/>
      <c r="I53" s="743"/>
      <c r="J53" s="743"/>
      <c r="K53" s="743"/>
    </row>
    <row r="54" spans="1:11" ht="17.25" customHeight="1" thickTop="1">
      <c r="A54" s="686" t="s">
        <v>130</v>
      </c>
      <c r="B54" s="686"/>
      <c r="C54" s="686"/>
      <c r="D54" s="686"/>
      <c r="E54" s="687" t="s">
        <v>5</v>
      </c>
      <c r="F54" s="688"/>
      <c r="G54" s="689"/>
      <c r="H54" s="690" t="s">
        <v>65</v>
      </c>
      <c r="I54" s="691"/>
      <c r="J54" s="751" t="s">
        <v>0</v>
      </c>
      <c r="K54" s="752"/>
    </row>
    <row r="55" spans="1:11" ht="17.25" customHeight="1" thickBot="1">
      <c r="A55" s="686"/>
      <c r="B55" s="686"/>
      <c r="C55" s="686"/>
      <c r="D55" s="686"/>
      <c r="E55" s="639"/>
      <c r="F55" s="640"/>
      <c r="G55" s="641"/>
      <c r="H55" s="653" t="s">
        <v>28</v>
      </c>
      <c r="I55" s="654"/>
      <c r="J55" s="610"/>
      <c r="K55" s="611"/>
    </row>
    <row r="56" spans="1:11" ht="17.25" customHeight="1" thickTop="1">
      <c r="A56" s="6" t="s">
        <v>1</v>
      </c>
      <c r="B56" s="4"/>
      <c r="C56" s="4"/>
      <c r="D56" s="4"/>
      <c r="E56" s="4"/>
      <c r="F56" s="4"/>
      <c r="G56" s="773"/>
      <c r="H56" s="773"/>
      <c r="I56" s="773"/>
      <c r="J56" s="773"/>
      <c r="K56" s="773"/>
    </row>
    <row r="57" spans="1:11" ht="17.25" customHeight="1">
      <c r="A57" s="6" t="s">
        <v>2</v>
      </c>
      <c r="B57" s="4"/>
      <c r="C57" s="4"/>
      <c r="D57" s="4"/>
      <c r="E57" s="4"/>
      <c r="F57" s="4"/>
      <c r="G57" s="4"/>
      <c r="H57" s="4"/>
      <c r="I57" s="4"/>
      <c r="J57" s="4"/>
      <c r="K57" s="4"/>
    </row>
    <row r="58" spans="1:11" ht="17.25" customHeight="1">
      <c r="A58" s="6" t="s">
        <v>3</v>
      </c>
      <c r="B58" s="4"/>
      <c r="C58" s="4"/>
      <c r="D58" s="4"/>
      <c r="E58" s="4"/>
      <c r="F58" s="4"/>
      <c r="G58" s="4"/>
      <c r="H58" s="4"/>
      <c r="I58" s="4"/>
      <c r="J58" s="4"/>
      <c r="K58" s="4"/>
    </row>
    <row r="59" spans="1:11" ht="17.25" customHeight="1" thickBot="1">
      <c r="A59" s="20"/>
      <c r="B59" s="680" t="s">
        <v>74</v>
      </c>
      <c r="C59" s="847"/>
      <c r="D59" s="847"/>
      <c r="E59" s="613"/>
      <c r="F59" s="613"/>
      <c r="G59" s="613"/>
      <c r="H59" s="614"/>
      <c r="I59" s="874" t="s">
        <v>75</v>
      </c>
      <c r="J59" s="613"/>
      <c r="K59" s="614"/>
    </row>
    <row r="60" spans="1:11" ht="17.25" customHeight="1" thickTop="1">
      <c r="A60" s="715" t="s">
        <v>95</v>
      </c>
      <c r="B60" s="872" t="s">
        <v>76</v>
      </c>
      <c r="C60" s="873"/>
      <c r="D60" s="884" t="s">
        <v>77</v>
      </c>
      <c r="E60" s="21" t="s">
        <v>159</v>
      </c>
      <c r="F60" s="21"/>
      <c r="G60" s="21"/>
      <c r="H60" s="135" t="s">
        <v>77</v>
      </c>
      <c r="I60" s="108" t="s">
        <v>160</v>
      </c>
      <c r="J60" s="110" t="s">
        <v>161</v>
      </c>
      <c r="K60" s="148" t="s">
        <v>139</v>
      </c>
    </row>
    <row r="61" spans="1:11" ht="17.25" customHeight="1">
      <c r="A61" s="716"/>
      <c r="B61" s="748"/>
      <c r="C61" s="749"/>
      <c r="D61" s="662"/>
      <c r="E61" s="22" t="s">
        <v>78</v>
      </c>
      <c r="F61" s="22"/>
      <c r="G61" s="22"/>
      <c r="H61" s="131" t="s">
        <v>77</v>
      </c>
      <c r="I61" s="109" t="s">
        <v>162</v>
      </c>
      <c r="J61" s="111" t="s">
        <v>163</v>
      </c>
      <c r="K61" s="149" t="s">
        <v>139</v>
      </c>
    </row>
    <row r="62" spans="1:11" ht="17.25" customHeight="1" thickBot="1">
      <c r="A62" s="716"/>
      <c r="B62" s="754" t="s">
        <v>79</v>
      </c>
      <c r="C62" s="755"/>
      <c r="D62" s="129" t="s">
        <v>77</v>
      </c>
      <c r="E62" s="21" t="s">
        <v>81</v>
      </c>
      <c r="F62" s="21"/>
      <c r="G62" s="21"/>
      <c r="H62" s="133" t="s">
        <v>77</v>
      </c>
      <c r="I62" s="113"/>
      <c r="J62" s="111" t="s">
        <v>164</v>
      </c>
      <c r="K62" s="149" t="s">
        <v>139</v>
      </c>
    </row>
    <row r="63" spans="1:11" ht="17.25" customHeight="1" thickTop="1">
      <c r="A63" s="716"/>
      <c r="B63" s="754" t="s">
        <v>82</v>
      </c>
      <c r="C63" s="755"/>
      <c r="D63" s="128" t="s">
        <v>77</v>
      </c>
      <c r="E63" s="62"/>
      <c r="F63" s="63"/>
      <c r="G63" s="62"/>
      <c r="H63" s="64"/>
      <c r="I63" s="113"/>
      <c r="J63" s="112" t="s">
        <v>165</v>
      </c>
      <c r="K63" s="150" t="s">
        <v>139</v>
      </c>
    </row>
    <row r="64" spans="1:11" ht="17.25" customHeight="1" thickBot="1">
      <c r="A64" s="716"/>
      <c r="B64" s="754" t="s">
        <v>135</v>
      </c>
      <c r="C64" s="755"/>
      <c r="D64" s="130" t="s">
        <v>77</v>
      </c>
      <c r="E64" s="65"/>
      <c r="F64" s="66"/>
      <c r="G64" s="65"/>
      <c r="H64" s="67"/>
      <c r="I64" s="113"/>
      <c r="J64" s="94" t="s">
        <v>166</v>
      </c>
      <c r="K64" s="151" t="s">
        <v>139</v>
      </c>
    </row>
    <row r="65" spans="1:11" ht="17.25" customHeight="1" thickTop="1">
      <c r="A65" s="716"/>
      <c r="B65" s="875" t="s">
        <v>134</v>
      </c>
      <c r="C65" s="876"/>
      <c r="D65" s="660" t="s">
        <v>77</v>
      </c>
      <c r="E65" s="22" t="s">
        <v>83</v>
      </c>
      <c r="F65" s="22"/>
      <c r="G65" s="22"/>
      <c r="H65" s="131" t="s">
        <v>77</v>
      </c>
      <c r="I65" s="105"/>
      <c r="J65" s="106"/>
      <c r="K65" s="107"/>
    </row>
    <row r="66" spans="1:11" ht="17.25" customHeight="1">
      <c r="A66" s="716"/>
      <c r="B66" s="877"/>
      <c r="C66" s="878"/>
      <c r="D66" s="661"/>
      <c r="E66" s="23" t="s">
        <v>84</v>
      </c>
      <c r="F66" s="23"/>
      <c r="G66" s="23"/>
      <c r="H66" s="132" t="s">
        <v>77</v>
      </c>
      <c r="I66" s="105"/>
      <c r="J66" s="106"/>
      <c r="K66" s="107"/>
    </row>
    <row r="67" spans="1:11" ht="17.25" customHeight="1">
      <c r="A67" s="716"/>
      <c r="B67" s="879"/>
      <c r="C67" s="880"/>
      <c r="D67" s="662"/>
      <c r="E67" s="23" t="s">
        <v>85</v>
      </c>
      <c r="F67" s="23"/>
      <c r="G67" s="23"/>
      <c r="H67" s="132" t="s">
        <v>77</v>
      </c>
      <c r="I67" s="105"/>
      <c r="J67" s="106"/>
      <c r="K67" s="107"/>
    </row>
    <row r="68" spans="1:11" ht="17.25" customHeight="1">
      <c r="A68" s="716"/>
      <c r="B68" s="744" t="s">
        <v>86</v>
      </c>
      <c r="C68" s="745"/>
      <c r="D68" s="660" t="s">
        <v>77</v>
      </c>
      <c r="E68" s="21" t="s">
        <v>87</v>
      </c>
      <c r="F68" s="21"/>
      <c r="G68" s="21"/>
      <c r="H68" s="133" t="s">
        <v>77</v>
      </c>
      <c r="I68" s="105"/>
      <c r="J68" s="106"/>
      <c r="K68" s="107"/>
    </row>
    <row r="69" spans="1:11" ht="17.25" customHeight="1">
      <c r="A69" s="716"/>
      <c r="B69" s="746"/>
      <c r="C69" s="747"/>
      <c r="D69" s="661"/>
      <c r="E69" s="24" t="s">
        <v>88</v>
      </c>
      <c r="F69" s="24"/>
      <c r="G69" s="24"/>
      <c r="H69" s="134" t="s">
        <v>77</v>
      </c>
      <c r="I69" s="105"/>
      <c r="J69" s="106"/>
      <c r="K69" s="107"/>
    </row>
    <row r="70" spans="1:11" ht="17.25" customHeight="1">
      <c r="A70" s="716"/>
      <c r="B70" s="746"/>
      <c r="C70" s="747"/>
      <c r="D70" s="661"/>
      <c r="E70" s="24" t="s">
        <v>89</v>
      </c>
      <c r="F70" s="24"/>
      <c r="G70" s="24"/>
      <c r="H70" s="134" t="s">
        <v>77</v>
      </c>
      <c r="I70" s="105"/>
      <c r="J70" s="106"/>
      <c r="K70" s="107"/>
    </row>
    <row r="71" spans="1:11" ht="17.25" customHeight="1" thickBot="1">
      <c r="A71" s="716"/>
      <c r="B71" s="748"/>
      <c r="C71" s="749"/>
      <c r="D71" s="662"/>
      <c r="E71" s="24" t="s">
        <v>90</v>
      </c>
      <c r="F71" s="24"/>
      <c r="G71" s="24"/>
      <c r="H71" s="134" t="s">
        <v>77</v>
      </c>
      <c r="I71" s="105"/>
      <c r="J71" s="106"/>
      <c r="K71" s="107"/>
    </row>
    <row r="72" spans="1:11" ht="17.25" customHeight="1" thickTop="1">
      <c r="A72" s="716"/>
      <c r="B72" s="54" t="s">
        <v>91</v>
      </c>
      <c r="C72" s="55"/>
      <c r="D72" s="55"/>
      <c r="E72" s="33"/>
      <c r="F72" s="136" t="s">
        <v>77</v>
      </c>
      <c r="G72" s="71"/>
      <c r="H72" s="72"/>
      <c r="I72" s="106"/>
      <c r="J72" s="106"/>
      <c r="K72" s="107"/>
    </row>
    <row r="73" spans="1:11" ht="17.25" customHeight="1">
      <c r="A73" s="716"/>
      <c r="B73" s="30" t="s">
        <v>92</v>
      </c>
      <c r="C73" s="25"/>
      <c r="D73" s="25"/>
      <c r="E73" s="25"/>
      <c r="F73" s="128" t="s">
        <v>77</v>
      </c>
      <c r="G73" s="73"/>
      <c r="H73" s="74"/>
      <c r="I73" s="106"/>
      <c r="J73" s="106"/>
      <c r="K73" s="107"/>
    </row>
    <row r="74" spans="1:11" ht="17.25" customHeight="1">
      <c r="A74" s="716"/>
      <c r="B74" s="30" t="s">
        <v>93</v>
      </c>
      <c r="C74" s="25"/>
      <c r="D74" s="25"/>
      <c r="E74" s="25"/>
      <c r="F74" s="128" t="s">
        <v>77</v>
      </c>
      <c r="G74" s="73"/>
      <c r="H74" s="74"/>
      <c r="I74" s="106"/>
      <c r="J74" s="106"/>
      <c r="K74" s="107"/>
    </row>
    <row r="75" spans="1:11" ht="17.25" customHeight="1" thickBot="1">
      <c r="A75" s="753"/>
      <c r="B75" s="31" t="s">
        <v>94</v>
      </c>
      <c r="C75" s="32"/>
      <c r="D75" s="32"/>
      <c r="E75" s="32"/>
      <c r="F75" s="137" t="s">
        <v>77</v>
      </c>
      <c r="G75" s="75"/>
      <c r="H75" s="76"/>
      <c r="I75" s="612" t="s">
        <v>174</v>
      </c>
      <c r="J75" s="613"/>
      <c r="K75" s="614"/>
    </row>
    <row r="76" spans="1:11" ht="17.25" customHeight="1" thickTop="1">
      <c r="A76" s="692" t="s">
        <v>96</v>
      </c>
      <c r="B76" s="655" t="s">
        <v>100</v>
      </c>
      <c r="C76" s="656"/>
      <c r="D76" s="56"/>
      <c r="E76" s="15" t="s">
        <v>97</v>
      </c>
      <c r="F76" s="15"/>
      <c r="G76" s="15"/>
      <c r="H76" s="121" t="s">
        <v>77</v>
      </c>
      <c r="I76" s="621"/>
      <c r="J76" s="622"/>
      <c r="K76" s="623"/>
    </row>
    <row r="77" spans="1:11" ht="17.25" customHeight="1">
      <c r="A77" s="693"/>
      <c r="B77" s="657"/>
      <c r="C77" s="656"/>
      <c r="D77" s="120" t="s">
        <v>77</v>
      </c>
      <c r="E77" s="15" t="s">
        <v>98</v>
      </c>
      <c r="F77" s="15"/>
      <c r="G77" s="15"/>
      <c r="H77" s="121" t="s">
        <v>77</v>
      </c>
      <c r="I77" s="624"/>
      <c r="J77" s="625"/>
      <c r="K77" s="626"/>
    </row>
    <row r="78" spans="1:11" ht="17.25" customHeight="1" thickBot="1">
      <c r="A78" s="694"/>
      <c r="B78" s="658"/>
      <c r="C78" s="659"/>
      <c r="D78" s="57"/>
      <c r="E78" s="22" t="s">
        <v>99</v>
      </c>
      <c r="F78" s="22"/>
      <c r="G78" s="22"/>
      <c r="H78" s="122" t="s">
        <v>77</v>
      </c>
      <c r="I78" s="624"/>
      <c r="J78" s="625"/>
      <c r="K78" s="626"/>
    </row>
    <row r="79" spans="1:11" ht="17.25" customHeight="1" thickTop="1">
      <c r="A79" s="750" t="s">
        <v>106</v>
      </c>
      <c r="B79" s="114" t="s">
        <v>101</v>
      </c>
      <c r="C79" s="115"/>
      <c r="D79" s="680" t="s">
        <v>102</v>
      </c>
      <c r="E79" s="681"/>
      <c r="F79" s="117" t="s">
        <v>175</v>
      </c>
      <c r="G79" s="116" t="s">
        <v>80</v>
      </c>
      <c r="H79" s="124" t="s">
        <v>103</v>
      </c>
      <c r="I79" s="125" t="s">
        <v>167</v>
      </c>
      <c r="J79" s="617" t="s">
        <v>169</v>
      </c>
      <c r="K79" s="618"/>
    </row>
    <row r="80" spans="1:11" ht="17.25" customHeight="1" thickBot="1">
      <c r="A80" s="717"/>
      <c r="B80" s="94" t="s">
        <v>176</v>
      </c>
      <c r="C80" s="115"/>
      <c r="D80" s="682" t="s">
        <v>139</v>
      </c>
      <c r="E80" s="683"/>
      <c r="F80" s="138" t="s">
        <v>116</v>
      </c>
      <c r="G80" s="139" t="s">
        <v>116</v>
      </c>
      <c r="H80" s="140" t="s">
        <v>116</v>
      </c>
      <c r="I80" s="126" t="s">
        <v>170</v>
      </c>
      <c r="J80" s="619" t="s">
        <v>169</v>
      </c>
      <c r="K80" s="620"/>
    </row>
    <row r="81" spans="1:15" ht="17.25" customHeight="1" thickTop="1">
      <c r="A81" s="717"/>
      <c r="B81" s="819" t="s">
        <v>104</v>
      </c>
      <c r="C81" s="35" t="s">
        <v>107</v>
      </c>
      <c r="D81" s="825" t="s">
        <v>77</v>
      </c>
      <c r="E81" s="826"/>
      <c r="F81" s="138" t="s">
        <v>116</v>
      </c>
      <c r="G81" s="139" t="s">
        <v>116</v>
      </c>
      <c r="H81" s="140" t="s">
        <v>116</v>
      </c>
      <c r="I81" s="126" t="s">
        <v>171</v>
      </c>
      <c r="J81" s="619" t="s">
        <v>169</v>
      </c>
      <c r="K81" s="620"/>
    </row>
    <row r="82" spans="1:15" ht="17.25" customHeight="1">
      <c r="A82" s="717"/>
      <c r="B82" s="820"/>
      <c r="C82" s="36" t="s">
        <v>108</v>
      </c>
      <c r="D82" s="827" t="s">
        <v>116</v>
      </c>
      <c r="E82" s="828"/>
      <c r="F82" s="141" t="s">
        <v>116</v>
      </c>
      <c r="G82" s="142" t="s">
        <v>116</v>
      </c>
      <c r="H82" s="143" t="s">
        <v>116</v>
      </c>
      <c r="I82" s="126" t="s">
        <v>172</v>
      </c>
      <c r="J82" s="619" t="s">
        <v>169</v>
      </c>
      <c r="K82" s="620"/>
    </row>
    <row r="83" spans="1:15" ht="17.25" customHeight="1" thickBot="1">
      <c r="A83" s="717"/>
      <c r="B83" s="820"/>
      <c r="C83" s="36" t="s">
        <v>109</v>
      </c>
      <c r="D83" s="827" t="s">
        <v>116</v>
      </c>
      <c r="E83" s="828"/>
      <c r="F83" s="141" t="s">
        <v>116</v>
      </c>
      <c r="G83" s="142" t="s">
        <v>116</v>
      </c>
      <c r="H83" s="143" t="s">
        <v>116</v>
      </c>
      <c r="I83" s="127" t="s">
        <v>173</v>
      </c>
      <c r="J83" s="608" t="s">
        <v>168</v>
      </c>
      <c r="K83" s="609"/>
    </row>
    <row r="84" spans="1:15" ht="17.25" customHeight="1" thickTop="1" thickBot="1">
      <c r="A84" s="717"/>
      <c r="B84" s="821"/>
      <c r="C84" s="37" t="s">
        <v>110</v>
      </c>
      <c r="D84" s="835" t="s">
        <v>116</v>
      </c>
      <c r="E84" s="807"/>
      <c r="F84" s="144" t="s">
        <v>116</v>
      </c>
      <c r="G84" s="145" t="s">
        <v>116</v>
      </c>
      <c r="H84" s="144" t="s">
        <v>116</v>
      </c>
      <c r="I84" s="816" t="s">
        <v>174</v>
      </c>
      <c r="J84" s="817"/>
      <c r="K84" s="818"/>
    </row>
    <row r="85" spans="1:15" ht="17.25" customHeight="1" thickTop="1">
      <c r="A85" s="717"/>
      <c r="B85" s="829" t="s">
        <v>105</v>
      </c>
      <c r="C85" s="34" t="s">
        <v>111</v>
      </c>
      <c r="D85" s="822" t="s">
        <v>116</v>
      </c>
      <c r="E85" s="822"/>
      <c r="F85" s="139" t="s">
        <v>116</v>
      </c>
      <c r="G85" s="139" t="s">
        <v>116</v>
      </c>
      <c r="H85" s="138" t="s">
        <v>116</v>
      </c>
      <c r="I85" s="697"/>
      <c r="J85" s="698"/>
      <c r="K85" s="699"/>
    </row>
    <row r="86" spans="1:15" ht="17.25" customHeight="1">
      <c r="A86" s="717"/>
      <c r="B86" s="830"/>
      <c r="C86" s="26" t="s">
        <v>112</v>
      </c>
      <c r="D86" s="823" t="s">
        <v>116</v>
      </c>
      <c r="E86" s="823"/>
      <c r="F86" s="142" t="s">
        <v>116</v>
      </c>
      <c r="G86" s="142" t="s">
        <v>116</v>
      </c>
      <c r="H86" s="141" t="s">
        <v>116</v>
      </c>
      <c r="I86" s="644"/>
      <c r="J86" s="645"/>
      <c r="K86" s="700"/>
    </row>
    <row r="87" spans="1:15" ht="17.25" customHeight="1" thickBot="1">
      <c r="A87" s="717"/>
      <c r="B87" s="830"/>
      <c r="C87" s="38" t="s">
        <v>113</v>
      </c>
      <c r="D87" s="824" t="s">
        <v>116</v>
      </c>
      <c r="E87" s="824"/>
      <c r="F87" s="142" t="s">
        <v>116</v>
      </c>
      <c r="G87" s="142" t="s">
        <v>116</v>
      </c>
      <c r="H87" s="141" t="s">
        <v>116</v>
      </c>
      <c r="I87" s="644"/>
      <c r="J87" s="645"/>
      <c r="K87" s="700"/>
    </row>
    <row r="88" spans="1:15" ht="17.25" customHeight="1" thickTop="1">
      <c r="A88" s="717"/>
      <c r="B88" s="831"/>
      <c r="C88" s="40" t="s">
        <v>114</v>
      </c>
      <c r="D88" s="833" t="s">
        <v>116</v>
      </c>
      <c r="E88" s="834"/>
      <c r="F88" s="146" t="s">
        <v>116</v>
      </c>
      <c r="G88" s="147" t="s">
        <v>116</v>
      </c>
      <c r="H88" s="146" t="s">
        <v>116</v>
      </c>
      <c r="I88" s="644"/>
      <c r="J88" s="645"/>
      <c r="K88" s="700"/>
    </row>
    <row r="89" spans="1:15" ht="17.25" customHeight="1" thickBot="1">
      <c r="A89" s="628"/>
      <c r="B89" s="832"/>
      <c r="C89" s="37" t="s">
        <v>115</v>
      </c>
      <c r="D89" s="806" t="s">
        <v>116</v>
      </c>
      <c r="E89" s="807"/>
      <c r="F89" s="144" t="s">
        <v>116</v>
      </c>
      <c r="G89" s="145" t="s">
        <v>116</v>
      </c>
      <c r="H89" s="144" t="s">
        <v>116</v>
      </c>
      <c r="I89" s="701"/>
      <c r="J89" s="702"/>
      <c r="K89" s="703"/>
    </row>
    <row r="90" spans="1:15" ht="17.25" customHeight="1" thickTop="1">
      <c r="A90" s="750" t="s">
        <v>117</v>
      </c>
      <c r="B90" s="11" t="s">
        <v>119</v>
      </c>
      <c r="C90" s="39"/>
      <c r="D90" s="15"/>
      <c r="E90" s="836"/>
      <c r="F90" s="837"/>
      <c r="G90" s="837"/>
      <c r="H90" s="837"/>
      <c r="I90" s="837"/>
      <c r="J90" s="837"/>
      <c r="K90" s="838"/>
    </row>
    <row r="91" spans="1:15" ht="17.25" customHeight="1">
      <c r="A91" s="717"/>
      <c r="B91" s="28" t="s">
        <v>120</v>
      </c>
      <c r="C91" s="29"/>
      <c r="D91" s="19"/>
      <c r="E91" s="839"/>
      <c r="F91" s="839"/>
      <c r="G91" s="839"/>
      <c r="H91" s="839"/>
      <c r="I91" s="839"/>
      <c r="J91" s="839"/>
      <c r="K91" s="840"/>
    </row>
    <row r="92" spans="1:15" ht="17.25" customHeight="1">
      <c r="A92" s="717"/>
      <c r="B92" s="11" t="s">
        <v>121</v>
      </c>
      <c r="C92" s="27"/>
      <c r="D92" s="12"/>
      <c r="E92" s="837"/>
      <c r="F92" s="837"/>
      <c r="G92" s="837"/>
      <c r="H92" s="837"/>
      <c r="I92" s="837"/>
      <c r="J92" s="837"/>
      <c r="K92" s="838"/>
    </row>
    <row r="93" spans="1:15" ht="17.25" customHeight="1">
      <c r="A93" s="717"/>
      <c r="B93" s="28" t="s">
        <v>122</v>
      </c>
      <c r="C93" s="29"/>
      <c r="D93" s="29"/>
      <c r="E93" s="839"/>
      <c r="F93" s="839"/>
      <c r="G93" s="839"/>
      <c r="H93" s="839"/>
      <c r="I93" s="839"/>
      <c r="J93" s="839"/>
      <c r="K93" s="840"/>
      <c r="M93" s="174" t="s">
        <v>195</v>
      </c>
      <c r="N93" s="174" t="s">
        <v>196</v>
      </c>
      <c r="O93" s="1" t="s">
        <v>197</v>
      </c>
    </row>
    <row r="94" spans="1:15" ht="17.25" customHeight="1">
      <c r="A94" s="717"/>
      <c r="B94" s="725" t="s">
        <v>123</v>
      </c>
      <c r="C94" s="796"/>
      <c r="D94" s="796"/>
      <c r="E94" s="841"/>
      <c r="F94" s="841"/>
      <c r="G94" s="841"/>
      <c r="H94" s="841"/>
      <c r="I94" s="841"/>
      <c r="J94" s="841"/>
      <c r="K94" s="842"/>
      <c r="L94" s="1" t="s">
        <v>198</v>
      </c>
      <c r="M94" s="176" t="str">
        <f>+K13</f>
        <v>人</v>
      </c>
      <c r="N94" s="177" t="str">
        <f>+I8</f>
        <v>人</v>
      </c>
      <c r="O94" s="178" t="str">
        <f>+K14</f>
        <v>人</v>
      </c>
    </row>
    <row r="95" spans="1:15" ht="17.25" customHeight="1">
      <c r="A95" s="628"/>
      <c r="B95" s="808"/>
      <c r="C95" s="809"/>
      <c r="D95" s="809"/>
      <c r="E95" s="843"/>
      <c r="F95" s="843"/>
      <c r="G95" s="843"/>
      <c r="H95" s="843"/>
      <c r="I95" s="843"/>
      <c r="J95" s="843"/>
      <c r="K95" s="844"/>
      <c r="L95" s="1" t="s">
        <v>199</v>
      </c>
      <c r="M95" s="176" t="str">
        <f>+K15</f>
        <v>人</v>
      </c>
      <c r="N95" s="177" t="str">
        <f>+I8</f>
        <v>人</v>
      </c>
      <c r="O95" s="179" t="str">
        <f>+K16</f>
        <v>人</v>
      </c>
    </row>
    <row r="96" spans="1:15" ht="17.25" customHeight="1">
      <c r="A96" s="750" t="s">
        <v>118</v>
      </c>
      <c r="B96" s="810" t="s">
        <v>131</v>
      </c>
      <c r="C96" s="811"/>
      <c r="D96" s="811"/>
      <c r="E96" s="811"/>
      <c r="F96" s="811"/>
      <c r="G96" s="811"/>
      <c r="H96" s="811"/>
      <c r="I96" s="811"/>
      <c r="J96" s="811"/>
      <c r="K96" s="812"/>
      <c r="L96" s="1" t="s">
        <v>200</v>
      </c>
      <c r="M96" s="180" t="str">
        <f>+F25</f>
        <v>　有　・　無</v>
      </c>
      <c r="N96" s="180"/>
      <c r="O96" s="180"/>
    </row>
    <row r="97" spans="1:15" ht="17.25" customHeight="1">
      <c r="A97" s="717"/>
      <c r="B97" s="813"/>
      <c r="C97" s="814"/>
      <c r="D97" s="814"/>
      <c r="E97" s="814"/>
      <c r="F97" s="814"/>
      <c r="G97" s="814"/>
      <c r="H97" s="814"/>
      <c r="I97" s="814"/>
      <c r="J97" s="814"/>
      <c r="K97" s="815"/>
      <c r="L97" s="1" t="s">
        <v>201</v>
      </c>
      <c r="M97" s="181" t="str">
        <f>+K29</f>
        <v>個</v>
      </c>
      <c r="N97" s="181" t="str">
        <f>+K30</f>
        <v>個</v>
      </c>
      <c r="O97" s="182" t="e">
        <f>+M97-N97</f>
        <v>#VALUE!</v>
      </c>
    </row>
    <row r="98" spans="1:15" ht="17.25" customHeight="1">
      <c r="A98" s="717"/>
      <c r="B98" s="810" t="s">
        <v>132</v>
      </c>
      <c r="C98" s="811"/>
      <c r="D98" s="811"/>
      <c r="E98" s="811"/>
      <c r="F98" s="811"/>
      <c r="G98" s="811"/>
      <c r="H98" s="811"/>
      <c r="I98" s="811"/>
      <c r="J98" s="811"/>
      <c r="K98" s="812"/>
      <c r="L98" s="1" t="s">
        <v>202</v>
      </c>
      <c r="M98" s="186" t="str">
        <f>+K31</f>
        <v>L/日/避難所</v>
      </c>
      <c r="N98" s="186" t="str">
        <f>+K32</f>
        <v>L/日/避難所</v>
      </c>
      <c r="O98" s="186" t="e">
        <f>+M98-N98</f>
        <v>#VALUE!</v>
      </c>
    </row>
    <row r="99" spans="1:15" ht="17.25" customHeight="1">
      <c r="A99" s="717"/>
      <c r="B99" s="813"/>
      <c r="C99" s="814"/>
      <c r="D99" s="814"/>
      <c r="E99" s="814"/>
      <c r="F99" s="814"/>
      <c r="G99" s="814"/>
      <c r="H99" s="814"/>
      <c r="I99" s="814"/>
      <c r="J99" s="814"/>
      <c r="K99" s="815"/>
      <c r="L99" s="184" t="s">
        <v>203</v>
      </c>
      <c r="M99" s="186" t="str">
        <f>+K33</f>
        <v>L/日/避難所</v>
      </c>
      <c r="N99" s="186" t="str">
        <f>+K34</f>
        <v>L/日/避難所</v>
      </c>
      <c r="O99" s="186" t="e">
        <f>+M99-N99</f>
        <v>#VALUE!</v>
      </c>
    </row>
    <row r="100" spans="1:15" ht="17.25" customHeight="1">
      <c r="A100" s="717"/>
      <c r="B100" s="810" t="s">
        <v>124</v>
      </c>
      <c r="C100" s="811"/>
      <c r="D100" s="811"/>
      <c r="E100" s="811"/>
      <c r="F100" s="811"/>
      <c r="G100" s="811"/>
      <c r="H100" s="811"/>
      <c r="I100" s="811"/>
      <c r="J100" s="811"/>
      <c r="K100" s="812"/>
      <c r="L100" s="184" t="s">
        <v>205</v>
      </c>
      <c r="M100" s="185" t="str">
        <f>+K40</f>
        <v>箇所</v>
      </c>
      <c r="N100" s="185" t="str">
        <f>+F40</f>
        <v>（　　箇所）</v>
      </c>
      <c r="O100" s="183"/>
    </row>
    <row r="101" spans="1:15" ht="17.25" customHeight="1" thickBot="1">
      <c r="A101" s="717"/>
      <c r="B101" s="881"/>
      <c r="C101" s="882"/>
      <c r="D101" s="882"/>
      <c r="E101" s="882"/>
      <c r="F101" s="882"/>
      <c r="G101" s="882"/>
      <c r="H101" s="882"/>
      <c r="I101" s="882"/>
      <c r="J101" s="882"/>
      <c r="K101" s="883"/>
      <c r="L101" s="184" t="s">
        <v>204</v>
      </c>
      <c r="M101" s="845">
        <f>+I52</f>
        <v>0</v>
      </c>
      <c r="N101" s="845"/>
      <c r="O101" s="845"/>
    </row>
    <row r="102" spans="1:15" ht="17.25" customHeight="1" thickTop="1">
      <c r="A102" s="716"/>
      <c r="B102" s="797" t="s">
        <v>125</v>
      </c>
      <c r="C102" s="798"/>
      <c r="D102" s="798"/>
      <c r="E102" s="798"/>
      <c r="F102" s="798"/>
      <c r="G102" s="798"/>
      <c r="H102" s="798"/>
      <c r="I102" s="798"/>
      <c r="J102" s="798"/>
      <c r="K102" s="799"/>
    </row>
    <row r="103" spans="1:15" ht="17.25" customHeight="1">
      <c r="A103" s="716"/>
      <c r="B103" s="800"/>
      <c r="C103" s="801"/>
      <c r="D103" s="801"/>
      <c r="E103" s="801"/>
      <c r="F103" s="801"/>
      <c r="G103" s="801"/>
      <c r="H103" s="801"/>
      <c r="I103" s="801"/>
      <c r="J103" s="801"/>
      <c r="K103" s="802"/>
    </row>
    <row r="104" spans="1:15" ht="17.25" customHeight="1" thickBot="1">
      <c r="A104" s="753"/>
      <c r="B104" s="803"/>
      <c r="C104" s="804"/>
      <c r="D104" s="804"/>
      <c r="E104" s="804"/>
      <c r="F104" s="804"/>
      <c r="G104" s="804"/>
      <c r="H104" s="804"/>
      <c r="I104" s="804"/>
      <c r="J104" s="804"/>
      <c r="K104" s="805"/>
    </row>
    <row r="105" spans="1:15" ht="14.25" thickTop="1"/>
  </sheetData>
  <customSheetViews>
    <customSheetView guid="{8E1FD65C-6740-4A18-B206-21FF6603CBF4}" scale="60" showPageBreaks="1" printArea="1" view="pageBreakPreview">
      <selection activeCell="C12" sqref="C12:H12"/>
      <rowBreaks count="1" manualBreakCount="1">
        <brk id="51" max="9" man="1"/>
      </rowBreaks>
      <pageMargins left="0.68" right="0.23622047244094491" top="0.57999999999999996" bottom="0.67" header="0.28000000000000003" footer="0.31496062992125984"/>
      <pageSetup paperSize="9" scale="89" orientation="portrait" horizontalDpi="1200" verticalDpi="1200" r:id="rId1"/>
    </customSheetView>
    <customSheetView guid="{6E5D3BD3-654D-4010-9D06-7695B6C7CE08}" scale="60" showPageBreaks="1" printArea="1" view="pageBreakPreview">
      <selection activeCell="E91" sqref="E91"/>
      <rowBreaks count="1" manualBreakCount="1">
        <brk id="51" max="9" man="1"/>
      </rowBreaks>
      <pageMargins left="0.68" right="0.23622047244094491" top="0.57999999999999996" bottom="0.67" header="0.28000000000000003" footer="0.31496062992125984"/>
      <pageSetup paperSize="9" scale="89" orientation="portrait" horizontalDpi="1200" verticalDpi="1200" r:id="rId2"/>
    </customSheetView>
  </customSheetViews>
  <mergeCells count="140">
    <mergeCell ref="M101:O101"/>
    <mergeCell ref="E1:K1"/>
    <mergeCell ref="B29:C34"/>
    <mergeCell ref="B35:C44"/>
    <mergeCell ref="B20:C21"/>
    <mergeCell ref="I11:K12"/>
    <mergeCell ref="B22:C23"/>
    <mergeCell ref="D19:H19"/>
    <mergeCell ref="B26:D26"/>
    <mergeCell ref="D22:H22"/>
    <mergeCell ref="D68:D71"/>
    <mergeCell ref="B51:C52"/>
    <mergeCell ref="B60:C61"/>
    <mergeCell ref="I59:K59"/>
    <mergeCell ref="I13:J13"/>
    <mergeCell ref="I14:J14"/>
    <mergeCell ref="B45:C50"/>
    <mergeCell ref="B62:C62"/>
    <mergeCell ref="B63:C63"/>
    <mergeCell ref="B65:C67"/>
    <mergeCell ref="B100:K101"/>
    <mergeCell ref="B59:H59"/>
    <mergeCell ref="D60:D61"/>
    <mergeCell ref="B13:H13"/>
    <mergeCell ref="B102:K104"/>
    <mergeCell ref="A90:A95"/>
    <mergeCell ref="A96:A104"/>
    <mergeCell ref="D89:E89"/>
    <mergeCell ref="B94:D95"/>
    <mergeCell ref="B98:K99"/>
    <mergeCell ref="B96:K97"/>
    <mergeCell ref="A79:A89"/>
    <mergeCell ref="I84:K84"/>
    <mergeCell ref="B81:B84"/>
    <mergeCell ref="D85:E85"/>
    <mergeCell ref="D86:E86"/>
    <mergeCell ref="D87:E87"/>
    <mergeCell ref="D81:E81"/>
    <mergeCell ref="D82:E82"/>
    <mergeCell ref="D83:E83"/>
    <mergeCell ref="B85:B89"/>
    <mergeCell ref="D88:E88"/>
    <mergeCell ref="D84:E84"/>
    <mergeCell ref="E90:K91"/>
    <mergeCell ref="E92:K93"/>
    <mergeCell ref="E94:K95"/>
    <mergeCell ref="J82:K82"/>
    <mergeCell ref="I85:K89"/>
    <mergeCell ref="I15:J15"/>
    <mergeCell ref="I16:J16"/>
    <mergeCell ref="I51:K51"/>
    <mergeCell ref="I52:K52"/>
    <mergeCell ref="D23:H23"/>
    <mergeCell ref="D15:H15"/>
    <mergeCell ref="D16:H16"/>
    <mergeCell ref="I20:K20"/>
    <mergeCell ref="I24:K26"/>
    <mergeCell ref="B24:H24"/>
    <mergeCell ref="E53:K53"/>
    <mergeCell ref="B68:C71"/>
    <mergeCell ref="A29:A52"/>
    <mergeCell ref="J54:K54"/>
    <mergeCell ref="A60:A75"/>
    <mergeCell ref="B64:C64"/>
    <mergeCell ref="F32:H32"/>
    <mergeCell ref="F51:H51"/>
    <mergeCell ref="F29:H29"/>
    <mergeCell ref="F30:H30"/>
    <mergeCell ref="F31:H31"/>
    <mergeCell ref="I29:J29"/>
    <mergeCell ref="I30:J30"/>
    <mergeCell ref="F36:H36"/>
    <mergeCell ref="F37:H37"/>
    <mergeCell ref="F38:H38"/>
    <mergeCell ref="F39:H39"/>
    <mergeCell ref="G56:K56"/>
    <mergeCell ref="A14:A26"/>
    <mergeCell ref="A7:A13"/>
    <mergeCell ref="B10:E10"/>
    <mergeCell ref="G9:H9"/>
    <mergeCell ref="G10:H10"/>
    <mergeCell ref="D9:E9"/>
    <mergeCell ref="D11:E11"/>
    <mergeCell ref="B12:H12"/>
    <mergeCell ref="F7:H7"/>
    <mergeCell ref="B7:E7"/>
    <mergeCell ref="D20:H20"/>
    <mergeCell ref="F26:H26"/>
    <mergeCell ref="B18:H18"/>
    <mergeCell ref="B17:H17"/>
    <mergeCell ref="B14:H14"/>
    <mergeCell ref="G25:H25"/>
    <mergeCell ref="I2:K2"/>
    <mergeCell ref="I3:K3"/>
    <mergeCell ref="G2:H2"/>
    <mergeCell ref="G3:H3"/>
    <mergeCell ref="J9:K9"/>
    <mergeCell ref="B8:E8"/>
    <mergeCell ref="A2:E3"/>
    <mergeCell ref="D79:E79"/>
    <mergeCell ref="D80:E80"/>
    <mergeCell ref="F50:G50"/>
    <mergeCell ref="G52:H52"/>
    <mergeCell ref="D47:F47"/>
    <mergeCell ref="G48:H48"/>
    <mergeCell ref="A54:D55"/>
    <mergeCell ref="E54:G54"/>
    <mergeCell ref="H54:I54"/>
    <mergeCell ref="A76:A78"/>
    <mergeCell ref="D21:K21"/>
    <mergeCell ref="I35:K39"/>
    <mergeCell ref="I45:K50"/>
    <mergeCell ref="D40:D42"/>
    <mergeCell ref="D46:E46"/>
    <mergeCell ref="I22:K23"/>
    <mergeCell ref="I27:K28"/>
    <mergeCell ref="J83:K83"/>
    <mergeCell ref="J55:K55"/>
    <mergeCell ref="I75:K75"/>
    <mergeCell ref="I33:J33"/>
    <mergeCell ref="J79:K79"/>
    <mergeCell ref="J80:K80"/>
    <mergeCell ref="J81:K81"/>
    <mergeCell ref="I76:K78"/>
    <mergeCell ref="A27:A28"/>
    <mergeCell ref="B27:H28"/>
    <mergeCell ref="F33:H33"/>
    <mergeCell ref="E45:F45"/>
    <mergeCell ref="E55:G55"/>
    <mergeCell ref="I40:J40"/>
    <mergeCell ref="I41:J41"/>
    <mergeCell ref="I32:J32"/>
    <mergeCell ref="I31:J31"/>
    <mergeCell ref="F49:G49"/>
    <mergeCell ref="G47:H47"/>
    <mergeCell ref="F34:H34"/>
    <mergeCell ref="F35:H35"/>
    <mergeCell ref="H55:I55"/>
    <mergeCell ref="B76:C78"/>
    <mergeCell ref="D65:D67"/>
  </mergeCells>
  <phoneticPr fontId="23"/>
  <conditionalFormatting sqref="O94:O97 O100">
    <cfRule type="cellIs" dxfId="137" priority="3" stopIfTrue="1" operator="greaterThan">
      <formula>0</formula>
    </cfRule>
  </conditionalFormatting>
  <conditionalFormatting sqref="O98:O99">
    <cfRule type="cellIs" dxfId="136" priority="1" stopIfTrue="1" operator="greaterThan">
      <formula>0</formula>
    </cfRule>
  </conditionalFormatting>
  <dataValidations count="9">
    <dataValidation type="list" allowBlank="1" showInputMessage="1" showErrorMessage="1" sqref="D25 F25 H40 E26 G44 H45:H46 F46 E48 E52 E50 H49:H50">
      <formula1>"有,無"</formula1>
    </dataValidation>
    <dataValidation type="list" allowBlank="1" showInputMessage="1" showErrorMessage="1" sqref="E45:F45">
      <formula1>"良,普,不良"</formula1>
    </dataValidation>
    <dataValidation type="list" allowBlank="1" showInputMessage="1" showErrorMessage="1" sqref="G47:H48 G52:H52">
      <formula1>"適,不適"</formula1>
    </dataValidation>
    <dataValidation type="list" allowBlank="1" showInputMessage="1" showErrorMessage="1" sqref="D11">
      <formula1>"過密,適度,余裕"</formula1>
    </dataValidation>
    <dataValidation type="list" allowBlank="1" showInputMessage="1" showErrorMessage="1" sqref="F61">
      <formula1>"熊本県,大分県,福岡県,長崎県"</formula1>
    </dataValidation>
    <dataValidation type="list" allowBlank="1" showInputMessage="1" showErrorMessage="1" sqref="F29:F31 F33:F39">
      <formula1>"不通,開通,予定（　　　　　　　　　　　　　）"</formula1>
    </dataValidation>
    <dataValidation type="list" allowBlank="1" showInputMessage="1" showErrorMessage="1" sqref="F32">
      <formula1>"無,不足,十分（　　　　　　　　　　　　　　）"</formula1>
    </dataValidation>
    <dataValidation type="list" allowBlank="1" showInputMessage="1" showErrorMessage="1" sqref="E29:E40 F41:F42 H41:H42 E43:E44 E51 E49">
      <formula1>"◎,○,△,×"</formula1>
    </dataValidation>
    <dataValidation type="list" allowBlank="1" showInputMessage="1" showErrorMessage="1" sqref="J80:K83">
      <formula1>"◎,○,×"</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3"/>
  <headerFooter>
    <oddHeader>&amp;R&amp;"-,太字"&amp;14別紙６</oddHeader>
  </headerFooter>
  <rowBreaks count="1" manualBreakCount="1">
    <brk id="52" max="9" man="1"/>
  </rowBreaks>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Q106"/>
  <sheetViews>
    <sheetView view="pageBreakPreview" topLeftCell="A34" zoomScale="110" zoomScaleNormal="100" zoomScaleSheetLayoutView="110" workbookViewId="0">
      <selection activeCell="B103" sqref="B103:C103"/>
    </sheetView>
  </sheetViews>
  <sheetFormatPr defaultRowHeight="13.5"/>
  <cols>
    <col min="1" max="1" width="5" style="517" customWidth="1"/>
    <col min="2" max="2" width="3.25" style="517" customWidth="1"/>
    <col min="3" max="3" width="9" style="517" customWidth="1"/>
    <col min="4" max="4" width="9.75" style="517" customWidth="1"/>
    <col min="5" max="5" width="8.625" style="517" customWidth="1"/>
    <col min="6" max="6" width="10" style="517" customWidth="1"/>
    <col min="7" max="7" width="8.5" style="517" customWidth="1"/>
    <col min="8" max="8" width="10" style="517" customWidth="1"/>
    <col min="9" max="9" width="13.75" style="517" customWidth="1"/>
    <col min="10" max="10" width="13" style="517" customWidth="1"/>
    <col min="11" max="11" width="13.75" style="517" customWidth="1"/>
    <col min="12" max="12" width="1.875" style="517" customWidth="1"/>
    <col min="13" max="13" width="8.5" style="517" customWidth="1"/>
    <col min="14" max="14" width="7.875" style="517" customWidth="1"/>
    <col min="15" max="16" width="8.25" style="517" customWidth="1"/>
    <col min="17" max="16384" width="9" style="517"/>
  </cols>
  <sheetData>
    <row r="1" spans="1:11" ht="17.25" customHeight="1" thickBot="1">
      <c r="A1" s="364" t="s">
        <v>225</v>
      </c>
      <c r="B1" s="364"/>
      <c r="C1" s="364"/>
      <c r="D1" s="364"/>
      <c r="E1" s="1107" t="s">
        <v>326</v>
      </c>
      <c r="F1" s="1107"/>
      <c r="G1" s="1107"/>
      <c r="H1" s="1107"/>
      <c r="I1" s="1107"/>
      <c r="J1" s="1107"/>
      <c r="K1" s="1107"/>
    </row>
    <row r="2" spans="1:11" ht="17.25" customHeight="1" thickTop="1">
      <c r="A2" s="1108" t="s">
        <v>130</v>
      </c>
      <c r="B2" s="1109"/>
      <c r="C2" s="1109"/>
      <c r="D2" s="1109"/>
      <c r="E2" s="1109"/>
      <c r="F2" s="364"/>
      <c r="G2" s="1110" t="s">
        <v>65</v>
      </c>
      <c r="H2" s="1111"/>
      <c r="I2" s="1112" t="s">
        <v>0</v>
      </c>
      <c r="J2" s="1113"/>
      <c r="K2" s="1114"/>
    </row>
    <row r="3" spans="1:11" ht="17.25" customHeight="1" thickBot="1">
      <c r="A3" s="1109"/>
      <c r="B3" s="1109"/>
      <c r="C3" s="1109"/>
      <c r="D3" s="1109"/>
      <c r="E3" s="1109"/>
      <c r="F3" s="364"/>
      <c r="G3" s="1115" t="s">
        <v>28</v>
      </c>
      <c r="H3" s="1116"/>
      <c r="I3" s="1117"/>
      <c r="J3" s="1118"/>
      <c r="K3" s="1119"/>
    </row>
    <row r="4" spans="1:11" ht="17.25" customHeight="1" thickTop="1">
      <c r="A4" s="365" t="s">
        <v>1</v>
      </c>
      <c r="B4" s="364"/>
      <c r="C4" s="364"/>
      <c r="D4" s="364"/>
      <c r="E4" s="364"/>
      <c r="F4" s="364"/>
      <c r="G4" s="366"/>
      <c r="H4" s="367"/>
      <c r="I4" s="367"/>
      <c r="J4" s="367"/>
      <c r="K4" s="367"/>
    </row>
    <row r="5" spans="1:11" ht="17.25" customHeight="1">
      <c r="A5" s="365" t="s">
        <v>2</v>
      </c>
      <c r="B5" s="364"/>
      <c r="C5" s="364"/>
      <c r="D5" s="364"/>
      <c r="E5" s="364"/>
      <c r="F5" s="364"/>
      <c r="G5" s="364"/>
      <c r="H5" s="364"/>
      <c r="I5" s="364"/>
      <c r="J5" s="364"/>
      <c r="K5" s="364"/>
    </row>
    <row r="6" spans="1:11" ht="17.25" customHeight="1" thickBot="1">
      <c r="A6" s="365" t="s">
        <v>3</v>
      </c>
      <c r="B6" s="364"/>
      <c r="C6" s="364"/>
      <c r="D6" s="364"/>
      <c r="E6" s="364"/>
      <c r="F6" s="364"/>
      <c r="G6" s="364"/>
      <c r="H6" s="364"/>
      <c r="I6" s="364"/>
      <c r="J6" s="364"/>
      <c r="K6" s="364"/>
    </row>
    <row r="7" spans="1:11" ht="17.25" customHeight="1" thickTop="1" thickBot="1">
      <c r="A7" s="1054" t="s">
        <v>4</v>
      </c>
      <c r="B7" s="1056" t="s">
        <v>5</v>
      </c>
      <c r="C7" s="1120"/>
      <c r="D7" s="1120"/>
      <c r="E7" s="1121"/>
      <c r="F7" s="1122" t="s">
        <v>73</v>
      </c>
      <c r="G7" s="1120"/>
      <c r="H7" s="1120"/>
      <c r="I7" s="368" t="s">
        <v>16</v>
      </c>
      <c r="J7" s="369" t="s">
        <v>349</v>
      </c>
      <c r="K7" s="370" t="s">
        <v>350</v>
      </c>
    </row>
    <row r="8" spans="1:11" ht="17.25" customHeight="1" thickTop="1" thickBot="1">
      <c r="A8" s="1055"/>
      <c r="B8" s="1123"/>
      <c r="C8" s="1124"/>
      <c r="D8" s="1124"/>
      <c r="E8" s="1125"/>
      <c r="F8" s="371"/>
      <c r="G8" s="372"/>
      <c r="H8" s="372"/>
      <c r="I8" s="373" t="s">
        <v>77</v>
      </c>
      <c r="J8" s="374" t="s">
        <v>149</v>
      </c>
      <c r="K8" s="375" t="s">
        <v>150</v>
      </c>
    </row>
    <row r="9" spans="1:11" ht="17.25" customHeight="1" thickTop="1">
      <c r="A9" s="1019"/>
      <c r="B9" s="376" t="s">
        <v>14</v>
      </c>
      <c r="C9" s="377"/>
      <c r="D9" s="1126"/>
      <c r="E9" s="1127"/>
      <c r="F9" s="376" t="s">
        <v>15</v>
      </c>
      <c r="G9" s="1128"/>
      <c r="H9" s="1129"/>
      <c r="I9" s="376" t="s">
        <v>6</v>
      </c>
      <c r="J9" s="1131"/>
      <c r="K9" s="1132"/>
    </row>
    <row r="10" spans="1:11" ht="17.25" customHeight="1">
      <c r="A10" s="1019"/>
      <c r="B10" s="1070"/>
      <c r="C10" s="1071"/>
      <c r="D10" s="1071"/>
      <c r="E10" s="1072"/>
      <c r="F10" s="378" t="s">
        <v>136</v>
      </c>
      <c r="G10" s="997"/>
      <c r="H10" s="998"/>
      <c r="I10" s="379"/>
      <c r="J10" s="380"/>
      <c r="K10" s="381" t="s">
        <v>332</v>
      </c>
    </row>
    <row r="11" spans="1:11" ht="17.25" customHeight="1">
      <c r="A11" s="1019"/>
      <c r="B11" s="382" t="s">
        <v>20</v>
      </c>
      <c r="C11" s="383"/>
      <c r="D11" s="1049" t="s">
        <v>315</v>
      </c>
      <c r="E11" s="1049"/>
      <c r="F11" s="384" t="s">
        <v>137</v>
      </c>
      <c r="G11" s="385" t="str">
        <f>IF(ISERROR(K10/I8),"",K10/I8)</f>
        <v/>
      </c>
      <c r="H11" s="386" t="s">
        <v>138</v>
      </c>
      <c r="I11" s="1133" t="s">
        <v>7</v>
      </c>
      <c r="J11" s="1134"/>
      <c r="K11" s="1135"/>
    </row>
    <row r="12" spans="1:11" ht="17.25" customHeight="1">
      <c r="A12" s="1019"/>
      <c r="B12" s="1092" t="s">
        <v>60</v>
      </c>
      <c r="C12" s="1139"/>
      <c r="D12" s="1139"/>
      <c r="E12" s="1139"/>
      <c r="F12" s="1139"/>
      <c r="G12" s="1139"/>
      <c r="H12" s="1140"/>
      <c r="I12" s="1136"/>
      <c r="J12" s="1137"/>
      <c r="K12" s="1138"/>
    </row>
    <row r="13" spans="1:11" ht="17.25" customHeight="1" thickBot="1">
      <c r="A13" s="1006"/>
      <c r="B13" s="1130"/>
      <c r="C13" s="1063"/>
      <c r="D13" s="1063"/>
      <c r="E13" s="1063"/>
      <c r="F13" s="1063"/>
      <c r="G13" s="1063"/>
      <c r="H13" s="1064"/>
      <c r="I13" s="1065" t="s">
        <v>328</v>
      </c>
      <c r="J13" s="1066"/>
      <c r="K13" s="387" t="str">
        <f>IF(ISERROR(K10/3.5),"人",K10/3.5)</f>
        <v>人</v>
      </c>
    </row>
    <row r="14" spans="1:11" ht="17.25" customHeight="1" thickTop="1">
      <c r="A14" s="1054" t="s">
        <v>13</v>
      </c>
      <c r="B14" s="1056" t="s">
        <v>8</v>
      </c>
      <c r="C14" s="1057"/>
      <c r="D14" s="1057"/>
      <c r="E14" s="1057"/>
      <c r="F14" s="1057"/>
      <c r="G14" s="1057"/>
      <c r="H14" s="1058"/>
      <c r="I14" s="1059" t="s">
        <v>187</v>
      </c>
      <c r="J14" s="1060"/>
      <c r="K14" s="388" t="str">
        <f>IF(ISERROR(I8-K13),"人",I8-K13)</f>
        <v>人</v>
      </c>
    </row>
    <row r="15" spans="1:11" ht="17.25" customHeight="1" thickBot="1">
      <c r="A15" s="1055"/>
      <c r="B15" s="389" t="s">
        <v>17</v>
      </c>
      <c r="C15" s="390"/>
      <c r="D15" s="1061"/>
      <c r="E15" s="1061"/>
      <c r="F15" s="1061"/>
      <c r="G15" s="1061"/>
      <c r="H15" s="1062"/>
      <c r="I15" s="1059" t="s">
        <v>329</v>
      </c>
      <c r="J15" s="1060"/>
      <c r="K15" s="387" t="str">
        <f>IF(ISERROR(K10/6.4),"人",K10/6.4)</f>
        <v>人</v>
      </c>
    </row>
    <row r="16" spans="1:11" ht="17.25" customHeight="1" thickTop="1">
      <c r="A16" s="1019"/>
      <c r="B16" s="376" t="s">
        <v>18</v>
      </c>
      <c r="C16" s="377"/>
      <c r="D16" s="1063"/>
      <c r="E16" s="1063"/>
      <c r="F16" s="1063"/>
      <c r="G16" s="1063"/>
      <c r="H16" s="1064"/>
      <c r="I16" s="1065" t="s">
        <v>188</v>
      </c>
      <c r="J16" s="1066"/>
      <c r="K16" s="388" t="str">
        <f>IF(ISERROR(I8-K15),"人",I8-K15)</f>
        <v>人</v>
      </c>
    </row>
    <row r="17" spans="1:12" ht="17.25" customHeight="1">
      <c r="A17" s="1019"/>
      <c r="B17" s="1067" t="s">
        <v>19</v>
      </c>
      <c r="C17" s="1068"/>
      <c r="D17" s="1068"/>
      <c r="E17" s="1068"/>
      <c r="F17" s="1068"/>
      <c r="G17" s="1068"/>
      <c r="H17" s="1069"/>
      <c r="I17" s="391"/>
      <c r="J17" s="392"/>
      <c r="K17" s="393"/>
    </row>
    <row r="18" spans="1:12" ht="17.25" customHeight="1">
      <c r="A18" s="1019"/>
      <c r="B18" s="1070"/>
      <c r="C18" s="1071"/>
      <c r="D18" s="1071"/>
      <c r="E18" s="1071"/>
      <c r="F18" s="1071"/>
      <c r="G18" s="1071"/>
      <c r="H18" s="1072"/>
      <c r="I18" s="391"/>
      <c r="J18" s="392"/>
      <c r="K18" s="393"/>
    </row>
    <row r="19" spans="1:12" ht="17.25" customHeight="1" thickBot="1">
      <c r="A19" s="1019"/>
      <c r="B19" s="394" t="s">
        <v>21</v>
      </c>
      <c r="C19" s="395"/>
      <c r="D19" s="1073" t="s">
        <v>29</v>
      </c>
      <c r="E19" s="1073"/>
      <c r="F19" s="1073"/>
      <c r="G19" s="1073"/>
      <c r="H19" s="1074"/>
      <c r="I19" s="391"/>
      <c r="J19" s="392"/>
      <c r="K19" s="393"/>
    </row>
    <row r="20" spans="1:12" ht="17.25" customHeight="1" thickTop="1">
      <c r="A20" s="1055"/>
      <c r="B20" s="1075" t="s">
        <v>26</v>
      </c>
      <c r="C20" s="1076"/>
      <c r="D20" s="1079" t="s">
        <v>30</v>
      </c>
      <c r="E20" s="1079"/>
      <c r="F20" s="1079"/>
      <c r="G20" s="1079"/>
      <c r="H20" s="1079"/>
      <c r="I20" s="1080" t="s">
        <v>126</v>
      </c>
      <c r="J20" s="1080"/>
      <c r="K20" s="1081"/>
    </row>
    <row r="21" spans="1:12" ht="17.25" customHeight="1" thickBot="1">
      <c r="A21" s="1055"/>
      <c r="B21" s="1077"/>
      <c r="C21" s="1078"/>
      <c r="D21" s="1082" t="s">
        <v>330</v>
      </c>
      <c r="E21" s="1082"/>
      <c r="F21" s="1082"/>
      <c r="G21" s="1082"/>
      <c r="H21" s="1082"/>
      <c r="I21" s="1082"/>
      <c r="J21" s="1082"/>
      <c r="K21" s="1083"/>
    </row>
    <row r="22" spans="1:12" ht="17.25" customHeight="1" thickTop="1">
      <c r="A22" s="1019"/>
      <c r="B22" s="1084" t="s">
        <v>22</v>
      </c>
      <c r="C22" s="1085"/>
      <c r="D22" s="1063" t="s">
        <v>30</v>
      </c>
      <c r="E22" s="1063"/>
      <c r="F22" s="1063"/>
      <c r="G22" s="1063"/>
      <c r="H22" s="1063"/>
      <c r="I22" s="1088" t="s">
        <v>11</v>
      </c>
      <c r="J22" s="1089"/>
      <c r="K22" s="1090"/>
    </row>
    <row r="23" spans="1:12" ht="17.25" customHeight="1">
      <c r="A23" s="1019"/>
      <c r="B23" s="1086"/>
      <c r="C23" s="1087"/>
      <c r="D23" s="1071" t="s">
        <v>27</v>
      </c>
      <c r="E23" s="1071"/>
      <c r="F23" s="1071"/>
      <c r="G23" s="1071"/>
      <c r="H23" s="1071"/>
      <c r="I23" s="1091"/>
      <c r="J23" s="1089"/>
      <c r="K23" s="1090"/>
    </row>
    <row r="24" spans="1:12" ht="17.25" customHeight="1" thickBot="1">
      <c r="A24" s="1019"/>
      <c r="B24" s="1092" t="s">
        <v>9</v>
      </c>
      <c r="C24" s="1093"/>
      <c r="D24" s="1093"/>
      <c r="E24" s="1093"/>
      <c r="F24" s="1093"/>
      <c r="G24" s="1093"/>
      <c r="H24" s="1093"/>
      <c r="I24" s="1094"/>
      <c r="J24" s="1095"/>
      <c r="K24" s="1096"/>
    </row>
    <row r="25" spans="1:12" ht="17.25" customHeight="1" thickTop="1" thickBot="1">
      <c r="A25" s="1019"/>
      <c r="B25" s="396" t="s">
        <v>23</v>
      </c>
      <c r="C25" s="397"/>
      <c r="D25" s="398" t="s">
        <v>314</v>
      </c>
      <c r="E25" s="399" t="s">
        <v>71</v>
      </c>
      <c r="F25" s="400" t="s">
        <v>314</v>
      </c>
      <c r="G25" s="1100"/>
      <c r="H25" s="1101"/>
      <c r="I25" s="1094"/>
      <c r="J25" s="1095"/>
      <c r="K25" s="1096"/>
    </row>
    <row r="26" spans="1:12" ht="17.25" customHeight="1" thickTop="1">
      <c r="A26" s="1006"/>
      <c r="B26" s="1102" t="s">
        <v>25</v>
      </c>
      <c r="C26" s="1103"/>
      <c r="D26" s="1103"/>
      <c r="E26" s="401" t="s">
        <v>314</v>
      </c>
      <c r="F26" s="1104"/>
      <c r="G26" s="1105"/>
      <c r="H26" s="1106"/>
      <c r="I26" s="1097"/>
      <c r="J26" s="1098"/>
      <c r="K26" s="1099"/>
    </row>
    <row r="27" spans="1:12" ht="17.25" customHeight="1">
      <c r="A27" s="1005"/>
      <c r="B27" s="990" t="s">
        <v>293</v>
      </c>
      <c r="C27" s="1007"/>
      <c r="D27" s="1007"/>
      <c r="E27" s="1007"/>
      <c r="F27" s="1007"/>
      <c r="G27" s="1007"/>
      <c r="H27" s="1008"/>
      <c r="I27" s="1012" t="s">
        <v>10</v>
      </c>
      <c r="J27" s="1013"/>
      <c r="K27" s="1014"/>
    </row>
    <row r="28" spans="1:12" ht="17.25" customHeight="1" thickBot="1">
      <c r="A28" s="1006"/>
      <c r="B28" s="1009"/>
      <c r="C28" s="1010"/>
      <c r="D28" s="1010"/>
      <c r="E28" s="1010"/>
      <c r="F28" s="1010"/>
      <c r="G28" s="1010"/>
      <c r="H28" s="1011"/>
      <c r="I28" s="1015"/>
      <c r="J28" s="1016"/>
      <c r="K28" s="1017"/>
    </row>
    <row r="29" spans="1:12" ht="17.25" customHeight="1" thickTop="1">
      <c r="A29" s="1018" t="s">
        <v>12</v>
      </c>
      <c r="B29" s="1012" t="s">
        <v>31</v>
      </c>
      <c r="C29" s="1020"/>
      <c r="D29" s="402" t="s">
        <v>32</v>
      </c>
      <c r="E29" s="1051" t="s">
        <v>296</v>
      </c>
      <c r="F29" s="1051"/>
      <c r="G29" s="1052" t="s">
        <v>294</v>
      </c>
      <c r="H29" s="1053"/>
      <c r="I29" s="1026" t="s">
        <v>232</v>
      </c>
      <c r="J29" s="1027"/>
      <c r="K29" s="403" t="str">
        <f>IF(ISERROR(I8/250),"個",ROUNDUP(I8/250,0))</f>
        <v>個</v>
      </c>
      <c r="L29" s="517" t="s">
        <v>193</v>
      </c>
    </row>
    <row r="30" spans="1:12" ht="17.25" customHeight="1">
      <c r="A30" s="1019"/>
      <c r="B30" s="1021"/>
      <c r="C30" s="1022"/>
      <c r="D30" s="404" t="s">
        <v>62</v>
      </c>
      <c r="E30" s="954" t="s">
        <v>296</v>
      </c>
      <c r="F30" s="954"/>
      <c r="G30" s="955" t="s">
        <v>294</v>
      </c>
      <c r="H30" s="956"/>
      <c r="I30" s="1028" t="s">
        <v>182</v>
      </c>
      <c r="J30" s="1029"/>
      <c r="K30" s="405" t="s">
        <v>181</v>
      </c>
    </row>
    <row r="31" spans="1:12" ht="17.25" customHeight="1">
      <c r="A31" s="1019"/>
      <c r="B31" s="1021"/>
      <c r="C31" s="1022"/>
      <c r="D31" s="404" t="s">
        <v>33</v>
      </c>
      <c r="E31" s="948" t="s">
        <v>297</v>
      </c>
      <c r="F31" s="948"/>
      <c r="G31" s="948"/>
      <c r="H31" s="406" t="s">
        <v>295</v>
      </c>
      <c r="I31" s="1028" t="s">
        <v>207</v>
      </c>
      <c r="J31" s="1030"/>
      <c r="K31" s="407" t="str">
        <f>IF(ISERROR(I8*6),"L/日/避難所",I8*6)</f>
        <v>L/日/避難所</v>
      </c>
    </row>
    <row r="32" spans="1:12" ht="17.25" customHeight="1" thickBot="1">
      <c r="A32" s="1019"/>
      <c r="B32" s="1021"/>
      <c r="C32" s="1022"/>
      <c r="D32" s="408" t="s">
        <v>41</v>
      </c>
      <c r="E32" s="953" t="s">
        <v>302</v>
      </c>
      <c r="F32" s="953"/>
      <c r="G32" s="953"/>
      <c r="H32" s="409" t="s">
        <v>295</v>
      </c>
      <c r="I32" s="1028" t="s">
        <v>192</v>
      </c>
      <c r="J32" s="1030"/>
      <c r="K32" s="410" t="s">
        <v>194</v>
      </c>
    </row>
    <row r="33" spans="1:16" ht="17.25" customHeight="1" thickTop="1">
      <c r="A33" s="1019"/>
      <c r="B33" s="1021"/>
      <c r="C33" s="1023"/>
      <c r="D33" s="411" t="s">
        <v>34</v>
      </c>
      <c r="E33" s="957" t="s">
        <v>296</v>
      </c>
      <c r="F33" s="957"/>
      <c r="G33" s="958" t="s">
        <v>294</v>
      </c>
      <c r="H33" s="959"/>
      <c r="I33" s="1151" t="s">
        <v>184</v>
      </c>
      <c r="J33" s="1030"/>
      <c r="K33" s="407" t="str">
        <f>IF(ISERROR(I8*3),"L/日/避難所",I8*3)</f>
        <v>L/日/避難所</v>
      </c>
    </row>
    <row r="34" spans="1:16" ht="17.25" customHeight="1">
      <c r="A34" s="1019"/>
      <c r="B34" s="1024"/>
      <c r="C34" s="1025"/>
      <c r="D34" s="394" t="s">
        <v>35</v>
      </c>
      <c r="E34" s="970" t="s">
        <v>296</v>
      </c>
      <c r="F34" s="970"/>
      <c r="G34" s="971" t="s">
        <v>294</v>
      </c>
      <c r="H34" s="972"/>
      <c r="I34" s="453" t="s">
        <v>183</v>
      </c>
      <c r="J34" s="413" t="s">
        <v>206</v>
      </c>
      <c r="K34" s="407" t="str">
        <f>IF(ISERROR(J34*I8),"L/日/避難所",J34*I8)</f>
        <v>L/日/避難所</v>
      </c>
    </row>
    <row r="35" spans="1:16" ht="17.25" customHeight="1">
      <c r="A35" s="1019"/>
      <c r="B35" s="990" t="s">
        <v>36</v>
      </c>
      <c r="C35" s="1031"/>
      <c r="D35" s="382" t="s">
        <v>37</v>
      </c>
      <c r="E35" s="414" t="s">
        <v>298</v>
      </c>
      <c r="F35" s="949" t="s">
        <v>299</v>
      </c>
      <c r="G35" s="949"/>
      <c r="H35" s="415"/>
      <c r="I35" s="1035"/>
      <c r="J35" s="1036"/>
      <c r="K35" s="1037"/>
    </row>
    <row r="36" spans="1:16" ht="17.25" customHeight="1" thickBot="1">
      <c r="A36" s="1019"/>
      <c r="B36" s="1032"/>
      <c r="C36" s="1033"/>
      <c r="D36" s="394" t="s">
        <v>38</v>
      </c>
      <c r="E36" s="416" t="s">
        <v>298</v>
      </c>
      <c r="F36" s="950" t="s">
        <v>299</v>
      </c>
      <c r="G36" s="950"/>
      <c r="H36" s="417"/>
      <c r="I36" s="1038"/>
      <c r="J36" s="1039"/>
      <c r="K36" s="1040"/>
    </row>
    <row r="37" spans="1:16" ht="17.25" customHeight="1" thickTop="1" thickBot="1">
      <c r="A37" s="1019"/>
      <c r="B37" s="1032"/>
      <c r="C37" s="1034"/>
      <c r="D37" s="418" t="s">
        <v>39</v>
      </c>
      <c r="E37" s="419" t="s">
        <v>298</v>
      </c>
      <c r="F37" s="951" t="s">
        <v>299</v>
      </c>
      <c r="G37" s="951"/>
      <c r="H37" s="420"/>
      <c r="I37" s="1039"/>
      <c r="J37" s="1039"/>
      <c r="K37" s="1040"/>
    </row>
    <row r="38" spans="1:16" ht="17.25" customHeight="1" thickTop="1">
      <c r="A38" s="1019"/>
      <c r="B38" s="1032"/>
      <c r="C38" s="1033"/>
      <c r="D38" s="411" t="s">
        <v>40</v>
      </c>
      <c r="E38" s="414" t="s">
        <v>298</v>
      </c>
      <c r="F38" s="952" t="s">
        <v>299</v>
      </c>
      <c r="G38" s="952"/>
      <c r="H38" s="415"/>
      <c r="I38" s="1038"/>
      <c r="J38" s="1039"/>
      <c r="K38" s="1040"/>
    </row>
    <row r="39" spans="1:16" ht="17.25" customHeight="1" thickBot="1">
      <c r="A39" s="1019"/>
      <c r="B39" s="1032"/>
      <c r="C39" s="1033"/>
      <c r="D39" s="394" t="s">
        <v>42</v>
      </c>
      <c r="E39" s="416" t="s">
        <v>298</v>
      </c>
      <c r="F39" s="949" t="s">
        <v>299</v>
      </c>
      <c r="G39" s="949"/>
      <c r="H39" s="421"/>
      <c r="I39" s="1041"/>
      <c r="J39" s="1042"/>
      <c r="K39" s="1043"/>
    </row>
    <row r="40" spans="1:16" ht="17.25" customHeight="1" thickTop="1">
      <c r="A40" s="1019"/>
      <c r="B40" s="1032"/>
      <c r="C40" s="1034"/>
      <c r="D40" s="1044" t="s">
        <v>63</v>
      </c>
      <c r="E40" s="422" t="s">
        <v>300</v>
      </c>
      <c r="F40" s="423" t="s">
        <v>180</v>
      </c>
      <c r="G40" s="424" t="s">
        <v>144</v>
      </c>
      <c r="H40" s="425" t="s">
        <v>304</v>
      </c>
      <c r="I40" s="1047" t="s">
        <v>292</v>
      </c>
      <c r="J40" s="1048"/>
      <c r="K40" s="426" t="str">
        <f>IF(ISERROR(I8/50),"箇所",ROUNDUP(I8/50,0))</f>
        <v>箇所</v>
      </c>
      <c r="L40" s="518"/>
      <c r="M40" s="519"/>
      <c r="N40" s="519"/>
      <c r="O40" s="519"/>
      <c r="P40" s="519"/>
    </row>
    <row r="41" spans="1:16" ht="17.25" customHeight="1" thickBot="1">
      <c r="A41" s="1019"/>
      <c r="B41" s="1032"/>
      <c r="C41" s="1034"/>
      <c r="D41" s="1045"/>
      <c r="E41" s="427" t="s">
        <v>146</v>
      </c>
      <c r="F41" s="604" t="s">
        <v>301</v>
      </c>
      <c r="G41" s="428" t="s">
        <v>148</v>
      </c>
      <c r="H41" s="605" t="s">
        <v>301</v>
      </c>
      <c r="I41" s="1038"/>
      <c r="J41" s="1039"/>
      <c r="K41" s="426"/>
    </row>
    <row r="42" spans="1:16" ht="17.25" customHeight="1" thickTop="1" thickBot="1">
      <c r="A42" s="1019"/>
      <c r="B42" s="1032"/>
      <c r="C42" s="1034"/>
      <c r="D42" s="1046"/>
      <c r="E42" s="429" t="s">
        <v>43</v>
      </c>
      <c r="F42" s="606" t="s">
        <v>303</v>
      </c>
      <c r="G42" s="430" t="s">
        <v>61</v>
      </c>
      <c r="H42" s="607" t="s">
        <v>303</v>
      </c>
      <c r="I42" s="431"/>
      <c r="J42" s="432"/>
      <c r="K42" s="433"/>
    </row>
    <row r="43" spans="1:16" ht="17.25" customHeight="1" thickTop="1">
      <c r="A43" s="1019"/>
      <c r="B43" s="1032"/>
      <c r="C43" s="1033"/>
      <c r="D43" s="434" t="s">
        <v>44</v>
      </c>
      <c r="E43" s="435" t="s">
        <v>304</v>
      </c>
      <c r="F43" s="436" t="s">
        <v>67</v>
      </c>
      <c r="G43" s="437"/>
      <c r="H43" s="438" t="s">
        <v>152</v>
      </c>
      <c r="I43" s="431"/>
      <c r="J43" s="432"/>
      <c r="K43" s="433"/>
    </row>
    <row r="44" spans="1:16" ht="17.25" customHeight="1">
      <c r="A44" s="1019"/>
      <c r="B44" s="992"/>
      <c r="C44" s="993"/>
      <c r="D44" s="335" t="s">
        <v>45</v>
      </c>
      <c r="E44" s="439" t="s">
        <v>304</v>
      </c>
      <c r="F44" s="437" t="s">
        <v>68</v>
      </c>
      <c r="G44" s="435" t="s">
        <v>304</v>
      </c>
      <c r="H44" s="440" t="s">
        <v>152</v>
      </c>
      <c r="I44" s="441"/>
      <c r="J44" s="442"/>
      <c r="K44" s="443"/>
    </row>
    <row r="45" spans="1:16" ht="17.25" customHeight="1" thickBot="1">
      <c r="A45" s="1019"/>
      <c r="B45" s="990" t="s">
        <v>46</v>
      </c>
      <c r="C45" s="1031"/>
      <c r="D45" s="335" t="s">
        <v>47</v>
      </c>
      <c r="E45" s="1049" t="s">
        <v>305</v>
      </c>
      <c r="F45" s="1050"/>
      <c r="G45" s="444" t="s">
        <v>49</v>
      </c>
      <c r="H45" s="445" t="s">
        <v>69</v>
      </c>
      <c r="I45" s="1035"/>
      <c r="J45" s="1036"/>
      <c r="K45" s="1037"/>
    </row>
    <row r="46" spans="1:16" ht="17.25" customHeight="1" thickTop="1" thickBot="1">
      <c r="A46" s="1019"/>
      <c r="B46" s="1032"/>
      <c r="C46" s="1033"/>
      <c r="D46" s="986" t="s">
        <v>48</v>
      </c>
      <c r="E46" s="987"/>
      <c r="F46" s="439" t="s">
        <v>69</v>
      </c>
      <c r="G46" s="446" t="s">
        <v>308</v>
      </c>
      <c r="H46" s="447" t="s">
        <v>69</v>
      </c>
      <c r="I46" s="1039"/>
      <c r="J46" s="1039"/>
      <c r="K46" s="1040"/>
    </row>
    <row r="47" spans="1:16" ht="17.25" customHeight="1" thickTop="1">
      <c r="A47" s="1019"/>
      <c r="B47" s="1032"/>
      <c r="C47" s="1033"/>
      <c r="D47" s="986" t="s">
        <v>56</v>
      </c>
      <c r="E47" s="987"/>
      <c r="F47" s="987"/>
      <c r="G47" s="997" t="s">
        <v>307</v>
      </c>
      <c r="H47" s="998"/>
      <c r="I47" s="1038"/>
      <c r="J47" s="1039"/>
      <c r="K47" s="1040"/>
    </row>
    <row r="48" spans="1:16" ht="17.25" customHeight="1">
      <c r="A48" s="1019"/>
      <c r="B48" s="1032"/>
      <c r="C48" s="1033"/>
      <c r="D48" s="335" t="s">
        <v>52</v>
      </c>
      <c r="E48" s="386" t="s">
        <v>306</v>
      </c>
      <c r="F48" s="335" t="s">
        <v>53</v>
      </c>
      <c r="G48" s="1049" t="s">
        <v>51</v>
      </c>
      <c r="H48" s="1050"/>
      <c r="I48" s="1038"/>
      <c r="J48" s="1039"/>
      <c r="K48" s="1040"/>
    </row>
    <row r="49" spans="1:11" ht="17.25" customHeight="1">
      <c r="A49" s="1019"/>
      <c r="B49" s="1032"/>
      <c r="C49" s="1033"/>
      <c r="D49" s="335" t="s">
        <v>154</v>
      </c>
      <c r="E49" s="386" t="s">
        <v>306</v>
      </c>
      <c r="F49" s="986" t="s">
        <v>70</v>
      </c>
      <c r="G49" s="987"/>
      <c r="H49" s="448" t="s">
        <v>69</v>
      </c>
      <c r="I49" s="1038"/>
      <c r="J49" s="1039"/>
      <c r="K49" s="1040"/>
    </row>
    <row r="50" spans="1:11" ht="17.25" customHeight="1" thickBot="1">
      <c r="A50" s="1019"/>
      <c r="B50" s="992"/>
      <c r="C50" s="993"/>
      <c r="D50" s="434" t="s">
        <v>54</v>
      </c>
      <c r="E50" s="386" t="s">
        <v>306</v>
      </c>
      <c r="F50" s="988" t="s">
        <v>55</v>
      </c>
      <c r="G50" s="989"/>
      <c r="H50" s="445" t="s">
        <v>69</v>
      </c>
      <c r="I50" s="1041"/>
      <c r="J50" s="1042"/>
      <c r="K50" s="1043"/>
    </row>
    <row r="51" spans="1:11" ht="17.25" customHeight="1" thickTop="1" thickBot="1">
      <c r="A51" s="1019"/>
      <c r="B51" s="990" t="s">
        <v>57</v>
      </c>
      <c r="C51" s="991"/>
      <c r="D51" s="449" t="s">
        <v>157</v>
      </c>
      <c r="E51" s="1002" t="s">
        <v>310</v>
      </c>
      <c r="F51" s="1002"/>
      <c r="G51" s="1003" t="s">
        <v>311</v>
      </c>
      <c r="H51" s="1004"/>
      <c r="I51" s="994" t="s">
        <v>190</v>
      </c>
      <c r="J51" s="995"/>
      <c r="K51" s="996"/>
    </row>
    <row r="52" spans="1:11" ht="17.25" customHeight="1" thickTop="1">
      <c r="A52" s="1006"/>
      <c r="B52" s="992"/>
      <c r="C52" s="993"/>
      <c r="D52" s="450" t="s">
        <v>58</v>
      </c>
      <c r="E52" s="451" t="s">
        <v>69</v>
      </c>
      <c r="F52" s="452" t="s">
        <v>59</v>
      </c>
      <c r="G52" s="997" t="s">
        <v>309</v>
      </c>
      <c r="H52" s="998"/>
      <c r="I52" s="999"/>
      <c r="J52" s="1000"/>
      <c r="K52" s="1001"/>
    </row>
    <row r="53" spans="1:11" ht="17.25" customHeight="1" thickBot="1">
      <c r="A53" s="364" t="s">
        <v>224</v>
      </c>
      <c r="B53" s="364"/>
      <c r="C53" s="364"/>
      <c r="D53" s="364"/>
      <c r="E53" s="985" t="s">
        <v>127</v>
      </c>
      <c r="F53" s="985"/>
      <c r="G53" s="985"/>
      <c r="H53" s="985"/>
      <c r="I53" s="985"/>
      <c r="J53" s="985"/>
      <c r="K53" s="985"/>
    </row>
    <row r="54" spans="1:11" ht="17.25" customHeight="1" thickTop="1">
      <c r="A54" s="1152" t="s">
        <v>130</v>
      </c>
      <c r="B54" s="1152"/>
      <c r="C54" s="1152"/>
      <c r="D54" s="1152"/>
      <c r="E54" s="1153" t="s">
        <v>5</v>
      </c>
      <c r="F54" s="1154"/>
      <c r="G54" s="1155"/>
      <c r="H54" s="1156" t="s">
        <v>65</v>
      </c>
      <c r="I54" s="1157"/>
      <c r="J54" s="1158" t="s">
        <v>0</v>
      </c>
      <c r="K54" s="1159"/>
    </row>
    <row r="55" spans="1:11" ht="17.25" customHeight="1" thickBot="1">
      <c r="A55" s="1152"/>
      <c r="B55" s="1152"/>
      <c r="C55" s="1152"/>
      <c r="D55" s="1152"/>
      <c r="E55" s="1123"/>
      <c r="F55" s="1124"/>
      <c r="G55" s="1125"/>
      <c r="H55" s="1160" t="s">
        <v>28</v>
      </c>
      <c r="I55" s="1161"/>
      <c r="J55" s="1162"/>
      <c r="K55" s="1163"/>
    </row>
    <row r="56" spans="1:11" ht="17.25" customHeight="1" thickTop="1">
      <c r="A56" s="365" t="s">
        <v>1</v>
      </c>
      <c r="B56" s="364"/>
      <c r="C56" s="364"/>
      <c r="D56" s="364"/>
      <c r="E56" s="364"/>
      <c r="F56" s="364"/>
      <c r="G56" s="1168"/>
      <c r="H56" s="1168"/>
      <c r="I56" s="1168"/>
      <c r="J56" s="1168"/>
      <c r="K56" s="1168"/>
    </row>
    <row r="57" spans="1:11" ht="17.25" customHeight="1">
      <c r="A57" s="365" t="s">
        <v>2</v>
      </c>
      <c r="B57" s="364"/>
      <c r="C57" s="364"/>
      <c r="D57" s="364"/>
      <c r="E57" s="364"/>
      <c r="F57" s="364"/>
      <c r="G57" s="364"/>
      <c r="H57" s="364"/>
      <c r="I57" s="364"/>
      <c r="J57" s="364"/>
      <c r="K57" s="364"/>
    </row>
    <row r="58" spans="1:11" ht="17.25" customHeight="1">
      <c r="A58" s="365" t="s">
        <v>3</v>
      </c>
      <c r="B58" s="364"/>
      <c r="C58" s="364"/>
      <c r="D58" s="364"/>
      <c r="E58" s="364"/>
      <c r="F58" s="364"/>
      <c r="G58" s="364"/>
      <c r="H58" s="364"/>
      <c r="I58" s="364"/>
      <c r="J58" s="364"/>
      <c r="K58" s="364"/>
    </row>
    <row r="59" spans="1:11" ht="17.25" customHeight="1" thickBot="1">
      <c r="A59" s="454"/>
      <c r="B59" s="1012" t="s">
        <v>74</v>
      </c>
      <c r="C59" s="1020"/>
      <c r="D59" s="1020"/>
      <c r="E59" s="975"/>
      <c r="F59" s="975"/>
      <c r="G59" s="975"/>
      <c r="H59" s="976"/>
      <c r="I59" s="1169" t="s">
        <v>75</v>
      </c>
      <c r="J59" s="975"/>
      <c r="K59" s="976"/>
    </row>
    <row r="60" spans="1:11" ht="17.25" customHeight="1" thickTop="1">
      <c r="A60" s="1054" t="s">
        <v>95</v>
      </c>
      <c r="B60" s="1075" t="s">
        <v>76</v>
      </c>
      <c r="C60" s="1076"/>
      <c r="D60" s="1173" t="s">
        <v>77</v>
      </c>
      <c r="E60" s="395" t="s">
        <v>159</v>
      </c>
      <c r="F60" s="395"/>
      <c r="G60" s="395"/>
      <c r="H60" s="455" t="s">
        <v>77</v>
      </c>
      <c r="I60" s="326" t="s">
        <v>95</v>
      </c>
      <c r="J60" s="327" t="s">
        <v>161</v>
      </c>
      <c r="K60" s="328" t="s">
        <v>139</v>
      </c>
    </row>
    <row r="61" spans="1:11" ht="17.25" customHeight="1">
      <c r="A61" s="1055"/>
      <c r="B61" s="1171"/>
      <c r="C61" s="1172"/>
      <c r="D61" s="1174"/>
      <c r="E61" s="456" t="s">
        <v>78</v>
      </c>
      <c r="F61" s="456"/>
      <c r="G61" s="456"/>
      <c r="H61" s="457" t="s">
        <v>77</v>
      </c>
      <c r="I61" s="329" t="s">
        <v>162</v>
      </c>
      <c r="J61" s="330" t="s">
        <v>163</v>
      </c>
      <c r="K61" s="331" t="s">
        <v>139</v>
      </c>
    </row>
    <row r="62" spans="1:11" ht="17.25" customHeight="1" thickBot="1">
      <c r="A62" s="1055"/>
      <c r="B62" s="1175" t="s">
        <v>79</v>
      </c>
      <c r="C62" s="1176"/>
      <c r="D62" s="458" t="s">
        <v>77</v>
      </c>
      <c r="E62" s="395" t="s">
        <v>81</v>
      </c>
      <c r="F62" s="395"/>
      <c r="G62" s="395"/>
      <c r="H62" s="459" t="s">
        <v>77</v>
      </c>
      <c r="I62" s="332"/>
      <c r="J62" s="330" t="s">
        <v>164</v>
      </c>
      <c r="K62" s="331" t="s">
        <v>139</v>
      </c>
    </row>
    <row r="63" spans="1:11" ht="17.25" customHeight="1" thickTop="1">
      <c r="A63" s="1055"/>
      <c r="B63" s="1175" t="s">
        <v>82</v>
      </c>
      <c r="C63" s="1176"/>
      <c r="D63" s="460" t="s">
        <v>77</v>
      </c>
      <c r="E63" s="461"/>
      <c r="F63" s="462"/>
      <c r="G63" s="461"/>
      <c r="H63" s="463"/>
      <c r="I63" s="332"/>
      <c r="J63" s="333" t="s">
        <v>165</v>
      </c>
      <c r="K63" s="334" t="s">
        <v>139</v>
      </c>
    </row>
    <row r="64" spans="1:11" ht="17.25" customHeight="1" thickBot="1">
      <c r="A64" s="1055"/>
      <c r="B64" s="1175" t="s">
        <v>135</v>
      </c>
      <c r="C64" s="1176"/>
      <c r="D64" s="464" t="s">
        <v>77</v>
      </c>
      <c r="E64" s="465"/>
      <c r="F64" s="466"/>
      <c r="G64" s="465"/>
      <c r="H64" s="467"/>
      <c r="I64" s="332"/>
      <c r="J64" s="335" t="s">
        <v>166</v>
      </c>
      <c r="K64" s="336" t="s">
        <v>139</v>
      </c>
    </row>
    <row r="65" spans="1:11" ht="17.25" customHeight="1" thickTop="1">
      <c r="A65" s="1055"/>
      <c r="B65" s="1177" t="s">
        <v>134</v>
      </c>
      <c r="C65" s="1178"/>
      <c r="D65" s="1190" t="s">
        <v>77</v>
      </c>
      <c r="E65" s="456" t="s">
        <v>83</v>
      </c>
      <c r="F65" s="456"/>
      <c r="G65" s="456"/>
      <c r="H65" s="457" t="s">
        <v>77</v>
      </c>
      <c r="I65" s="356" t="s">
        <v>234</v>
      </c>
      <c r="J65" s="357"/>
      <c r="K65" s="358" t="s">
        <v>139</v>
      </c>
    </row>
    <row r="66" spans="1:11" ht="17.25" customHeight="1">
      <c r="A66" s="1055"/>
      <c r="B66" s="1179"/>
      <c r="C66" s="1180"/>
      <c r="D66" s="1191"/>
      <c r="E66" s="468" t="s">
        <v>84</v>
      </c>
      <c r="F66" s="468"/>
      <c r="G66" s="468"/>
      <c r="H66" s="469" t="s">
        <v>77</v>
      </c>
      <c r="I66" s="977" t="s">
        <v>235</v>
      </c>
      <c r="J66" s="978"/>
      <c r="K66" s="358" t="s">
        <v>139</v>
      </c>
    </row>
    <row r="67" spans="1:11" ht="17.25" customHeight="1">
      <c r="A67" s="1055"/>
      <c r="B67" s="1181"/>
      <c r="C67" s="1182"/>
      <c r="D67" s="1174"/>
      <c r="E67" s="468" t="s">
        <v>85</v>
      </c>
      <c r="F67" s="468"/>
      <c r="G67" s="468"/>
      <c r="H67" s="469" t="s">
        <v>77</v>
      </c>
      <c r="I67" s="979" t="s">
        <v>236</v>
      </c>
      <c r="J67" s="980"/>
      <c r="K67" s="981"/>
    </row>
    <row r="68" spans="1:11" ht="17.25" customHeight="1">
      <c r="A68" s="1055"/>
      <c r="B68" s="1192" t="s">
        <v>86</v>
      </c>
      <c r="C68" s="1193"/>
      <c r="D68" s="1190" t="s">
        <v>77</v>
      </c>
      <c r="E68" s="395" t="s">
        <v>87</v>
      </c>
      <c r="F68" s="395"/>
      <c r="G68" s="395"/>
      <c r="H68" s="459" t="s">
        <v>77</v>
      </c>
      <c r="I68" s="979"/>
      <c r="J68" s="980"/>
      <c r="K68" s="981"/>
    </row>
    <row r="69" spans="1:11" ht="17.25" customHeight="1">
      <c r="A69" s="1055"/>
      <c r="B69" s="1194"/>
      <c r="C69" s="1195"/>
      <c r="D69" s="1191"/>
      <c r="E69" s="377" t="s">
        <v>88</v>
      </c>
      <c r="F69" s="377"/>
      <c r="G69" s="377"/>
      <c r="H69" s="470" t="s">
        <v>77</v>
      </c>
      <c r="I69" s="982" t="s">
        <v>237</v>
      </c>
      <c r="J69" s="359" t="s">
        <v>238</v>
      </c>
      <c r="K69" s="328" t="s">
        <v>139</v>
      </c>
    </row>
    <row r="70" spans="1:11" ht="17.25" customHeight="1">
      <c r="A70" s="1055"/>
      <c r="B70" s="1194"/>
      <c r="C70" s="1195"/>
      <c r="D70" s="1191"/>
      <c r="E70" s="377" t="s">
        <v>89</v>
      </c>
      <c r="F70" s="377"/>
      <c r="G70" s="377"/>
      <c r="H70" s="470" t="s">
        <v>77</v>
      </c>
      <c r="I70" s="983"/>
      <c r="J70" s="360" t="s">
        <v>239</v>
      </c>
      <c r="K70" s="331" t="s">
        <v>139</v>
      </c>
    </row>
    <row r="71" spans="1:11" ht="17.25" customHeight="1" thickBot="1">
      <c r="A71" s="1055"/>
      <c r="B71" s="1171"/>
      <c r="C71" s="1172"/>
      <c r="D71" s="1174"/>
      <c r="E71" s="377" t="s">
        <v>90</v>
      </c>
      <c r="F71" s="377"/>
      <c r="G71" s="377"/>
      <c r="H71" s="470" t="s">
        <v>77</v>
      </c>
      <c r="I71" s="983"/>
      <c r="J71" s="360" t="s">
        <v>240</v>
      </c>
      <c r="K71" s="331" t="s">
        <v>139</v>
      </c>
    </row>
    <row r="72" spans="1:11" ht="17.25" customHeight="1" thickTop="1">
      <c r="A72" s="1055"/>
      <c r="B72" s="471" t="s">
        <v>91</v>
      </c>
      <c r="C72" s="472"/>
      <c r="D72" s="472"/>
      <c r="E72" s="473"/>
      <c r="F72" s="474" t="s">
        <v>77</v>
      </c>
      <c r="G72" s="475"/>
      <c r="H72" s="476"/>
      <c r="I72" s="983"/>
      <c r="J72" s="360" t="s">
        <v>245</v>
      </c>
      <c r="K72" s="331" t="s">
        <v>139</v>
      </c>
    </row>
    <row r="73" spans="1:11" ht="17.25" customHeight="1">
      <c r="A73" s="1055"/>
      <c r="B73" s="404" t="s">
        <v>92</v>
      </c>
      <c r="C73" s="477"/>
      <c r="D73" s="477"/>
      <c r="E73" s="477"/>
      <c r="F73" s="460" t="s">
        <v>77</v>
      </c>
      <c r="G73" s="478"/>
      <c r="H73" s="479"/>
      <c r="I73" s="983"/>
      <c r="J73" s="360" t="s">
        <v>241</v>
      </c>
      <c r="K73" s="331" t="s">
        <v>139</v>
      </c>
    </row>
    <row r="74" spans="1:11" ht="17.25" customHeight="1">
      <c r="A74" s="1055"/>
      <c r="B74" s="404" t="s">
        <v>93</v>
      </c>
      <c r="C74" s="477"/>
      <c r="D74" s="477"/>
      <c r="E74" s="477"/>
      <c r="F74" s="460" t="s">
        <v>77</v>
      </c>
      <c r="G74" s="478"/>
      <c r="H74" s="479"/>
      <c r="I74" s="984"/>
      <c r="J74" s="361" t="s">
        <v>325</v>
      </c>
      <c r="K74" s="334" t="s">
        <v>139</v>
      </c>
    </row>
    <row r="75" spans="1:11" ht="17.25" customHeight="1" thickBot="1">
      <c r="A75" s="1170"/>
      <c r="B75" s="408" t="s">
        <v>94</v>
      </c>
      <c r="C75" s="480"/>
      <c r="D75" s="480"/>
      <c r="E75" s="480"/>
      <c r="F75" s="481" t="s">
        <v>77</v>
      </c>
      <c r="G75" s="482"/>
      <c r="H75" s="483"/>
      <c r="I75" s="974" t="s">
        <v>174</v>
      </c>
      <c r="J75" s="975"/>
      <c r="K75" s="976"/>
    </row>
    <row r="76" spans="1:11" ht="17.25" customHeight="1" thickTop="1">
      <c r="A76" s="1164" t="s">
        <v>96</v>
      </c>
      <c r="B76" s="1084" t="s">
        <v>100</v>
      </c>
      <c r="C76" s="1085"/>
      <c r="D76" s="401"/>
      <c r="E76" s="377" t="s">
        <v>97</v>
      </c>
      <c r="F76" s="377"/>
      <c r="G76" s="377"/>
      <c r="H76" s="484" t="s">
        <v>77</v>
      </c>
      <c r="I76" s="960"/>
      <c r="J76" s="961"/>
      <c r="K76" s="962"/>
    </row>
    <row r="77" spans="1:11" ht="17.25" customHeight="1">
      <c r="A77" s="1165"/>
      <c r="B77" s="1167"/>
      <c r="C77" s="1085"/>
      <c r="D77" s="485" t="s">
        <v>77</v>
      </c>
      <c r="E77" s="377" t="s">
        <v>98</v>
      </c>
      <c r="F77" s="377"/>
      <c r="G77" s="377"/>
      <c r="H77" s="484" t="s">
        <v>77</v>
      </c>
      <c r="I77" s="963"/>
      <c r="J77" s="964"/>
      <c r="K77" s="965"/>
    </row>
    <row r="78" spans="1:11" ht="17.25" customHeight="1" thickBot="1">
      <c r="A78" s="1166"/>
      <c r="B78" s="1086"/>
      <c r="C78" s="1087"/>
      <c r="D78" s="486"/>
      <c r="E78" s="456" t="s">
        <v>99</v>
      </c>
      <c r="F78" s="456"/>
      <c r="G78" s="456"/>
      <c r="H78" s="487" t="s">
        <v>77</v>
      </c>
      <c r="I78" s="963"/>
      <c r="J78" s="964"/>
      <c r="K78" s="965"/>
    </row>
    <row r="79" spans="1:11" ht="17.25" customHeight="1" thickTop="1">
      <c r="A79" s="1018" t="s">
        <v>106</v>
      </c>
      <c r="B79" s="488" t="s">
        <v>101</v>
      </c>
      <c r="C79" s="489"/>
      <c r="D79" s="1012" t="s">
        <v>102</v>
      </c>
      <c r="E79" s="1014"/>
      <c r="F79" s="490" t="s">
        <v>175</v>
      </c>
      <c r="G79" s="491" t="s">
        <v>80</v>
      </c>
      <c r="H79" s="492" t="s">
        <v>103</v>
      </c>
      <c r="I79" s="362" t="s">
        <v>167</v>
      </c>
      <c r="J79" s="1233" t="s">
        <v>168</v>
      </c>
      <c r="K79" s="1234"/>
    </row>
    <row r="80" spans="1:11" ht="17.25" customHeight="1" thickBot="1">
      <c r="A80" s="1019"/>
      <c r="B80" s="335" t="s">
        <v>176</v>
      </c>
      <c r="C80" s="489"/>
      <c r="D80" s="1220" t="s">
        <v>139</v>
      </c>
      <c r="E80" s="1221"/>
      <c r="F80" s="493" t="s">
        <v>116</v>
      </c>
      <c r="G80" s="494" t="s">
        <v>116</v>
      </c>
      <c r="H80" s="495" t="s">
        <v>116</v>
      </c>
      <c r="I80" s="363" t="s">
        <v>170</v>
      </c>
      <c r="J80" s="968" t="s">
        <v>168</v>
      </c>
      <c r="K80" s="969"/>
    </row>
    <row r="81" spans="1:17" ht="17.25" customHeight="1" thickTop="1">
      <c r="A81" s="1019"/>
      <c r="B81" s="1183" t="s">
        <v>104</v>
      </c>
      <c r="C81" s="496" t="s">
        <v>107</v>
      </c>
      <c r="D81" s="1186" t="s">
        <v>77</v>
      </c>
      <c r="E81" s="1187"/>
      <c r="F81" s="493" t="s">
        <v>116</v>
      </c>
      <c r="G81" s="494" t="s">
        <v>116</v>
      </c>
      <c r="H81" s="495" t="s">
        <v>116</v>
      </c>
      <c r="I81" s="363" t="s">
        <v>171</v>
      </c>
      <c r="J81" s="968" t="s">
        <v>168</v>
      </c>
      <c r="K81" s="969"/>
    </row>
    <row r="82" spans="1:17" ht="17.25" customHeight="1">
      <c r="A82" s="1019"/>
      <c r="B82" s="1184"/>
      <c r="C82" s="497" t="s">
        <v>108</v>
      </c>
      <c r="D82" s="1188" t="s">
        <v>116</v>
      </c>
      <c r="E82" s="1189"/>
      <c r="F82" s="498" t="s">
        <v>116</v>
      </c>
      <c r="G82" s="499" t="s">
        <v>116</v>
      </c>
      <c r="H82" s="500" t="s">
        <v>116</v>
      </c>
      <c r="I82" s="363" t="s">
        <v>172</v>
      </c>
      <c r="J82" s="968" t="s">
        <v>168</v>
      </c>
      <c r="K82" s="969"/>
    </row>
    <row r="83" spans="1:17" ht="17.25" customHeight="1" thickBot="1">
      <c r="A83" s="1019"/>
      <c r="B83" s="1184"/>
      <c r="C83" s="497" t="s">
        <v>109</v>
      </c>
      <c r="D83" s="1188" t="s">
        <v>116</v>
      </c>
      <c r="E83" s="1189"/>
      <c r="F83" s="498" t="s">
        <v>116</v>
      </c>
      <c r="G83" s="499" t="s">
        <v>116</v>
      </c>
      <c r="H83" s="500" t="s">
        <v>116</v>
      </c>
      <c r="I83" s="501" t="s">
        <v>173</v>
      </c>
      <c r="J83" s="1222" t="s">
        <v>168</v>
      </c>
      <c r="K83" s="1223"/>
    </row>
    <row r="84" spans="1:17" ht="17.25" customHeight="1" thickTop="1" thickBot="1">
      <c r="A84" s="1019"/>
      <c r="B84" s="1185"/>
      <c r="C84" s="502" t="s">
        <v>110</v>
      </c>
      <c r="D84" s="1207" t="s">
        <v>116</v>
      </c>
      <c r="E84" s="1208"/>
      <c r="F84" s="503" t="s">
        <v>116</v>
      </c>
      <c r="G84" s="504" t="s">
        <v>116</v>
      </c>
      <c r="H84" s="503" t="s">
        <v>116</v>
      </c>
      <c r="I84" s="1024" t="s">
        <v>174</v>
      </c>
      <c r="J84" s="1224"/>
      <c r="K84" s="1025"/>
    </row>
    <row r="85" spans="1:17" ht="17.25" customHeight="1" thickTop="1">
      <c r="A85" s="1019"/>
      <c r="B85" s="1225" t="s">
        <v>105</v>
      </c>
      <c r="C85" s="505" t="s">
        <v>111</v>
      </c>
      <c r="D85" s="1229" t="s">
        <v>116</v>
      </c>
      <c r="E85" s="1229"/>
      <c r="F85" s="494" t="s">
        <v>116</v>
      </c>
      <c r="G85" s="494" t="s">
        <v>116</v>
      </c>
      <c r="H85" s="493" t="s">
        <v>116</v>
      </c>
      <c r="I85" s="1035"/>
      <c r="J85" s="1036"/>
      <c r="K85" s="1037"/>
    </row>
    <row r="86" spans="1:17" ht="17.25" customHeight="1">
      <c r="A86" s="1019"/>
      <c r="B86" s="1226"/>
      <c r="C86" s="506" t="s">
        <v>112</v>
      </c>
      <c r="D86" s="1230" t="s">
        <v>116</v>
      </c>
      <c r="E86" s="1230"/>
      <c r="F86" s="499" t="s">
        <v>116</v>
      </c>
      <c r="G86" s="499" t="s">
        <v>116</v>
      </c>
      <c r="H86" s="498" t="s">
        <v>116</v>
      </c>
      <c r="I86" s="1038"/>
      <c r="J86" s="1039"/>
      <c r="K86" s="1040"/>
    </row>
    <row r="87" spans="1:17" ht="17.25" customHeight="1" thickBot="1">
      <c r="A87" s="1019"/>
      <c r="B87" s="1226"/>
      <c r="C87" s="507" t="s">
        <v>113</v>
      </c>
      <c r="D87" s="1231" t="s">
        <v>116</v>
      </c>
      <c r="E87" s="1231"/>
      <c r="F87" s="499" t="s">
        <v>116</v>
      </c>
      <c r="G87" s="499" t="s">
        <v>116</v>
      </c>
      <c r="H87" s="498" t="s">
        <v>116</v>
      </c>
      <c r="I87" s="1038"/>
      <c r="J87" s="1039"/>
      <c r="K87" s="1040"/>
    </row>
    <row r="88" spans="1:17" ht="17.25" customHeight="1" thickTop="1">
      <c r="A88" s="1019"/>
      <c r="B88" s="1227"/>
      <c r="C88" s="508" t="s">
        <v>114</v>
      </c>
      <c r="D88" s="1205" t="s">
        <v>116</v>
      </c>
      <c r="E88" s="1206"/>
      <c r="F88" s="509" t="s">
        <v>116</v>
      </c>
      <c r="G88" s="510" t="s">
        <v>116</v>
      </c>
      <c r="H88" s="509" t="s">
        <v>116</v>
      </c>
      <c r="I88" s="1038"/>
      <c r="J88" s="1039"/>
      <c r="K88" s="1040"/>
    </row>
    <row r="89" spans="1:17" ht="17.25" customHeight="1" thickBot="1">
      <c r="A89" s="1006"/>
      <c r="B89" s="1228"/>
      <c r="C89" s="502" t="s">
        <v>115</v>
      </c>
      <c r="D89" s="1207" t="s">
        <v>116</v>
      </c>
      <c r="E89" s="1208"/>
      <c r="F89" s="503" t="s">
        <v>116</v>
      </c>
      <c r="G89" s="504" t="s">
        <v>116</v>
      </c>
      <c r="H89" s="503" t="s">
        <v>116</v>
      </c>
      <c r="I89" s="1041"/>
      <c r="J89" s="1042"/>
      <c r="K89" s="1043"/>
    </row>
    <row r="90" spans="1:17" ht="17.25" customHeight="1" thickTop="1">
      <c r="A90" s="1018" t="s">
        <v>117</v>
      </c>
      <c r="B90" s="394" t="s">
        <v>119</v>
      </c>
      <c r="C90" s="511"/>
      <c r="D90" s="377"/>
      <c r="E90" s="1209"/>
      <c r="F90" s="1210"/>
      <c r="G90" s="1210"/>
      <c r="H90" s="1210"/>
      <c r="I90" s="1210"/>
      <c r="J90" s="1210"/>
      <c r="K90" s="1211"/>
    </row>
    <row r="91" spans="1:17" ht="17.25" customHeight="1">
      <c r="A91" s="1019"/>
      <c r="B91" s="411" t="s">
        <v>120</v>
      </c>
      <c r="C91" s="512"/>
      <c r="D91" s="456"/>
      <c r="E91" s="1212"/>
      <c r="F91" s="1212"/>
      <c r="G91" s="1212"/>
      <c r="H91" s="1212"/>
      <c r="I91" s="1212"/>
      <c r="J91" s="1212"/>
      <c r="K91" s="1213"/>
    </row>
    <row r="92" spans="1:17" ht="17.25" customHeight="1">
      <c r="A92" s="1019"/>
      <c r="B92" s="394" t="s">
        <v>121</v>
      </c>
      <c r="C92" s="513"/>
      <c r="D92" s="395"/>
      <c r="E92" s="1210"/>
      <c r="F92" s="1210"/>
      <c r="G92" s="1210"/>
      <c r="H92" s="1210"/>
      <c r="I92" s="1210"/>
      <c r="J92" s="1210"/>
      <c r="K92" s="1211"/>
    </row>
    <row r="93" spans="1:17" ht="17.25" customHeight="1">
      <c r="A93" s="1019"/>
      <c r="B93" s="411" t="s">
        <v>122</v>
      </c>
      <c r="C93" s="512"/>
      <c r="D93" s="512"/>
      <c r="E93" s="1212"/>
      <c r="F93" s="1212"/>
      <c r="G93" s="1212"/>
      <c r="H93" s="1212"/>
      <c r="I93" s="1212"/>
      <c r="J93" s="1212"/>
      <c r="K93" s="1213"/>
      <c r="L93" s="520"/>
      <c r="M93" s="521"/>
      <c r="N93" s="521"/>
      <c r="O93" s="355" t="s">
        <v>195</v>
      </c>
      <c r="P93" s="355" t="s">
        <v>196</v>
      </c>
      <c r="Q93" s="355" t="s">
        <v>197</v>
      </c>
    </row>
    <row r="94" spans="1:17" ht="17.25" customHeight="1">
      <c r="A94" s="1019"/>
      <c r="B94" s="1092" t="s">
        <v>123</v>
      </c>
      <c r="C94" s="1093"/>
      <c r="D94" s="1093"/>
      <c r="E94" s="1216"/>
      <c r="F94" s="1216"/>
      <c r="G94" s="1216"/>
      <c r="H94" s="1216"/>
      <c r="I94" s="1216"/>
      <c r="J94" s="1216"/>
      <c r="K94" s="1217"/>
      <c r="L94" s="522"/>
      <c r="M94" s="523" t="s">
        <v>198</v>
      </c>
      <c r="N94" s="523" t="s">
        <v>139</v>
      </c>
      <c r="O94" s="524" t="str">
        <f>+K13</f>
        <v>人</v>
      </c>
      <c r="P94" s="524" t="str">
        <f>+I8</f>
        <v>人</v>
      </c>
      <c r="Q94" s="524" t="e">
        <f>+P94-O94</f>
        <v>#VALUE!</v>
      </c>
    </row>
    <row r="95" spans="1:17" ht="17.25" customHeight="1">
      <c r="A95" s="1006"/>
      <c r="B95" s="1214"/>
      <c r="C95" s="1215"/>
      <c r="D95" s="1215"/>
      <c r="E95" s="1218"/>
      <c r="F95" s="1218"/>
      <c r="G95" s="1218"/>
      <c r="H95" s="1218"/>
      <c r="I95" s="1218"/>
      <c r="J95" s="1218"/>
      <c r="K95" s="1219"/>
      <c r="L95" s="522"/>
      <c r="M95" s="523" t="s">
        <v>199</v>
      </c>
      <c r="N95" s="523" t="s">
        <v>139</v>
      </c>
      <c r="O95" s="524" t="str">
        <f>+K15</f>
        <v>人</v>
      </c>
      <c r="P95" s="524" t="str">
        <f>+I8</f>
        <v>人</v>
      </c>
      <c r="Q95" s="524" t="e">
        <f>+P95-O95</f>
        <v>#VALUE!</v>
      </c>
    </row>
    <row r="96" spans="1:17" ht="17.25" customHeight="1">
      <c r="A96" s="1018" t="s">
        <v>118</v>
      </c>
      <c r="B96" s="1196" t="s">
        <v>131</v>
      </c>
      <c r="C96" s="1197"/>
      <c r="D96" s="1197"/>
      <c r="E96" s="1197"/>
      <c r="F96" s="1197"/>
      <c r="G96" s="1197"/>
      <c r="H96" s="1197"/>
      <c r="I96" s="1197"/>
      <c r="J96" s="1197"/>
      <c r="K96" s="1198"/>
      <c r="L96" s="525"/>
      <c r="M96" s="523" t="s">
        <v>201</v>
      </c>
      <c r="N96" s="523" t="s">
        <v>285</v>
      </c>
      <c r="O96" s="524" t="str">
        <f>+K29</f>
        <v>個</v>
      </c>
      <c r="P96" s="524" t="str">
        <f>+K30</f>
        <v>個</v>
      </c>
      <c r="Q96" s="524" t="e">
        <f>+O96-P96</f>
        <v>#VALUE!</v>
      </c>
    </row>
    <row r="97" spans="1:17" ht="17.25" customHeight="1">
      <c r="A97" s="1019"/>
      <c r="B97" s="1199"/>
      <c r="C97" s="1200"/>
      <c r="D97" s="1200"/>
      <c r="E97" s="1200"/>
      <c r="F97" s="1200"/>
      <c r="G97" s="1200"/>
      <c r="H97" s="1200"/>
      <c r="I97" s="1200"/>
      <c r="J97" s="1200"/>
      <c r="K97" s="1201"/>
      <c r="L97" s="525"/>
      <c r="M97" s="523" t="s">
        <v>202</v>
      </c>
      <c r="N97" s="523" t="s">
        <v>286</v>
      </c>
      <c r="O97" s="524" t="str">
        <f>+K31</f>
        <v>L/日/避難所</v>
      </c>
      <c r="P97" s="524" t="str">
        <f>+K32</f>
        <v>L/日/避難所</v>
      </c>
      <c r="Q97" s="524" t="e">
        <f>+O97-P97</f>
        <v>#VALUE!</v>
      </c>
    </row>
    <row r="98" spans="1:17" ht="17.25" customHeight="1">
      <c r="A98" s="1019"/>
      <c r="B98" s="1196" t="s">
        <v>132</v>
      </c>
      <c r="C98" s="1197"/>
      <c r="D98" s="1197"/>
      <c r="E98" s="1197"/>
      <c r="F98" s="1197"/>
      <c r="G98" s="1197"/>
      <c r="H98" s="1197"/>
      <c r="I98" s="1197"/>
      <c r="J98" s="1197"/>
      <c r="K98" s="1198"/>
      <c r="L98" s="525"/>
      <c r="M98" s="523" t="s">
        <v>203</v>
      </c>
      <c r="N98" s="523" t="s">
        <v>287</v>
      </c>
      <c r="O98" s="524" t="str">
        <f>+K33</f>
        <v>L/日/避難所</v>
      </c>
      <c r="P98" s="524" t="str">
        <f>+K34</f>
        <v>L/日/避難所</v>
      </c>
      <c r="Q98" s="524" t="e">
        <f>+O98-P98</f>
        <v>#VALUE!</v>
      </c>
    </row>
    <row r="99" spans="1:17" ht="17.25" customHeight="1">
      <c r="A99" s="1019"/>
      <c r="B99" s="1199"/>
      <c r="C99" s="1200"/>
      <c r="D99" s="1200"/>
      <c r="E99" s="1200"/>
      <c r="F99" s="1200"/>
      <c r="G99" s="1200"/>
      <c r="H99" s="1200"/>
      <c r="I99" s="1200"/>
      <c r="J99" s="1200"/>
      <c r="K99" s="1201"/>
      <c r="L99" s="525"/>
      <c r="M99" s="523" t="s">
        <v>205</v>
      </c>
      <c r="N99" s="523" t="s">
        <v>288</v>
      </c>
      <c r="O99" s="524" t="str">
        <f>+K40</f>
        <v>箇所</v>
      </c>
      <c r="P99" s="524" t="str">
        <f>+F40</f>
        <v>（　　箇所）</v>
      </c>
      <c r="Q99" s="524" t="e">
        <f>+O99-P99</f>
        <v>#VALUE!</v>
      </c>
    </row>
    <row r="100" spans="1:17" ht="17.25" customHeight="1">
      <c r="A100" s="1019"/>
      <c r="B100" s="1196" t="s">
        <v>124</v>
      </c>
      <c r="C100" s="1197"/>
      <c r="D100" s="1197"/>
      <c r="E100" s="1197"/>
      <c r="F100" s="1197"/>
      <c r="G100" s="1197"/>
      <c r="H100" s="1197"/>
      <c r="I100" s="1197"/>
      <c r="J100" s="1197"/>
      <c r="K100" s="1198"/>
      <c r="L100" s="526"/>
      <c r="M100" s="523" t="s">
        <v>204</v>
      </c>
      <c r="N100" s="523"/>
      <c r="O100" s="1232">
        <f>+I52</f>
        <v>0</v>
      </c>
      <c r="P100" s="1232"/>
      <c r="Q100" s="1232"/>
    </row>
    <row r="101" spans="1:17" ht="17.25" customHeight="1" thickBot="1">
      <c r="A101" s="1019"/>
      <c r="B101" s="1202"/>
      <c r="C101" s="1203"/>
      <c r="D101" s="1203"/>
      <c r="E101" s="1203"/>
      <c r="F101" s="1203"/>
      <c r="G101" s="1203"/>
      <c r="H101" s="1203"/>
      <c r="I101" s="1203"/>
      <c r="J101" s="1203"/>
      <c r="K101" s="1204"/>
      <c r="L101" s="526"/>
      <c r="M101" s="523" t="s">
        <v>200</v>
      </c>
      <c r="N101" s="523"/>
      <c r="O101" s="524" t="str">
        <f>+F25</f>
        <v>有　・　無</v>
      </c>
      <c r="P101" s="524"/>
      <c r="Q101" s="524"/>
    </row>
    <row r="102" spans="1:17" ht="14.25" customHeight="1" thickTop="1">
      <c r="A102" s="1055"/>
      <c r="B102" s="514" t="s">
        <v>227</v>
      </c>
      <c r="C102" s="514"/>
      <c r="D102" s="515"/>
      <c r="E102" s="515"/>
      <c r="F102" s="515"/>
      <c r="G102" s="515"/>
      <c r="H102" s="515"/>
      <c r="I102" s="515"/>
      <c r="J102" s="515"/>
      <c r="K102" s="516"/>
      <c r="L102" s="527"/>
      <c r="M102" s="528"/>
      <c r="N102" s="528"/>
      <c r="O102" s="529"/>
      <c r="P102" s="529"/>
      <c r="Q102" s="529"/>
    </row>
    <row r="103" spans="1:17" ht="14.25" customHeight="1">
      <c r="A103" s="1055"/>
      <c r="B103" s="1147" t="s">
        <v>351</v>
      </c>
      <c r="C103" s="1148"/>
      <c r="D103" s="1149"/>
      <c r="E103" s="1149"/>
      <c r="F103" s="1149"/>
      <c r="G103" s="1149"/>
      <c r="H103" s="1149"/>
      <c r="I103" s="1149"/>
      <c r="J103" s="1149"/>
      <c r="K103" s="1150"/>
      <c r="L103" s="527"/>
      <c r="M103" s="528"/>
      <c r="N103" s="528"/>
      <c r="O103" s="528"/>
      <c r="P103" s="528"/>
      <c r="Q103" s="528"/>
    </row>
    <row r="104" spans="1:17" ht="14.25" customHeight="1">
      <c r="A104" s="1055"/>
      <c r="B104" s="1141"/>
      <c r="C104" s="1142"/>
      <c r="D104" s="1142"/>
      <c r="E104" s="1142"/>
      <c r="F104" s="1142"/>
      <c r="G104" s="1142"/>
      <c r="H104" s="1142"/>
      <c r="I104" s="1142"/>
      <c r="J104" s="1142"/>
      <c r="K104" s="1143"/>
      <c r="L104" s="528"/>
      <c r="M104" s="528"/>
      <c r="N104" s="528"/>
      <c r="O104" s="528"/>
      <c r="P104" s="528"/>
    </row>
    <row r="105" spans="1:17" ht="14.25" customHeight="1" thickBot="1">
      <c r="A105" s="1170"/>
      <c r="B105" s="1144"/>
      <c r="C105" s="1145"/>
      <c r="D105" s="1145"/>
      <c r="E105" s="1145"/>
      <c r="F105" s="1145"/>
      <c r="G105" s="1145"/>
      <c r="H105" s="1145"/>
      <c r="I105" s="1145"/>
      <c r="J105" s="1145"/>
      <c r="K105" s="1146"/>
    </row>
    <row r="106" spans="1:17" ht="14.25" thickTop="1"/>
  </sheetData>
  <mergeCells count="150">
    <mergeCell ref="E1:K1"/>
    <mergeCell ref="A2:E3"/>
    <mergeCell ref="G2:H2"/>
    <mergeCell ref="I2:K2"/>
    <mergeCell ref="G3:H3"/>
    <mergeCell ref="I3:K3"/>
    <mergeCell ref="A7:A13"/>
    <mergeCell ref="B7:E7"/>
    <mergeCell ref="F7:H7"/>
    <mergeCell ref="B8:E8"/>
    <mergeCell ref="D9:E9"/>
    <mergeCell ref="G9:H9"/>
    <mergeCell ref="B13:H13"/>
    <mergeCell ref="J9:K9"/>
    <mergeCell ref="B10:E10"/>
    <mergeCell ref="G10:H10"/>
    <mergeCell ref="D11:E11"/>
    <mergeCell ref="I11:K12"/>
    <mergeCell ref="B12:H12"/>
    <mergeCell ref="I13:J13"/>
    <mergeCell ref="A14:A26"/>
    <mergeCell ref="B14:H14"/>
    <mergeCell ref="I14:J14"/>
    <mergeCell ref="D15:H15"/>
    <mergeCell ref="I15:J15"/>
    <mergeCell ref="D16:H16"/>
    <mergeCell ref="I16:J16"/>
    <mergeCell ref="B17:H17"/>
    <mergeCell ref="B18:H18"/>
    <mergeCell ref="D19:H19"/>
    <mergeCell ref="B20:C21"/>
    <mergeCell ref="D20:H20"/>
    <mergeCell ref="I20:K20"/>
    <mergeCell ref="D21:K21"/>
    <mergeCell ref="B22:C23"/>
    <mergeCell ref="D22:H22"/>
    <mergeCell ref="I22:K23"/>
    <mergeCell ref="D23:H23"/>
    <mergeCell ref="B24:H24"/>
    <mergeCell ref="I24:K26"/>
    <mergeCell ref="G25:H25"/>
    <mergeCell ref="B26:D26"/>
    <mergeCell ref="F26:H26"/>
    <mergeCell ref="A27:A28"/>
    <mergeCell ref="B27:H28"/>
    <mergeCell ref="I27:K28"/>
    <mergeCell ref="A29:A52"/>
    <mergeCell ref="B29:C34"/>
    <mergeCell ref="I29:J29"/>
    <mergeCell ref="I30:J30"/>
    <mergeCell ref="I31:J31"/>
    <mergeCell ref="I32:J32"/>
    <mergeCell ref="I33:J33"/>
    <mergeCell ref="B35:C44"/>
    <mergeCell ref="I35:K39"/>
    <mergeCell ref="D40:D42"/>
    <mergeCell ref="I40:J40"/>
    <mergeCell ref="B45:C50"/>
    <mergeCell ref="E45:F45"/>
    <mergeCell ref="I45:K50"/>
    <mergeCell ref="D46:E46"/>
    <mergeCell ref="D47:F47"/>
    <mergeCell ref="G47:H47"/>
    <mergeCell ref="G48:H48"/>
    <mergeCell ref="F49:G49"/>
    <mergeCell ref="F50:G50"/>
    <mergeCell ref="I41:J41"/>
    <mergeCell ref="I75:K75"/>
    <mergeCell ref="I66:J66"/>
    <mergeCell ref="I67:K68"/>
    <mergeCell ref="I69:I74"/>
    <mergeCell ref="B51:C52"/>
    <mergeCell ref="I51:K51"/>
    <mergeCell ref="G52:H52"/>
    <mergeCell ref="I52:K52"/>
    <mergeCell ref="E53:K53"/>
    <mergeCell ref="A54:D55"/>
    <mergeCell ref="E54:G54"/>
    <mergeCell ref="H54:I54"/>
    <mergeCell ref="J54:K54"/>
    <mergeCell ref="E55:G55"/>
    <mergeCell ref="H55:I55"/>
    <mergeCell ref="J55:K55"/>
    <mergeCell ref="A60:A75"/>
    <mergeCell ref="B60:C61"/>
    <mergeCell ref="D60:D61"/>
    <mergeCell ref="B62:C62"/>
    <mergeCell ref="B63:C63"/>
    <mergeCell ref="B64:C64"/>
    <mergeCell ref="B65:C67"/>
    <mergeCell ref="D65:D67"/>
    <mergeCell ref="B68:C71"/>
    <mergeCell ref="D68:D71"/>
    <mergeCell ref="O100:Q100"/>
    <mergeCell ref="B103:C103"/>
    <mergeCell ref="D103:K103"/>
    <mergeCell ref="B104:K105"/>
    <mergeCell ref="D88:E88"/>
    <mergeCell ref="D89:E89"/>
    <mergeCell ref="A90:A95"/>
    <mergeCell ref="E90:K91"/>
    <mergeCell ref="E92:K93"/>
    <mergeCell ref="B94:D95"/>
    <mergeCell ref="E94:K95"/>
    <mergeCell ref="I85:K89"/>
    <mergeCell ref="A79:A89"/>
    <mergeCell ref="D79:E79"/>
    <mergeCell ref="J79:K79"/>
    <mergeCell ref="D80:E80"/>
    <mergeCell ref="J80:K80"/>
    <mergeCell ref="B81:B84"/>
    <mergeCell ref="D81:E81"/>
    <mergeCell ref="J81:K81"/>
    <mergeCell ref="D82:E82"/>
    <mergeCell ref="J82:K82"/>
    <mergeCell ref="B59:H59"/>
    <mergeCell ref="I59:K59"/>
    <mergeCell ref="E34:F34"/>
    <mergeCell ref="G34:H34"/>
    <mergeCell ref="F35:G35"/>
    <mergeCell ref="F36:G36"/>
    <mergeCell ref="F37:G37"/>
    <mergeCell ref="F38:G38"/>
    <mergeCell ref="F39:G39"/>
    <mergeCell ref="E51:F51"/>
    <mergeCell ref="G51:H51"/>
    <mergeCell ref="E29:F29"/>
    <mergeCell ref="G29:H29"/>
    <mergeCell ref="E30:F30"/>
    <mergeCell ref="G30:H30"/>
    <mergeCell ref="E31:G31"/>
    <mergeCell ref="E33:F33"/>
    <mergeCell ref="G33:H33"/>
    <mergeCell ref="E32:G32"/>
    <mergeCell ref="G56:K56"/>
    <mergeCell ref="A96:A105"/>
    <mergeCell ref="B96:K97"/>
    <mergeCell ref="B98:K99"/>
    <mergeCell ref="B100:K101"/>
    <mergeCell ref="A76:A78"/>
    <mergeCell ref="B76:C78"/>
    <mergeCell ref="I76:K78"/>
    <mergeCell ref="D84:E84"/>
    <mergeCell ref="I84:K84"/>
    <mergeCell ref="B85:B89"/>
    <mergeCell ref="D85:E85"/>
    <mergeCell ref="D86:E86"/>
    <mergeCell ref="D87:E87"/>
    <mergeCell ref="D83:E83"/>
    <mergeCell ref="J83:K83"/>
  </mergeCells>
  <phoneticPr fontId="25"/>
  <conditionalFormatting sqref="Q96 Q101">
    <cfRule type="cellIs" dxfId="111" priority="4" stopIfTrue="1" operator="greaterThan">
      <formula>0</formula>
    </cfRule>
  </conditionalFormatting>
  <conditionalFormatting sqref="Q99">
    <cfRule type="cellIs" dxfId="110" priority="3" stopIfTrue="1" operator="greaterThan">
      <formula>0</formula>
    </cfRule>
  </conditionalFormatting>
  <conditionalFormatting sqref="Q97:Q98">
    <cfRule type="cellIs" dxfId="109" priority="2" stopIfTrue="1" operator="greaterThan">
      <formula>0</formula>
    </cfRule>
  </conditionalFormatting>
  <conditionalFormatting sqref="Q94:Q95">
    <cfRule type="cellIs" dxfId="108" priority="1" stopIfTrue="1" operator="greaterThan">
      <formula>0</formula>
    </cfRule>
  </conditionalFormatting>
  <dataValidations count="18">
    <dataValidation type="list" allowBlank="1" showInputMessage="1" showErrorMessage="1" sqref="J80:K83">
      <formula1>"◎,○,×"</formula1>
    </dataValidation>
    <dataValidation type="list" allowBlank="1" showInputMessage="1" showErrorMessage="1" sqref="F61">
      <formula1>"熊本県,大分県,福岡県,長崎県"</formula1>
    </dataValidation>
    <dataValidation type="list" allowBlank="1" showInputMessage="1" showErrorMessage="1" sqref="G51:H51">
      <formula1>"十分 ・ 不足 ・ 無,十分,不足,無"</formula1>
    </dataValidation>
    <dataValidation type="list" allowBlank="1" showInputMessage="1" showErrorMessage="1" sqref="E51">
      <formula1>"１回　・　２回　・　３回,１回,２回,３回"</formula1>
    </dataValidation>
    <dataValidation type="list" allowBlank="1" showInputMessage="1" showErrorMessage="1" sqref="G47:H48">
      <formula1>"不適　・　適,適,不適"</formula1>
    </dataValidation>
    <dataValidation type="list" allowBlank="1" showInputMessage="1" showErrorMessage="1" sqref="H45:H46 F46 E48:E50 H49:H50 E52">
      <formula1>"無　・　有,有,無"</formula1>
    </dataValidation>
    <dataValidation type="list" allowBlank="1" showInputMessage="1" showErrorMessage="1" sqref="H40 E43:E44 G44">
      <formula1>"無 ・ 有,無,有"</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F41:F42 H41:H42">
      <formula1>"不良・普・良,不良,普,良"</formula1>
    </dataValidation>
    <dataValidation type="list" allowBlank="1" showInputMessage="1" showErrorMessage="1" sqref="E40">
      <formula1>"無(使用不可)・有(使用可),無(使用不可),有(使用可)"</formula1>
    </dataValidation>
    <dataValidation type="list" allowBlank="1" showInputMessage="1" showErrorMessage="1" sqref="F35:G39">
      <formula1>"（使用可・使用不可）,（使用可),（使用不可）"</formula1>
    </dataValidation>
    <dataValidation type="list" allowBlank="1" showInputMessage="1" showErrorMessage="1" sqref="E35:E39">
      <formula1>"無・有,無,有"</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29:F30 E33:F34">
      <formula1>"可(開通)・不可(不通),可(開通),不可(不通)"</formula1>
    </dataValidation>
    <dataValidation type="list" allowBlank="1" showInputMessage="1" showErrorMessage="1" sqref="G52:H52">
      <formula1>"無(不適)　・　有(適),無(不適),有(適)"</formula1>
    </dataValidation>
    <dataValidation type="list" allowBlank="1" showInputMessage="1" showErrorMessage="1" sqref="E45:F45">
      <formula1>"不良　・　普　・　良,不良,普,良"</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Q106"/>
  <sheetViews>
    <sheetView view="pageBreakPreview" topLeftCell="A34" zoomScale="110" zoomScaleNormal="100" zoomScaleSheetLayoutView="110" workbookViewId="0">
      <selection activeCell="B103" sqref="B103:C103"/>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125" style="1" customWidth="1"/>
    <col min="13" max="13" width="8.5" style="1" customWidth="1"/>
    <col min="14" max="14" width="7.875" style="1" customWidth="1"/>
    <col min="15" max="16" width="8.25" style="1" customWidth="1"/>
    <col min="17" max="16384" width="9" style="1"/>
  </cols>
  <sheetData>
    <row r="1" spans="1:17" ht="17.25" customHeight="1" thickBot="1">
      <c r="A1" s="364" t="s">
        <v>225</v>
      </c>
      <c r="B1" s="364"/>
      <c r="C1" s="364"/>
      <c r="D1" s="364"/>
      <c r="E1" s="1107" t="s">
        <v>326</v>
      </c>
      <c r="F1" s="1107"/>
      <c r="G1" s="1107"/>
      <c r="H1" s="1107"/>
      <c r="I1" s="1107"/>
      <c r="J1" s="1107"/>
      <c r="K1" s="1107"/>
      <c r="L1" s="517"/>
      <c r="M1" s="517"/>
      <c r="N1" s="517"/>
      <c r="O1" s="517"/>
      <c r="P1" s="517"/>
      <c r="Q1" s="517"/>
    </row>
    <row r="2" spans="1:17" ht="17.25" customHeight="1" thickTop="1">
      <c r="A2" s="1108" t="s">
        <v>130</v>
      </c>
      <c r="B2" s="1109"/>
      <c r="C2" s="1109"/>
      <c r="D2" s="1109"/>
      <c r="E2" s="1109"/>
      <c r="F2" s="364"/>
      <c r="G2" s="1110" t="s">
        <v>65</v>
      </c>
      <c r="H2" s="1111"/>
      <c r="I2" s="1112" t="s">
        <v>0</v>
      </c>
      <c r="J2" s="1113"/>
      <c r="K2" s="1114"/>
      <c r="L2" s="517"/>
      <c r="M2" s="517"/>
      <c r="N2" s="517"/>
      <c r="O2" s="517"/>
      <c r="P2" s="517"/>
      <c r="Q2" s="517"/>
    </row>
    <row r="3" spans="1:17" ht="17.25" customHeight="1" thickBot="1">
      <c r="A3" s="1109"/>
      <c r="B3" s="1109"/>
      <c r="C3" s="1109"/>
      <c r="D3" s="1109"/>
      <c r="E3" s="1109"/>
      <c r="F3" s="364"/>
      <c r="G3" s="1115" t="s">
        <v>28</v>
      </c>
      <c r="H3" s="1116"/>
      <c r="I3" s="1117"/>
      <c r="J3" s="1118"/>
      <c r="K3" s="1119"/>
      <c r="L3" s="517"/>
      <c r="M3" s="517"/>
      <c r="N3" s="517"/>
      <c r="O3" s="517"/>
      <c r="P3" s="517"/>
      <c r="Q3" s="517"/>
    </row>
    <row r="4" spans="1:17" ht="17.25" customHeight="1" thickTop="1">
      <c r="A4" s="365" t="s">
        <v>1</v>
      </c>
      <c r="B4" s="364"/>
      <c r="C4" s="364"/>
      <c r="D4" s="364"/>
      <c r="E4" s="364"/>
      <c r="F4" s="364"/>
      <c r="G4" s="366"/>
      <c r="H4" s="367"/>
      <c r="I4" s="367"/>
      <c r="J4" s="367"/>
      <c r="K4" s="367"/>
      <c r="L4" s="517"/>
      <c r="M4" s="517"/>
      <c r="N4" s="517"/>
      <c r="O4" s="517"/>
      <c r="P4" s="517"/>
      <c r="Q4" s="517"/>
    </row>
    <row r="5" spans="1:17" ht="17.25" customHeight="1">
      <c r="A5" s="365" t="s">
        <v>2</v>
      </c>
      <c r="B5" s="364"/>
      <c r="C5" s="364"/>
      <c r="D5" s="364"/>
      <c r="E5" s="364"/>
      <c r="F5" s="364"/>
      <c r="G5" s="364"/>
      <c r="H5" s="364"/>
      <c r="I5" s="364"/>
      <c r="J5" s="364"/>
      <c r="K5" s="364"/>
      <c r="L5" s="517"/>
      <c r="M5" s="517"/>
      <c r="N5" s="517"/>
      <c r="O5" s="517"/>
      <c r="P5" s="517"/>
      <c r="Q5" s="517"/>
    </row>
    <row r="6" spans="1:17" ht="17.25" customHeight="1" thickBot="1">
      <c r="A6" s="365" t="s">
        <v>3</v>
      </c>
      <c r="B6" s="364"/>
      <c r="C6" s="364"/>
      <c r="D6" s="364"/>
      <c r="E6" s="364"/>
      <c r="F6" s="364"/>
      <c r="G6" s="364"/>
      <c r="H6" s="364"/>
      <c r="I6" s="364"/>
      <c r="J6" s="364"/>
      <c r="K6" s="364"/>
      <c r="L6" s="517"/>
      <c r="M6" s="517"/>
      <c r="N6" s="517"/>
      <c r="O6" s="517"/>
      <c r="P6" s="517"/>
      <c r="Q6" s="517"/>
    </row>
    <row r="7" spans="1:17" ht="17.25" customHeight="1" thickTop="1" thickBot="1">
      <c r="A7" s="1054" t="s">
        <v>4</v>
      </c>
      <c r="B7" s="1056" t="s">
        <v>5</v>
      </c>
      <c r="C7" s="1120"/>
      <c r="D7" s="1120"/>
      <c r="E7" s="1121"/>
      <c r="F7" s="1122" t="s">
        <v>73</v>
      </c>
      <c r="G7" s="1120"/>
      <c r="H7" s="1120"/>
      <c r="I7" s="368" t="s">
        <v>16</v>
      </c>
      <c r="J7" s="369" t="s">
        <v>349</v>
      </c>
      <c r="K7" s="370" t="s">
        <v>350</v>
      </c>
      <c r="L7" s="517"/>
      <c r="M7" s="517"/>
      <c r="N7" s="517"/>
      <c r="O7" s="517"/>
      <c r="P7" s="517"/>
      <c r="Q7" s="517"/>
    </row>
    <row r="8" spans="1:17" ht="17.25" customHeight="1" thickTop="1" thickBot="1">
      <c r="A8" s="1055"/>
      <c r="B8" s="1123"/>
      <c r="C8" s="1124"/>
      <c r="D8" s="1124"/>
      <c r="E8" s="1125"/>
      <c r="F8" s="371"/>
      <c r="G8" s="372"/>
      <c r="H8" s="372"/>
      <c r="I8" s="373" t="s">
        <v>77</v>
      </c>
      <c r="J8" s="374" t="s">
        <v>149</v>
      </c>
      <c r="K8" s="375" t="s">
        <v>150</v>
      </c>
      <c r="L8" s="517"/>
      <c r="M8" s="517"/>
      <c r="N8" s="517"/>
      <c r="O8" s="517"/>
      <c r="P8" s="517"/>
      <c r="Q8" s="517"/>
    </row>
    <row r="9" spans="1:17" ht="17.25" customHeight="1" thickTop="1">
      <c r="A9" s="1019"/>
      <c r="B9" s="376" t="s">
        <v>14</v>
      </c>
      <c r="C9" s="377"/>
      <c r="D9" s="1126"/>
      <c r="E9" s="1127"/>
      <c r="F9" s="376" t="s">
        <v>15</v>
      </c>
      <c r="G9" s="1128"/>
      <c r="H9" s="1129"/>
      <c r="I9" s="376" t="s">
        <v>6</v>
      </c>
      <c r="J9" s="1131"/>
      <c r="K9" s="1132"/>
      <c r="L9" s="517"/>
      <c r="M9" s="517"/>
      <c r="N9" s="517"/>
      <c r="O9" s="517"/>
      <c r="P9" s="517"/>
      <c r="Q9" s="517"/>
    </row>
    <row r="10" spans="1:17" ht="17.25" customHeight="1">
      <c r="A10" s="1019"/>
      <c r="B10" s="1070"/>
      <c r="C10" s="1071"/>
      <c r="D10" s="1071"/>
      <c r="E10" s="1072"/>
      <c r="F10" s="378" t="s">
        <v>136</v>
      </c>
      <c r="G10" s="997"/>
      <c r="H10" s="998"/>
      <c r="I10" s="379"/>
      <c r="J10" s="380"/>
      <c r="K10" s="381" t="s">
        <v>332</v>
      </c>
      <c r="L10" s="517"/>
      <c r="M10" s="517"/>
      <c r="N10" s="517"/>
      <c r="O10" s="517"/>
      <c r="P10" s="517"/>
      <c r="Q10" s="517"/>
    </row>
    <row r="11" spans="1:17" ht="17.25" customHeight="1">
      <c r="A11" s="1019"/>
      <c r="B11" s="382" t="s">
        <v>20</v>
      </c>
      <c r="C11" s="383"/>
      <c r="D11" s="1049" t="s">
        <v>315</v>
      </c>
      <c r="E11" s="1049"/>
      <c r="F11" s="384" t="s">
        <v>137</v>
      </c>
      <c r="G11" s="385" t="str">
        <f>IF(ISERROR(K10/I8),"",K10/I8)</f>
        <v/>
      </c>
      <c r="H11" s="386" t="s">
        <v>138</v>
      </c>
      <c r="I11" s="1133" t="s">
        <v>7</v>
      </c>
      <c r="J11" s="1134"/>
      <c r="K11" s="1135"/>
      <c r="L11" s="517"/>
      <c r="M11" s="517"/>
      <c r="N11" s="517"/>
      <c r="O11" s="517"/>
      <c r="P11" s="517"/>
      <c r="Q11" s="517"/>
    </row>
    <row r="12" spans="1:17" ht="17.25" customHeight="1">
      <c r="A12" s="1019"/>
      <c r="B12" s="1092" t="s">
        <v>60</v>
      </c>
      <c r="C12" s="1139"/>
      <c r="D12" s="1139"/>
      <c r="E12" s="1139"/>
      <c r="F12" s="1139"/>
      <c r="G12" s="1139"/>
      <c r="H12" s="1140"/>
      <c r="I12" s="1136"/>
      <c r="J12" s="1137"/>
      <c r="K12" s="1138"/>
      <c r="L12" s="517"/>
      <c r="M12" s="517"/>
      <c r="N12" s="517"/>
      <c r="O12" s="517"/>
      <c r="P12" s="517"/>
      <c r="Q12" s="517"/>
    </row>
    <row r="13" spans="1:17" ht="17.25" customHeight="1" thickBot="1">
      <c r="A13" s="1006"/>
      <c r="B13" s="1130"/>
      <c r="C13" s="1063"/>
      <c r="D13" s="1063"/>
      <c r="E13" s="1063"/>
      <c r="F13" s="1063"/>
      <c r="G13" s="1063"/>
      <c r="H13" s="1064"/>
      <c r="I13" s="1065" t="s">
        <v>328</v>
      </c>
      <c r="J13" s="1066"/>
      <c r="K13" s="387" t="str">
        <f>IF(ISERROR(K10/3.5),"人",K10/3.5)</f>
        <v>人</v>
      </c>
      <c r="L13" s="517"/>
      <c r="M13" s="517"/>
      <c r="N13" s="517"/>
      <c r="O13" s="517"/>
      <c r="P13" s="517"/>
      <c r="Q13" s="517"/>
    </row>
    <row r="14" spans="1:17" ht="17.25" customHeight="1" thickTop="1">
      <c r="A14" s="1054" t="s">
        <v>13</v>
      </c>
      <c r="B14" s="1056" t="s">
        <v>8</v>
      </c>
      <c r="C14" s="1057"/>
      <c r="D14" s="1057"/>
      <c r="E14" s="1057"/>
      <c r="F14" s="1057"/>
      <c r="G14" s="1057"/>
      <c r="H14" s="1058"/>
      <c r="I14" s="1059" t="s">
        <v>187</v>
      </c>
      <c r="J14" s="1060"/>
      <c r="K14" s="388" t="str">
        <f>IF(ISERROR(I8-K13),"人",I8-K13)</f>
        <v>人</v>
      </c>
      <c r="L14" s="517"/>
      <c r="M14" s="517"/>
      <c r="N14" s="517"/>
      <c r="O14" s="517"/>
      <c r="P14" s="517"/>
      <c r="Q14" s="517"/>
    </row>
    <row r="15" spans="1:17" ht="17.25" customHeight="1" thickBot="1">
      <c r="A15" s="1055"/>
      <c r="B15" s="389" t="s">
        <v>17</v>
      </c>
      <c r="C15" s="390"/>
      <c r="D15" s="1061"/>
      <c r="E15" s="1061"/>
      <c r="F15" s="1061"/>
      <c r="G15" s="1061"/>
      <c r="H15" s="1062"/>
      <c r="I15" s="1059" t="s">
        <v>329</v>
      </c>
      <c r="J15" s="1060"/>
      <c r="K15" s="387" t="str">
        <f>IF(ISERROR(K10/6.4),"人",K10/6.4)</f>
        <v>人</v>
      </c>
      <c r="L15" s="517"/>
      <c r="M15" s="517"/>
      <c r="N15" s="517"/>
      <c r="O15" s="517"/>
      <c r="P15" s="517"/>
      <c r="Q15" s="517"/>
    </row>
    <row r="16" spans="1:17" ht="17.25" customHeight="1" thickTop="1">
      <c r="A16" s="1019"/>
      <c r="B16" s="376" t="s">
        <v>18</v>
      </c>
      <c r="C16" s="377"/>
      <c r="D16" s="1063"/>
      <c r="E16" s="1063"/>
      <c r="F16" s="1063"/>
      <c r="G16" s="1063"/>
      <c r="H16" s="1064"/>
      <c r="I16" s="1065" t="s">
        <v>188</v>
      </c>
      <c r="J16" s="1066"/>
      <c r="K16" s="388" t="str">
        <f>IF(ISERROR(I8-K15),"人",I8-K15)</f>
        <v>人</v>
      </c>
      <c r="L16" s="517"/>
      <c r="M16" s="517"/>
      <c r="N16" s="517"/>
      <c r="O16" s="517"/>
      <c r="P16" s="517"/>
      <c r="Q16" s="517"/>
    </row>
    <row r="17" spans="1:17" ht="17.25" customHeight="1">
      <c r="A17" s="1019"/>
      <c r="B17" s="1067" t="s">
        <v>19</v>
      </c>
      <c r="C17" s="1068"/>
      <c r="D17" s="1068"/>
      <c r="E17" s="1068"/>
      <c r="F17" s="1068"/>
      <c r="G17" s="1068"/>
      <c r="H17" s="1069"/>
      <c r="I17" s="391"/>
      <c r="J17" s="392"/>
      <c r="K17" s="393"/>
      <c r="L17" s="517"/>
      <c r="M17" s="517"/>
      <c r="N17" s="517"/>
      <c r="O17" s="517"/>
      <c r="P17" s="517"/>
      <c r="Q17" s="517"/>
    </row>
    <row r="18" spans="1:17" ht="17.25" customHeight="1">
      <c r="A18" s="1019"/>
      <c r="B18" s="1070"/>
      <c r="C18" s="1071"/>
      <c r="D18" s="1071"/>
      <c r="E18" s="1071"/>
      <c r="F18" s="1071"/>
      <c r="G18" s="1071"/>
      <c r="H18" s="1072"/>
      <c r="I18" s="391"/>
      <c r="J18" s="392"/>
      <c r="K18" s="393"/>
      <c r="L18" s="517"/>
      <c r="M18" s="517"/>
      <c r="N18" s="517"/>
      <c r="O18" s="517"/>
      <c r="P18" s="517"/>
      <c r="Q18" s="517"/>
    </row>
    <row r="19" spans="1:17" ht="17.25" customHeight="1" thickBot="1">
      <c r="A19" s="1019"/>
      <c r="B19" s="394" t="s">
        <v>21</v>
      </c>
      <c r="C19" s="395"/>
      <c r="D19" s="1073" t="s">
        <v>29</v>
      </c>
      <c r="E19" s="1073"/>
      <c r="F19" s="1073"/>
      <c r="G19" s="1073"/>
      <c r="H19" s="1074"/>
      <c r="I19" s="391"/>
      <c r="J19" s="392"/>
      <c r="K19" s="393"/>
      <c r="L19" s="517"/>
      <c r="M19" s="517"/>
      <c r="N19" s="517"/>
      <c r="O19" s="517"/>
      <c r="P19" s="517"/>
      <c r="Q19" s="517"/>
    </row>
    <row r="20" spans="1:17" ht="17.25" customHeight="1" thickTop="1">
      <c r="A20" s="1055"/>
      <c r="B20" s="1075" t="s">
        <v>26</v>
      </c>
      <c r="C20" s="1076"/>
      <c r="D20" s="1079" t="s">
        <v>30</v>
      </c>
      <c r="E20" s="1079"/>
      <c r="F20" s="1079"/>
      <c r="G20" s="1079"/>
      <c r="H20" s="1079"/>
      <c r="I20" s="1080" t="s">
        <v>126</v>
      </c>
      <c r="J20" s="1080"/>
      <c r="K20" s="1081"/>
      <c r="L20" s="517"/>
      <c r="M20" s="517"/>
      <c r="N20" s="517"/>
      <c r="O20" s="517"/>
      <c r="P20" s="517"/>
      <c r="Q20" s="517"/>
    </row>
    <row r="21" spans="1:17" ht="17.25" customHeight="1" thickBot="1">
      <c r="A21" s="1055"/>
      <c r="B21" s="1077"/>
      <c r="C21" s="1078"/>
      <c r="D21" s="1082" t="s">
        <v>330</v>
      </c>
      <c r="E21" s="1082"/>
      <c r="F21" s="1082"/>
      <c r="G21" s="1082"/>
      <c r="H21" s="1082"/>
      <c r="I21" s="1082"/>
      <c r="J21" s="1082"/>
      <c r="K21" s="1083"/>
      <c r="L21" s="517"/>
      <c r="M21" s="517"/>
      <c r="N21" s="517"/>
      <c r="O21" s="517"/>
      <c r="P21" s="517"/>
      <c r="Q21" s="517"/>
    </row>
    <row r="22" spans="1:17" ht="17.25" customHeight="1" thickTop="1">
      <c r="A22" s="1019"/>
      <c r="B22" s="1084" t="s">
        <v>22</v>
      </c>
      <c r="C22" s="1085"/>
      <c r="D22" s="1063" t="s">
        <v>30</v>
      </c>
      <c r="E22" s="1063"/>
      <c r="F22" s="1063"/>
      <c r="G22" s="1063"/>
      <c r="H22" s="1063"/>
      <c r="I22" s="1088" t="s">
        <v>11</v>
      </c>
      <c r="J22" s="1089"/>
      <c r="K22" s="1090"/>
      <c r="L22" s="517"/>
      <c r="M22" s="517"/>
      <c r="N22" s="517"/>
      <c r="O22" s="517"/>
      <c r="P22" s="517"/>
      <c r="Q22" s="517"/>
    </row>
    <row r="23" spans="1:17" ht="17.25" customHeight="1">
      <c r="A23" s="1019"/>
      <c r="B23" s="1086"/>
      <c r="C23" s="1087"/>
      <c r="D23" s="1071" t="s">
        <v>27</v>
      </c>
      <c r="E23" s="1071"/>
      <c r="F23" s="1071"/>
      <c r="G23" s="1071"/>
      <c r="H23" s="1071"/>
      <c r="I23" s="1091"/>
      <c r="J23" s="1089"/>
      <c r="K23" s="1090"/>
      <c r="L23" s="517"/>
      <c r="M23" s="517"/>
      <c r="N23" s="517"/>
      <c r="O23" s="517"/>
      <c r="P23" s="517"/>
      <c r="Q23" s="517"/>
    </row>
    <row r="24" spans="1:17" ht="17.25" customHeight="1" thickBot="1">
      <c r="A24" s="1019"/>
      <c r="B24" s="1092" t="s">
        <v>9</v>
      </c>
      <c r="C24" s="1093"/>
      <c r="D24" s="1093"/>
      <c r="E24" s="1093"/>
      <c r="F24" s="1093"/>
      <c r="G24" s="1093"/>
      <c r="H24" s="1093"/>
      <c r="I24" s="1094"/>
      <c r="J24" s="1095"/>
      <c r="K24" s="1096"/>
      <c r="L24" s="517"/>
      <c r="M24" s="517"/>
      <c r="N24" s="517"/>
      <c r="O24" s="517"/>
      <c r="P24" s="517"/>
      <c r="Q24" s="517"/>
    </row>
    <row r="25" spans="1:17" ht="17.25" customHeight="1" thickTop="1" thickBot="1">
      <c r="A25" s="1019"/>
      <c r="B25" s="396" t="s">
        <v>23</v>
      </c>
      <c r="C25" s="397"/>
      <c r="D25" s="398" t="s">
        <v>314</v>
      </c>
      <c r="E25" s="399" t="s">
        <v>71</v>
      </c>
      <c r="F25" s="400" t="s">
        <v>314</v>
      </c>
      <c r="G25" s="1100"/>
      <c r="H25" s="1101"/>
      <c r="I25" s="1094"/>
      <c r="J25" s="1095"/>
      <c r="K25" s="1096"/>
      <c r="L25" s="517"/>
      <c r="M25" s="517"/>
      <c r="N25" s="517"/>
      <c r="O25" s="517"/>
      <c r="P25" s="517"/>
      <c r="Q25" s="517"/>
    </row>
    <row r="26" spans="1:17" ht="17.25" customHeight="1" thickTop="1">
      <c r="A26" s="1006"/>
      <c r="B26" s="1102" t="s">
        <v>25</v>
      </c>
      <c r="C26" s="1103"/>
      <c r="D26" s="1103"/>
      <c r="E26" s="401" t="s">
        <v>314</v>
      </c>
      <c r="F26" s="1104"/>
      <c r="G26" s="1105"/>
      <c r="H26" s="1106"/>
      <c r="I26" s="1097"/>
      <c r="J26" s="1098"/>
      <c r="K26" s="1099"/>
      <c r="L26" s="517"/>
      <c r="M26" s="517"/>
      <c r="N26" s="517"/>
      <c r="O26" s="517"/>
      <c r="P26" s="517"/>
      <c r="Q26" s="517"/>
    </row>
    <row r="27" spans="1:17" ht="17.25" customHeight="1">
      <c r="A27" s="1005"/>
      <c r="B27" s="990" t="s">
        <v>293</v>
      </c>
      <c r="C27" s="1007"/>
      <c r="D27" s="1007"/>
      <c r="E27" s="1007"/>
      <c r="F27" s="1007"/>
      <c r="G27" s="1007"/>
      <c r="H27" s="1008"/>
      <c r="I27" s="1012" t="s">
        <v>10</v>
      </c>
      <c r="J27" s="1013"/>
      <c r="K27" s="1014"/>
      <c r="L27" s="517"/>
      <c r="M27" s="517"/>
      <c r="N27" s="517"/>
      <c r="O27" s="517"/>
      <c r="P27" s="517"/>
      <c r="Q27" s="517"/>
    </row>
    <row r="28" spans="1:17" ht="17.25" customHeight="1" thickBot="1">
      <c r="A28" s="1006"/>
      <c r="B28" s="1009"/>
      <c r="C28" s="1010"/>
      <c r="D28" s="1010"/>
      <c r="E28" s="1010"/>
      <c r="F28" s="1010"/>
      <c r="G28" s="1010"/>
      <c r="H28" s="1011"/>
      <c r="I28" s="1015"/>
      <c r="J28" s="1016"/>
      <c r="K28" s="1017"/>
      <c r="L28" s="517"/>
      <c r="M28" s="517"/>
      <c r="N28" s="517"/>
      <c r="O28" s="517"/>
      <c r="P28" s="517"/>
      <c r="Q28" s="517"/>
    </row>
    <row r="29" spans="1:17" ht="17.25" customHeight="1" thickTop="1">
      <c r="A29" s="1018" t="s">
        <v>12</v>
      </c>
      <c r="B29" s="1012" t="s">
        <v>31</v>
      </c>
      <c r="C29" s="1020"/>
      <c r="D29" s="402" t="s">
        <v>32</v>
      </c>
      <c r="E29" s="1051" t="s">
        <v>296</v>
      </c>
      <c r="F29" s="1051"/>
      <c r="G29" s="1052" t="s">
        <v>294</v>
      </c>
      <c r="H29" s="1053"/>
      <c r="I29" s="1026" t="s">
        <v>232</v>
      </c>
      <c r="J29" s="1027"/>
      <c r="K29" s="403" t="str">
        <f>IF(ISERROR(I8/250),"個",ROUNDUP(I8/250,0))</f>
        <v>個</v>
      </c>
      <c r="L29" s="517" t="s">
        <v>193</v>
      </c>
      <c r="M29" s="517"/>
      <c r="N29" s="517"/>
      <c r="O29" s="517"/>
      <c r="P29" s="517"/>
      <c r="Q29" s="517"/>
    </row>
    <row r="30" spans="1:17" ht="17.25" customHeight="1">
      <c r="A30" s="1019"/>
      <c r="B30" s="1021"/>
      <c r="C30" s="1022"/>
      <c r="D30" s="404" t="s">
        <v>62</v>
      </c>
      <c r="E30" s="954" t="s">
        <v>296</v>
      </c>
      <c r="F30" s="954"/>
      <c r="G30" s="955" t="s">
        <v>294</v>
      </c>
      <c r="H30" s="956"/>
      <c r="I30" s="1028" t="s">
        <v>182</v>
      </c>
      <c r="J30" s="1029"/>
      <c r="K30" s="405" t="s">
        <v>181</v>
      </c>
      <c r="L30" s="517"/>
      <c r="M30" s="517"/>
      <c r="N30" s="517"/>
      <c r="O30" s="517"/>
      <c r="P30" s="517"/>
      <c r="Q30" s="517"/>
    </row>
    <row r="31" spans="1:17" ht="17.25" customHeight="1">
      <c r="A31" s="1019"/>
      <c r="B31" s="1021"/>
      <c r="C31" s="1022"/>
      <c r="D31" s="404" t="s">
        <v>33</v>
      </c>
      <c r="E31" s="948" t="s">
        <v>297</v>
      </c>
      <c r="F31" s="948"/>
      <c r="G31" s="948"/>
      <c r="H31" s="406" t="s">
        <v>295</v>
      </c>
      <c r="I31" s="1028" t="s">
        <v>207</v>
      </c>
      <c r="J31" s="1030"/>
      <c r="K31" s="407" t="str">
        <f>IF(ISERROR(I8*6),"L/日/避難所",I8*6)</f>
        <v>L/日/避難所</v>
      </c>
      <c r="L31" s="517"/>
      <c r="M31" s="517"/>
      <c r="N31" s="517"/>
      <c r="O31" s="517"/>
      <c r="P31" s="517"/>
      <c r="Q31" s="517"/>
    </row>
    <row r="32" spans="1:17" ht="17.25" customHeight="1" thickBot="1">
      <c r="A32" s="1019"/>
      <c r="B32" s="1021"/>
      <c r="C32" s="1022"/>
      <c r="D32" s="408" t="s">
        <v>41</v>
      </c>
      <c r="E32" s="953" t="s">
        <v>302</v>
      </c>
      <c r="F32" s="953"/>
      <c r="G32" s="953"/>
      <c r="H32" s="409" t="s">
        <v>295</v>
      </c>
      <c r="I32" s="1028" t="s">
        <v>192</v>
      </c>
      <c r="J32" s="1030"/>
      <c r="K32" s="410" t="s">
        <v>194</v>
      </c>
      <c r="L32" s="517"/>
      <c r="M32" s="517"/>
      <c r="N32" s="517"/>
      <c r="O32" s="517"/>
      <c r="P32" s="517"/>
      <c r="Q32" s="517"/>
    </row>
    <row r="33" spans="1:17" ht="17.25" customHeight="1" thickTop="1">
      <c r="A33" s="1019"/>
      <c r="B33" s="1021"/>
      <c r="C33" s="1023"/>
      <c r="D33" s="411" t="s">
        <v>34</v>
      </c>
      <c r="E33" s="957" t="s">
        <v>296</v>
      </c>
      <c r="F33" s="957"/>
      <c r="G33" s="958" t="s">
        <v>294</v>
      </c>
      <c r="H33" s="959"/>
      <c r="I33" s="1151" t="s">
        <v>184</v>
      </c>
      <c r="J33" s="1030"/>
      <c r="K33" s="407" t="str">
        <f>IF(ISERROR(I8*3),"L/日/避難所",I8*3)</f>
        <v>L/日/避難所</v>
      </c>
      <c r="L33" s="517"/>
      <c r="M33" s="517"/>
      <c r="N33" s="517"/>
      <c r="O33" s="517"/>
      <c r="P33" s="517"/>
      <c r="Q33" s="517"/>
    </row>
    <row r="34" spans="1:17" ht="17.25" customHeight="1">
      <c r="A34" s="1019"/>
      <c r="B34" s="1024"/>
      <c r="C34" s="1025"/>
      <c r="D34" s="394" t="s">
        <v>35</v>
      </c>
      <c r="E34" s="970" t="s">
        <v>296</v>
      </c>
      <c r="F34" s="970"/>
      <c r="G34" s="971" t="s">
        <v>294</v>
      </c>
      <c r="H34" s="972"/>
      <c r="I34" s="453" t="s">
        <v>183</v>
      </c>
      <c r="J34" s="413" t="s">
        <v>206</v>
      </c>
      <c r="K34" s="407" t="str">
        <f>IF(ISERROR(J34*I8),"L/日/避難所",J34*I8)</f>
        <v>L/日/避難所</v>
      </c>
      <c r="L34" s="517"/>
      <c r="M34" s="517"/>
      <c r="N34" s="517"/>
      <c r="O34" s="517"/>
      <c r="P34" s="517"/>
      <c r="Q34" s="517"/>
    </row>
    <row r="35" spans="1:17" ht="17.25" customHeight="1">
      <c r="A35" s="1019"/>
      <c r="B35" s="990" t="s">
        <v>36</v>
      </c>
      <c r="C35" s="1031"/>
      <c r="D35" s="382" t="s">
        <v>37</v>
      </c>
      <c r="E35" s="414" t="s">
        <v>298</v>
      </c>
      <c r="F35" s="949" t="s">
        <v>299</v>
      </c>
      <c r="G35" s="949"/>
      <c r="H35" s="415"/>
      <c r="I35" s="1035"/>
      <c r="J35" s="1036"/>
      <c r="K35" s="1037"/>
      <c r="L35" s="517"/>
      <c r="M35" s="517"/>
      <c r="N35" s="517"/>
      <c r="O35" s="517"/>
      <c r="P35" s="517"/>
      <c r="Q35" s="517"/>
    </row>
    <row r="36" spans="1:17" ht="17.25" customHeight="1" thickBot="1">
      <c r="A36" s="1019"/>
      <c r="B36" s="1032"/>
      <c r="C36" s="1033"/>
      <c r="D36" s="394" t="s">
        <v>38</v>
      </c>
      <c r="E36" s="416" t="s">
        <v>298</v>
      </c>
      <c r="F36" s="950" t="s">
        <v>299</v>
      </c>
      <c r="G36" s="950"/>
      <c r="H36" s="417"/>
      <c r="I36" s="1038"/>
      <c r="J36" s="1039"/>
      <c r="K36" s="1040"/>
      <c r="L36" s="517"/>
      <c r="M36" s="517"/>
      <c r="N36" s="517"/>
      <c r="O36" s="517"/>
      <c r="P36" s="517"/>
      <c r="Q36" s="517"/>
    </row>
    <row r="37" spans="1:17" ht="17.25" customHeight="1" thickTop="1" thickBot="1">
      <c r="A37" s="1019"/>
      <c r="B37" s="1032"/>
      <c r="C37" s="1034"/>
      <c r="D37" s="418" t="s">
        <v>39</v>
      </c>
      <c r="E37" s="419" t="s">
        <v>298</v>
      </c>
      <c r="F37" s="951" t="s">
        <v>299</v>
      </c>
      <c r="G37" s="951"/>
      <c r="H37" s="420"/>
      <c r="I37" s="1039"/>
      <c r="J37" s="1039"/>
      <c r="K37" s="1040"/>
      <c r="L37" s="517"/>
      <c r="M37" s="517"/>
      <c r="N37" s="517"/>
      <c r="O37" s="517"/>
      <c r="P37" s="517"/>
      <c r="Q37" s="517"/>
    </row>
    <row r="38" spans="1:17" ht="17.25" customHeight="1" thickTop="1">
      <c r="A38" s="1019"/>
      <c r="B38" s="1032"/>
      <c r="C38" s="1033"/>
      <c r="D38" s="411" t="s">
        <v>40</v>
      </c>
      <c r="E38" s="414" t="s">
        <v>298</v>
      </c>
      <c r="F38" s="952" t="s">
        <v>299</v>
      </c>
      <c r="G38" s="952"/>
      <c r="H38" s="415"/>
      <c r="I38" s="1038"/>
      <c r="J38" s="1039"/>
      <c r="K38" s="1040"/>
      <c r="L38" s="517"/>
      <c r="M38" s="517"/>
      <c r="N38" s="517"/>
      <c r="O38" s="517"/>
      <c r="P38" s="517"/>
      <c r="Q38" s="517"/>
    </row>
    <row r="39" spans="1:17" ht="17.25" customHeight="1" thickBot="1">
      <c r="A39" s="1019"/>
      <c r="B39" s="1032"/>
      <c r="C39" s="1033"/>
      <c r="D39" s="394" t="s">
        <v>42</v>
      </c>
      <c r="E39" s="416" t="s">
        <v>298</v>
      </c>
      <c r="F39" s="949" t="s">
        <v>299</v>
      </c>
      <c r="G39" s="949"/>
      <c r="H39" s="421"/>
      <c r="I39" s="1041"/>
      <c r="J39" s="1042"/>
      <c r="K39" s="1043"/>
      <c r="L39" s="517"/>
      <c r="M39" s="517"/>
      <c r="N39" s="517"/>
      <c r="O39" s="517"/>
      <c r="P39" s="517"/>
      <c r="Q39" s="517"/>
    </row>
    <row r="40" spans="1:17" ht="17.25" customHeight="1" thickTop="1">
      <c r="A40" s="1019"/>
      <c r="B40" s="1032"/>
      <c r="C40" s="1034"/>
      <c r="D40" s="1044" t="s">
        <v>63</v>
      </c>
      <c r="E40" s="422" t="s">
        <v>300</v>
      </c>
      <c r="F40" s="423" t="s">
        <v>180</v>
      </c>
      <c r="G40" s="424" t="s">
        <v>144</v>
      </c>
      <c r="H40" s="425" t="s">
        <v>304</v>
      </c>
      <c r="I40" s="1047" t="s">
        <v>292</v>
      </c>
      <c r="J40" s="1048"/>
      <c r="K40" s="426" t="str">
        <f>IF(ISERROR(I8/50),"箇所",ROUNDUP(I8/50,0))</f>
        <v>箇所</v>
      </c>
      <c r="L40" s="518"/>
      <c r="M40" s="519"/>
      <c r="N40" s="519"/>
      <c r="O40" s="519"/>
      <c r="P40" s="519"/>
      <c r="Q40" s="517"/>
    </row>
    <row r="41" spans="1:17" ht="17.25" customHeight="1" thickBot="1">
      <c r="A41" s="1019"/>
      <c r="B41" s="1032"/>
      <c r="C41" s="1034"/>
      <c r="D41" s="1045"/>
      <c r="E41" s="427" t="s">
        <v>146</v>
      </c>
      <c r="F41" s="604" t="s">
        <v>301</v>
      </c>
      <c r="G41" s="428" t="s">
        <v>148</v>
      </c>
      <c r="H41" s="605" t="s">
        <v>301</v>
      </c>
      <c r="I41" s="1038"/>
      <c r="J41" s="1039"/>
      <c r="K41" s="426"/>
      <c r="L41" s="517"/>
      <c r="M41" s="517"/>
      <c r="N41" s="517"/>
      <c r="O41" s="517"/>
      <c r="P41" s="517"/>
      <c r="Q41" s="517"/>
    </row>
    <row r="42" spans="1:17" ht="17.25" customHeight="1" thickTop="1" thickBot="1">
      <c r="A42" s="1019"/>
      <c r="B42" s="1032"/>
      <c r="C42" s="1034"/>
      <c r="D42" s="1046"/>
      <c r="E42" s="429" t="s">
        <v>43</v>
      </c>
      <c r="F42" s="606" t="s">
        <v>303</v>
      </c>
      <c r="G42" s="430" t="s">
        <v>61</v>
      </c>
      <c r="H42" s="607" t="s">
        <v>303</v>
      </c>
      <c r="I42" s="431"/>
      <c r="J42" s="432"/>
      <c r="K42" s="433"/>
      <c r="L42" s="517"/>
      <c r="M42" s="517"/>
      <c r="N42" s="517"/>
      <c r="O42" s="517"/>
      <c r="P42" s="517"/>
      <c r="Q42" s="517"/>
    </row>
    <row r="43" spans="1:17" ht="17.25" customHeight="1" thickTop="1">
      <c r="A43" s="1019"/>
      <c r="B43" s="1032"/>
      <c r="C43" s="1033"/>
      <c r="D43" s="434" t="s">
        <v>44</v>
      </c>
      <c r="E43" s="435" t="s">
        <v>304</v>
      </c>
      <c r="F43" s="436" t="s">
        <v>67</v>
      </c>
      <c r="G43" s="437"/>
      <c r="H43" s="438" t="s">
        <v>152</v>
      </c>
      <c r="I43" s="431"/>
      <c r="J43" s="432"/>
      <c r="K43" s="433"/>
      <c r="L43" s="517"/>
      <c r="M43" s="517"/>
      <c r="N43" s="517"/>
      <c r="O43" s="517"/>
      <c r="P43" s="517"/>
      <c r="Q43" s="517"/>
    </row>
    <row r="44" spans="1:17" ht="17.25" customHeight="1">
      <c r="A44" s="1019"/>
      <c r="B44" s="992"/>
      <c r="C44" s="993"/>
      <c r="D44" s="335" t="s">
        <v>45</v>
      </c>
      <c r="E44" s="439" t="s">
        <v>304</v>
      </c>
      <c r="F44" s="437" t="s">
        <v>68</v>
      </c>
      <c r="G44" s="435" t="s">
        <v>304</v>
      </c>
      <c r="H44" s="440" t="s">
        <v>152</v>
      </c>
      <c r="I44" s="441"/>
      <c r="J44" s="442"/>
      <c r="K44" s="443"/>
      <c r="L44" s="517"/>
      <c r="M44" s="517"/>
      <c r="N44" s="517"/>
      <c r="O44" s="517"/>
      <c r="P44" s="517"/>
      <c r="Q44" s="517"/>
    </row>
    <row r="45" spans="1:17" ht="17.25" customHeight="1" thickBot="1">
      <c r="A45" s="1019"/>
      <c r="B45" s="990" t="s">
        <v>46</v>
      </c>
      <c r="C45" s="1031"/>
      <c r="D45" s="335" t="s">
        <v>47</v>
      </c>
      <c r="E45" s="1049" t="s">
        <v>305</v>
      </c>
      <c r="F45" s="1050"/>
      <c r="G45" s="444" t="s">
        <v>49</v>
      </c>
      <c r="H45" s="445" t="s">
        <v>69</v>
      </c>
      <c r="I45" s="1035"/>
      <c r="J45" s="1036"/>
      <c r="K45" s="1037"/>
      <c r="L45" s="517"/>
      <c r="M45" s="517"/>
      <c r="N45" s="517"/>
      <c r="O45" s="517"/>
      <c r="P45" s="517"/>
      <c r="Q45" s="517"/>
    </row>
    <row r="46" spans="1:17" ht="17.25" customHeight="1" thickTop="1" thickBot="1">
      <c r="A46" s="1019"/>
      <c r="B46" s="1032"/>
      <c r="C46" s="1033"/>
      <c r="D46" s="986" t="s">
        <v>48</v>
      </c>
      <c r="E46" s="987"/>
      <c r="F46" s="439" t="s">
        <v>69</v>
      </c>
      <c r="G46" s="446" t="s">
        <v>308</v>
      </c>
      <c r="H46" s="447" t="s">
        <v>69</v>
      </c>
      <c r="I46" s="1039"/>
      <c r="J46" s="1039"/>
      <c r="K46" s="1040"/>
      <c r="L46" s="517"/>
      <c r="M46" s="517"/>
      <c r="N46" s="517"/>
      <c r="O46" s="517"/>
      <c r="P46" s="517"/>
      <c r="Q46" s="517"/>
    </row>
    <row r="47" spans="1:17" ht="17.25" customHeight="1" thickTop="1">
      <c r="A47" s="1019"/>
      <c r="B47" s="1032"/>
      <c r="C47" s="1033"/>
      <c r="D47" s="986" t="s">
        <v>56</v>
      </c>
      <c r="E47" s="987"/>
      <c r="F47" s="987"/>
      <c r="G47" s="997" t="s">
        <v>307</v>
      </c>
      <c r="H47" s="998"/>
      <c r="I47" s="1038"/>
      <c r="J47" s="1039"/>
      <c r="K47" s="1040"/>
      <c r="L47" s="517"/>
      <c r="M47" s="517"/>
      <c r="N47" s="517"/>
      <c r="O47" s="517"/>
      <c r="P47" s="517"/>
      <c r="Q47" s="517"/>
    </row>
    <row r="48" spans="1:17" ht="17.25" customHeight="1">
      <c r="A48" s="1019"/>
      <c r="B48" s="1032"/>
      <c r="C48" s="1033"/>
      <c r="D48" s="335" t="s">
        <v>52</v>
      </c>
      <c r="E48" s="386" t="s">
        <v>306</v>
      </c>
      <c r="F48" s="335" t="s">
        <v>53</v>
      </c>
      <c r="G48" s="1049" t="s">
        <v>51</v>
      </c>
      <c r="H48" s="1050"/>
      <c r="I48" s="1038"/>
      <c r="J48" s="1039"/>
      <c r="K48" s="1040"/>
      <c r="L48" s="517"/>
      <c r="M48" s="517"/>
      <c r="N48" s="517"/>
      <c r="O48" s="517"/>
      <c r="P48" s="517"/>
      <c r="Q48" s="517"/>
    </row>
    <row r="49" spans="1:17" ht="17.25" customHeight="1">
      <c r="A49" s="1019"/>
      <c r="B49" s="1032"/>
      <c r="C49" s="1033"/>
      <c r="D49" s="335" t="s">
        <v>154</v>
      </c>
      <c r="E49" s="386" t="s">
        <v>306</v>
      </c>
      <c r="F49" s="986" t="s">
        <v>70</v>
      </c>
      <c r="G49" s="987"/>
      <c r="H49" s="448" t="s">
        <v>69</v>
      </c>
      <c r="I49" s="1038"/>
      <c r="J49" s="1039"/>
      <c r="K49" s="1040"/>
      <c r="L49" s="517"/>
      <c r="M49" s="517"/>
      <c r="N49" s="517"/>
      <c r="O49" s="517"/>
      <c r="P49" s="517"/>
      <c r="Q49" s="517"/>
    </row>
    <row r="50" spans="1:17" ht="17.25" customHeight="1" thickBot="1">
      <c r="A50" s="1019"/>
      <c r="B50" s="992"/>
      <c r="C50" s="993"/>
      <c r="D50" s="434" t="s">
        <v>54</v>
      </c>
      <c r="E50" s="386" t="s">
        <v>306</v>
      </c>
      <c r="F50" s="988" t="s">
        <v>55</v>
      </c>
      <c r="G50" s="989"/>
      <c r="H50" s="445" t="s">
        <v>69</v>
      </c>
      <c r="I50" s="1041"/>
      <c r="J50" s="1042"/>
      <c r="K50" s="1043"/>
      <c r="L50" s="517"/>
      <c r="M50" s="517"/>
      <c r="N50" s="517"/>
      <c r="O50" s="517"/>
      <c r="P50" s="517"/>
      <c r="Q50" s="517"/>
    </row>
    <row r="51" spans="1:17" ht="17.25" customHeight="1" thickTop="1" thickBot="1">
      <c r="A51" s="1019"/>
      <c r="B51" s="990" t="s">
        <v>57</v>
      </c>
      <c r="C51" s="991"/>
      <c r="D51" s="449" t="s">
        <v>157</v>
      </c>
      <c r="E51" s="1002" t="s">
        <v>310</v>
      </c>
      <c r="F51" s="1002"/>
      <c r="G51" s="1003" t="s">
        <v>311</v>
      </c>
      <c r="H51" s="1004"/>
      <c r="I51" s="994" t="s">
        <v>190</v>
      </c>
      <c r="J51" s="995"/>
      <c r="K51" s="996"/>
      <c r="L51" s="517"/>
      <c r="M51" s="517"/>
      <c r="N51" s="517"/>
      <c r="O51" s="517"/>
      <c r="P51" s="517"/>
      <c r="Q51" s="517"/>
    </row>
    <row r="52" spans="1:17" ht="17.25" customHeight="1" thickTop="1">
      <c r="A52" s="1006"/>
      <c r="B52" s="992"/>
      <c r="C52" s="993"/>
      <c r="D52" s="450" t="s">
        <v>58</v>
      </c>
      <c r="E52" s="451" t="s">
        <v>69</v>
      </c>
      <c r="F52" s="452" t="s">
        <v>59</v>
      </c>
      <c r="G52" s="997" t="s">
        <v>309</v>
      </c>
      <c r="H52" s="998"/>
      <c r="I52" s="999"/>
      <c r="J52" s="1000"/>
      <c r="K52" s="1001"/>
      <c r="L52" s="517"/>
      <c r="M52" s="517"/>
      <c r="N52" s="517"/>
      <c r="O52" s="517"/>
      <c r="P52" s="517"/>
      <c r="Q52" s="517"/>
    </row>
    <row r="53" spans="1:17" ht="17.25" customHeight="1" thickBot="1">
      <c r="A53" s="364" t="s">
        <v>224</v>
      </c>
      <c r="B53" s="364"/>
      <c r="C53" s="364"/>
      <c r="D53" s="364"/>
      <c r="E53" s="985" t="s">
        <v>127</v>
      </c>
      <c r="F53" s="985"/>
      <c r="G53" s="985"/>
      <c r="H53" s="985"/>
      <c r="I53" s="985"/>
      <c r="J53" s="985"/>
      <c r="K53" s="985"/>
      <c r="L53" s="517"/>
      <c r="M53" s="517"/>
      <c r="N53" s="517"/>
      <c r="O53" s="517"/>
      <c r="P53" s="517"/>
      <c r="Q53" s="517"/>
    </row>
    <row r="54" spans="1:17" ht="17.25" customHeight="1" thickTop="1">
      <c r="A54" s="1152" t="s">
        <v>130</v>
      </c>
      <c r="B54" s="1152"/>
      <c r="C54" s="1152"/>
      <c r="D54" s="1152"/>
      <c r="E54" s="1153" t="s">
        <v>5</v>
      </c>
      <c r="F54" s="1154"/>
      <c r="G54" s="1155"/>
      <c r="H54" s="1156" t="s">
        <v>65</v>
      </c>
      <c r="I54" s="1157"/>
      <c r="J54" s="1158" t="s">
        <v>0</v>
      </c>
      <c r="K54" s="1159"/>
      <c r="L54" s="517"/>
      <c r="M54" s="517"/>
      <c r="N54" s="517"/>
      <c r="O54" s="517"/>
      <c r="P54" s="517"/>
      <c r="Q54" s="517"/>
    </row>
    <row r="55" spans="1:17" ht="17.25" customHeight="1" thickBot="1">
      <c r="A55" s="1152"/>
      <c r="B55" s="1152"/>
      <c r="C55" s="1152"/>
      <c r="D55" s="1152"/>
      <c r="E55" s="1123"/>
      <c r="F55" s="1124"/>
      <c r="G55" s="1125"/>
      <c r="H55" s="1160" t="s">
        <v>28</v>
      </c>
      <c r="I55" s="1161"/>
      <c r="J55" s="1162"/>
      <c r="K55" s="1163"/>
      <c r="L55" s="517"/>
      <c r="M55" s="517"/>
      <c r="N55" s="517"/>
      <c r="O55" s="517"/>
      <c r="P55" s="517"/>
      <c r="Q55" s="517"/>
    </row>
    <row r="56" spans="1:17" ht="17.25" customHeight="1" thickTop="1">
      <c r="A56" s="365" t="s">
        <v>1</v>
      </c>
      <c r="B56" s="364"/>
      <c r="C56" s="364"/>
      <c r="D56" s="364"/>
      <c r="E56" s="364"/>
      <c r="F56" s="364"/>
      <c r="G56" s="1168"/>
      <c r="H56" s="1168"/>
      <c r="I56" s="1168"/>
      <c r="J56" s="1168"/>
      <c r="K56" s="1168"/>
      <c r="L56" s="517"/>
      <c r="M56" s="517"/>
      <c r="N56" s="517"/>
      <c r="O56" s="517"/>
      <c r="P56" s="517"/>
      <c r="Q56" s="517"/>
    </row>
    <row r="57" spans="1:17" ht="17.25" customHeight="1">
      <c r="A57" s="365" t="s">
        <v>2</v>
      </c>
      <c r="B57" s="364"/>
      <c r="C57" s="364"/>
      <c r="D57" s="364"/>
      <c r="E57" s="364"/>
      <c r="F57" s="364"/>
      <c r="G57" s="364"/>
      <c r="H57" s="364"/>
      <c r="I57" s="364"/>
      <c r="J57" s="364"/>
      <c r="K57" s="364"/>
      <c r="L57" s="517"/>
      <c r="M57" s="517"/>
      <c r="N57" s="517"/>
      <c r="O57" s="517"/>
      <c r="P57" s="517"/>
      <c r="Q57" s="517"/>
    </row>
    <row r="58" spans="1:17" ht="17.25" customHeight="1">
      <c r="A58" s="365" t="s">
        <v>3</v>
      </c>
      <c r="B58" s="364"/>
      <c r="C58" s="364"/>
      <c r="D58" s="364"/>
      <c r="E58" s="364"/>
      <c r="F58" s="364"/>
      <c r="G58" s="364"/>
      <c r="H58" s="364"/>
      <c r="I58" s="364"/>
      <c r="J58" s="364"/>
      <c r="K58" s="364"/>
      <c r="L58" s="517"/>
      <c r="M58" s="517"/>
      <c r="N58" s="517"/>
      <c r="O58" s="517"/>
      <c r="P58" s="517"/>
      <c r="Q58" s="517"/>
    </row>
    <row r="59" spans="1:17" ht="17.25" customHeight="1" thickBot="1">
      <c r="A59" s="454"/>
      <c r="B59" s="1012" t="s">
        <v>74</v>
      </c>
      <c r="C59" s="1020"/>
      <c r="D59" s="1020"/>
      <c r="E59" s="975"/>
      <c r="F59" s="975"/>
      <c r="G59" s="975"/>
      <c r="H59" s="976"/>
      <c r="I59" s="1169" t="s">
        <v>75</v>
      </c>
      <c r="J59" s="975"/>
      <c r="K59" s="976"/>
      <c r="L59" s="517"/>
      <c r="M59" s="517"/>
      <c r="N59" s="517"/>
      <c r="O59" s="517"/>
      <c r="P59" s="517"/>
      <c r="Q59" s="517"/>
    </row>
    <row r="60" spans="1:17" ht="17.25" customHeight="1" thickTop="1">
      <c r="A60" s="1054" t="s">
        <v>95</v>
      </c>
      <c r="B60" s="1075" t="s">
        <v>76</v>
      </c>
      <c r="C60" s="1076"/>
      <c r="D60" s="1173" t="s">
        <v>77</v>
      </c>
      <c r="E60" s="395" t="s">
        <v>159</v>
      </c>
      <c r="F60" s="395"/>
      <c r="G60" s="395"/>
      <c r="H60" s="455" t="s">
        <v>77</v>
      </c>
      <c r="I60" s="326" t="s">
        <v>95</v>
      </c>
      <c r="J60" s="327" t="s">
        <v>161</v>
      </c>
      <c r="K60" s="328" t="s">
        <v>139</v>
      </c>
      <c r="L60" s="517"/>
      <c r="M60" s="517"/>
      <c r="N60" s="517"/>
      <c r="O60" s="517"/>
      <c r="P60" s="517"/>
      <c r="Q60" s="517"/>
    </row>
    <row r="61" spans="1:17" ht="17.25" customHeight="1">
      <c r="A61" s="1055"/>
      <c r="B61" s="1171"/>
      <c r="C61" s="1172"/>
      <c r="D61" s="1174"/>
      <c r="E61" s="456" t="s">
        <v>78</v>
      </c>
      <c r="F61" s="456"/>
      <c r="G61" s="456"/>
      <c r="H61" s="457" t="s">
        <v>77</v>
      </c>
      <c r="I61" s="329" t="s">
        <v>162</v>
      </c>
      <c r="J61" s="330" t="s">
        <v>163</v>
      </c>
      <c r="K61" s="331" t="s">
        <v>139</v>
      </c>
      <c r="L61" s="517"/>
      <c r="M61" s="517"/>
      <c r="N61" s="517"/>
      <c r="O61" s="517"/>
      <c r="P61" s="517"/>
      <c r="Q61" s="517"/>
    </row>
    <row r="62" spans="1:17" ht="17.25" customHeight="1" thickBot="1">
      <c r="A62" s="1055"/>
      <c r="B62" s="1175" t="s">
        <v>79</v>
      </c>
      <c r="C62" s="1176"/>
      <c r="D62" s="458" t="s">
        <v>77</v>
      </c>
      <c r="E62" s="395" t="s">
        <v>81</v>
      </c>
      <c r="F62" s="395"/>
      <c r="G62" s="395"/>
      <c r="H62" s="459" t="s">
        <v>77</v>
      </c>
      <c r="I62" s="332"/>
      <c r="J62" s="330" t="s">
        <v>164</v>
      </c>
      <c r="K62" s="331" t="s">
        <v>139</v>
      </c>
      <c r="L62" s="517"/>
      <c r="M62" s="517"/>
      <c r="N62" s="517"/>
      <c r="O62" s="517"/>
      <c r="P62" s="517"/>
      <c r="Q62" s="517"/>
    </row>
    <row r="63" spans="1:17" ht="17.25" customHeight="1" thickTop="1">
      <c r="A63" s="1055"/>
      <c r="B63" s="1175" t="s">
        <v>82</v>
      </c>
      <c r="C63" s="1176"/>
      <c r="D63" s="460" t="s">
        <v>77</v>
      </c>
      <c r="E63" s="461"/>
      <c r="F63" s="462"/>
      <c r="G63" s="461"/>
      <c r="H63" s="463"/>
      <c r="I63" s="332"/>
      <c r="J63" s="333" t="s">
        <v>165</v>
      </c>
      <c r="K63" s="334" t="s">
        <v>139</v>
      </c>
      <c r="L63" s="517"/>
      <c r="M63" s="517"/>
      <c r="N63" s="517"/>
      <c r="O63" s="517"/>
      <c r="P63" s="517"/>
      <c r="Q63" s="517"/>
    </row>
    <row r="64" spans="1:17" ht="17.25" customHeight="1" thickBot="1">
      <c r="A64" s="1055"/>
      <c r="B64" s="1175" t="s">
        <v>135</v>
      </c>
      <c r="C64" s="1176"/>
      <c r="D64" s="464" t="s">
        <v>77</v>
      </c>
      <c r="E64" s="465"/>
      <c r="F64" s="466"/>
      <c r="G64" s="465"/>
      <c r="H64" s="467"/>
      <c r="I64" s="332"/>
      <c r="J64" s="335" t="s">
        <v>166</v>
      </c>
      <c r="K64" s="336" t="s">
        <v>139</v>
      </c>
      <c r="L64" s="517"/>
      <c r="M64" s="517"/>
      <c r="N64" s="517"/>
      <c r="O64" s="517"/>
      <c r="P64" s="517"/>
      <c r="Q64" s="517"/>
    </row>
    <row r="65" spans="1:17" ht="17.25" customHeight="1" thickTop="1">
      <c r="A65" s="1055"/>
      <c r="B65" s="1177" t="s">
        <v>134</v>
      </c>
      <c r="C65" s="1178"/>
      <c r="D65" s="1190" t="s">
        <v>77</v>
      </c>
      <c r="E65" s="456" t="s">
        <v>83</v>
      </c>
      <c r="F65" s="456"/>
      <c r="G65" s="456"/>
      <c r="H65" s="457" t="s">
        <v>77</v>
      </c>
      <c r="I65" s="356" t="s">
        <v>234</v>
      </c>
      <c r="J65" s="357"/>
      <c r="K65" s="358" t="s">
        <v>139</v>
      </c>
      <c r="L65" s="517"/>
      <c r="M65" s="517"/>
      <c r="N65" s="517"/>
      <c r="O65" s="517"/>
      <c r="P65" s="517"/>
      <c r="Q65" s="517"/>
    </row>
    <row r="66" spans="1:17" ht="17.25" customHeight="1">
      <c r="A66" s="1055"/>
      <c r="B66" s="1179"/>
      <c r="C66" s="1180"/>
      <c r="D66" s="1191"/>
      <c r="E66" s="468" t="s">
        <v>84</v>
      </c>
      <c r="F66" s="468"/>
      <c r="G66" s="468"/>
      <c r="H66" s="469" t="s">
        <v>77</v>
      </c>
      <c r="I66" s="977" t="s">
        <v>235</v>
      </c>
      <c r="J66" s="978"/>
      <c r="K66" s="358" t="s">
        <v>139</v>
      </c>
      <c r="L66" s="517"/>
      <c r="M66" s="517"/>
      <c r="N66" s="517"/>
      <c r="O66" s="517"/>
      <c r="P66" s="517"/>
      <c r="Q66" s="517"/>
    </row>
    <row r="67" spans="1:17" ht="17.25" customHeight="1">
      <c r="A67" s="1055"/>
      <c r="B67" s="1181"/>
      <c r="C67" s="1182"/>
      <c r="D67" s="1174"/>
      <c r="E67" s="468" t="s">
        <v>85</v>
      </c>
      <c r="F67" s="468"/>
      <c r="G67" s="468"/>
      <c r="H67" s="469" t="s">
        <v>77</v>
      </c>
      <c r="I67" s="979" t="s">
        <v>236</v>
      </c>
      <c r="J67" s="980"/>
      <c r="K67" s="981"/>
      <c r="L67" s="517"/>
      <c r="M67" s="517"/>
      <c r="N67" s="517"/>
      <c r="O67" s="517"/>
      <c r="P67" s="517"/>
      <c r="Q67" s="517"/>
    </row>
    <row r="68" spans="1:17" ht="17.25" customHeight="1">
      <c r="A68" s="1055"/>
      <c r="B68" s="1192" t="s">
        <v>86</v>
      </c>
      <c r="C68" s="1193"/>
      <c r="D68" s="1190" t="s">
        <v>77</v>
      </c>
      <c r="E68" s="395" t="s">
        <v>87</v>
      </c>
      <c r="F68" s="395"/>
      <c r="G68" s="395"/>
      <c r="H68" s="459" t="s">
        <v>77</v>
      </c>
      <c r="I68" s="979"/>
      <c r="J68" s="980"/>
      <c r="K68" s="981"/>
      <c r="L68" s="517"/>
      <c r="M68" s="517"/>
      <c r="N68" s="517"/>
      <c r="O68" s="517"/>
      <c r="P68" s="517"/>
      <c r="Q68" s="517"/>
    </row>
    <row r="69" spans="1:17" ht="17.25" customHeight="1">
      <c r="A69" s="1055"/>
      <c r="B69" s="1194"/>
      <c r="C69" s="1195"/>
      <c r="D69" s="1191"/>
      <c r="E69" s="377" t="s">
        <v>88</v>
      </c>
      <c r="F69" s="377"/>
      <c r="G69" s="377"/>
      <c r="H69" s="470" t="s">
        <v>77</v>
      </c>
      <c r="I69" s="982" t="s">
        <v>237</v>
      </c>
      <c r="J69" s="359" t="s">
        <v>238</v>
      </c>
      <c r="K69" s="328" t="s">
        <v>139</v>
      </c>
      <c r="L69" s="517"/>
      <c r="M69" s="517"/>
      <c r="N69" s="517"/>
      <c r="O69" s="517"/>
      <c r="P69" s="517"/>
      <c r="Q69" s="517"/>
    </row>
    <row r="70" spans="1:17" ht="17.25" customHeight="1">
      <c r="A70" s="1055"/>
      <c r="B70" s="1194"/>
      <c r="C70" s="1195"/>
      <c r="D70" s="1191"/>
      <c r="E70" s="377" t="s">
        <v>89</v>
      </c>
      <c r="F70" s="377"/>
      <c r="G70" s="377"/>
      <c r="H70" s="470" t="s">
        <v>77</v>
      </c>
      <c r="I70" s="983"/>
      <c r="J70" s="360" t="s">
        <v>239</v>
      </c>
      <c r="K70" s="331" t="s">
        <v>139</v>
      </c>
      <c r="L70" s="517"/>
      <c r="M70" s="517"/>
      <c r="N70" s="517"/>
      <c r="O70" s="517"/>
      <c r="P70" s="517"/>
      <c r="Q70" s="517"/>
    </row>
    <row r="71" spans="1:17" ht="17.25" customHeight="1" thickBot="1">
      <c r="A71" s="1055"/>
      <c r="B71" s="1171"/>
      <c r="C71" s="1172"/>
      <c r="D71" s="1174"/>
      <c r="E71" s="377" t="s">
        <v>90</v>
      </c>
      <c r="F71" s="377"/>
      <c r="G71" s="377"/>
      <c r="H71" s="470" t="s">
        <v>77</v>
      </c>
      <c r="I71" s="983"/>
      <c r="J71" s="360" t="s">
        <v>240</v>
      </c>
      <c r="K71" s="331" t="s">
        <v>139</v>
      </c>
      <c r="L71" s="517"/>
      <c r="M71" s="517"/>
      <c r="N71" s="517"/>
      <c r="O71" s="517"/>
      <c r="P71" s="517"/>
      <c r="Q71" s="517"/>
    </row>
    <row r="72" spans="1:17" ht="17.25" customHeight="1" thickTop="1">
      <c r="A72" s="1055"/>
      <c r="B72" s="471" t="s">
        <v>91</v>
      </c>
      <c r="C72" s="472"/>
      <c r="D72" s="472"/>
      <c r="E72" s="473"/>
      <c r="F72" s="474" t="s">
        <v>77</v>
      </c>
      <c r="G72" s="475"/>
      <c r="H72" s="476"/>
      <c r="I72" s="983"/>
      <c r="J72" s="360" t="s">
        <v>245</v>
      </c>
      <c r="K72" s="331" t="s">
        <v>139</v>
      </c>
      <c r="L72" s="517"/>
      <c r="M72" s="517"/>
      <c r="N72" s="517"/>
      <c r="O72" s="517"/>
      <c r="P72" s="517"/>
      <c r="Q72" s="517"/>
    </row>
    <row r="73" spans="1:17" ht="17.25" customHeight="1">
      <c r="A73" s="1055"/>
      <c r="B73" s="404" t="s">
        <v>92</v>
      </c>
      <c r="C73" s="477"/>
      <c r="D73" s="477"/>
      <c r="E73" s="477"/>
      <c r="F73" s="460" t="s">
        <v>77</v>
      </c>
      <c r="G73" s="478"/>
      <c r="H73" s="479"/>
      <c r="I73" s="983"/>
      <c r="J73" s="360" t="s">
        <v>241</v>
      </c>
      <c r="K73" s="331" t="s">
        <v>139</v>
      </c>
      <c r="L73" s="517"/>
      <c r="M73" s="517"/>
      <c r="N73" s="517"/>
      <c r="O73" s="517"/>
      <c r="P73" s="517"/>
      <c r="Q73" s="517"/>
    </row>
    <row r="74" spans="1:17" ht="17.25" customHeight="1">
      <c r="A74" s="1055"/>
      <c r="B74" s="404" t="s">
        <v>93</v>
      </c>
      <c r="C74" s="477"/>
      <c r="D74" s="477"/>
      <c r="E74" s="477"/>
      <c r="F74" s="460" t="s">
        <v>77</v>
      </c>
      <c r="G74" s="478"/>
      <c r="H74" s="479"/>
      <c r="I74" s="984"/>
      <c r="J74" s="361" t="s">
        <v>325</v>
      </c>
      <c r="K74" s="334" t="s">
        <v>139</v>
      </c>
      <c r="L74" s="517"/>
      <c r="M74" s="517"/>
      <c r="N74" s="517"/>
      <c r="O74" s="517"/>
      <c r="P74" s="517"/>
      <c r="Q74" s="517"/>
    </row>
    <row r="75" spans="1:17" ht="17.25" customHeight="1" thickBot="1">
      <c r="A75" s="1170"/>
      <c r="B75" s="408" t="s">
        <v>94</v>
      </c>
      <c r="C75" s="480"/>
      <c r="D75" s="480"/>
      <c r="E75" s="480"/>
      <c r="F75" s="481" t="s">
        <v>77</v>
      </c>
      <c r="G75" s="482"/>
      <c r="H75" s="483"/>
      <c r="I75" s="974" t="s">
        <v>174</v>
      </c>
      <c r="J75" s="975"/>
      <c r="K75" s="976"/>
      <c r="L75" s="517"/>
      <c r="M75" s="517"/>
      <c r="N75" s="517"/>
      <c r="O75" s="517"/>
      <c r="P75" s="517"/>
      <c r="Q75" s="517"/>
    </row>
    <row r="76" spans="1:17" ht="17.25" customHeight="1" thickTop="1">
      <c r="A76" s="1164" t="s">
        <v>96</v>
      </c>
      <c r="B76" s="1084" t="s">
        <v>100</v>
      </c>
      <c r="C76" s="1085"/>
      <c r="D76" s="401"/>
      <c r="E76" s="377" t="s">
        <v>97</v>
      </c>
      <c r="F76" s="377"/>
      <c r="G76" s="377"/>
      <c r="H76" s="484" t="s">
        <v>77</v>
      </c>
      <c r="I76" s="960"/>
      <c r="J76" s="961"/>
      <c r="K76" s="962"/>
      <c r="L76" s="517"/>
      <c r="M76" s="517"/>
      <c r="N76" s="517"/>
      <c r="O76" s="517"/>
      <c r="P76" s="517"/>
      <c r="Q76" s="517"/>
    </row>
    <row r="77" spans="1:17" ht="17.25" customHeight="1">
      <c r="A77" s="1165"/>
      <c r="B77" s="1167"/>
      <c r="C77" s="1085"/>
      <c r="D77" s="485" t="s">
        <v>77</v>
      </c>
      <c r="E77" s="377" t="s">
        <v>98</v>
      </c>
      <c r="F77" s="377"/>
      <c r="G77" s="377"/>
      <c r="H77" s="484" t="s">
        <v>77</v>
      </c>
      <c r="I77" s="963"/>
      <c r="J77" s="964"/>
      <c r="K77" s="965"/>
      <c r="L77" s="517"/>
      <c r="M77" s="517"/>
      <c r="N77" s="517"/>
      <c r="O77" s="517"/>
      <c r="P77" s="517"/>
      <c r="Q77" s="517"/>
    </row>
    <row r="78" spans="1:17" ht="17.25" customHeight="1" thickBot="1">
      <c r="A78" s="1166"/>
      <c r="B78" s="1086"/>
      <c r="C78" s="1087"/>
      <c r="D78" s="486"/>
      <c r="E78" s="456" t="s">
        <v>99</v>
      </c>
      <c r="F78" s="456"/>
      <c r="G78" s="456"/>
      <c r="H78" s="487" t="s">
        <v>77</v>
      </c>
      <c r="I78" s="963"/>
      <c r="J78" s="964"/>
      <c r="K78" s="965"/>
      <c r="L78" s="517"/>
      <c r="M78" s="517"/>
      <c r="N78" s="517"/>
      <c r="O78" s="517"/>
      <c r="P78" s="517"/>
      <c r="Q78" s="517"/>
    </row>
    <row r="79" spans="1:17" ht="17.25" customHeight="1" thickTop="1">
      <c r="A79" s="1018" t="s">
        <v>106</v>
      </c>
      <c r="B79" s="488" t="s">
        <v>101</v>
      </c>
      <c r="C79" s="489"/>
      <c r="D79" s="1012" t="s">
        <v>102</v>
      </c>
      <c r="E79" s="1014"/>
      <c r="F79" s="490" t="s">
        <v>175</v>
      </c>
      <c r="G79" s="491" t="s">
        <v>80</v>
      </c>
      <c r="H79" s="492" t="s">
        <v>103</v>
      </c>
      <c r="I79" s="362" t="s">
        <v>167</v>
      </c>
      <c r="J79" s="1233" t="s">
        <v>168</v>
      </c>
      <c r="K79" s="1234"/>
      <c r="L79" s="517"/>
      <c r="M79" s="517"/>
      <c r="N79" s="517"/>
      <c r="O79" s="517"/>
      <c r="P79" s="517"/>
      <c r="Q79" s="517"/>
    </row>
    <row r="80" spans="1:17" ht="17.25" customHeight="1" thickBot="1">
      <c r="A80" s="1019"/>
      <c r="B80" s="335" t="s">
        <v>176</v>
      </c>
      <c r="C80" s="489"/>
      <c r="D80" s="1220" t="s">
        <v>139</v>
      </c>
      <c r="E80" s="1221"/>
      <c r="F80" s="493" t="s">
        <v>116</v>
      </c>
      <c r="G80" s="494" t="s">
        <v>116</v>
      </c>
      <c r="H80" s="495" t="s">
        <v>116</v>
      </c>
      <c r="I80" s="363" t="s">
        <v>170</v>
      </c>
      <c r="J80" s="968" t="s">
        <v>168</v>
      </c>
      <c r="K80" s="969"/>
      <c r="L80" s="517"/>
      <c r="M80" s="517"/>
      <c r="N80" s="517"/>
      <c r="O80" s="517"/>
      <c r="P80" s="517"/>
      <c r="Q80" s="517"/>
    </row>
    <row r="81" spans="1:17" ht="17.25" customHeight="1" thickTop="1">
      <c r="A81" s="1019"/>
      <c r="B81" s="1183" t="s">
        <v>104</v>
      </c>
      <c r="C81" s="496" t="s">
        <v>107</v>
      </c>
      <c r="D81" s="1186" t="s">
        <v>77</v>
      </c>
      <c r="E81" s="1187"/>
      <c r="F81" s="493" t="s">
        <v>116</v>
      </c>
      <c r="G81" s="494" t="s">
        <v>116</v>
      </c>
      <c r="H81" s="495" t="s">
        <v>116</v>
      </c>
      <c r="I81" s="363" t="s">
        <v>171</v>
      </c>
      <c r="J81" s="968" t="s">
        <v>168</v>
      </c>
      <c r="K81" s="969"/>
      <c r="L81" s="517"/>
      <c r="M81" s="517"/>
      <c r="N81" s="517"/>
      <c r="O81" s="517"/>
      <c r="P81" s="517"/>
      <c r="Q81" s="517"/>
    </row>
    <row r="82" spans="1:17" ht="17.25" customHeight="1">
      <c r="A82" s="1019"/>
      <c r="B82" s="1184"/>
      <c r="C82" s="497" t="s">
        <v>108</v>
      </c>
      <c r="D82" s="1188" t="s">
        <v>116</v>
      </c>
      <c r="E82" s="1189"/>
      <c r="F82" s="498" t="s">
        <v>116</v>
      </c>
      <c r="G82" s="499" t="s">
        <v>116</v>
      </c>
      <c r="H82" s="500" t="s">
        <v>116</v>
      </c>
      <c r="I82" s="363" t="s">
        <v>172</v>
      </c>
      <c r="J82" s="968" t="s">
        <v>168</v>
      </c>
      <c r="K82" s="969"/>
      <c r="L82" s="517"/>
      <c r="M82" s="517"/>
      <c r="N82" s="517"/>
      <c r="O82" s="517"/>
      <c r="P82" s="517"/>
      <c r="Q82" s="517"/>
    </row>
    <row r="83" spans="1:17" ht="17.25" customHeight="1" thickBot="1">
      <c r="A83" s="1019"/>
      <c r="B83" s="1184"/>
      <c r="C83" s="497" t="s">
        <v>109</v>
      </c>
      <c r="D83" s="1188" t="s">
        <v>116</v>
      </c>
      <c r="E83" s="1189"/>
      <c r="F83" s="498" t="s">
        <v>116</v>
      </c>
      <c r="G83" s="499" t="s">
        <v>116</v>
      </c>
      <c r="H83" s="500" t="s">
        <v>116</v>
      </c>
      <c r="I83" s="501" t="s">
        <v>173</v>
      </c>
      <c r="J83" s="1222" t="s">
        <v>168</v>
      </c>
      <c r="K83" s="1223"/>
      <c r="L83" s="517"/>
      <c r="M83" s="517"/>
      <c r="N83" s="517"/>
      <c r="O83" s="517"/>
      <c r="P83" s="517"/>
      <c r="Q83" s="517"/>
    </row>
    <row r="84" spans="1:17" ht="17.25" customHeight="1" thickTop="1" thickBot="1">
      <c r="A84" s="1019"/>
      <c r="B84" s="1185"/>
      <c r="C84" s="502" t="s">
        <v>110</v>
      </c>
      <c r="D84" s="1207" t="s">
        <v>116</v>
      </c>
      <c r="E84" s="1208"/>
      <c r="F84" s="503" t="s">
        <v>116</v>
      </c>
      <c r="G84" s="504" t="s">
        <v>116</v>
      </c>
      <c r="H84" s="503" t="s">
        <v>116</v>
      </c>
      <c r="I84" s="1024" t="s">
        <v>174</v>
      </c>
      <c r="J84" s="1224"/>
      <c r="K84" s="1025"/>
      <c r="L84" s="517"/>
      <c r="M84" s="517"/>
      <c r="N84" s="517"/>
      <c r="O84" s="517"/>
      <c r="P84" s="517"/>
      <c r="Q84" s="517"/>
    </row>
    <row r="85" spans="1:17" ht="17.25" customHeight="1" thickTop="1">
      <c r="A85" s="1019"/>
      <c r="B85" s="1225" t="s">
        <v>105</v>
      </c>
      <c r="C85" s="505" t="s">
        <v>111</v>
      </c>
      <c r="D85" s="1229" t="s">
        <v>116</v>
      </c>
      <c r="E85" s="1229"/>
      <c r="F85" s="494" t="s">
        <v>116</v>
      </c>
      <c r="G85" s="494" t="s">
        <v>116</v>
      </c>
      <c r="H85" s="493" t="s">
        <v>116</v>
      </c>
      <c r="I85" s="1035"/>
      <c r="J85" s="1036"/>
      <c r="K85" s="1037"/>
      <c r="L85" s="517"/>
      <c r="M85" s="517"/>
      <c r="N85" s="517"/>
      <c r="O85" s="517"/>
      <c r="P85" s="517"/>
      <c r="Q85" s="517"/>
    </row>
    <row r="86" spans="1:17" ht="17.25" customHeight="1">
      <c r="A86" s="1019"/>
      <c r="B86" s="1226"/>
      <c r="C86" s="506" t="s">
        <v>112</v>
      </c>
      <c r="D86" s="1230" t="s">
        <v>116</v>
      </c>
      <c r="E86" s="1230"/>
      <c r="F86" s="499" t="s">
        <v>116</v>
      </c>
      <c r="G86" s="499" t="s">
        <v>116</v>
      </c>
      <c r="H86" s="498" t="s">
        <v>116</v>
      </c>
      <c r="I86" s="1038"/>
      <c r="J86" s="1039"/>
      <c r="K86" s="1040"/>
      <c r="L86" s="517"/>
      <c r="M86" s="517"/>
      <c r="N86" s="517"/>
      <c r="O86" s="517"/>
      <c r="P86" s="517"/>
      <c r="Q86" s="517"/>
    </row>
    <row r="87" spans="1:17" ht="17.25" customHeight="1" thickBot="1">
      <c r="A87" s="1019"/>
      <c r="B87" s="1226"/>
      <c r="C87" s="507" t="s">
        <v>113</v>
      </c>
      <c r="D87" s="1231" t="s">
        <v>116</v>
      </c>
      <c r="E87" s="1231"/>
      <c r="F87" s="499" t="s">
        <v>116</v>
      </c>
      <c r="G87" s="499" t="s">
        <v>116</v>
      </c>
      <c r="H87" s="498" t="s">
        <v>116</v>
      </c>
      <c r="I87" s="1038"/>
      <c r="J87" s="1039"/>
      <c r="K87" s="1040"/>
      <c r="L87" s="517"/>
      <c r="M87" s="517"/>
      <c r="N87" s="517"/>
      <c r="O87" s="517"/>
      <c r="P87" s="517"/>
      <c r="Q87" s="517"/>
    </row>
    <row r="88" spans="1:17" ht="17.25" customHeight="1" thickTop="1">
      <c r="A88" s="1019"/>
      <c r="B88" s="1227"/>
      <c r="C88" s="508" t="s">
        <v>114</v>
      </c>
      <c r="D88" s="1205" t="s">
        <v>116</v>
      </c>
      <c r="E88" s="1206"/>
      <c r="F88" s="509" t="s">
        <v>116</v>
      </c>
      <c r="G88" s="510" t="s">
        <v>116</v>
      </c>
      <c r="H88" s="509" t="s">
        <v>116</v>
      </c>
      <c r="I88" s="1038"/>
      <c r="J88" s="1039"/>
      <c r="K88" s="1040"/>
      <c r="L88" s="517"/>
      <c r="M88" s="517"/>
      <c r="N88" s="517"/>
      <c r="O88" s="517"/>
      <c r="P88" s="517"/>
      <c r="Q88" s="517"/>
    </row>
    <row r="89" spans="1:17" ht="17.25" customHeight="1" thickBot="1">
      <c r="A89" s="1006"/>
      <c r="B89" s="1228"/>
      <c r="C89" s="502" t="s">
        <v>115</v>
      </c>
      <c r="D89" s="1207" t="s">
        <v>116</v>
      </c>
      <c r="E89" s="1208"/>
      <c r="F89" s="503" t="s">
        <v>116</v>
      </c>
      <c r="G89" s="504" t="s">
        <v>116</v>
      </c>
      <c r="H89" s="503" t="s">
        <v>116</v>
      </c>
      <c r="I89" s="1041"/>
      <c r="J89" s="1042"/>
      <c r="K89" s="1043"/>
      <c r="L89" s="517"/>
      <c r="M89" s="517"/>
      <c r="N89" s="517"/>
      <c r="O89" s="517"/>
      <c r="P89" s="517"/>
      <c r="Q89" s="517"/>
    </row>
    <row r="90" spans="1:17" ht="17.25" customHeight="1" thickTop="1">
      <c r="A90" s="1018" t="s">
        <v>117</v>
      </c>
      <c r="B90" s="394" t="s">
        <v>119</v>
      </c>
      <c r="C90" s="511"/>
      <c r="D90" s="377"/>
      <c r="E90" s="1209"/>
      <c r="F90" s="1210"/>
      <c r="G90" s="1210"/>
      <c r="H90" s="1210"/>
      <c r="I90" s="1210"/>
      <c r="J90" s="1210"/>
      <c r="K90" s="1211"/>
      <c r="L90" s="517"/>
      <c r="M90" s="517"/>
      <c r="N90" s="517"/>
      <c r="O90" s="517"/>
      <c r="P90" s="517"/>
      <c r="Q90" s="517"/>
    </row>
    <row r="91" spans="1:17" ht="17.25" customHeight="1">
      <c r="A91" s="1019"/>
      <c r="B91" s="411" t="s">
        <v>120</v>
      </c>
      <c r="C91" s="512"/>
      <c r="D91" s="456"/>
      <c r="E91" s="1212"/>
      <c r="F91" s="1212"/>
      <c r="G91" s="1212"/>
      <c r="H91" s="1212"/>
      <c r="I91" s="1212"/>
      <c r="J91" s="1212"/>
      <c r="K91" s="1213"/>
      <c r="L91" s="517"/>
      <c r="M91" s="517"/>
      <c r="N91" s="517"/>
      <c r="O91" s="517"/>
      <c r="P91" s="517"/>
      <c r="Q91" s="517"/>
    </row>
    <row r="92" spans="1:17" ht="17.25" customHeight="1">
      <c r="A92" s="1019"/>
      <c r="B92" s="394" t="s">
        <v>121</v>
      </c>
      <c r="C92" s="513"/>
      <c r="D92" s="395"/>
      <c r="E92" s="1210"/>
      <c r="F92" s="1210"/>
      <c r="G92" s="1210"/>
      <c r="H92" s="1210"/>
      <c r="I92" s="1210"/>
      <c r="J92" s="1210"/>
      <c r="K92" s="1211"/>
      <c r="L92" s="517"/>
      <c r="M92" s="517"/>
      <c r="N92" s="517"/>
      <c r="O92" s="517"/>
      <c r="P92" s="517"/>
      <c r="Q92" s="517"/>
    </row>
    <row r="93" spans="1:17" ht="17.25" customHeight="1">
      <c r="A93" s="1019"/>
      <c r="B93" s="411" t="s">
        <v>122</v>
      </c>
      <c r="C93" s="512"/>
      <c r="D93" s="512"/>
      <c r="E93" s="1212"/>
      <c r="F93" s="1212"/>
      <c r="G93" s="1212"/>
      <c r="H93" s="1212"/>
      <c r="I93" s="1212"/>
      <c r="J93" s="1212"/>
      <c r="K93" s="1213"/>
      <c r="L93" s="520"/>
      <c r="M93" s="521"/>
      <c r="N93" s="521"/>
      <c r="O93" s="355" t="s">
        <v>195</v>
      </c>
      <c r="P93" s="355" t="s">
        <v>196</v>
      </c>
      <c r="Q93" s="355" t="s">
        <v>197</v>
      </c>
    </row>
    <row r="94" spans="1:17" ht="17.25" customHeight="1">
      <c r="A94" s="1019"/>
      <c r="B94" s="1092" t="s">
        <v>123</v>
      </c>
      <c r="C94" s="1093"/>
      <c r="D94" s="1093"/>
      <c r="E94" s="1216"/>
      <c r="F94" s="1216"/>
      <c r="G94" s="1216"/>
      <c r="H94" s="1216"/>
      <c r="I94" s="1216"/>
      <c r="J94" s="1216"/>
      <c r="K94" s="1217"/>
      <c r="L94" s="522"/>
      <c r="M94" s="523" t="s">
        <v>198</v>
      </c>
      <c r="N94" s="523" t="s">
        <v>139</v>
      </c>
      <c r="O94" s="524" t="str">
        <f>+K13</f>
        <v>人</v>
      </c>
      <c r="P94" s="524" t="str">
        <f>+I8</f>
        <v>人</v>
      </c>
      <c r="Q94" s="524" t="e">
        <f>+P94-O94</f>
        <v>#VALUE!</v>
      </c>
    </row>
    <row r="95" spans="1:17" ht="17.25" customHeight="1">
      <c r="A95" s="1006"/>
      <c r="B95" s="1214"/>
      <c r="C95" s="1215"/>
      <c r="D95" s="1215"/>
      <c r="E95" s="1218"/>
      <c r="F95" s="1218"/>
      <c r="G95" s="1218"/>
      <c r="H95" s="1218"/>
      <c r="I95" s="1218"/>
      <c r="J95" s="1218"/>
      <c r="K95" s="1219"/>
      <c r="L95" s="522"/>
      <c r="M95" s="523" t="s">
        <v>199</v>
      </c>
      <c r="N95" s="523" t="s">
        <v>139</v>
      </c>
      <c r="O95" s="524" t="str">
        <f>+K15</f>
        <v>人</v>
      </c>
      <c r="P95" s="524" t="str">
        <f>+I8</f>
        <v>人</v>
      </c>
      <c r="Q95" s="524" t="e">
        <f>+P95-O95</f>
        <v>#VALUE!</v>
      </c>
    </row>
    <row r="96" spans="1:17" ht="17.25" customHeight="1">
      <c r="A96" s="1018" t="s">
        <v>118</v>
      </c>
      <c r="B96" s="1196" t="s">
        <v>131</v>
      </c>
      <c r="C96" s="1197"/>
      <c r="D96" s="1197"/>
      <c r="E96" s="1197"/>
      <c r="F96" s="1197"/>
      <c r="G96" s="1197"/>
      <c r="H96" s="1197"/>
      <c r="I96" s="1197"/>
      <c r="J96" s="1197"/>
      <c r="K96" s="1198"/>
      <c r="L96" s="525"/>
      <c r="M96" s="523" t="s">
        <v>201</v>
      </c>
      <c r="N96" s="523" t="s">
        <v>285</v>
      </c>
      <c r="O96" s="524" t="str">
        <f>+K29</f>
        <v>個</v>
      </c>
      <c r="P96" s="524" t="str">
        <f>+K30</f>
        <v>個</v>
      </c>
      <c r="Q96" s="524" t="e">
        <f>+O96-P96</f>
        <v>#VALUE!</v>
      </c>
    </row>
    <row r="97" spans="1:17" ht="17.25" customHeight="1">
      <c r="A97" s="1019"/>
      <c r="B97" s="1199"/>
      <c r="C97" s="1200"/>
      <c r="D97" s="1200"/>
      <c r="E97" s="1200"/>
      <c r="F97" s="1200"/>
      <c r="G97" s="1200"/>
      <c r="H97" s="1200"/>
      <c r="I97" s="1200"/>
      <c r="J97" s="1200"/>
      <c r="K97" s="1201"/>
      <c r="L97" s="525"/>
      <c r="M97" s="523" t="s">
        <v>202</v>
      </c>
      <c r="N97" s="523" t="s">
        <v>286</v>
      </c>
      <c r="O97" s="524" t="str">
        <f>+K31</f>
        <v>L/日/避難所</v>
      </c>
      <c r="P97" s="524" t="str">
        <f>+K32</f>
        <v>L/日/避難所</v>
      </c>
      <c r="Q97" s="524" t="e">
        <f>+O97-P97</f>
        <v>#VALUE!</v>
      </c>
    </row>
    <row r="98" spans="1:17" ht="17.25" customHeight="1">
      <c r="A98" s="1019"/>
      <c r="B98" s="1196" t="s">
        <v>132</v>
      </c>
      <c r="C98" s="1197"/>
      <c r="D98" s="1197"/>
      <c r="E98" s="1197"/>
      <c r="F98" s="1197"/>
      <c r="G98" s="1197"/>
      <c r="H98" s="1197"/>
      <c r="I98" s="1197"/>
      <c r="J98" s="1197"/>
      <c r="K98" s="1198"/>
      <c r="L98" s="525"/>
      <c r="M98" s="523" t="s">
        <v>203</v>
      </c>
      <c r="N98" s="523" t="s">
        <v>287</v>
      </c>
      <c r="O98" s="524" t="str">
        <f>+K33</f>
        <v>L/日/避難所</v>
      </c>
      <c r="P98" s="524" t="str">
        <f>+K34</f>
        <v>L/日/避難所</v>
      </c>
      <c r="Q98" s="524" t="e">
        <f>+O98-P98</f>
        <v>#VALUE!</v>
      </c>
    </row>
    <row r="99" spans="1:17" ht="17.25" customHeight="1">
      <c r="A99" s="1019"/>
      <c r="B99" s="1199"/>
      <c r="C99" s="1200"/>
      <c r="D99" s="1200"/>
      <c r="E99" s="1200"/>
      <c r="F99" s="1200"/>
      <c r="G99" s="1200"/>
      <c r="H99" s="1200"/>
      <c r="I99" s="1200"/>
      <c r="J99" s="1200"/>
      <c r="K99" s="1201"/>
      <c r="L99" s="525"/>
      <c r="M99" s="523" t="s">
        <v>205</v>
      </c>
      <c r="N99" s="523" t="s">
        <v>288</v>
      </c>
      <c r="O99" s="524" t="str">
        <f>+K40</f>
        <v>箇所</v>
      </c>
      <c r="P99" s="524" t="str">
        <f>+F40</f>
        <v>（　　箇所）</v>
      </c>
      <c r="Q99" s="524" t="e">
        <f>+O99-P99</f>
        <v>#VALUE!</v>
      </c>
    </row>
    <row r="100" spans="1:17" ht="17.25" customHeight="1">
      <c r="A100" s="1019"/>
      <c r="B100" s="1196" t="s">
        <v>124</v>
      </c>
      <c r="C100" s="1197"/>
      <c r="D100" s="1197"/>
      <c r="E100" s="1197"/>
      <c r="F100" s="1197"/>
      <c r="G100" s="1197"/>
      <c r="H100" s="1197"/>
      <c r="I100" s="1197"/>
      <c r="J100" s="1197"/>
      <c r="K100" s="1198"/>
      <c r="L100" s="526"/>
      <c r="M100" s="523" t="s">
        <v>204</v>
      </c>
      <c r="N100" s="523"/>
      <c r="O100" s="1232">
        <f>+I52</f>
        <v>0</v>
      </c>
      <c r="P100" s="1232"/>
      <c r="Q100" s="1232"/>
    </row>
    <row r="101" spans="1:17" ht="17.25" customHeight="1" thickBot="1">
      <c r="A101" s="1019"/>
      <c r="B101" s="1202"/>
      <c r="C101" s="1203"/>
      <c r="D101" s="1203"/>
      <c r="E101" s="1203"/>
      <c r="F101" s="1203"/>
      <c r="G101" s="1203"/>
      <c r="H101" s="1203"/>
      <c r="I101" s="1203"/>
      <c r="J101" s="1203"/>
      <c r="K101" s="1204"/>
      <c r="L101" s="526"/>
      <c r="M101" s="523" t="s">
        <v>200</v>
      </c>
      <c r="N101" s="523"/>
      <c r="O101" s="524" t="str">
        <f>+F25</f>
        <v>有　・　無</v>
      </c>
      <c r="P101" s="524"/>
      <c r="Q101" s="524"/>
    </row>
    <row r="102" spans="1:17" ht="14.25" customHeight="1" thickTop="1">
      <c r="A102" s="1055"/>
      <c r="B102" s="514" t="s">
        <v>227</v>
      </c>
      <c r="C102" s="514"/>
      <c r="D102" s="515"/>
      <c r="E102" s="515"/>
      <c r="F102" s="515"/>
      <c r="G102" s="515"/>
      <c r="H102" s="515"/>
      <c r="I102" s="515"/>
      <c r="J102" s="515"/>
      <c r="K102" s="516"/>
      <c r="L102" s="527"/>
      <c r="M102" s="528"/>
      <c r="N102" s="528"/>
      <c r="O102" s="529"/>
      <c r="P102" s="529"/>
      <c r="Q102" s="529"/>
    </row>
    <row r="103" spans="1:17" ht="14.25" customHeight="1">
      <c r="A103" s="1055"/>
      <c r="B103" s="1147" t="s">
        <v>351</v>
      </c>
      <c r="C103" s="1148"/>
      <c r="D103" s="1149"/>
      <c r="E103" s="1149"/>
      <c r="F103" s="1149"/>
      <c r="G103" s="1149"/>
      <c r="H103" s="1149"/>
      <c r="I103" s="1149"/>
      <c r="J103" s="1149"/>
      <c r="K103" s="1150"/>
      <c r="L103" s="527"/>
      <c r="M103" s="528"/>
      <c r="N103" s="528"/>
      <c r="O103" s="528"/>
      <c r="P103" s="528"/>
      <c r="Q103" s="528"/>
    </row>
    <row r="104" spans="1:17" ht="14.25" customHeight="1">
      <c r="A104" s="1055"/>
      <c r="B104" s="1141"/>
      <c r="C104" s="1142"/>
      <c r="D104" s="1142"/>
      <c r="E104" s="1142"/>
      <c r="F104" s="1142"/>
      <c r="G104" s="1142"/>
      <c r="H104" s="1142"/>
      <c r="I104" s="1142"/>
      <c r="J104" s="1142"/>
      <c r="K104" s="1143"/>
      <c r="L104" s="528"/>
      <c r="M104" s="528"/>
      <c r="N104" s="528"/>
      <c r="O104" s="528"/>
      <c r="P104" s="528"/>
      <c r="Q104" s="517"/>
    </row>
    <row r="105" spans="1:17" ht="14.25" customHeight="1" thickBot="1">
      <c r="A105" s="1170"/>
      <c r="B105" s="1144"/>
      <c r="C105" s="1145"/>
      <c r="D105" s="1145"/>
      <c r="E105" s="1145"/>
      <c r="F105" s="1145"/>
      <c r="G105" s="1145"/>
      <c r="H105" s="1145"/>
      <c r="I105" s="1145"/>
      <c r="J105" s="1145"/>
      <c r="K105" s="1146"/>
      <c r="L105" s="517"/>
      <c r="M105" s="517"/>
      <c r="N105" s="517"/>
      <c r="O105" s="517"/>
      <c r="P105" s="517"/>
      <c r="Q105" s="517"/>
    </row>
    <row r="106" spans="1:17" ht="14.25" thickTop="1"/>
  </sheetData>
  <mergeCells count="150">
    <mergeCell ref="E1:K1"/>
    <mergeCell ref="A2:E3"/>
    <mergeCell ref="G2:H2"/>
    <mergeCell ref="I2:K2"/>
    <mergeCell ref="G3:H3"/>
    <mergeCell ref="I3:K3"/>
    <mergeCell ref="A7:A13"/>
    <mergeCell ref="B7:E7"/>
    <mergeCell ref="F7:H7"/>
    <mergeCell ref="B8:E8"/>
    <mergeCell ref="D9:E9"/>
    <mergeCell ref="G9:H9"/>
    <mergeCell ref="B13:H13"/>
    <mergeCell ref="J9:K9"/>
    <mergeCell ref="B10:E10"/>
    <mergeCell ref="G10:H10"/>
    <mergeCell ref="D11:E11"/>
    <mergeCell ref="I11:K12"/>
    <mergeCell ref="B12:H12"/>
    <mergeCell ref="I13:J13"/>
    <mergeCell ref="A14:A26"/>
    <mergeCell ref="B14:H14"/>
    <mergeCell ref="I14:J14"/>
    <mergeCell ref="D15:H15"/>
    <mergeCell ref="I15:J15"/>
    <mergeCell ref="D16:H16"/>
    <mergeCell ref="I16:J16"/>
    <mergeCell ref="B17:H17"/>
    <mergeCell ref="B18:H18"/>
    <mergeCell ref="D19:H19"/>
    <mergeCell ref="B20:C21"/>
    <mergeCell ref="D20:H20"/>
    <mergeCell ref="I20:K20"/>
    <mergeCell ref="D21:K21"/>
    <mergeCell ref="B22:C23"/>
    <mergeCell ref="D22:H22"/>
    <mergeCell ref="I22:K23"/>
    <mergeCell ref="D23:H23"/>
    <mergeCell ref="B24:H24"/>
    <mergeCell ref="I24:K26"/>
    <mergeCell ref="G25:H25"/>
    <mergeCell ref="B26:D26"/>
    <mergeCell ref="F26:H26"/>
    <mergeCell ref="A27:A28"/>
    <mergeCell ref="B27:H28"/>
    <mergeCell ref="I27:K28"/>
    <mergeCell ref="A29:A52"/>
    <mergeCell ref="B29:C34"/>
    <mergeCell ref="I29:J29"/>
    <mergeCell ref="I30:J30"/>
    <mergeCell ref="I31:J31"/>
    <mergeCell ref="I32:J32"/>
    <mergeCell ref="I33:J33"/>
    <mergeCell ref="B35:C44"/>
    <mergeCell ref="I35:K39"/>
    <mergeCell ref="D40:D42"/>
    <mergeCell ref="I40:J40"/>
    <mergeCell ref="B45:C50"/>
    <mergeCell ref="E45:F45"/>
    <mergeCell ref="I45:K50"/>
    <mergeCell ref="D46:E46"/>
    <mergeCell ref="D47:F47"/>
    <mergeCell ref="G47:H47"/>
    <mergeCell ref="G48:H48"/>
    <mergeCell ref="F49:G49"/>
    <mergeCell ref="F50:G50"/>
    <mergeCell ref="I41:J41"/>
    <mergeCell ref="B51:C52"/>
    <mergeCell ref="I51:K51"/>
    <mergeCell ref="G52:H52"/>
    <mergeCell ref="I52:K52"/>
    <mergeCell ref="E53:K53"/>
    <mergeCell ref="A54:D55"/>
    <mergeCell ref="E54:G54"/>
    <mergeCell ref="H54:I54"/>
    <mergeCell ref="J54:K54"/>
    <mergeCell ref="E55:G55"/>
    <mergeCell ref="H55:I55"/>
    <mergeCell ref="J55:K55"/>
    <mergeCell ref="G56:K56"/>
    <mergeCell ref="B59:H59"/>
    <mergeCell ref="I59:K59"/>
    <mergeCell ref="A60:A75"/>
    <mergeCell ref="B60:C61"/>
    <mergeCell ref="D60:D61"/>
    <mergeCell ref="B62:C62"/>
    <mergeCell ref="B63:C63"/>
    <mergeCell ref="B64:C64"/>
    <mergeCell ref="B65:C67"/>
    <mergeCell ref="D65:D67"/>
    <mergeCell ref="B68:C71"/>
    <mergeCell ref="D68:D71"/>
    <mergeCell ref="I75:K75"/>
    <mergeCell ref="I66:J66"/>
    <mergeCell ref="I67:K68"/>
    <mergeCell ref="I69:I74"/>
    <mergeCell ref="J83:K83"/>
    <mergeCell ref="A79:A89"/>
    <mergeCell ref="D79:E79"/>
    <mergeCell ref="D84:E84"/>
    <mergeCell ref="I84:K84"/>
    <mergeCell ref="B85:B89"/>
    <mergeCell ref="D85:E85"/>
    <mergeCell ref="D86:E86"/>
    <mergeCell ref="D87:E87"/>
    <mergeCell ref="D88:E88"/>
    <mergeCell ref="D89:E89"/>
    <mergeCell ref="I85:K89"/>
    <mergeCell ref="O100:Q100"/>
    <mergeCell ref="B103:C103"/>
    <mergeCell ref="D103:K103"/>
    <mergeCell ref="B104:K105"/>
    <mergeCell ref="A90:A95"/>
    <mergeCell ref="E90:K91"/>
    <mergeCell ref="E92:K93"/>
    <mergeCell ref="B94:D95"/>
    <mergeCell ref="E94:K95"/>
    <mergeCell ref="E29:F29"/>
    <mergeCell ref="G29:H29"/>
    <mergeCell ref="E30:F30"/>
    <mergeCell ref="G30:H30"/>
    <mergeCell ref="E31:G31"/>
    <mergeCell ref="E33:F33"/>
    <mergeCell ref="G33:H33"/>
    <mergeCell ref="E32:G32"/>
    <mergeCell ref="A96:A105"/>
    <mergeCell ref="B96:K97"/>
    <mergeCell ref="B98:K99"/>
    <mergeCell ref="B100:K101"/>
    <mergeCell ref="A76:A78"/>
    <mergeCell ref="B76:C78"/>
    <mergeCell ref="I76:K78"/>
    <mergeCell ref="J79:K79"/>
    <mergeCell ref="D80:E80"/>
    <mergeCell ref="J80:K80"/>
    <mergeCell ref="B81:B84"/>
    <mergeCell ref="D81:E81"/>
    <mergeCell ref="J81:K81"/>
    <mergeCell ref="D82:E82"/>
    <mergeCell ref="J82:K82"/>
    <mergeCell ref="D83:E83"/>
    <mergeCell ref="E34:F34"/>
    <mergeCell ref="G34:H34"/>
    <mergeCell ref="F35:G35"/>
    <mergeCell ref="F36:G36"/>
    <mergeCell ref="F37:G37"/>
    <mergeCell ref="F38:G38"/>
    <mergeCell ref="F39:G39"/>
    <mergeCell ref="E51:F51"/>
    <mergeCell ref="G51:H51"/>
  </mergeCells>
  <phoneticPr fontId="25"/>
  <conditionalFormatting sqref="Q96 Q101">
    <cfRule type="cellIs" dxfId="107" priority="4" stopIfTrue="1" operator="greaterThan">
      <formula>0</formula>
    </cfRule>
  </conditionalFormatting>
  <conditionalFormatting sqref="Q99">
    <cfRule type="cellIs" dxfId="106" priority="3" stopIfTrue="1" operator="greaterThan">
      <formula>0</formula>
    </cfRule>
  </conditionalFormatting>
  <conditionalFormatting sqref="Q97:Q98">
    <cfRule type="cellIs" dxfId="105" priority="2" stopIfTrue="1" operator="greaterThan">
      <formula>0</formula>
    </cfRule>
  </conditionalFormatting>
  <conditionalFormatting sqref="Q94:Q95">
    <cfRule type="cellIs" dxfId="104" priority="1" stopIfTrue="1" operator="greaterThan">
      <formula>0</formula>
    </cfRule>
  </conditionalFormatting>
  <dataValidations count="18">
    <dataValidation type="list" allowBlank="1" showInputMessage="1" showErrorMessage="1" sqref="F61">
      <formula1>"熊本県,大分県,福岡県,長崎県"</formula1>
    </dataValidation>
    <dataValidation type="list" allowBlank="1" showInputMessage="1" showErrorMessage="1" sqref="J80:K83">
      <formula1>"◎,○,×"</formula1>
    </dataValidation>
    <dataValidation type="list" allowBlank="1" showInputMessage="1" showErrorMessage="1" sqref="G51:H51">
      <formula1>"十分 ・ 不足 ・ 無,十分,不足,無"</formula1>
    </dataValidation>
    <dataValidation type="list" allowBlank="1" showInputMessage="1" showErrorMessage="1" sqref="E51">
      <formula1>"１回　・　２回　・　３回,１回,２回,３回"</formula1>
    </dataValidation>
    <dataValidation type="list" allowBlank="1" showInputMessage="1" showErrorMessage="1" sqref="G47:H48">
      <formula1>"不適　・　適,適,不適"</formula1>
    </dataValidation>
    <dataValidation type="list" allowBlank="1" showInputMessage="1" showErrorMessage="1" sqref="H45:H46 F46 E48:E50 H49:H50 E52">
      <formula1>"無　・　有,有,無"</formula1>
    </dataValidation>
    <dataValidation type="list" allowBlank="1" showInputMessage="1" showErrorMessage="1" sqref="H40 E43:E44 G44">
      <formula1>"無 ・ 有,無,有"</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F41:F42 H41:H42">
      <formula1>"不良・普・良,不良,普,良"</formula1>
    </dataValidation>
    <dataValidation type="list" allowBlank="1" showInputMessage="1" showErrorMessage="1" sqref="E40">
      <formula1>"無(使用不可)・有(使用可),無(使用不可),有(使用可)"</formula1>
    </dataValidation>
    <dataValidation type="list" allowBlank="1" showInputMessage="1" showErrorMessage="1" sqref="F35:G39">
      <formula1>"（使用可・使用不可）,（使用可),（使用不可）"</formula1>
    </dataValidation>
    <dataValidation type="list" allowBlank="1" showInputMessage="1" showErrorMessage="1" sqref="E35:E39">
      <formula1>"無・有,無,有"</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29:F30 E33:F34">
      <formula1>"可(開通)・不可(不通),可(開通),不可(不通)"</formula1>
    </dataValidation>
    <dataValidation type="list" allowBlank="1" showInputMessage="1" showErrorMessage="1" sqref="G52:H52">
      <formula1>"無(不適)　・　有(適),無(不適),有(適)"</formula1>
    </dataValidation>
    <dataValidation type="list" allowBlank="1" showInputMessage="1" showErrorMessage="1" sqref="E45:F45">
      <formula1>"不良　・　普　・　良,不良,普,良"</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topLeftCell="A31" zoomScale="110" zoomScaleNormal="100" zoomScaleSheetLayoutView="110" workbookViewId="0">
      <selection activeCell="B103" sqref="B103:C103"/>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125" style="1" customWidth="1"/>
    <col min="13" max="13" width="8.5" style="1" customWidth="1"/>
    <col min="14" max="14" width="7.875" style="1" customWidth="1"/>
    <col min="15" max="16" width="8.25" style="1" customWidth="1"/>
    <col min="17" max="16384" width="9" style="1"/>
  </cols>
  <sheetData>
    <row r="1" spans="1:17" ht="17.25" customHeight="1" thickBot="1">
      <c r="A1" s="364" t="s">
        <v>225</v>
      </c>
      <c r="B1" s="364"/>
      <c r="C1" s="364"/>
      <c r="D1" s="364"/>
      <c r="E1" s="1107" t="s">
        <v>326</v>
      </c>
      <c r="F1" s="1107"/>
      <c r="G1" s="1107"/>
      <c r="H1" s="1107"/>
      <c r="I1" s="1107"/>
      <c r="J1" s="1107"/>
      <c r="K1" s="1107"/>
      <c r="L1" s="517"/>
      <c r="M1" s="517"/>
      <c r="N1" s="517"/>
      <c r="O1" s="517"/>
      <c r="P1" s="517"/>
      <c r="Q1" s="517"/>
    </row>
    <row r="2" spans="1:17" ht="17.25" customHeight="1" thickTop="1">
      <c r="A2" s="1108" t="s">
        <v>130</v>
      </c>
      <c r="B2" s="1109"/>
      <c r="C2" s="1109"/>
      <c r="D2" s="1109"/>
      <c r="E2" s="1109"/>
      <c r="F2" s="364"/>
      <c r="G2" s="1110" t="s">
        <v>65</v>
      </c>
      <c r="H2" s="1111"/>
      <c r="I2" s="1112" t="s">
        <v>0</v>
      </c>
      <c r="J2" s="1113"/>
      <c r="K2" s="1114"/>
      <c r="L2" s="517"/>
      <c r="M2" s="517"/>
      <c r="N2" s="517"/>
      <c r="O2" s="517"/>
      <c r="P2" s="517"/>
      <c r="Q2" s="517"/>
    </row>
    <row r="3" spans="1:17" ht="17.25" customHeight="1" thickBot="1">
      <c r="A3" s="1109"/>
      <c r="B3" s="1109"/>
      <c r="C3" s="1109"/>
      <c r="D3" s="1109"/>
      <c r="E3" s="1109"/>
      <c r="F3" s="364"/>
      <c r="G3" s="1115" t="s">
        <v>28</v>
      </c>
      <c r="H3" s="1116"/>
      <c r="I3" s="1117"/>
      <c r="J3" s="1118"/>
      <c r="K3" s="1119"/>
      <c r="L3" s="517"/>
      <c r="M3" s="517"/>
      <c r="N3" s="517"/>
      <c r="O3" s="517"/>
      <c r="P3" s="517"/>
      <c r="Q3" s="517"/>
    </row>
    <row r="4" spans="1:17" ht="17.25" customHeight="1" thickTop="1">
      <c r="A4" s="365" t="s">
        <v>1</v>
      </c>
      <c r="B4" s="364"/>
      <c r="C4" s="364"/>
      <c r="D4" s="364"/>
      <c r="E4" s="364"/>
      <c r="F4" s="364"/>
      <c r="G4" s="366"/>
      <c r="H4" s="367"/>
      <c r="I4" s="367"/>
      <c r="J4" s="367"/>
      <c r="K4" s="367"/>
      <c r="L4" s="517"/>
      <c r="M4" s="517"/>
      <c r="N4" s="517"/>
      <c r="O4" s="517"/>
      <c r="P4" s="517"/>
      <c r="Q4" s="517"/>
    </row>
    <row r="5" spans="1:17" ht="17.25" customHeight="1">
      <c r="A5" s="365" t="s">
        <v>2</v>
      </c>
      <c r="B5" s="364"/>
      <c r="C5" s="364"/>
      <c r="D5" s="364"/>
      <c r="E5" s="364"/>
      <c r="F5" s="364"/>
      <c r="G5" s="364"/>
      <c r="H5" s="364"/>
      <c r="I5" s="364"/>
      <c r="J5" s="364"/>
      <c r="K5" s="364"/>
      <c r="L5" s="517"/>
      <c r="M5" s="517"/>
      <c r="N5" s="517"/>
      <c r="O5" s="517"/>
      <c r="P5" s="517"/>
      <c r="Q5" s="517"/>
    </row>
    <row r="6" spans="1:17" ht="17.25" customHeight="1" thickBot="1">
      <c r="A6" s="365" t="s">
        <v>3</v>
      </c>
      <c r="B6" s="364"/>
      <c r="C6" s="364"/>
      <c r="D6" s="364"/>
      <c r="E6" s="364"/>
      <c r="F6" s="364"/>
      <c r="G6" s="364"/>
      <c r="H6" s="364"/>
      <c r="I6" s="364"/>
      <c r="J6" s="364"/>
      <c r="K6" s="364"/>
      <c r="L6" s="517"/>
      <c r="M6" s="517"/>
      <c r="N6" s="517"/>
      <c r="O6" s="517"/>
      <c r="P6" s="517"/>
      <c r="Q6" s="517"/>
    </row>
    <row r="7" spans="1:17" ht="17.25" customHeight="1" thickTop="1" thickBot="1">
      <c r="A7" s="1054" t="s">
        <v>4</v>
      </c>
      <c r="B7" s="1056" t="s">
        <v>5</v>
      </c>
      <c r="C7" s="1120"/>
      <c r="D7" s="1120"/>
      <c r="E7" s="1121"/>
      <c r="F7" s="1122" t="s">
        <v>73</v>
      </c>
      <c r="G7" s="1120"/>
      <c r="H7" s="1120"/>
      <c r="I7" s="368" t="s">
        <v>16</v>
      </c>
      <c r="J7" s="369" t="s">
        <v>349</v>
      </c>
      <c r="K7" s="370" t="s">
        <v>350</v>
      </c>
      <c r="L7" s="517"/>
      <c r="M7" s="517"/>
      <c r="N7" s="517"/>
      <c r="O7" s="517"/>
      <c r="P7" s="517"/>
      <c r="Q7" s="517"/>
    </row>
    <row r="8" spans="1:17" ht="17.25" customHeight="1" thickTop="1" thickBot="1">
      <c r="A8" s="1055"/>
      <c r="B8" s="1123"/>
      <c r="C8" s="1124"/>
      <c r="D8" s="1124"/>
      <c r="E8" s="1125"/>
      <c r="F8" s="371"/>
      <c r="G8" s="372"/>
      <c r="H8" s="372"/>
      <c r="I8" s="373" t="s">
        <v>77</v>
      </c>
      <c r="J8" s="374" t="s">
        <v>149</v>
      </c>
      <c r="K8" s="375" t="s">
        <v>150</v>
      </c>
      <c r="L8" s="517"/>
      <c r="M8" s="517"/>
      <c r="N8" s="517"/>
      <c r="O8" s="517"/>
      <c r="P8" s="517"/>
      <c r="Q8" s="517"/>
    </row>
    <row r="9" spans="1:17" ht="17.25" customHeight="1" thickTop="1">
      <c r="A9" s="1019"/>
      <c r="B9" s="376" t="s">
        <v>14</v>
      </c>
      <c r="C9" s="377"/>
      <c r="D9" s="1126"/>
      <c r="E9" s="1127"/>
      <c r="F9" s="376" t="s">
        <v>15</v>
      </c>
      <c r="G9" s="1128"/>
      <c r="H9" s="1129"/>
      <c r="I9" s="376" t="s">
        <v>6</v>
      </c>
      <c r="J9" s="1131"/>
      <c r="K9" s="1132"/>
      <c r="L9" s="517"/>
      <c r="M9" s="517"/>
      <c r="N9" s="517"/>
      <c r="O9" s="517"/>
      <c r="P9" s="517"/>
      <c r="Q9" s="517"/>
    </row>
    <row r="10" spans="1:17" ht="17.25" customHeight="1">
      <c r="A10" s="1019"/>
      <c r="B10" s="1070"/>
      <c r="C10" s="1071"/>
      <c r="D10" s="1071"/>
      <c r="E10" s="1072"/>
      <c r="F10" s="378" t="s">
        <v>136</v>
      </c>
      <c r="G10" s="997"/>
      <c r="H10" s="998"/>
      <c r="I10" s="379"/>
      <c r="J10" s="380"/>
      <c r="K10" s="381" t="s">
        <v>332</v>
      </c>
      <c r="L10" s="517"/>
      <c r="M10" s="517"/>
      <c r="N10" s="517"/>
      <c r="O10" s="517"/>
      <c r="P10" s="517"/>
      <c r="Q10" s="517"/>
    </row>
    <row r="11" spans="1:17" ht="17.25" customHeight="1">
      <c r="A11" s="1019"/>
      <c r="B11" s="382" t="s">
        <v>20</v>
      </c>
      <c r="C11" s="383"/>
      <c r="D11" s="1049" t="s">
        <v>315</v>
      </c>
      <c r="E11" s="1049"/>
      <c r="F11" s="384" t="s">
        <v>137</v>
      </c>
      <c r="G11" s="385" t="str">
        <f>IF(ISERROR(K10/I8),"",K10/I8)</f>
        <v/>
      </c>
      <c r="H11" s="386" t="s">
        <v>138</v>
      </c>
      <c r="I11" s="1133" t="s">
        <v>7</v>
      </c>
      <c r="J11" s="1134"/>
      <c r="K11" s="1135"/>
      <c r="L11" s="517"/>
      <c r="M11" s="517"/>
      <c r="N11" s="517"/>
      <c r="O11" s="517"/>
      <c r="P11" s="517"/>
      <c r="Q11" s="517"/>
    </row>
    <row r="12" spans="1:17" ht="17.25" customHeight="1">
      <c r="A12" s="1019"/>
      <c r="B12" s="1092" t="s">
        <v>60</v>
      </c>
      <c r="C12" s="1139"/>
      <c r="D12" s="1139"/>
      <c r="E12" s="1139"/>
      <c r="F12" s="1139"/>
      <c r="G12" s="1139"/>
      <c r="H12" s="1140"/>
      <c r="I12" s="1136"/>
      <c r="J12" s="1137"/>
      <c r="K12" s="1138"/>
      <c r="L12" s="517"/>
      <c r="M12" s="517"/>
      <c r="N12" s="517"/>
      <c r="O12" s="517"/>
      <c r="P12" s="517"/>
      <c r="Q12" s="517"/>
    </row>
    <row r="13" spans="1:17" ht="17.25" customHeight="1" thickBot="1">
      <c r="A13" s="1006"/>
      <c r="B13" s="1130"/>
      <c r="C13" s="1063"/>
      <c r="D13" s="1063"/>
      <c r="E13" s="1063"/>
      <c r="F13" s="1063"/>
      <c r="G13" s="1063"/>
      <c r="H13" s="1064"/>
      <c r="I13" s="1065" t="s">
        <v>328</v>
      </c>
      <c r="J13" s="1066"/>
      <c r="K13" s="387" t="str">
        <f>IF(ISERROR(K10/3.5),"人",K10/3.5)</f>
        <v>人</v>
      </c>
      <c r="L13" s="517"/>
      <c r="M13" s="517"/>
      <c r="N13" s="517"/>
      <c r="O13" s="517"/>
      <c r="P13" s="517"/>
      <c r="Q13" s="517"/>
    </row>
    <row r="14" spans="1:17" ht="17.25" customHeight="1" thickTop="1">
      <c r="A14" s="1054" t="s">
        <v>13</v>
      </c>
      <c r="B14" s="1056" t="s">
        <v>8</v>
      </c>
      <c r="C14" s="1057"/>
      <c r="D14" s="1057"/>
      <c r="E14" s="1057"/>
      <c r="F14" s="1057"/>
      <c r="G14" s="1057"/>
      <c r="H14" s="1058"/>
      <c r="I14" s="1059" t="s">
        <v>187</v>
      </c>
      <c r="J14" s="1060"/>
      <c r="K14" s="388" t="str">
        <f>IF(ISERROR(I8-K13),"人",I8-K13)</f>
        <v>人</v>
      </c>
      <c r="L14" s="517"/>
      <c r="M14" s="517"/>
      <c r="N14" s="517"/>
      <c r="O14" s="517"/>
      <c r="P14" s="517"/>
      <c r="Q14" s="517"/>
    </row>
    <row r="15" spans="1:17" ht="17.25" customHeight="1" thickBot="1">
      <c r="A15" s="1055"/>
      <c r="B15" s="389" t="s">
        <v>17</v>
      </c>
      <c r="C15" s="390"/>
      <c r="D15" s="1061"/>
      <c r="E15" s="1061"/>
      <c r="F15" s="1061"/>
      <c r="G15" s="1061"/>
      <c r="H15" s="1062"/>
      <c r="I15" s="1059" t="s">
        <v>329</v>
      </c>
      <c r="J15" s="1060"/>
      <c r="K15" s="387" t="str">
        <f>IF(ISERROR(K10/6.4),"人",K10/6.4)</f>
        <v>人</v>
      </c>
      <c r="L15" s="517"/>
      <c r="M15" s="517"/>
      <c r="N15" s="517"/>
      <c r="O15" s="517"/>
      <c r="P15" s="517"/>
      <c r="Q15" s="517"/>
    </row>
    <row r="16" spans="1:17" ht="17.25" customHeight="1" thickTop="1">
      <c r="A16" s="1019"/>
      <c r="B16" s="376" t="s">
        <v>18</v>
      </c>
      <c r="C16" s="377"/>
      <c r="D16" s="1063"/>
      <c r="E16" s="1063"/>
      <c r="F16" s="1063"/>
      <c r="G16" s="1063"/>
      <c r="H16" s="1064"/>
      <c r="I16" s="1065" t="s">
        <v>188</v>
      </c>
      <c r="J16" s="1066"/>
      <c r="K16" s="388" t="str">
        <f>IF(ISERROR(I8-K15),"人",I8-K15)</f>
        <v>人</v>
      </c>
      <c r="L16" s="517"/>
      <c r="M16" s="517"/>
      <c r="N16" s="517"/>
      <c r="O16" s="517"/>
      <c r="P16" s="517"/>
      <c r="Q16" s="517"/>
    </row>
    <row r="17" spans="1:17" ht="17.25" customHeight="1">
      <c r="A17" s="1019"/>
      <c r="B17" s="1067" t="s">
        <v>19</v>
      </c>
      <c r="C17" s="1068"/>
      <c r="D17" s="1068"/>
      <c r="E17" s="1068"/>
      <c r="F17" s="1068"/>
      <c r="G17" s="1068"/>
      <c r="H17" s="1069"/>
      <c r="I17" s="391"/>
      <c r="J17" s="392"/>
      <c r="K17" s="393"/>
      <c r="L17" s="517"/>
      <c r="M17" s="517"/>
      <c r="N17" s="517"/>
      <c r="O17" s="517"/>
      <c r="P17" s="517"/>
      <c r="Q17" s="517"/>
    </row>
    <row r="18" spans="1:17" ht="17.25" customHeight="1">
      <c r="A18" s="1019"/>
      <c r="B18" s="1070"/>
      <c r="C18" s="1071"/>
      <c r="D18" s="1071"/>
      <c r="E18" s="1071"/>
      <c r="F18" s="1071"/>
      <c r="G18" s="1071"/>
      <c r="H18" s="1072"/>
      <c r="I18" s="391"/>
      <c r="J18" s="392"/>
      <c r="K18" s="393"/>
      <c r="L18" s="517"/>
      <c r="M18" s="517"/>
      <c r="N18" s="517"/>
      <c r="O18" s="517"/>
      <c r="P18" s="517"/>
      <c r="Q18" s="517"/>
    </row>
    <row r="19" spans="1:17" ht="17.25" customHeight="1" thickBot="1">
      <c r="A19" s="1019"/>
      <c r="B19" s="394" t="s">
        <v>21</v>
      </c>
      <c r="C19" s="395"/>
      <c r="D19" s="1073" t="s">
        <v>29</v>
      </c>
      <c r="E19" s="1073"/>
      <c r="F19" s="1073"/>
      <c r="G19" s="1073"/>
      <c r="H19" s="1074"/>
      <c r="I19" s="391"/>
      <c r="J19" s="392"/>
      <c r="K19" s="393"/>
      <c r="L19" s="517"/>
      <c r="M19" s="517"/>
      <c r="N19" s="517"/>
      <c r="O19" s="517"/>
      <c r="P19" s="517"/>
      <c r="Q19" s="517"/>
    </row>
    <row r="20" spans="1:17" ht="17.25" customHeight="1" thickTop="1">
      <c r="A20" s="1055"/>
      <c r="B20" s="1075" t="s">
        <v>26</v>
      </c>
      <c r="C20" s="1076"/>
      <c r="D20" s="1079" t="s">
        <v>30</v>
      </c>
      <c r="E20" s="1079"/>
      <c r="F20" s="1079"/>
      <c r="G20" s="1079"/>
      <c r="H20" s="1079"/>
      <c r="I20" s="1080" t="s">
        <v>126</v>
      </c>
      <c r="J20" s="1080"/>
      <c r="K20" s="1081"/>
      <c r="L20" s="517"/>
      <c r="M20" s="517"/>
      <c r="N20" s="517"/>
      <c r="O20" s="517"/>
      <c r="P20" s="517"/>
      <c r="Q20" s="517"/>
    </row>
    <row r="21" spans="1:17" ht="17.25" customHeight="1" thickBot="1">
      <c r="A21" s="1055"/>
      <c r="B21" s="1077"/>
      <c r="C21" s="1078"/>
      <c r="D21" s="1082" t="s">
        <v>330</v>
      </c>
      <c r="E21" s="1082"/>
      <c r="F21" s="1082"/>
      <c r="G21" s="1082"/>
      <c r="H21" s="1082"/>
      <c r="I21" s="1082"/>
      <c r="J21" s="1082"/>
      <c r="K21" s="1083"/>
      <c r="L21" s="517"/>
      <c r="M21" s="517"/>
      <c r="N21" s="517"/>
      <c r="O21" s="517"/>
      <c r="P21" s="517"/>
      <c r="Q21" s="517"/>
    </row>
    <row r="22" spans="1:17" ht="17.25" customHeight="1" thickTop="1">
      <c r="A22" s="1019"/>
      <c r="B22" s="1084" t="s">
        <v>22</v>
      </c>
      <c r="C22" s="1085"/>
      <c r="D22" s="1063" t="s">
        <v>30</v>
      </c>
      <c r="E22" s="1063"/>
      <c r="F22" s="1063"/>
      <c r="G22" s="1063"/>
      <c r="H22" s="1063"/>
      <c r="I22" s="1088" t="s">
        <v>11</v>
      </c>
      <c r="J22" s="1089"/>
      <c r="K22" s="1090"/>
      <c r="L22" s="517"/>
      <c r="M22" s="517"/>
      <c r="N22" s="517"/>
      <c r="O22" s="517"/>
      <c r="P22" s="517"/>
      <c r="Q22" s="517"/>
    </row>
    <row r="23" spans="1:17" ht="17.25" customHeight="1">
      <c r="A23" s="1019"/>
      <c r="B23" s="1086"/>
      <c r="C23" s="1087"/>
      <c r="D23" s="1071" t="s">
        <v>27</v>
      </c>
      <c r="E23" s="1071"/>
      <c r="F23" s="1071"/>
      <c r="G23" s="1071"/>
      <c r="H23" s="1071"/>
      <c r="I23" s="1091"/>
      <c r="J23" s="1089"/>
      <c r="K23" s="1090"/>
      <c r="L23" s="517"/>
      <c r="M23" s="517"/>
      <c r="N23" s="517"/>
      <c r="O23" s="517"/>
      <c r="P23" s="517"/>
      <c r="Q23" s="517"/>
    </row>
    <row r="24" spans="1:17" ht="17.25" customHeight="1" thickBot="1">
      <c r="A24" s="1019"/>
      <c r="B24" s="1092" t="s">
        <v>9</v>
      </c>
      <c r="C24" s="1093"/>
      <c r="D24" s="1093"/>
      <c r="E24" s="1093"/>
      <c r="F24" s="1093"/>
      <c r="G24" s="1093"/>
      <c r="H24" s="1093"/>
      <c r="I24" s="1094"/>
      <c r="J24" s="1095"/>
      <c r="K24" s="1096"/>
      <c r="L24" s="517"/>
      <c r="M24" s="517"/>
      <c r="N24" s="517"/>
      <c r="O24" s="517"/>
      <c r="P24" s="517"/>
      <c r="Q24" s="517"/>
    </row>
    <row r="25" spans="1:17" ht="17.25" customHeight="1" thickTop="1" thickBot="1">
      <c r="A25" s="1019"/>
      <c r="B25" s="396" t="s">
        <v>23</v>
      </c>
      <c r="C25" s="397"/>
      <c r="D25" s="398" t="s">
        <v>314</v>
      </c>
      <c r="E25" s="399" t="s">
        <v>71</v>
      </c>
      <c r="F25" s="400" t="s">
        <v>314</v>
      </c>
      <c r="G25" s="1100"/>
      <c r="H25" s="1101"/>
      <c r="I25" s="1094"/>
      <c r="J25" s="1095"/>
      <c r="K25" s="1096"/>
      <c r="L25" s="517"/>
      <c r="M25" s="517"/>
      <c r="N25" s="517"/>
      <c r="O25" s="517"/>
      <c r="P25" s="517"/>
      <c r="Q25" s="517"/>
    </row>
    <row r="26" spans="1:17" ht="17.25" customHeight="1" thickTop="1">
      <c r="A26" s="1006"/>
      <c r="B26" s="1102" t="s">
        <v>25</v>
      </c>
      <c r="C26" s="1103"/>
      <c r="D26" s="1103"/>
      <c r="E26" s="401" t="s">
        <v>314</v>
      </c>
      <c r="F26" s="1104"/>
      <c r="G26" s="1105"/>
      <c r="H26" s="1106"/>
      <c r="I26" s="1097"/>
      <c r="J26" s="1098"/>
      <c r="K26" s="1099"/>
      <c r="L26" s="517"/>
      <c r="M26" s="517"/>
      <c r="N26" s="517"/>
      <c r="O26" s="517"/>
      <c r="P26" s="517"/>
      <c r="Q26" s="517"/>
    </row>
    <row r="27" spans="1:17" ht="17.25" customHeight="1">
      <c r="A27" s="1005"/>
      <c r="B27" s="990" t="s">
        <v>293</v>
      </c>
      <c r="C27" s="1007"/>
      <c r="D27" s="1007"/>
      <c r="E27" s="1007"/>
      <c r="F27" s="1007"/>
      <c r="G27" s="1007"/>
      <c r="H27" s="1008"/>
      <c r="I27" s="1012" t="s">
        <v>10</v>
      </c>
      <c r="J27" s="1013"/>
      <c r="K27" s="1014"/>
      <c r="L27" s="517"/>
      <c r="M27" s="517"/>
      <c r="N27" s="517"/>
      <c r="O27" s="517"/>
      <c r="P27" s="517"/>
      <c r="Q27" s="517"/>
    </row>
    <row r="28" spans="1:17" ht="17.25" customHeight="1" thickBot="1">
      <c r="A28" s="1006"/>
      <c r="B28" s="1009"/>
      <c r="C28" s="1010"/>
      <c r="D28" s="1010"/>
      <c r="E28" s="1010"/>
      <c r="F28" s="1010"/>
      <c r="G28" s="1010"/>
      <c r="H28" s="1011"/>
      <c r="I28" s="1015"/>
      <c r="J28" s="1016"/>
      <c r="K28" s="1017"/>
      <c r="L28" s="517"/>
      <c r="M28" s="517"/>
      <c r="N28" s="517"/>
      <c r="O28" s="517"/>
      <c r="P28" s="517"/>
      <c r="Q28" s="517"/>
    </row>
    <row r="29" spans="1:17" ht="17.25" customHeight="1" thickTop="1">
      <c r="A29" s="1018" t="s">
        <v>12</v>
      </c>
      <c r="B29" s="1012" t="s">
        <v>31</v>
      </c>
      <c r="C29" s="1020"/>
      <c r="D29" s="402" t="s">
        <v>32</v>
      </c>
      <c r="E29" s="1051" t="s">
        <v>296</v>
      </c>
      <c r="F29" s="1051"/>
      <c r="G29" s="1052" t="s">
        <v>294</v>
      </c>
      <c r="H29" s="1053"/>
      <c r="I29" s="1026" t="s">
        <v>233</v>
      </c>
      <c r="J29" s="1027"/>
      <c r="K29" s="403" t="str">
        <f>IF(ISERROR(I8/250),"個",ROUNDUP(I8/250,0))</f>
        <v>個</v>
      </c>
      <c r="L29" s="517" t="s">
        <v>193</v>
      </c>
      <c r="M29" s="517"/>
      <c r="N29" s="517"/>
      <c r="O29" s="517"/>
      <c r="P29" s="517"/>
      <c r="Q29" s="517"/>
    </row>
    <row r="30" spans="1:17" ht="17.25" customHeight="1">
      <c r="A30" s="1019"/>
      <c r="B30" s="1021"/>
      <c r="C30" s="1022"/>
      <c r="D30" s="404" t="s">
        <v>62</v>
      </c>
      <c r="E30" s="954" t="s">
        <v>296</v>
      </c>
      <c r="F30" s="954"/>
      <c r="G30" s="955" t="s">
        <v>294</v>
      </c>
      <c r="H30" s="956"/>
      <c r="I30" s="1028" t="s">
        <v>182</v>
      </c>
      <c r="J30" s="1029"/>
      <c r="K30" s="405" t="s">
        <v>181</v>
      </c>
      <c r="L30" s="517"/>
      <c r="M30" s="517"/>
      <c r="N30" s="517"/>
      <c r="O30" s="517"/>
      <c r="P30" s="517"/>
      <c r="Q30" s="517"/>
    </row>
    <row r="31" spans="1:17" ht="17.25" customHeight="1">
      <c r="A31" s="1019"/>
      <c r="B31" s="1021"/>
      <c r="C31" s="1022"/>
      <c r="D31" s="404" t="s">
        <v>33</v>
      </c>
      <c r="E31" s="948" t="s">
        <v>297</v>
      </c>
      <c r="F31" s="948"/>
      <c r="G31" s="948"/>
      <c r="H31" s="406" t="s">
        <v>295</v>
      </c>
      <c r="I31" s="1028" t="s">
        <v>207</v>
      </c>
      <c r="J31" s="1030"/>
      <c r="K31" s="407" t="str">
        <f>IF(ISERROR(I8*6),"L/日/避難所",I8*6)</f>
        <v>L/日/避難所</v>
      </c>
      <c r="L31" s="517"/>
      <c r="M31" s="517"/>
      <c r="N31" s="517"/>
      <c r="O31" s="517"/>
      <c r="P31" s="517"/>
      <c r="Q31" s="517"/>
    </row>
    <row r="32" spans="1:17" ht="17.25" customHeight="1" thickBot="1">
      <c r="A32" s="1019"/>
      <c r="B32" s="1021"/>
      <c r="C32" s="1022"/>
      <c r="D32" s="408" t="s">
        <v>41</v>
      </c>
      <c r="E32" s="953" t="s">
        <v>302</v>
      </c>
      <c r="F32" s="953"/>
      <c r="G32" s="953"/>
      <c r="H32" s="409" t="s">
        <v>295</v>
      </c>
      <c r="I32" s="1028" t="s">
        <v>192</v>
      </c>
      <c r="J32" s="1030"/>
      <c r="K32" s="410" t="s">
        <v>194</v>
      </c>
      <c r="L32" s="517"/>
      <c r="M32" s="517"/>
      <c r="N32" s="517"/>
      <c r="O32" s="517"/>
      <c r="P32" s="517"/>
      <c r="Q32" s="517"/>
    </row>
    <row r="33" spans="1:17" ht="17.25" customHeight="1" thickTop="1">
      <c r="A33" s="1019"/>
      <c r="B33" s="1021"/>
      <c r="C33" s="1023"/>
      <c r="D33" s="411" t="s">
        <v>34</v>
      </c>
      <c r="E33" s="957" t="s">
        <v>296</v>
      </c>
      <c r="F33" s="957"/>
      <c r="G33" s="958" t="s">
        <v>294</v>
      </c>
      <c r="H33" s="959"/>
      <c r="I33" s="1151" t="s">
        <v>184</v>
      </c>
      <c r="J33" s="1030"/>
      <c r="K33" s="407" t="str">
        <f>IF(ISERROR(I8*3),"L/日/避難所",I8*3)</f>
        <v>L/日/避難所</v>
      </c>
      <c r="L33" s="517"/>
      <c r="M33" s="517"/>
      <c r="N33" s="517"/>
      <c r="O33" s="517"/>
      <c r="P33" s="517"/>
      <c r="Q33" s="517"/>
    </row>
    <row r="34" spans="1:17" ht="17.25" customHeight="1">
      <c r="A34" s="1019"/>
      <c r="B34" s="1024"/>
      <c r="C34" s="1025"/>
      <c r="D34" s="394" t="s">
        <v>35</v>
      </c>
      <c r="E34" s="970" t="s">
        <v>296</v>
      </c>
      <c r="F34" s="970"/>
      <c r="G34" s="971" t="s">
        <v>294</v>
      </c>
      <c r="H34" s="972"/>
      <c r="I34" s="453" t="s">
        <v>183</v>
      </c>
      <c r="J34" s="413" t="s">
        <v>206</v>
      </c>
      <c r="K34" s="407" t="str">
        <f>IF(ISERROR(J34*I8),"L/日/避難所",J34*I8)</f>
        <v>L/日/避難所</v>
      </c>
      <c r="L34" s="517"/>
      <c r="M34" s="517"/>
      <c r="N34" s="517"/>
      <c r="O34" s="517"/>
      <c r="P34" s="517"/>
      <c r="Q34" s="517"/>
    </row>
    <row r="35" spans="1:17" ht="17.25" customHeight="1">
      <c r="A35" s="1019"/>
      <c r="B35" s="990" t="s">
        <v>36</v>
      </c>
      <c r="C35" s="1031"/>
      <c r="D35" s="382" t="s">
        <v>37</v>
      </c>
      <c r="E35" s="414" t="s">
        <v>298</v>
      </c>
      <c r="F35" s="949" t="s">
        <v>299</v>
      </c>
      <c r="G35" s="949"/>
      <c r="H35" s="415"/>
      <c r="I35" s="1035"/>
      <c r="J35" s="1036"/>
      <c r="K35" s="1037"/>
      <c r="L35" s="517"/>
      <c r="M35" s="517"/>
      <c r="N35" s="517"/>
      <c r="O35" s="517"/>
      <c r="P35" s="517"/>
      <c r="Q35" s="517"/>
    </row>
    <row r="36" spans="1:17" ht="17.25" customHeight="1" thickBot="1">
      <c r="A36" s="1019"/>
      <c r="B36" s="1032"/>
      <c r="C36" s="1033"/>
      <c r="D36" s="394" t="s">
        <v>38</v>
      </c>
      <c r="E36" s="416" t="s">
        <v>298</v>
      </c>
      <c r="F36" s="950" t="s">
        <v>299</v>
      </c>
      <c r="G36" s="950"/>
      <c r="H36" s="417"/>
      <c r="I36" s="1038"/>
      <c r="J36" s="1039"/>
      <c r="K36" s="1040"/>
      <c r="L36" s="517"/>
      <c r="M36" s="517"/>
      <c r="N36" s="517"/>
      <c r="O36" s="517"/>
      <c r="P36" s="517"/>
      <c r="Q36" s="517"/>
    </row>
    <row r="37" spans="1:17" ht="17.25" customHeight="1" thickTop="1" thickBot="1">
      <c r="A37" s="1019"/>
      <c r="B37" s="1032"/>
      <c r="C37" s="1034"/>
      <c r="D37" s="418" t="s">
        <v>39</v>
      </c>
      <c r="E37" s="419" t="s">
        <v>298</v>
      </c>
      <c r="F37" s="951" t="s">
        <v>299</v>
      </c>
      <c r="G37" s="951"/>
      <c r="H37" s="420"/>
      <c r="I37" s="1039"/>
      <c r="J37" s="1039"/>
      <c r="K37" s="1040"/>
      <c r="L37" s="517"/>
      <c r="M37" s="517"/>
      <c r="N37" s="517"/>
      <c r="O37" s="517"/>
      <c r="P37" s="517"/>
      <c r="Q37" s="517"/>
    </row>
    <row r="38" spans="1:17" ht="17.25" customHeight="1" thickTop="1">
      <c r="A38" s="1019"/>
      <c r="B38" s="1032"/>
      <c r="C38" s="1033"/>
      <c r="D38" s="411" t="s">
        <v>40</v>
      </c>
      <c r="E38" s="414" t="s">
        <v>298</v>
      </c>
      <c r="F38" s="952" t="s">
        <v>299</v>
      </c>
      <c r="G38" s="952"/>
      <c r="H38" s="415"/>
      <c r="I38" s="1038"/>
      <c r="J38" s="1039"/>
      <c r="K38" s="1040"/>
      <c r="L38" s="517"/>
      <c r="M38" s="517"/>
      <c r="N38" s="517"/>
      <c r="O38" s="517"/>
      <c r="P38" s="517"/>
      <c r="Q38" s="517"/>
    </row>
    <row r="39" spans="1:17" ht="17.25" customHeight="1" thickBot="1">
      <c r="A39" s="1019"/>
      <c r="B39" s="1032"/>
      <c r="C39" s="1033"/>
      <c r="D39" s="394" t="s">
        <v>42</v>
      </c>
      <c r="E39" s="416" t="s">
        <v>298</v>
      </c>
      <c r="F39" s="949" t="s">
        <v>299</v>
      </c>
      <c r="G39" s="949"/>
      <c r="H39" s="421"/>
      <c r="I39" s="1041"/>
      <c r="J39" s="1042"/>
      <c r="K39" s="1043"/>
      <c r="L39" s="517"/>
      <c r="M39" s="517"/>
      <c r="N39" s="517"/>
      <c r="O39" s="517"/>
      <c r="P39" s="517"/>
      <c r="Q39" s="517"/>
    </row>
    <row r="40" spans="1:17" ht="17.25" customHeight="1" thickTop="1">
      <c r="A40" s="1019"/>
      <c r="B40" s="1032"/>
      <c r="C40" s="1034"/>
      <c r="D40" s="1044" t="s">
        <v>63</v>
      </c>
      <c r="E40" s="422" t="s">
        <v>300</v>
      </c>
      <c r="F40" s="423" t="s">
        <v>180</v>
      </c>
      <c r="G40" s="424" t="s">
        <v>144</v>
      </c>
      <c r="H40" s="425" t="s">
        <v>304</v>
      </c>
      <c r="I40" s="1047" t="s">
        <v>292</v>
      </c>
      <c r="J40" s="1048"/>
      <c r="K40" s="426" t="str">
        <f>IF(ISERROR(I8/50),"箇所",ROUNDUP(I8/50,0))</f>
        <v>箇所</v>
      </c>
      <c r="L40" s="518"/>
      <c r="M40" s="519"/>
      <c r="N40" s="519"/>
      <c r="O40" s="519"/>
      <c r="P40" s="519"/>
      <c r="Q40" s="517"/>
    </row>
    <row r="41" spans="1:17" ht="17.25" customHeight="1" thickBot="1">
      <c r="A41" s="1019"/>
      <c r="B41" s="1032"/>
      <c r="C41" s="1034"/>
      <c r="D41" s="1045"/>
      <c r="E41" s="427" t="s">
        <v>146</v>
      </c>
      <c r="F41" s="604" t="s">
        <v>301</v>
      </c>
      <c r="G41" s="428" t="s">
        <v>148</v>
      </c>
      <c r="H41" s="605" t="s">
        <v>301</v>
      </c>
      <c r="I41" s="1038"/>
      <c r="J41" s="1039"/>
      <c r="K41" s="426"/>
      <c r="L41" s="517"/>
      <c r="M41" s="517"/>
      <c r="N41" s="517"/>
      <c r="O41" s="517"/>
      <c r="P41" s="517"/>
      <c r="Q41" s="517"/>
    </row>
    <row r="42" spans="1:17" ht="17.25" customHeight="1" thickTop="1" thickBot="1">
      <c r="A42" s="1019"/>
      <c r="B42" s="1032"/>
      <c r="C42" s="1034"/>
      <c r="D42" s="1046"/>
      <c r="E42" s="429" t="s">
        <v>43</v>
      </c>
      <c r="F42" s="606" t="s">
        <v>303</v>
      </c>
      <c r="G42" s="430" t="s">
        <v>61</v>
      </c>
      <c r="H42" s="607" t="s">
        <v>303</v>
      </c>
      <c r="I42" s="431"/>
      <c r="J42" s="432"/>
      <c r="K42" s="433"/>
      <c r="L42" s="517"/>
      <c r="M42" s="517"/>
      <c r="N42" s="517"/>
      <c r="O42" s="517"/>
      <c r="P42" s="517"/>
      <c r="Q42" s="517"/>
    </row>
    <row r="43" spans="1:17" ht="17.25" customHeight="1" thickTop="1">
      <c r="A43" s="1019"/>
      <c r="B43" s="1032"/>
      <c r="C43" s="1033"/>
      <c r="D43" s="434" t="s">
        <v>44</v>
      </c>
      <c r="E43" s="435" t="s">
        <v>304</v>
      </c>
      <c r="F43" s="436" t="s">
        <v>67</v>
      </c>
      <c r="G43" s="437"/>
      <c r="H43" s="438" t="s">
        <v>152</v>
      </c>
      <c r="I43" s="431"/>
      <c r="J43" s="432"/>
      <c r="K43" s="433"/>
      <c r="L43" s="517"/>
      <c r="M43" s="517"/>
      <c r="N43" s="517"/>
      <c r="O43" s="517"/>
      <c r="P43" s="517"/>
      <c r="Q43" s="517"/>
    </row>
    <row r="44" spans="1:17" ht="17.25" customHeight="1">
      <c r="A44" s="1019"/>
      <c r="B44" s="992"/>
      <c r="C44" s="993"/>
      <c r="D44" s="335" t="s">
        <v>45</v>
      </c>
      <c r="E44" s="439" t="s">
        <v>304</v>
      </c>
      <c r="F44" s="437" t="s">
        <v>68</v>
      </c>
      <c r="G44" s="435" t="s">
        <v>304</v>
      </c>
      <c r="H44" s="440" t="s">
        <v>152</v>
      </c>
      <c r="I44" s="441"/>
      <c r="J44" s="442"/>
      <c r="K44" s="443"/>
      <c r="L44" s="517"/>
      <c r="M44" s="517"/>
      <c r="N44" s="517"/>
      <c r="O44" s="517"/>
      <c r="P44" s="517"/>
      <c r="Q44" s="517"/>
    </row>
    <row r="45" spans="1:17" ht="17.25" customHeight="1" thickBot="1">
      <c r="A45" s="1019"/>
      <c r="B45" s="990" t="s">
        <v>46</v>
      </c>
      <c r="C45" s="1031"/>
      <c r="D45" s="335" t="s">
        <v>47</v>
      </c>
      <c r="E45" s="1049" t="s">
        <v>305</v>
      </c>
      <c r="F45" s="1050"/>
      <c r="G45" s="444" t="s">
        <v>49</v>
      </c>
      <c r="H45" s="445" t="s">
        <v>69</v>
      </c>
      <c r="I45" s="1035"/>
      <c r="J45" s="1036"/>
      <c r="K45" s="1037"/>
      <c r="L45" s="517"/>
      <c r="M45" s="517"/>
      <c r="N45" s="517"/>
      <c r="O45" s="517"/>
      <c r="P45" s="517"/>
      <c r="Q45" s="517"/>
    </row>
    <row r="46" spans="1:17" ht="17.25" customHeight="1" thickTop="1" thickBot="1">
      <c r="A46" s="1019"/>
      <c r="B46" s="1032"/>
      <c r="C46" s="1033"/>
      <c r="D46" s="986" t="s">
        <v>48</v>
      </c>
      <c r="E46" s="987"/>
      <c r="F46" s="439" t="s">
        <v>69</v>
      </c>
      <c r="G46" s="446" t="s">
        <v>308</v>
      </c>
      <c r="H46" s="447" t="s">
        <v>69</v>
      </c>
      <c r="I46" s="1039"/>
      <c r="J46" s="1039"/>
      <c r="K46" s="1040"/>
      <c r="L46" s="517"/>
      <c r="M46" s="517"/>
      <c r="N46" s="517"/>
      <c r="O46" s="517"/>
      <c r="P46" s="517"/>
      <c r="Q46" s="517"/>
    </row>
    <row r="47" spans="1:17" ht="17.25" customHeight="1" thickTop="1">
      <c r="A47" s="1019"/>
      <c r="B47" s="1032"/>
      <c r="C47" s="1033"/>
      <c r="D47" s="986" t="s">
        <v>56</v>
      </c>
      <c r="E47" s="987"/>
      <c r="F47" s="987"/>
      <c r="G47" s="997" t="s">
        <v>307</v>
      </c>
      <c r="H47" s="998"/>
      <c r="I47" s="1038"/>
      <c r="J47" s="1039"/>
      <c r="K47" s="1040"/>
      <c r="L47" s="517"/>
      <c r="M47" s="517"/>
      <c r="N47" s="517"/>
      <c r="O47" s="517"/>
      <c r="P47" s="517"/>
      <c r="Q47" s="517"/>
    </row>
    <row r="48" spans="1:17" ht="17.25" customHeight="1">
      <c r="A48" s="1019"/>
      <c r="B48" s="1032"/>
      <c r="C48" s="1033"/>
      <c r="D48" s="335" t="s">
        <v>52</v>
      </c>
      <c r="E48" s="386" t="s">
        <v>306</v>
      </c>
      <c r="F48" s="335" t="s">
        <v>53</v>
      </c>
      <c r="G48" s="1049" t="s">
        <v>51</v>
      </c>
      <c r="H48" s="1050"/>
      <c r="I48" s="1038"/>
      <c r="J48" s="1039"/>
      <c r="K48" s="1040"/>
      <c r="L48" s="517"/>
      <c r="M48" s="517"/>
      <c r="N48" s="517"/>
      <c r="O48" s="517"/>
      <c r="P48" s="517"/>
      <c r="Q48" s="517"/>
    </row>
    <row r="49" spans="1:17" ht="17.25" customHeight="1">
      <c r="A49" s="1019"/>
      <c r="B49" s="1032"/>
      <c r="C49" s="1033"/>
      <c r="D49" s="335" t="s">
        <v>154</v>
      </c>
      <c r="E49" s="386" t="s">
        <v>306</v>
      </c>
      <c r="F49" s="986" t="s">
        <v>70</v>
      </c>
      <c r="G49" s="987"/>
      <c r="H49" s="448" t="s">
        <v>69</v>
      </c>
      <c r="I49" s="1038"/>
      <c r="J49" s="1039"/>
      <c r="K49" s="1040"/>
      <c r="L49" s="517"/>
      <c r="M49" s="517"/>
      <c r="N49" s="517"/>
      <c r="O49" s="517"/>
      <c r="P49" s="517"/>
      <c r="Q49" s="517"/>
    </row>
    <row r="50" spans="1:17" ht="17.25" customHeight="1" thickBot="1">
      <c r="A50" s="1019"/>
      <c r="B50" s="992"/>
      <c r="C50" s="993"/>
      <c r="D50" s="434" t="s">
        <v>54</v>
      </c>
      <c r="E50" s="386" t="s">
        <v>306</v>
      </c>
      <c r="F50" s="988" t="s">
        <v>55</v>
      </c>
      <c r="G50" s="989"/>
      <c r="H50" s="445" t="s">
        <v>69</v>
      </c>
      <c r="I50" s="1041"/>
      <c r="J50" s="1042"/>
      <c r="K50" s="1043"/>
      <c r="L50" s="517"/>
      <c r="M50" s="517"/>
      <c r="N50" s="517"/>
      <c r="O50" s="517"/>
      <c r="P50" s="517"/>
      <c r="Q50" s="517"/>
    </row>
    <row r="51" spans="1:17" ht="17.25" customHeight="1" thickTop="1" thickBot="1">
      <c r="A51" s="1019"/>
      <c r="B51" s="990" t="s">
        <v>57</v>
      </c>
      <c r="C51" s="991"/>
      <c r="D51" s="449" t="s">
        <v>157</v>
      </c>
      <c r="E51" s="1002" t="s">
        <v>310</v>
      </c>
      <c r="F51" s="1002"/>
      <c r="G51" s="1003" t="s">
        <v>311</v>
      </c>
      <c r="H51" s="1004"/>
      <c r="I51" s="994" t="s">
        <v>190</v>
      </c>
      <c r="J51" s="995"/>
      <c r="K51" s="996"/>
      <c r="L51" s="517"/>
      <c r="M51" s="517"/>
      <c r="N51" s="517"/>
      <c r="O51" s="517"/>
      <c r="P51" s="517"/>
      <c r="Q51" s="517"/>
    </row>
    <row r="52" spans="1:17" ht="17.25" customHeight="1" thickTop="1">
      <c r="A52" s="1006"/>
      <c r="B52" s="992"/>
      <c r="C52" s="993"/>
      <c r="D52" s="450" t="s">
        <v>58</v>
      </c>
      <c r="E52" s="451" t="s">
        <v>69</v>
      </c>
      <c r="F52" s="452" t="s">
        <v>59</v>
      </c>
      <c r="G52" s="997" t="s">
        <v>309</v>
      </c>
      <c r="H52" s="998"/>
      <c r="I52" s="999"/>
      <c r="J52" s="1000"/>
      <c r="K52" s="1001"/>
      <c r="L52" s="517"/>
      <c r="M52" s="517"/>
      <c r="N52" s="517"/>
      <c r="O52" s="517"/>
      <c r="P52" s="517"/>
      <c r="Q52" s="517"/>
    </row>
    <row r="53" spans="1:17" ht="17.25" customHeight="1" thickBot="1">
      <c r="A53" s="364" t="s">
        <v>224</v>
      </c>
      <c r="B53" s="364"/>
      <c r="C53" s="364"/>
      <c r="D53" s="364"/>
      <c r="E53" s="985" t="s">
        <v>127</v>
      </c>
      <c r="F53" s="985"/>
      <c r="G53" s="985"/>
      <c r="H53" s="985"/>
      <c r="I53" s="985"/>
      <c r="J53" s="985"/>
      <c r="K53" s="985"/>
      <c r="L53" s="517"/>
      <c r="M53" s="517"/>
      <c r="N53" s="517"/>
      <c r="O53" s="517"/>
      <c r="P53" s="517"/>
      <c r="Q53" s="517"/>
    </row>
    <row r="54" spans="1:17" ht="17.25" customHeight="1" thickTop="1">
      <c r="A54" s="1152" t="s">
        <v>130</v>
      </c>
      <c r="B54" s="1152"/>
      <c r="C54" s="1152"/>
      <c r="D54" s="1152"/>
      <c r="E54" s="1153" t="s">
        <v>5</v>
      </c>
      <c r="F54" s="1154"/>
      <c r="G54" s="1155"/>
      <c r="H54" s="1156" t="s">
        <v>65</v>
      </c>
      <c r="I54" s="1157"/>
      <c r="J54" s="1158" t="s">
        <v>0</v>
      </c>
      <c r="K54" s="1159"/>
      <c r="L54" s="517"/>
      <c r="M54" s="517"/>
      <c r="N54" s="517"/>
      <c r="O54" s="517"/>
      <c r="P54" s="517"/>
      <c r="Q54" s="517"/>
    </row>
    <row r="55" spans="1:17" ht="17.25" customHeight="1" thickBot="1">
      <c r="A55" s="1152"/>
      <c r="B55" s="1152"/>
      <c r="C55" s="1152"/>
      <c r="D55" s="1152"/>
      <c r="E55" s="1123"/>
      <c r="F55" s="1124"/>
      <c r="G55" s="1125"/>
      <c r="H55" s="1160" t="s">
        <v>28</v>
      </c>
      <c r="I55" s="1161"/>
      <c r="J55" s="1162"/>
      <c r="K55" s="1163"/>
      <c r="L55" s="517"/>
      <c r="M55" s="517"/>
      <c r="N55" s="517"/>
      <c r="O55" s="517"/>
      <c r="P55" s="517"/>
      <c r="Q55" s="517"/>
    </row>
    <row r="56" spans="1:17" ht="17.25" customHeight="1" thickTop="1">
      <c r="A56" s="365" t="s">
        <v>1</v>
      </c>
      <c r="B56" s="364"/>
      <c r="C56" s="364"/>
      <c r="D56" s="364"/>
      <c r="E56" s="364"/>
      <c r="F56" s="364"/>
      <c r="G56" s="1168"/>
      <c r="H56" s="1168"/>
      <c r="I56" s="1168"/>
      <c r="J56" s="1168"/>
      <c r="K56" s="1168"/>
      <c r="L56" s="517"/>
      <c r="M56" s="517"/>
      <c r="N56" s="517"/>
      <c r="O56" s="517"/>
      <c r="P56" s="517"/>
      <c r="Q56" s="517"/>
    </row>
    <row r="57" spans="1:17" ht="17.25" customHeight="1">
      <c r="A57" s="365" t="s">
        <v>2</v>
      </c>
      <c r="B57" s="364"/>
      <c r="C57" s="364"/>
      <c r="D57" s="364"/>
      <c r="E57" s="364"/>
      <c r="F57" s="364"/>
      <c r="G57" s="364"/>
      <c r="H57" s="364"/>
      <c r="I57" s="364"/>
      <c r="J57" s="364"/>
      <c r="K57" s="364"/>
      <c r="L57" s="517"/>
      <c r="M57" s="517"/>
      <c r="N57" s="517"/>
      <c r="O57" s="517"/>
      <c r="P57" s="517"/>
      <c r="Q57" s="517"/>
    </row>
    <row r="58" spans="1:17" ht="17.25" customHeight="1">
      <c r="A58" s="365" t="s">
        <v>3</v>
      </c>
      <c r="B58" s="364"/>
      <c r="C58" s="364"/>
      <c r="D58" s="364"/>
      <c r="E58" s="364"/>
      <c r="F58" s="364"/>
      <c r="G58" s="364"/>
      <c r="H58" s="364"/>
      <c r="I58" s="364"/>
      <c r="J58" s="364"/>
      <c r="K58" s="364"/>
      <c r="L58" s="517"/>
      <c r="M58" s="517"/>
      <c r="N58" s="517"/>
      <c r="O58" s="517"/>
      <c r="P58" s="517"/>
      <c r="Q58" s="517"/>
    </row>
    <row r="59" spans="1:17" ht="17.25" customHeight="1" thickBot="1">
      <c r="A59" s="454"/>
      <c r="B59" s="1012" t="s">
        <v>74</v>
      </c>
      <c r="C59" s="1020"/>
      <c r="D59" s="1020"/>
      <c r="E59" s="975"/>
      <c r="F59" s="975"/>
      <c r="G59" s="975"/>
      <c r="H59" s="976"/>
      <c r="I59" s="1169" t="s">
        <v>75</v>
      </c>
      <c r="J59" s="975"/>
      <c r="K59" s="976"/>
      <c r="L59" s="517"/>
      <c r="M59" s="517"/>
      <c r="N59" s="517"/>
      <c r="O59" s="517"/>
      <c r="P59" s="517"/>
      <c r="Q59" s="517"/>
    </row>
    <row r="60" spans="1:17" ht="17.25" customHeight="1" thickTop="1">
      <c r="A60" s="1054" t="s">
        <v>95</v>
      </c>
      <c r="B60" s="1075" t="s">
        <v>76</v>
      </c>
      <c r="C60" s="1076"/>
      <c r="D60" s="1173" t="s">
        <v>77</v>
      </c>
      <c r="E60" s="395" t="s">
        <v>159</v>
      </c>
      <c r="F60" s="395"/>
      <c r="G60" s="395"/>
      <c r="H60" s="455" t="s">
        <v>77</v>
      </c>
      <c r="I60" s="326" t="s">
        <v>95</v>
      </c>
      <c r="J60" s="327" t="s">
        <v>161</v>
      </c>
      <c r="K60" s="328" t="s">
        <v>139</v>
      </c>
      <c r="L60" s="517"/>
      <c r="M60" s="517"/>
      <c r="N60" s="517"/>
      <c r="O60" s="517"/>
      <c r="P60" s="517"/>
      <c r="Q60" s="517"/>
    </row>
    <row r="61" spans="1:17" ht="17.25" customHeight="1">
      <c r="A61" s="1055"/>
      <c r="B61" s="1171"/>
      <c r="C61" s="1172"/>
      <c r="D61" s="1174"/>
      <c r="E61" s="456" t="s">
        <v>78</v>
      </c>
      <c r="F61" s="456"/>
      <c r="G61" s="456"/>
      <c r="H61" s="457" t="s">
        <v>77</v>
      </c>
      <c r="I61" s="329" t="s">
        <v>162</v>
      </c>
      <c r="J61" s="330" t="s">
        <v>163</v>
      </c>
      <c r="K61" s="331" t="s">
        <v>139</v>
      </c>
      <c r="L61" s="517"/>
      <c r="M61" s="517"/>
      <c r="N61" s="517"/>
      <c r="O61" s="517"/>
      <c r="P61" s="517"/>
      <c r="Q61" s="517"/>
    </row>
    <row r="62" spans="1:17" ht="17.25" customHeight="1" thickBot="1">
      <c r="A62" s="1055"/>
      <c r="B62" s="1175" t="s">
        <v>79</v>
      </c>
      <c r="C62" s="1176"/>
      <c r="D62" s="458" t="s">
        <v>77</v>
      </c>
      <c r="E62" s="395" t="s">
        <v>81</v>
      </c>
      <c r="F62" s="395"/>
      <c r="G62" s="395"/>
      <c r="H62" s="459" t="s">
        <v>77</v>
      </c>
      <c r="I62" s="332"/>
      <c r="J62" s="330" t="s">
        <v>164</v>
      </c>
      <c r="K62" s="331" t="s">
        <v>139</v>
      </c>
      <c r="L62" s="517"/>
      <c r="M62" s="517"/>
      <c r="N62" s="517"/>
      <c r="O62" s="517"/>
      <c r="P62" s="517"/>
      <c r="Q62" s="517"/>
    </row>
    <row r="63" spans="1:17" ht="17.25" customHeight="1" thickTop="1">
      <c r="A63" s="1055"/>
      <c r="B63" s="1175" t="s">
        <v>82</v>
      </c>
      <c r="C63" s="1176"/>
      <c r="D63" s="460" t="s">
        <v>77</v>
      </c>
      <c r="E63" s="461"/>
      <c r="F63" s="462"/>
      <c r="G63" s="461"/>
      <c r="H63" s="463"/>
      <c r="I63" s="332"/>
      <c r="J63" s="333" t="s">
        <v>165</v>
      </c>
      <c r="K63" s="334" t="s">
        <v>139</v>
      </c>
      <c r="L63" s="517"/>
      <c r="M63" s="517"/>
      <c r="N63" s="517"/>
      <c r="O63" s="517"/>
      <c r="P63" s="517"/>
      <c r="Q63" s="517"/>
    </row>
    <row r="64" spans="1:17" ht="17.25" customHeight="1" thickBot="1">
      <c r="A64" s="1055"/>
      <c r="B64" s="1175" t="s">
        <v>135</v>
      </c>
      <c r="C64" s="1176"/>
      <c r="D64" s="464" t="s">
        <v>77</v>
      </c>
      <c r="E64" s="465"/>
      <c r="F64" s="466"/>
      <c r="G64" s="465"/>
      <c r="H64" s="467"/>
      <c r="I64" s="332"/>
      <c r="J64" s="335" t="s">
        <v>166</v>
      </c>
      <c r="K64" s="336" t="s">
        <v>139</v>
      </c>
      <c r="L64" s="517"/>
      <c r="M64" s="517"/>
      <c r="N64" s="517"/>
      <c r="O64" s="517"/>
      <c r="P64" s="517"/>
      <c r="Q64" s="517"/>
    </row>
    <row r="65" spans="1:17" ht="17.25" customHeight="1" thickTop="1">
      <c r="A65" s="1055"/>
      <c r="B65" s="1177" t="s">
        <v>134</v>
      </c>
      <c r="C65" s="1178"/>
      <c r="D65" s="1190" t="s">
        <v>77</v>
      </c>
      <c r="E65" s="456" t="s">
        <v>83</v>
      </c>
      <c r="F65" s="456"/>
      <c r="G65" s="456"/>
      <c r="H65" s="457" t="s">
        <v>77</v>
      </c>
      <c r="I65" s="356" t="s">
        <v>234</v>
      </c>
      <c r="J65" s="357"/>
      <c r="K65" s="358" t="s">
        <v>139</v>
      </c>
      <c r="L65" s="517"/>
      <c r="M65" s="517"/>
      <c r="N65" s="517"/>
      <c r="O65" s="517"/>
      <c r="P65" s="517"/>
      <c r="Q65" s="517"/>
    </row>
    <row r="66" spans="1:17" ht="17.25" customHeight="1">
      <c r="A66" s="1055"/>
      <c r="B66" s="1179"/>
      <c r="C66" s="1180"/>
      <c r="D66" s="1191"/>
      <c r="E66" s="468" t="s">
        <v>84</v>
      </c>
      <c r="F66" s="468"/>
      <c r="G66" s="468"/>
      <c r="H66" s="469" t="s">
        <v>77</v>
      </c>
      <c r="I66" s="977" t="s">
        <v>235</v>
      </c>
      <c r="J66" s="978"/>
      <c r="K66" s="358" t="s">
        <v>139</v>
      </c>
      <c r="L66" s="517"/>
      <c r="M66" s="517"/>
      <c r="N66" s="517"/>
      <c r="O66" s="517"/>
      <c r="P66" s="517"/>
      <c r="Q66" s="517"/>
    </row>
    <row r="67" spans="1:17" ht="17.25" customHeight="1">
      <c r="A67" s="1055"/>
      <c r="B67" s="1181"/>
      <c r="C67" s="1182"/>
      <c r="D67" s="1174"/>
      <c r="E67" s="468" t="s">
        <v>85</v>
      </c>
      <c r="F67" s="468"/>
      <c r="G67" s="468"/>
      <c r="H67" s="469" t="s">
        <v>77</v>
      </c>
      <c r="I67" s="979" t="s">
        <v>236</v>
      </c>
      <c r="J67" s="980"/>
      <c r="K67" s="981"/>
      <c r="L67" s="517"/>
      <c r="M67" s="517"/>
      <c r="N67" s="517"/>
      <c r="O67" s="517"/>
      <c r="P67" s="517"/>
      <c r="Q67" s="517"/>
    </row>
    <row r="68" spans="1:17" ht="17.25" customHeight="1">
      <c r="A68" s="1055"/>
      <c r="B68" s="1192" t="s">
        <v>86</v>
      </c>
      <c r="C68" s="1193"/>
      <c r="D68" s="1190" t="s">
        <v>77</v>
      </c>
      <c r="E68" s="395" t="s">
        <v>87</v>
      </c>
      <c r="F68" s="395"/>
      <c r="G68" s="395"/>
      <c r="H68" s="459" t="s">
        <v>77</v>
      </c>
      <c r="I68" s="979"/>
      <c r="J68" s="980"/>
      <c r="K68" s="981"/>
      <c r="L68" s="517"/>
      <c r="M68" s="517"/>
      <c r="N68" s="517"/>
      <c r="O68" s="517"/>
      <c r="P68" s="517"/>
      <c r="Q68" s="517"/>
    </row>
    <row r="69" spans="1:17" ht="17.25" customHeight="1">
      <c r="A69" s="1055"/>
      <c r="B69" s="1194"/>
      <c r="C69" s="1195"/>
      <c r="D69" s="1191"/>
      <c r="E69" s="377" t="s">
        <v>88</v>
      </c>
      <c r="F69" s="377"/>
      <c r="G69" s="377"/>
      <c r="H69" s="470" t="s">
        <v>77</v>
      </c>
      <c r="I69" s="982" t="s">
        <v>237</v>
      </c>
      <c r="J69" s="359" t="s">
        <v>238</v>
      </c>
      <c r="K69" s="328" t="s">
        <v>139</v>
      </c>
      <c r="L69" s="517"/>
      <c r="M69" s="517"/>
      <c r="N69" s="517"/>
      <c r="O69" s="517"/>
      <c r="P69" s="517"/>
      <c r="Q69" s="517"/>
    </row>
    <row r="70" spans="1:17" ht="17.25" customHeight="1">
      <c r="A70" s="1055"/>
      <c r="B70" s="1194"/>
      <c r="C70" s="1195"/>
      <c r="D70" s="1191"/>
      <c r="E70" s="377" t="s">
        <v>89</v>
      </c>
      <c r="F70" s="377"/>
      <c r="G70" s="377"/>
      <c r="H70" s="470" t="s">
        <v>77</v>
      </c>
      <c r="I70" s="983"/>
      <c r="J70" s="360" t="s">
        <v>239</v>
      </c>
      <c r="K70" s="331" t="s">
        <v>139</v>
      </c>
      <c r="L70" s="517"/>
      <c r="M70" s="517"/>
      <c r="N70" s="517"/>
      <c r="O70" s="517"/>
      <c r="P70" s="517"/>
      <c r="Q70" s="517"/>
    </row>
    <row r="71" spans="1:17" ht="17.25" customHeight="1" thickBot="1">
      <c r="A71" s="1055"/>
      <c r="B71" s="1171"/>
      <c r="C71" s="1172"/>
      <c r="D71" s="1174"/>
      <c r="E71" s="377" t="s">
        <v>90</v>
      </c>
      <c r="F71" s="377"/>
      <c r="G71" s="377"/>
      <c r="H71" s="470" t="s">
        <v>77</v>
      </c>
      <c r="I71" s="983"/>
      <c r="J71" s="360" t="s">
        <v>240</v>
      </c>
      <c r="K71" s="331" t="s">
        <v>139</v>
      </c>
      <c r="L71" s="517"/>
      <c r="M71" s="517"/>
      <c r="N71" s="517"/>
      <c r="O71" s="517"/>
      <c r="P71" s="517"/>
      <c r="Q71" s="517"/>
    </row>
    <row r="72" spans="1:17" ht="17.25" customHeight="1" thickTop="1">
      <c r="A72" s="1055"/>
      <c r="B72" s="471" t="s">
        <v>91</v>
      </c>
      <c r="C72" s="472"/>
      <c r="D72" s="472"/>
      <c r="E72" s="473"/>
      <c r="F72" s="474" t="s">
        <v>77</v>
      </c>
      <c r="G72" s="475"/>
      <c r="H72" s="476"/>
      <c r="I72" s="983"/>
      <c r="J72" s="360" t="s">
        <v>245</v>
      </c>
      <c r="K72" s="331" t="s">
        <v>139</v>
      </c>
      <c r="L72" s="517"/>
      <c r="M72" s="517"/>
      <c r="N72" s="517"/>
      <c r="O72" s="517"/>
      <c r="P72" s="517"/>
      <c r="Q72" s="517"/>
    </row>
    <row r="73" spans="1:17" ht="17.25" customHeight="1">
      <c r="A73" s="1055"/>
      <c r="B73" s="404" t="s">
        <v>92</v>
      </c>
      <c r="C73" s="477"/>
      <c r="D73" s="477"/>
      <c r="E73" s="477"/>
      <c r="F73" s="460" t="s">
        <v>77</v>
      </c>
      <c r="G73" s="478"/>
      <c r="H73" s="479"/>
      <c r="I73" s="983"/>
      <c r="J73" s="360" t="s">
        <v>241</v>
      </c>
      <c r="K73" s="331" t="s">
        <v>139</v>
      </c>
      <c r="L73" s="517"/>
      <c r="M73" s="517"/>
      <c r="N73" s="517"/>
      <c r="O73" s="517"/>
      <c r="P73" s="517"/>
      <c r="Q73" s="517"/>
    </row>
    <row r="74" spans="1:17" ht="17.25" customHeight="1">
      <c r="A74" s="1055"/>
      <c r="B74" s="404" t="s">
        <v>93</v>
      </c>
      <c r="C74" s="477"/>
      <c r="D74" s="477"/>
      <c r="E74" s="477"/>
      <c r="F74" s="460" t="s">
        <v>77</v>
      </c>
      <c r="G74" s="478"/>
      <c r="H74" s="479"/>
      <c r="I74" s="984"/>
      <c r="J74" s="361" t="s">
        <v>325</v>
      </c>
      <c r="K74" s="334" t="s">
        <v>139</v>
      </c>
      <c r="L74" s="517"/>
      <c r="M74" s="517"/>
      <c r="N74" s="517"/>
      <c r="O74" s="517"/>
      <c r="P74" s="517"/>
      <c r="Q74" s="517"/>
    </row>
    <row r="75" spans="1:17" ht="17.25" customHeight="1" thickBot="1">
      <c r="A75" s="1170"/>
      <c r="B75" s="408" t="s">
        <v>94</v>
      </c>
      <c r="C75" s="480"/>
      <c r="D75" s="480"/>
      <c r="E75" s="480"/>
      <c r="F75" s="481" t="s">
        <v>77</v>
      </c>
      <c r="G75" s="482"/>
      <c r="H75" s="483"/>
      <c r="I75" s="974" t="s">
        <v>174</v>
      </c>
      <c r="J75" s="975"/>
      <c r="K75" s="976"/>
      <c r="L75" s="517"/>
      <c r="M75" s="517"/>
      <c r="N75" s="517"/>
      <c r="O75" s="517"/>
      <c r="P75" s="517"/>
      <c r="Q75" s="517"/>
    </row>
    <row r="76" spans="1:17" ht="17.25" customHeight="1" thickTop="1">
      <c r="A76" s="1164" t="s">
        <v>96</v>
      </c>
      <c r="B76" s="1084" t="s">
        <v>100</v>
      </c>
      <c r="C76" s="1085"/>
      <c r="D76" s="401"/>
      <c r="E76" s="377" t="s">
        <v>97</v>
      </c>
      <c r="F76" s="377"/>
      <c r="G76" s="377"/>
      <c r="H76" s="484" t="s">
        <v>77</v>
      </c>
      <c r="I76" s="960"/>
      <c r="J76" s="961"/>
      <c r="K76" s="962"/>
      <c r="L76" s="517"/>
      <c r="M76" s="517"/>
      <c r="N76" s="517"/>
      <c r="O76" s="517"/>
      <c r="P76" s="517"/>
      <c r="Q76" s="517"/>
    </row>
    <row r="77" spans="1:17" ht="17.25" customHeight="1">
      <c r="A77" s="1165"/>
      <c r="B77" s="1167"/>
      <c r="C77" s="1085"/>
      <c r="D77" s="485" t="s">
        <v>77</v>
      </c>
      <c r="E77" s="377" t="s">
        <v>98</v>
      </c>
      <c r="F77" s="377"/>
      <c r="G77" s="377"/>
      <c r="H77" s="484" t="s">
        <v>77</v>
      </c>
      <c r="I77" s="963"/>
      <c r="J77" s="964"/>
      <c r="K77" s="965"/>
      <c r="L77" s="517"/>
      <c r="M77" s="517"/>
      <c r="N77" s="517"/>
      <c r="O77" s="517"/>
      <c r="P77" s="517"/>
      <c r="Q77" s="517"/>
    </row>
    <row r="78" spans="1:17" ht="17.25" customHeight="1" thickBot="1">
      <c r="A78" s="1166"/>
      <c r="B78" s="1086"/>
      <c r="C78" s="1087"/>
      <c r="D78" s="486"/>
      <c r="E78" s="456" t="s">
        <v>99</v>
      </c>
      <c r="F78" s="456"/>
      <c r="G78" s="456"/>
      <c r="H78" s="487" t="s">
        <v>77</v>
      </c>
      <c r="I78" s="963"/>
      <c r="J78" s="964"/>
      <c r="K78" s="965"/>
      <c r="L78" s="517"/>
      <c r="M78" s="517"/>
      <c r="N78" s="517"/>
      <c r="O78" s="517"/>
      <c r="P78" s="517"/>
      <c r="Q78" s="517"/>
    </row>
    <row r="79" spans="1:17" ht="17.25" customHeight="1" thickTop="1">
      <c r="A79" s="1018" t="s">
        <v>106</v>
      </c>
      <c r="B79" s="488" t="s">
        <v>101</v>
      </c>
      <c r="C79" s="489"/>
      <c r="D79" s="1012" t="s">
        <v>102</v>
      </c>
      <c r="E79" s="1014"/>
      <c r="F79" s="490" t="s">
        <v>175</v>
      </c>
      <c r="G79" s="491" t="s">
        <v>80</v>
      </c>
      <c r="H79" s="492" t="s">
        <v>103</v>
      </c>
      <c r="I79" s="362" t="s">
        <v>167</v>
      </c>
      <c r="J79" s="1233" t="s">
        <v>334</v>
      </c>
      <c r="K79" s="1234"/>
      <c r="L79" s="517"/>
      <c r="M79" s="517"/>
      <c r="N79" s="517"/>
      <c r="O79" s="517"/>
      <c r="P79" s="517"/>
      <c r="Q79" s="517"/>
    </row>
    <row r="80" spans="1:17" ht="17.25" customHeight="1" thickBot="1">
      <c r="A80" s="1019"/>
      <c r="B80" s="335" t="s">
        <v>176</v>
      </c>
      <c r="C80" s="489"/>
      <c r="D80" s="1220" t="s">
        <v>139</v>
      </c>
      <c r="E80" s="1221"/>
      <c r="F80" s="493" t="s">
        <v>116</v>
      </c>
      <c r="G80" s="494" t="s">
        <v>116</v>
      </c>
      <c r="H80" s="495" t="s">
        <v>116</v>
      </c>
      <c r="I80" s="363" t="s">
        <v>170</v>
      </c>
      <c r="J80" s="968" t="s">
        <v>169</v>
      </c>
      <c r="K80" s="969"/>
      <c r="L80" s="517"/>
      <c r="M80" s="517"/>
      <c r="N80" s="517"/>
      <c r="O80" s="517"/>
      <c r="P80" s="517"/>
      <c r="Q80" s="517"/>
    </row>
    <row r="81" spans="1:17" ht="17.25" customHeight="1" thickTop="1">
      <c r="A81" s="1019"/>
      <c r="B81" s="1183" t="s">
        <v>104</v>
      </c>
      <c r="C81" s="496" t="s">
        <v>107</v>
      </c>
      <c r="D81" s="1186" t="s">
        <v>77</v>
      </c>
      <c r="E81" s="1187"/>
      <c r="F81" s="493" t="s">
        <v>116</v>
      </c>
      <c r="G81" s="494" t="s">
        <v>116</v>
      </c>
      <c r="H81" s="495" t="s">
        <v>116</v>
      </c>
      <c r="I81" s="363" t="s">
        <v>171</v>
      </c>
      <c r="J81" s="968" t="s">
        <v>169</v>
      </c>
      <c r="K81" s="969"/>
      <c r="L81" s="517"/>
      <c r="M81" s="517"/>
      <c r="N81" s="517"/>
      <c r="O81" s="517"/>
      <c r="P81" s="517"/>
      <c r="Q81" s="517"/>
    </row>
    <row r="82" spans="1:17" ht="17.25" customHeight="1">
      <c r="A82" s="1019"/>
      <c r="B82" s="1184"/>
      <c r="C82" s="497" t="s">
        <v>108</v>
      </c>
      <c r="D82" s="1188" t="s">
        <v>116</v>
      </c>
      <c r="E82" s="1189"/>
      <c r="F82" s="498" t="s">
        <v>116</v>
      </c>
      <c r="G82" s="499" t="s">
        <v>116</v>
      </c>
      <c r="H82" s="500" t="s">
        <v>116</v>
      </c>
      <c r="I82" s="363" t="s">
        <v>172</v>
      </c>
      <c r="J82" s="968" t="s">
        <v>169</v>
      </c>
      <c r="K82" s="969"/>
      <c r="L82" s="517"/>
      <c r="M82" s="517"/>
      <c r="N82" s="517"/>
      <c r="O82" s="517"/>
      <c r="P82" s="517"/>
      <c r="Q82" s="517"/>
    </row>
    <row r="83" spans="1:17" ht="17.25" customHeight="1" thickBot="1">
      <c r="A83" s="1019"/>
      <c r="B83" s="1184"/>
      <c r="C83" s="497" t="s">
        <v>109</v>
      </c>
      <c r="D83" s="1188" t="s">
        <v>116</v>
      </c>
      <c r="E83" s="1189"/>
      <c r="F83" s="498" t="s">
        <v>116</v>
      </c>
      <c r="G83" s="499" t="s">
        <v>116</v>
      </c>
      <c r="H83" s="500" t="s">
        <v>116</v>
      </c>
      <c r="I83" s="501" t="s">
        <v>173</v>
      </c>
      <c r="J83" s="1222" t="s">
        <v>168</v>
      </c>
      <c r="K83" s="1223"/>
      <c r="L83" s="517"/>
      <c r="M83" s="517"/>
      <c r="N83" s="517"/>
      <c r="O83" s="517"/>
      <c r="P83" s="517"/>
      <c r="Q83" s="517"/>
    </row>
    <row r="84" spans="1:17" ht="17.25" customHeight="1" thickTop="1" thickBot="1">
      <c r="A84" s="1019"/>
      <c r="B84" s="1185"/>
      <c r="C84" s="502" t="s">
        <v>110</v>
      </c>
      <c r="D84" s="1207" t="s">
        <v>116</v>
      </c>
      <c r="E84" s="1208"/>
      <c r="F84" s="503" t="s">
        <v>116</v>
      </c>
      <c r="G84" s="504" t="s">
        <v>116</v>
      </c>
      <c r="H84" s="503" t="s">
        <v>116</v>
      </c>
      <c r="I84" s="1024" t="s">
        <v>174</v>
      </c>
      <c r="J84" s="1224"/>
      <c r="K84" s="1025"/>
      <c r="L84" s="517"/>
      <c r="M84" s="517"/>
      <c r="N84" s="517"/>
      <c r="O84" s="517"/>
      <c r="P84" s="517"/>
      <c r="Q84" s="517"/>
    </row>
    <row r="85" spans="1:17" ht="17.25" customHeight="1" thickTop="1">
      <c r="A85" s="1019"/>
      <c r="B85" s="1225" t="s">
        <v>105</v>
      </c>
      <c r="C85" s="505" t="s">
        <v>111</v>
      </c>
      <c r="D85" s="1229" t="s">
        <v>116</v>
      </c>
      <c r="E85" s="1229"/>
      <c r="F85" s="494" t="s">
        <v>116</v>
      </c>
      <c r="G85" s="494" t="s">
        <v>116</v>
      </c>
      <c r="H85" s="493" t="s">
        <v>116</v>
      </c>
      <c r="I85" s="1035"/>
      <c r="J85" s="1036"/>
      <c r="K85" s="1037"/>
      <c r="L85" s="517"/>
      <c r="M85" s="517"/>
      <c r="N85" s="517"/>
      <c r="O85" s="517"/>
      <c r="P85" s="517"/>
      <c r="Q85" s="517"/>
    </row>
    <row r="86" spans="1:17" ht="17.25" customHeight="1">
      <c r="A86" s="1019"/>
      <c r="B86" s="1226"/>
      <c r="C86" s="506" t="s">
        <v>112</v>
      </c>
      <c r="D86" s="1230" t="s">
        <v>116</v>
      </c>
      <c r="E86" s="1230"/>
      <c r="F86" s="499" t="s">
        <v>116</v>
      </c>
      <c r="G86" s="499" t="s">
        <v>116</v>
      </c>
      <c r="H86" s="498" t="s">
        <v>116</v>
      </c>
      <c r="I86" s="1038"/>
      <c r="J86" s="1039"/>
      <c r="K86" s="1040"/>
      <c r="L86" s="517"/>
      <c r="M86" s="517"/>
      <c r="N86" s="517"/>
      <c r="O86" s="517"/>
      <c r="P86" s="517"/>
      <c r="Q86" s="517"/>
    </row>
    <row r="87" spans="1:17" ht="17.25" customHeight="1" thickBot="1">
      <c r="A87" s="1019"/>
      <c r="B87" s="1226"/>
      <c r="C87" s="507" t="s">
        <v>113</v>
      </c>
      <c r="D87" s="1231" t="s">
        <v>116</v>
      </c>
      <c r="E87" s="1231"/>
      <c r="F87" s="499" t="s">
        <v>116</v>
      </c>
      <c r="G87" s="499" t="s">
        <v>116</v>
      </c>
      <c r="H87" s="498" t="s">
        <v>116</v>
      </c>
      <c r="I87" s="1038"/>
      <c r="J87" s="1039"/>
      <c r="K87" s="1040"/>
      <c r="L87" s="517"/>
      <c r="M87" s="517"/>
      <c r="N87" s="517"/>
      <c r="O87" s="517"/>
      <c r="P87" s="517"/>
      <c r="Q87" s="517"/>
    </row>
    <row r="88" spans="1:17" ht="17.25" customHeight="1" thickTop="1">
      <c r="A88" s="1019"/>
      <c r="B88" s="1227"/>
      <c r="C88" s="508" t="s">
        <v>114</v>
      </c>
      <c r="D88" s="1205" t="s">
        <v>116</v>
      </c>
      <c r="E88" s="1206"/>
      <c r="F88" s="509" t="s">
        <v>116</v>
      </c>
      <c r="G88" s="510" t="s">
        <v>116</v>
      </c>
      <c r="H88" s="509" t="s">
        <v>116</v>
      </c>
      <c r="I88" s="1038"/>
      <c r="J88" s="1039"/>
      <c r="K88" s="1040"/>
      <c r="L88" s="517"/>
      <c r="M88" s="517"/>
      <c r="N88" s="517"/>
      <c r="O88" s="517"/>
      <c r="P88" s="517"/>
      <c r="Q88" s="517"/>
    </row>
    <row r="89" spans="1:17" ht="17.25" customHeight="1" thickBot="1">
      <c r="A89" s="1006"/>
      <c r="B89" s="1228"/>
      <c r="C89" s="502" t="s">
        <v>115</v>
      </c>
      <c r="D89" s="1207" t="s">
        <v>116</v>
      </c>
      <c r="E89" s="1208"/>
      <c r="F89" s="503" t="s">
        <v>116</v>
      </c>
      <c r="G89" s="504" t="s">
        <v>116</v>
      </c>
      <c r="H89" s="503" t="s">
        <v>116</v>
      </c>
      <c r="I89" s="1041"/>
      <c r="J89" s="1042"/>
      <c r="K89" s="1043"/>
      <c r="L89" s="517"/>
      <c r="M89" s="517"/>
      <c r="N89" s="517"/>
      <c r="O89" s="517"/>
      <c r="P89" s="517"/>
      <c r="Q89" s="517"/>
    </row>
    <row r="90" spans="1:17" ht="17.25" customHeight="1" thickTop="1">
      <c r="A90" s="1018" t="s">
        <v>117</v>
      </c>
      <c r="B90" s="394" t="s">
        <v>119</v>
      </c>
      <c r="C90" s="511"/>
      <c r="D90" s="377"/>
      <c r="E90" s="1209"/>
      <c r="F90" s="1210"/>
      <c r="G90" s="1210"/>
      <c r="H90" s="1210"/>
      <c r="I90" s="1210"/>
      <c r="J90" s="1210"/>
      <c r="K90" s="1211"/>
      <c r="L90" s="517"/>
      <c r="M90" s="517"/>
      <c r="N90" s="517"/>
      <c r="O90" s="517"/>
      <c r="P90" s="517"/>
      <c r="Q90" s="517"/>
    </row>
    <row r="91" spans="1:17" ht="17.25" customHeight="1">
      <c r="A91" s="1019"/>
      <c r="B91" s="411" t="s">
        <v>120</v>
      </c>
      <c r="C91" s="512"/>
      <c r="D91" s="456"/>
      <c r="E91" s="1212"/>
      <c r="F91" s="1212"/>
      <c r="G91" s="1212"/>
      <c r="H91" s="1212"/>
      <c r="I91" s="1212"/>
      <c r="J91" s="1212"/>
      <c r="K91" s="1213"/>
      <c r="L91" s="517"/>
      <c r="M91" s="517"/>
      <c r="N91" s="517"/>
      <c r="O91" s="517"/>
      <c r="P91" s="517"/>
      <c r="Q91" s="517"/>
    </row>
    <row r="92" spans="1:17" ht="17.25" customHeight="1">
      <c r="A92" s="1019"/>
      <c r="B92" s="394" t="s">
        <v>121</v>
      </c>
      <c r="C92" s="513"/>
      <c r="D92" s="395"/>
      <c r="E92" s="1210"/>
      <c r="F92" s="1210"/>
      <c r="G92" s="1210"/>
      <c r="H92" s="1210"/>
      <c r="I92" s="1210"/>
      <c r="J92" s="1210"/>
      <c r="K92" s="1211"/>
      <c r="L92" s="517"/>
      <c r="M92" s="517"/>
      <c r="N92" s="517"/>
      <c r="O92" s="517"/>
      <c r="P92" s="517"/>
      <c r="Q92" s="517"/>
    </row>
    <row r="93" spans="1:17" ht="17.25" customHeight="1">
      <c r="A93" s="1019"/>
      <c r="B93" s="411" t="s">
        <v>122</v>
      </c>
      <c r="C93" s="512"/>
      <c r="D93" s="512"/>
      <c r="E93" s="1212"/>
      <c r="F93" s="1212"/>
      <c r="G93" s="1212"/>
      <c r="H93" s="1212"/>
      <c r="I93" s="1212"/>
      <c r="J93" s="1212"/>
      <c r="K93" s="1213"/>
      <c r="L93" s="520"/>
      <c r="M93" s="521"/>
      <c r="N93" s="521"/>
      <c r="O93" s="355" t="s">
        <v>195</v>
      </c>
      <c r="P93" s="355" t="s">
        <v>196</v>
      </c>
      <c r="Q93" s="355" t="s">
        <v>197</v>
      </c>
    </row>
    <row r="94" spans="1:17" ht="17.25" customHeight="1">
      <c r="A94" s="1019"/>
      <c r="B94" s="1092" t="s">
        <v>123</v>
      </c>
      <c r="C94" s="1093"/>
      <c r="D94" s="1093"/>
      <c r="E94" s="1216"/>
      <c r="F94" s="1216"/>
      <c r="G94" s="1216"/>
      <c r="H94" s="1216"/>
      <c r="I94" s="1216"/>
      <c r="J94" s="1216"/>
      <c r="K94" s="1217"/>
      <c r="L94" s="522"/>
      <c r="M94" s="523" t="s">
        <v>198</v>
      </c>
      <c r="N94" s="523" t="s">
        <v>139</v>
      </c>
      <c r="O94" s="524" t="str">
        <f>+K13</f>
        <v>人</v>
      </c>
      <c r="P94" s="524" t="str">
        <f>+I8</f>
        <v>人</v>
      </c>
      <c r="Q94" s="524" t="e">
        <f>+P94-O94</f>
        <v>#VALUE!</v>
      </c>
    </row>
    <row r="95" spans="1:17" ht="17.25" customHeight="1">
      <c r="A95" s="1006"/>
      <c r="B95" s="1214"/>
      <c r="C95" s="1215"/>
      <c r="D95" s="1215"/>
      <c r="E95" s="1218"/>
      <c r="F95" s="1218"/>
      <c r="G95" s="1218"/>
      <c r="H95" s="1218"/>
      <c r="I95" s="1218"/>
      <c r="J95" s="1218"/>
      <c r="K95" s="1219"/>
      <c r="L95" s="522"/>
      <c r="M95" s="523" t="s">
        <v>199</v>
      </c>
      <c r="N95" s="523" t="s">
        <v>139</v>
      </c>
      <c r="O95" s="524" t="str">
        <f>+K15</f>
        <v>人</v>
      </c>
      <c r="P95" s="524" t="str">
        <f>+I8</f>
        <v>人</v>
      </c>
      <c r="Q95" s="524" t="e">
        <f>+P95-O95</f>
        <v>#VALUE!</v>
      </c>
    </row>
    <row r="96" spans="1:17" ht="17.25" customHeight="1">
      <c r="A96" s="1018" t="s">
        <v>118</v>
      </c>
      <c r="B96" s="1196" t="s">
        <v>131</v>
      </c>
      <c r="C96" s="1197"/>
      <c r="D96" s="1197"/>
      <c r="E96" s="1197"/>
      <c r="F96" s="1197"/>
      <c r="G96" s="1197"/>
      <c r="H96" s="1197"/>
      <c r="I96" s="1197"/>
      <c r="J96" s="1197"/>
      <c r="K96" s="1198"/>
      <c r="L96" s="525"/>
      <c r="M96" s="523" t="s">
        <v>201</v>
      </c>
      <c r="N96" s="523" t="s">
        <v>285</v>
      </c>
      <c r="O96" s="524" t="str">
        <f>+K29</f>
        <v>個</v>
      </c>
      <c r="P96" s="524" t="str">
        <f>+K30</f>
        <v>個</v>
      </c>
      <c r="Q96" s="524" t="e">
        <f>+O96-P96</f>
        <v>#VALUE!</v>
      </c>
    </row>
    <row r="97" spans="1:17" ht="17.25" customHeight="1">
      <c r="A97" s="1019"/>
      <c r="B97" s="1199"/>
      <c r="C97" s="1200"/>
      <c r="D97" s="1200"/>
      <c r="E97" s="1200"/>
      <c r="F97" s="1200"/>
      <c r="G97" s="1200"/>
      <c r="H97" s="1200"/>
      <c r="I97" s="1200"/>
      <c r="J97" s="1200"/>
      <c r="K97" s="1201"/>
      <c r="L97" s="525"/>
      <c r="M97" s="523" t="s">
        <v>202</v>
      </c>
      <c r="N97" s="523" t="s">
        <v>286</v>
      </c>
      <c r="O97" s="524" t="str">
        <f>+K31</f>
        <v>L/日/避難所</v>
      </c>
      <c r="P97" s="524" t="str">
        <f>+K32</f>
        <v>L/日/避難所</v>
      </c>
      <c r="Q97" s="524" t="e">
        <f>+O97-P97</f>
        <v>#VALUE!</v>
      </c>
    </row>
    <row r="98" spans="1:17" ht="17.25" customHeight="1">
      <c r="A98" s="1019"/>
      <c r="B98" s="1196" t="s">
        <v>132</v>
      </c>
      <c r="C98" s="1197"/>
      <c r="D98" s="1197"/>
      <c r="E98" s="1197"/>
      <c r="F98" s="1197"/>
      <c r="G98" s="1197"/>
      <c r="H98" s="1197"/>
      <c r="I98" s="1197"/>
      <c r="J98" s="1197"/>
      <c r="K98" s="1198"/>
      <c r="L98" s="525"/>
      <c r="M98" s="523" t="s">
        <v>203</v>
      </c>
      <c r="N98" s="523" t="s">
        <v>287</v>
      </c>
      <c r="O98" s="524" t="str">
        <f>+K33</f>
        <v>L/日/避難所</v>
      </c>
      <c r="P98" s="524" t="str">
        <f>+K34</f>
        <v>L/日/避難所</v>
      </c>
      <c r="Q98" s="524" t="e">
        <f>+O98-P98</f>
        <v>#VALUE!</v>
      </c>
    </row>
    <row r="99" spans="1:17" ht="17.25" customHeight="1">
      <c r="A99" s="1019"/>
      <c r="B99" s="1199"/>
      <c r="C99" s="1200"/>
      <c r="D99" s="1200"/>
      <c r="E99" s="1200"/>
      <c r="F99" s="1200"/>
      <c r="G99" s="1200"/>
      <c r="H99" s="1200"/>
      <c r="I99" s="1200"/>
      <c r="J99" s="1200"/>
      <c r="K99" s="1201"/>
      <c r="L99" s="525"/>
      <c r="M99" s="523" t="s">
        <v>205</v>
      </c>
      <c r="N99" s="523" t="s">
        <v>288</v>
      </c>
      <c r="O99" s="524" t="str">
        <f>+K40</f>
        <v>箇所</v>
      </c>
      <c r="P99" s="524" t="str">
        <f>+F40</f>
        <v>（　　箇所）</v>
      </c>
      <c r="Q99" s="524" t="e">
        <f>+O99-P99</f>
        <v>#VALUE!</v>
      </c>
    </row>
    <row r="100" spans="1:17" ht="17.25" customHeight="1">
      <c r="A100" s="1019"/>
      <c r="B100" s="1196" t="s">
        <v>124</v>
      </c>
      <c r="C100" s="1197"/>
      <c r="D100" s="1197"/>
      <c r="E100" s="1197"/>
      <c r="F100" s="1197"/>
      <c r="G100" s="1197"/>
      <c r="H100" s="1197"/>
      <c r="I100" s="1197"/>
      <c r="J100" s="1197"/>
      <c r="K100" s="1198"/>
      <c r="L100" s="526"/>
      <c r="M100" s="523" t="s">
        <v>204</v>
      </c>
      <c r="N100" s="523"/>
      <c r="O100" s="1232">
        <f>+I52</f>
        <v>0</v>
      </c>
      <c r="P100" s="1232"/>
      <c r="Q100" s="1232"/>
    </row>
    <row r="101" spans="1:17" ht="17.25" customHeight="1" thickBot="1">
      <c r="A101" s="1019"/>
      <c r="B101" s="1202"/>
      <c r="C101" s="1203"/>
      <c r="D101" s="1203"/>
      <c r="E101" s="1203"/>
      <c r="F101" s="1203"/>
      <c r="G101" s="1203"/>
      <c r="H101" s="1203"/>
      <c r="I101" s="1203"/>
      <c r="J101" s="1203"/>
      <c r="K101" s="1204"/>
      <c r="L101" s="526"/>
      <c r="M101" s="523" t="s">
        <v>200</v>
      </c>
      <c r="N101" s="523"/>
      <c r="O101" s="524" t="str">
        <f>+F25</f>
        <v>有　・　無</v>
      </c>
      <c r="P101" s="524"/>
      <c r="Q101" s="524"/>
    </row>
    <row r="102" spans="1:17" ht="14.25" customHeight="1" thickTop="1">
      <c r="A102" s="1055"/>
      <c r="B102" s="514" t="s">
        <v>227</v>
      </c>
      <c r="C102" s="514"/>
      <c r="D102" s="515"/>
      <c r="E102" s="515"/>
      <c r="F102" s="515"/>
      <c r="G102" s="515"/>
      <c r="H102" s="515"/>
      <c r="I102" s="515"/>
      <c r="J102" s="515"/>
      <c r="K102" s="516"/>
      <c r="L102" s="527"/>
      <c r="M102" s="528"/>
      <c r="N102" s="528"/>
      <c r="O102" s="529"/>
      <c r="P102" s="529"/>
      <c r="Q102" s="529"/>
    </row>
    <row r="103" spans="1:17" ht="14.25" customHeight="1">
      <c r="A103" s="1055"/>
      <c r="B103" s="1147" t="s">
        <v>351</v>
      </c>
      <c r="C103" s="1148"/>
      <c r="D103" s="1149"/>
      <c r="E103" s="1149"/>
      <c r="F103" s="1149"/>
      <c r="G103" s="1149"/>
      <c r="H103" s="1149"/>
      <c r="I103" s="1149"/>
      <c r="J103" s="1149"/>
      <c r="K103" s="1150"/>
      <c r="L103" s="527"/>
      <c r="M103" s="528"/>
      <c r="N103" s="528"/>
      <c r="O103" s="528"/>
      <c r="P103" s="528"/>
      <c r="Q103" s="528"/>
    </row>
    <row r="104" spans="1:17" ht="14.25" customHeight="1">
      <c r="A104" s="1055"/>
      <c r="B104" s="1141"/>
      <c r="C104" s="1142"/>
      <c r="D104" s="1142"/>
      <c r="E104" s="1142"/>
      <c r="F104" s="1142"/>
      <c r="G104" s="1142"/>
      <c r="H104" s="1142"/>
      <c r="I104" s="1142"/>
      <c r="J104" s="1142"/>
      <c r="K104" s="1143"/>
      <c r="L104" s="528"/>
      <c r="M104" s="528"/>
      <c r="N104" s="528"/>
      <c r="O104" s="528"/>
      <c r="P104" s="528"/>
      <c r="Q104" s="517"/>
    </row>
    <row r="105" spans="1:17" ht="14.25" customHeight="1" thickBot="1">
      <c r="A105" s="1170"/>
      <c r="B105" s="1144"/>
      <c r="C105" s="1145"/>
      <c r="D105" s="1145"/>
      <c r="E105" s="1145"/>
      <c r="F105" s="1145"/>
      <c r="G105" s="1145"/>
      <c r="H105" s="1145"/>
      <c r="I105" s="1145"/>
      <c r="J105" s="1145"/>
      <c r="K105" s="1146"/>
      <c r="L105" s="517"/>
      <c r="M105" s="517"/>
      <c r="N105" s="517"/>
      <c r="O105" s="517"/>
      <c r="P105" s="517"/>
      <c r="Q105" s="517"/>
    </row>
    <row r="106" spans="1:17" ht="14.25" thickTop="1"/>
  </sheetData>
  <mergeCells count="150">
    <mergeCell ref="E1:K1"/>
    <mergeCell ref="A2:E3"/>
    <mergeCell ref="G2:H2"/>
    <mergeCell ref="I2:K2"/>
    <mergeCell ref="G3:H3"/>
    <mergeCell ref="I3:K3"/>
    <mergeCell ref="I41:J41"/>
    <mergeCell ref="I85:K89"/>
    <mergeCell ref="J9:K9"/>
    <mergeCell ref="B10:E10"/>
    <mergeCell ref="G10:H10"/>
    <mergeCell ref="D11:E11"/>
    <mergeCell ref="I11:K12"/>
    <mergeCell ref="B12:H12"/>
    <mergeCell ref="A7:A13"/>
    <mergeCell ref="B7:E7"/>
    <mergeCell ref="F7:H7"/>
    <mergeCell ref="B8:E8"/>
    <mergeCell ref="D9:E9"/>
    <mergeCell ref="G9:H9"/>
    <mergeCell ref="B13:H13"/>
    <mergeCell ref="I13:J1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A27:A28"/>
    <mergeCell ref="B27:H28"/>
    <mergeCell ref="I27:K28"/>
    <mergeCell ref="D19:H19"/>
    <mergeCell ref="B20:C21"/>
    <mergeCell ref="D20:H20"/>
    <mergeCell ref="I20:K20"/>
    <mergeCell ref="D21:K21"/>
    <mergeCell ref="B22:C23"/>
    <mergeCell ref="D22:H22"/>
    <mergeCell ref="I22:K23"/>
    <mergeCell ref="D23:H23"/>
    <mergeCell ref="I35:K39"/>
    <mergeCell ref="B29:C34"/>
    <mergeCell ref="I29:J29"/>
    <mergeCell ref="I30:J30"/>
    <mergeCell ref="I31:J31"/>
    <mergeCell ref="I32:J32"/>
    <mergeCell ref="D40:D42"/>
    <mergeCell ref="I40:J40"/>
    <mergeCell ref="E29:F29"/>
    <mergeCell ref="G29:H29"/>
    <mergeCell ref="E30:F30"/>
    <mergeCell ref="G30:H30"/>
    <mergeCell ref="F37:G37"/>
    <mergeCell ref="F38:G38"/>
    <mergeCell ref="F39:G39"/>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85:B89"/>
    <mergeCell ref="D85:E85"/>
    <mergeCell ref="D86:E86"/>
    <mergeCell ref="D87:E87"/>
    <mergeCell ref="B81:B84"/>
    <mergeCell ref="D81:E81"/>
    <mergeCell ref="J81:K81"/>
    <mergeCell ref="D82:E82"/>
    <mergeCell ref="J82:K82"/>
    <mergeCell ref="A96:A105"/>
    <mergeCell ref="B96:K97"/>
    <mergeCell ref="B98:K99"/>
    <mergeCell ref="B100:K101"/>
    <mergeCell ref="O100:Q100"/>
    <mergeCell ref="B103:C103"/>
    <mergeCell ref="D103:K103"/>
    <mergeCell ref="B104:K105"/>
    <mergeCell ref="D88:E88"/>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E51:F51"/>
    <mergeCell ref="G51:H51"/>
    <mergeCell ref="E32:G32"/>
    <mergeCell ref="E31:G31"/>
    <mergeCell ref="E33:F33"/>
    <mergeCell ref="G33:H33"/>
    <mergeCell ref="E34:F34"/>
    <mergeCell ref="G34:H34"/>
    <mergeCell ref="F35:G35"/>
    <mergeCell ref="F36:G36"/>
  </mergeCells>
  <phoneticPr fontId="47"/>
  <conditionalFormatting sqref="Q96 Q101">
    <cfRule type="cellIs" dxfId="103" priority="4" stopIfTrue="1" operator="greaterThan">
      <formula>0</formula>
    </cfRule>
  </conditionalFormatting>
  <conditionalFormatting sqref="Q99">
    <cfRule type="cellIs" dxfId="102" priority="3" stopIfTrue="1" operator="greaterThan">
      <formula>0</formula>
    </cfRule>
  </conditionalFormatting>
  <conditionalFormatting sqref="Q97:Q98">
    <cfRule type="cellIs" dxfId="101" priority="2" stopIfTrue="1" operator="greaterThan">
      <formula>0</formula>
    </cfRule>
  </conditionalFormatting>
  <conditionalFormatting sqref="Q94:Q95">
    <cfRule type="cellIs" dxfId="100" priority="1" stopIfTrue="1" operator="greaterThan">
      <formula>0</formula>
    </cfRule>
  </conditionalFormatting>
  <dataValidations count="18">
    <dataValidation type="list" allowBlank="1" showInputMessage="1" showErrorMessage="1" sqref="J80:K83">
      <formula1>"◎,○,×"</formula1>
    </dataValidation>
    <dataValidation type="list" allowBlank="1" showInputMessage="1" showErrorMessage="1" sqref="F61">
      <formula1>"熊本県,大分県,福岡県,長崎県"</formula1>
    </dataValidation>
    <dataValidation type="list" allowBlank="1" showInputMessage="1" showErrorMessage="1" sqref="G51:H51">
      <formula1>"十分 ・ 不足 ・ 無,十分,不足,無"</formula1>
    </dataValidation>
    <dataValidation type="list" allowBlank="1" showInputMessage="1" showErrorMessage="1" sqref="E51">
      <formula1>"１回　・　２回　・　３回,１回,２回,３回"</formula1>
    </dataValidation>
    <dataValidation type="list" allowBlank="1" showInputMessage="1" showErrorMessage="1" sqref="G47:H48">
      <formula1>"不適　・　適,適,不適"</formula1>
    </dataValidation>
    <dataValidation type="list" allowBlank="1" showInputMessage="1" showErrorMessage="1" sqref="H45:H46 F46 E48:E50 H49:H50 E52">
      <formula1>"無　・　有,有,無"</formula1>
    </dataValidation>
    <dataValidation type="list" allowBlank="1" showInputMessage="1" showErrorMessage="1" sqref="H40 E43:E44 G44">
      <formula1>"無 ・ 有,無,有"</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F41:F42 H41:H42">
      <formula1>"不良・普・良,不良,普,良"</formula1>
    </dataValidation>
    <dataValidation type="list" allowBlank="1" showInputMessage="1" showErrorMessage="1" sqref="E40">
      <formula1>"無(使用不可)・有(使用可),無(使用不可),有(使用可)"</formula1>
    </dataValidation>
    <dataValidation type="list" allowBlank="1" showInputMessage="1" showErrorMessage="1" sqref="F35:G39">
      <formula1>"（使用可・使用不可）,（使用可),（使用不可）"</formula1>
    </dataValidation>
    <dataValidation type="list" allowBlank="1" showInputMessage="1" showErrorMessage="1" sqref="E35:E39">
      <formula1>"無・有,無,有"</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29:F30 E33:F34">
      <formula1>"可(開通)・不可(不通),可(開通),不可(不通)"</formula1>
    </dataValidation>
    <dataValidation type="list" allowBlank="1" showInputMessage="1" showErrorMessage="1" sqref="G52:H52">
      <formula1>"無(不適)　・　有(適),無(不適),有(適)"</formula1>
    </dataValidation>
    <dataValidation type="list" allowBlank="1" showInputMessage="1" showErrorMessage="1" sqref="E45:F45">
      <formula1>"不良　・　普　・　良,不良,普,良"</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topLeftCell="A34" zoomScale="110" zoomScaleNormal="100" zoomScaleSheetLayoutView="110" workbookViewId="0">
      <selection activeCell="B103" sqref="B103:C103"/>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125" style="1" customWidth="1"/>
    <col min="13" max="13" width="8.5" style="1" customWidth="1"/>
    <col min="14" max="14" width="7.875" style="1" customWidth="1"/>
    <col min="15" max="16" width="8.25" style="1" customWidth="1"/>
    <col min="17" max="16384" width="9" style="1"/>
  </cols>
  <sheetData>
    <row r="1" spans="1:17" ht="17.25" customHeight="1" thickBot="1">
      <c r="A1" s="364" t="s">
        <v>225</v>
      </c>
      <c r="B1" s="364"/>
      <c r="C1" s="364"/>
      <c r="D1" s="364"/>
      <c r="E1" s="1107" t="s">
        <v>326</v>
      </c>
      <c r="F1" s="1107"/>
      <c r="G1" s="1107"/>
      <c r="H1" s="1107"/>
      <c r="I1" s="1107"/>
      <c r="J1" s="1107"/>
      <c r="K1" s="1107"/>
      <c r="L1" s="517"/>
      <c r="M1" s="517"/>
      <c r="N1" s="517"/>
      <c r="O1" s="517"/>
      <c r="P1" s="517"/>
      <c r="Q1" s="517"/>
    </row>
    <row r="2" spans="1:17" ht="17.25" customHeight="1" thickTop="1">
      <c r="A2" s="1108" t="s">
        <v>130</v>
      </c>
      <c r="B2" s="1109"/>
      <c r="C2" s="1109"/>
      <c r="D2" s="1109"/>
      <c r="E2" s="1109"/>
      <c r="F2" s="364"/>
      <c r="G2" s="1110" t="s">
        <v>65</v>
      </c>
      <c r="H2" s="1111"/>
      <c r="I2" s="1112" t="s">
        <v>0</v>
      </c>
      <c r="J2" s="1113"/>
      <c r="K2" s="1114"/>
      <c r="L2" s="517"/>
      <c r="M2" s="517"/>
      <c r="N2" s="517"/>
      <c r="O2" s="517"/>
      <c r="P2" s="517"/>
      <c r="Q2" s="517"/>
    </row>
    <row r="3" spans="1:17" ht="17.25" customHeight="1" thickBot="1">
      <c r="A3" s="1109"/>
      <c r="B3" s="1109"/>
      <c r="C3" s="1109"/>
      <c r="D3" s="1109"/>
      <c r="E3" s="1109"/>
      <c r="F3" s="364"/>
      <c r="G3" s="1115" t="s">
        <v>28</v>
      </c>
      <c r="H3" s="1116"/>
      <c r="I3" s="1117"/>
      <c r="J3" s="1118"/>
      <c r="K3" s="1119"/>
      <c r="L3" s="517"/>
      <c r="M3" s="517"/>
      <c r="N3" s="517"/>
      <c r="O3" s="517"/>
      <c r="P3" s="517"/>
      <c r="Q3" s="517"/>
    </row>
    <row r="4" spans="1:17" ht="17.25" customHeight="1" thickTop="1">
      <c r="A4" s="365" t="s">
        <v>1</v>
      </c>
      <c r="B4" s="364"/>
      <c r="C4" s="364"/>
      <c r="D4" s="364"/>
      <c r="E4" s="364"/>
      <c r="F4" s="364"/>
      <c r="G4" s="366"/>
      <c r="H4" s="367"/>
      <c r="I4" s="367"/>
      <c r="J4" s="367"/>
      <c r="K4" s="367"/>
      <c r="L4" s="517"/>
      <c r="M4" s="517"/>
      <c r="N4" s="517"/>
      <c r="O4" s="517"/>
      <c r="P4" s="517"/>
      <c r="Q4" s="517"/>
    </row>
    <row r="5" spans="1:17" ht="17.25" customHeight="1">
      <c r="A5" s="365" t="s">
        <v>2</v>
      </c>
      <c r="B5" s="364"/>
      <c r="C5" s="364"/>
      <c r="D5" s="364"/>
      <c r="E5" s="364"/>
      <c r="F5" s="364"/>
      <c r="G5" s="364"/>
      <c r="H5" s="364"/>
      <c r="I5" s="364"/>
      <c r="J5" s="364"/>
      <c r="K5" s="364"/>
      <c r="L5" s="517"/>
      <c r="M5" s="517"/>
      <c r="N5" s="517"/>
      <c r="O5" s="517"/>
      <c r="P5" s="517"/>
      <c r="Q5" s="517"/>
    </row>
    <row r="6" spans="1:17" ht="17.25" customHeight="1" thickBot="1">
      <c r="A6" s="365" t="s">
        <v>3</v>
      </c>
      <c r="B6" s="364"/>
      <c r="C6" s="364"/>
      <c r="D6" s="364"/>
      <c r="E6" s="364"/>
      <c r="F6" s="364"/>
      <c r="G6" s="364"/>
      <c r="H6" s="364"/>
      <c r="I6" s="364"/>
      <c r="J6" s="364"/>
      <c r="K6" s="364"/>
      <c r="L6" s="517"/>
      <c r="M6" s="517"/>
      <c r="N6" s="517"/>
      <c r="O6" s="517"/>
      <c r="P6" s="517"/>
      <c r="Q6" s="517"/>
    </row>
    <row r="7" spans="1:17" ht="17.25" customHeight="1" thickTop="1" thickBot="1">
      <c r="A7" s="1054" t="s">
        <v>4</v>
      </c>
      <c r="B7" s="1056" t="s">
        <v>5</v>
      </c>
      <c r="C7" s="1120"/>
      <c r="D7" s="1120"/>
      <c r="E7" s="1121"/>
      <c r="F7" s="1122" t="s">
        <v>73</v>
      </c>
      <c r="G7" s="1120"/>
      <c r="H7" s="1120"/>
      <c r="I7" s="368" t="s">
        <v>16</v>
      </c>
      <c r="J7" s="369" t="s">
        <v>349</v>
      </c>
      <c r="K7" s="370" t="s">
        <v>350</v>
      </c>
      <c r="L7" s="517"/>
      <c r="M7" s="517"/>
      <c r="N7" s="517"/>
      <c r="O7" s="517"/>
      <c r="P7" s="517"/>
      <c r="Q7" s="517"/>
    </row>
    <row r="8" spans="1:17" ht="17.25" customHeight="1" thickTop="1" thickBot="1">
      <c r="A8" s="1055"/>
      <c r="B8" s="1123"/>
      <c r="C8" s="1124"/>
      <c r="D8" s="1124"/>
      <c r="E8" s="1125"/>
      <c r="F8" s="371"/>
      <c r="G8" s="372"/>
      <c r="H8" s="372"/>
      <c r="I8" s="373" t="s">
        <v>77</v>
      </c>
      <c r="J8" s="374" t="s">
        <v>149</v>
      </c>
      <c r="K8" s="375" t="s">
        <v>150</v>
      </c>
      <c r="L8" s="517"/>
      <c r="M8" s="517"/>
      <c r="N8" s="517"/>
      <c r="O8" s="517"/>
      <c r="P8" s="517"/>
      <c r="Q8" s="517"/>
    </row>
    <row r="9" spans="1:17" ht="17.25" customHeight="1" thickTop="1">
      <c r="A9" s="1019"/>
      <c r="B9" s="376" t="s">
        <v>14</v>
      </c>
      <c r="C9" s="377"/>
      <c r="D9" s="1126"/>
      <c r="E9" s="1127"/>
      <c r="F9" s="376" t="s">
        <v>15</v>
      </c>
      <c r="G9" s="1128"/>
      <c r="H9" s="1129"/>
      <c r="I9" s="376" t="s">
        <v>6</v>
      </c>
      <c r="J9" s="1131"/>
      <c r="K9" s="1132"/>
      <c r="L9" s="517"/>
      <c r="M9" s="517"/>
      <c r="N9" s="517"/>
      <c r="O9" s="517"/>
      <c r="P9" s="517"/>
      <c r="Q9" s="517"/>
    </row>
    <row r="10" spans="1:17" ht="17.25" customHeight="1">
      <c r="A10" s="1019"/>
      <c r="B10" s="1070"/>
      <c r="C10" s="1071"/>
      <c r="D10" s="1071"/>
      <c r="E10" s="1072"/>
      <c r="F10" s="378" t="s">
        <v>136</v>
      </c>
      <c r="G10" s="997"/>
      <c r="H10" s="998"/>
      <c r="I10" s="379"/>
      <c r="J10" s="380"/>
      <c r="K10" s="381" t="s">
        <v>339</v>
      </c>
      <c r="L10" s="517"/>
      <c r="M10" s="517"/>
      <c r="N10" s="517"/>
      <c r="O10" s="517"/>
      <c r="P10" s="517"/>
      <c r="Q10" s="517"/>
    </row>
    <row r="11" spans="1:17" ht="17.25" customHeight="1">
      <c r="A11" s="1019"/>
      <c r="B11" s="382" t="s">
        <v>20</v>
      </c>
      <c r="C11" s="383"/>
      <c r="D11" s="1049" t="s">
        <v>315</v>
      </c>
      <c r="E11" s="1049"/>
      <c r="F11" s="384" t="s">
        <v>137</v>
      </c>
      <c r="G11" s="385" t="str">
        <f>IF(ISERROR(K10/I8),"",K10/I8)</f>
        <v/>
      </c>
      <c r="H11" s="386" t="s">
        <v>138</v>
      </c>
      <c r="I11" s="1133" t="s">
        <v>7</v>
      </c>
      <c r="J11" s="1134"/>
      <c r="K11" s="1135"/>
      <c r="L11" s="517"/>
      <c r="M11" s="517"/>
      <c r="N11" s="517"/>
      <c r="O11" s="517"/>
      <c r="P11" s="517"/>
      <c r="Q11" s="517"/>
    </row>
    <row r="12" spans="1:17" ht="17.25" customHeight="1">
      <c r="A12" s="1019"/>
      <c r="B12" s="1092" t="s">
        <v>60</v>
      </c>
      <c r="C12" s="1139"/>
      <c r="D12" s="1139"/>
      <c r="E12" s="1139"/>
      <c r="F12" s="1139"/>
      <c r="G12" s="1139"/>
      <c r="H12" s="1140"/>
      <c r="I12" s="1136"/>
      <c r="J12" s="1137"/>
      <c r="K12" s="1138"/>
      <c r="L12" s="517"/>
      <c r="M12" s="517"/>
      <c r="N12" s="517"/>
      <c r="O12" s="517"/>
      <c r="P12" s="517"/>
      <c r="Q12" s="517"/>
    </row>
    <row r="13" spans="1:17" ht="17.25" customHeight="1" thickBot="1">
      <c r="A13" s="1006"/>
      <c r="B13" s="1130"/>
      <c r="C13" s="1063"/>
      <c r="D13" s="1063"/>
      <c r="E13" s="1063"/>
      <c r="F13" s="1063"/>
      <c r="G13" s="1063"/>
      <c r="H13" s="1064"/>
      <c r="I13" s="1065" t="s">
        <v>328</v>
      </c>
      <c r="J13" s="1066"/>
      <c r="K13" s="387" t="str">
        <f>IF(ISERROR(K10/3.5),"人",K10/3.5)</f>
        <v>人</v>
      </c>
      <c r="L13" s="517"/>
      <c r="M13" s="517"/>
      <c r="N13" s="517"/>
      <c r="O13" s="517"/>
      <c r="P13" s="517"/>
      <c r="Q13" s="517"/>
    </row>
    <row r="14" spans="1:17" ht="17.25" customHeight="1" thickTop="1">
      <c r="A14" s="1054" t="s">
        <v>13</v>
      </c>
      <c r="B14" s="1056" t="s">
        <v>8</v>
      </c>
      <c r="C14" s="1057"/>
      <c r="D14" s="1057"/>
      <c r="E14" s="1057"/>
      <c r="F14" s="1057"/>
      <c r="G14" s="1057"/>
      <c r="H14" s="1058"/>
      <c r="I14" s="1059" t="s">
        <v>187</v>
      </c>
      <c r="J14" s="1060"/>
      <c r="K14" s="388" t="str">
        <f>IF(ISERROR(I8-K13),"人",I8-K13)</f>
        <v>人</v>
      </c>
      <c r="L14" s="517"/>
      <c r="M14" s="517"/>
      <c r="N14" s="517"/>
      <c r="O14" s="517"/>
      <c r="P14" s="517"/>
      <c r="Q14" s="517"/>
    </row>
    <row r="15" spans="1:17" ht="17.25" customHeight="1" thickBot="1">
      <c r="A15" s="1055"/>
      <c r="B15" s="389" t="s">
        <v>17</v>
      </c>
      <c r="C15" s="390"/>
      <c r="D15" s="1061"/>
      <c r="E15" s="1061"/>
      <c r="F15" s="1061"/>
      <c r="G15" s="1061"/>
      <c r="H15" s="1062"/>
      <c r="I15" s="1059" t="s">
        <v>329</v>
      </c>
      <c r="J15" s="1060"/>
      <c r="K15" s="387" t="str">
        <f>IF(ISERROR(K10/6.4),"人",K10/6.4)</f>
        <v>人</v>
      </c>
      <c r="L15" s="517"/>
      <c r="M15" s="517"/>
      <c r="N15" s="517"/>
      <c r="O15" s="517"/>
      <c r="P15" s="517"/>
      <c r="Q15" s="517"/>
    </row>
    <row r="16" spans="1:17" ht="17.25" customHeight="1" thickTop="1">
      <c r="A16" s="1019"/>
      <c r="B16" s="376" t="s">
        <v>18</v>
      </c>
      <c r="C16" s="377"/>
      <c r="D16" s="1063"/>
      <c r="E16" s="1063"/>
      <c r="F16" s="1063"/>
      <c r="G16" s="1063"/>
      <c r="H16" s="1064"/>
      <c r="I16" s="1065" t="s">
        <v>188</v>
      </c>
      <c r="J16" s="1066"/>
      <c r="K16" s="388" t="str">
        <f>IF(ISERROR(I8-K15),"人",I8-K15)</f>
        <v>人</v>
      </c>
      <c r="L16" s="517"/>
      <c r="M16" s="517"/>
      <c r="N16" s="517"/>
      <c r="O16" s="517"/>
      <c r="P16" s="517"/>
      <c r="Q16" s="517"/>
    </row>
    <row r="17" spans="1:17" ht="17.25" customHeight="1">
      <c r="A17" s="1019"/>
      <c r="B17" s="1067" t="s">
        <v>19</v>
      </c>
      <c r="C17" s="1068"/>
      <c r="D17" s="1068"/>
      <c r="E17" s="1068"/>
      <c r="F17" s="1068"/>
      <c r="G17" s="1068"/>
      <c r="H17" s="1069"/>
      <c r="I17" s="391"/>
      <c r="J17" s="392"/>
      <c r="K17" s="393"/>
      <c r="L17" s="517"/>
      <c r="M17" s="517"/>
      <c r="N17" s="517"/>
      <c r="O17" s="517"/>
      <c r="P17" s="517"/>
      <c r="Q17" s="517"/>
    </row>
    <row r="18" spans="1:17" ht="17.25" customHeight="1">
      <c r="A18" s="1019"/>
      <c r="B18" s="1070"/>
      <c r="C18" s="1071"/>
      <c r="D18" s="1071"/>
      <c r="E18" s="1071"/>
      <c r="F18" s="1071"/>
      <c r="G18" s="1071"/>
      <c r="H18" s="1072"/>
      <c r="I18" s="391"/>
      <c r="J18" s="392"/>
      <c r="K18" s="393"/>
      <c r="L18" s="517"/>
      <c r="M18" s="517"/>
      <c r="N18" s="517"/>
      <c r="O18" s="517"/>
      <c r="P18" s="517"/>
      <c r="Q18" s="517"/>
    </row>
    <row r="19" spans="1:17" ht="17.25" customHeight="1" thickBot="1">
      <c r="A19" s="1019"/>
      <c r="B19" s="394" t="s">
        <v>21</v>
      </c>
      <c r="C19" s="395"/>
      <c r="D19" s="1073" t="s">
        <v>29</v>
      </c>
      <c r="E19" s="1073"/>
      <c r="F19" s="1073"/>
      <c r="G19" s="1073"/>
      <c r="H19" s="1074"/>
      <c r="I19" s="391"/>
      <c r="J19" s="392"/>
      <c r="K19" s="393"/>
      <c r="L19" s="517"/>
      <c r="M19" s="517"/>
      <c r="N19" s="517"/>
      <c r="O19" s="517"/>
      <c r="P19" s="517"/>
      <c r="Q19" s="517"/>
    </row>
    <row r="20" spans="1:17" ht="17.25" customHeight="1" thickTop="1">
      <c r="A20" s="1055"/>
      <c r="B20" s="1075" t="s">
        <v>26</v>
      </c>
      <c r="C20" s="1076"/>
      <c r="D20" s="1079" t="s">
        <v>30</v>
      </c>
      <c r="E20" s="1079"/>
      <c r="F20" s="1079"/>
      <c r="G20" s="1079"/>
      <c r="H20" s="1079"/>
      <c r="I20" s="1080" t="s">
        <v>126</v>
      </c>
      <c r="J20" s="1080"/>
      <c r="K20" s="1081"/>
      <c r="L20" s="517"/>
      <c r="M20" s="517"/>
      <c r="N20" s="517"/>
      <c r="O20" s="517"/>
      <c r="P20" s="517"/>
      <c r="Q20" s="517"/>
    </row>
    <row r="21" spans="1:17" ht="17.25" customHeight="1" thickBot="1">
      <c r="A21" s="1055"/>
      <c r="B21" s="1077"/>
      <c r="C21" s="1078"/>
      <c r="D21" s="1082" t="s">
        <v>330</v>
      </c>
      <c r="E21" s="1082"/>
      <c r="F21" s="1082"/>
      <c r="G21" s="1082"/>
      <c r="H21" s="1082"/>
      <c r="I21" s="1082"/>
      <c r="J21" s="1082"/>
      <c r="K21" s="1083"/>
      <c r="L21" s="517"/>
      <c r="M21" s="517"/>
      <c r="N21" s="517"/>
      <c r="O21" s="517"/>
      <c r="P21" s="517"/>
      <c r="Q21" s="517"/>
    </row>
    <row r="22" spans="1:17" ht="17.25" customHeight="1" thickTop="1">
      <c r="A22" s="1019"/>
      <c r="B22" s="1084" t="s">
        <v>22</v>
      </c>
      <c r="C22" s="1085"/>
      <c r="D22" s="1063" t="s">
        <v>30</v>
      </c>
      <c r="E22" s="1063"/>
      <c r="F22" s="1063"/>
      <c r="G22" s="1063"/>
      <c r="H22" s="1063"/>
      <c r="I22" s="1088" t="s">
        <v>11</v>
      </c>
      <c r="J22" s="1089"/>
      <c r="K22" s="1090"/>
      <c r="L22" s="517"/>
      <c r="M22" s="517"/>
      <c r="N22" s="517"/>
      <c r="O22" s="517"/>
      <c r="P22" s="517"/>
      <c r="Q22" s="517"/>
    </row>
    <row r="23" spans="1:17" ht="17.25" customHeight="1">
      <c r="A23" s="1019"/>
      <c r="B23" s="1086"/>
      <c r="C23" s="1087"/>
      <c r="D23" s="1071" t="s">
        <v>27</v>
      </c>
      <c r="E23" s="1071"/>
      <c r="F23" s="1071"/>
      <c r="G23" s="1071"/>
      <c r="H23" s="1071"/>
      <c r="I23" s="1091"/>
      <c r="J23" s="1089"/>
      <c r="K23" s="1090"/>
      <c r="L23" s="517"/>
      <c r="M23" s="517"/>
      <c r="N23" s="517"/>
      <c r="O23" s="517"/>
      <c r="P23" s="517"/>
      <c r="Q23" s="517"/>
    </row>
    <row r="24" spans="1:17" ht="17.25" customHeight="1" thickBot="1">
      <c r="A24" s="1019"/>
      <c r="B24" s="1092" t="s">
        <v>9</v>
      </c>
      <c r="C24" s="1093"/>
      <c r="D24" s="1093"/>
      <c r="E24" s="1093"/>
      <c r="F24" s="1093"/>
      <c r="G24" s="1093"/>
      <c r="H24" s="1093"/>
      <c r="I24" s="1094"/>
      <c r="J24" s="1095"/>
      <c r="K24" s="1096"/>
      <c r="L24" s="517"/>
      <c r="M24" s="517"/>
      <c r="N24" s="517"/>
      <c r="O24" s="517"/>
      <c r="P24" s="517"/>
      <c r="Q24" s="517"/>
    </row>
    <row r="25" spans="1:17" ht="17.25" customHeight="1" thickTop="1" thickBot="1">
      <c r="A25" s="1019"/>
      <c r="B25" s="396" t="s">
        <v>23</v>
      </c>
      <c r="C25" s="397"/>
      <c r="D25" s="398" t="s">
        <v>314</v>
      </c>
      <c r="E25" s="399" t="s">
        <v>71</v>
      </c>
      <c r="F25" s="400" t="s">
        <v>314</v>
      </c>
      <c r="G25" s="1100"/>
      <c r="H25" s="1101"/>
      <c r="I25" s="1094"/>
      <c r="J25" s="1095"/>
      <c r="K25" s="1096"/>
      <c r="L25" s="517"/>
      <c r="M25" s="517"/>
      <c r="N25" s="517"/>
      <c r="O25" s="517"/>
      <c r="P25" s="517"/>
      <c r="Q25" s="517"/>
    </row>
    <row r="26" spans="1:17" ht="17.25" customHeight="1" thickTop="1">
      <c r="A26" s="1006"/>
      <c r="B26" s="1102" t="s">
        <v>25</v>
      </c>
      <c r="C26" s="1103"/>
      <c r="D26" s="1103"/>
      <c r="E26" s="401" t="s">
        <v>314</v>
      </c>
      <c r="F26" s="1104"/>
      <c r="G26" s="1105"/>
      <c r="H26" s="1106"/>
      <c r="I26" s="1097"/>
      <c r="J26" s="1098"/>
      <c r="K26" s="1099"/>
      <c r="L26" s="517"/>
      <c r="M26" s="517"/>
      <c r="N26" s="517"/>
      <c r="O26" s="517"/>
      <c r="P26" s="517"/>
      <c r="Q26" s="517"/>
    </row>
    <row r="27" spans="1:17" ht="17.25" customHeight="1">
      <c r="A27" s="1005"/>
      <c r="B27" s="990" t="s">
        <v>293</v>
      </c>
      <c r="C27" s="1007"/>
      <c r="D27" s="1007"/>
      <c r="E27" s="1007"/>
      <c r="F27" s="1007"/>
      <c r="G27" s="1007"/>
      <c r="H27" s="1008"/>
      <c r="I27" s="1012" t="s">
        <v>10</v>
      </c>
      <c r="J27" s="1013"/>
      <c r="K27" s="1014"/>
      <c r="L27" s="517"/>
      <c r="M27" s="517"/>
      <c r="N27" s="517"/>
      <c r="O27" s="517"/>
      <c r="P27" s="517"/>
      <c r="Q27" s="517"/>
    </row>
    <row r="28" spans="1:17" ht="17.25" customHeight="1" thickBot="1">
      <c r="A28" s="1006"/>
      <c r="B28" s="1009"/>
      <c r="C28" s="1010"/>
      <c r="D28" s="1010"/>
      <c r="E28" s="1010"/>
      <c r="F28" s="1010"/>
      <c r="G28" s="1010"/>
      <c r="H28" s="1011"/>
      <c r="I28" s="1015"/>
      <c r="J28" s="1016"/>
      <c r="K28" s="1017"/>
      <c r="L28" s="517"/>
      <c r="M28" s="517"/>
      <c r="N28" s="517"/>
      <c r="O28" s="517"/>
      <c r="P28" s="517"/>
      <c r="Q28" s="517"/>
    </row>
    <row r="29" spans="1:17" ht="17.25" customHeight="1" thickTop="1">
      <c r="A29" s="1018" t="s">
        <v>12</v>
      </c>
      <c r="B29" s="1012" t="s">
        <v>31</v>
      </c>
      <c r="C29" s="1020"/>
      <c r="D29" s="402" t="s">
        <v>32</v>
      </c>
      <c r="E29" s="1051" t="s">
        <v>296</v>
      </c>
      <c r="F29" s="1051"/>
      <c r="G29" s="1052" t="s">
        <v>294</v>
      </c>
      <c r="H29" s="1053"/>
      <c r="I29" s="1026" t="s">
        <v>233</v>
      </c>
      <c r="J29" s="1027"/>
      <c r="K29" s="403" t="str">
        <f>IF(ISERROR(I8/250),"個",ROUNDUP(I8/250,0))</f>
        <v>個</v>
      </c>
      <c r="L29" s="517" t="s">
        <v>193</v>
      </c>
      <c r="M29" s="517"/>
      <c r="N29" s="517"/>
      <c r="O29" s="517"/>
      <c r="P29" s="517"/>
      <c r="Q29" s="517"/>
    </row>
    <row r="30" spans="1:17" ht="17.25" customHeight="1">
      <c r="A30" s="1019"/>
      <c r="B30" s="1021"/>
      <c r="C30" s="1022"/>
      <c r="D30" s="404" t="s">
        <v>62</v>
      </c>
      <c r="E30" s="954" t="s">
        <v>296</v>
      </c>
      <c r="F30" s="954"/>
      <c r="G30" s="955" t="s">
        <v>294</v>
      </c>
      <c r="H30" s="956"/>
      <c r="I30" s="1028" t="s">
        <v>182</v>
      </c>
      <c r="J30" s="1029"/>
      <c r="K30" s="405" t="s">
        <v>181</v>
      </c>
      <c r="L30" s="517"/>
      <c r="M30" s="517"/>
      <c r="N30" s="517"/>
      <c r="O30" s="517"/>
      <c r="P30" s="517"/>
      <c r="Q30" s="517"/>
    </row>
    <row r="31" spans="1:17" ht="17.25" customHeight="1">
      <c r="A31" s="1019"/>
      <c r="B31" s="1021"/>
      <c r="C31" s="1022"/>
      <c r="D31" s="404" t="s">
        <v>33</v>
      </c>
      <c r="E31" s="948" t="s">
        <v>297</v>
      </c>
      <c r="F31" s="948"/>
      <c r="G31" s="948"/>
      <c r="H31" s="406" t="s">
        <v>295</v>
      </c>
      <c r="I31" s="1028" t="s">
        <v>207</v>
      </c>
      <c r="J31" s="1030"/>
      <c r="K31" s="407" t="str">
        <f>IF(ISERROR(I8*6),"L/日/避難所",I8*6)</f>
        <v>L/日/避難所</v>
      </c>
      <c r="L31" s="517"/>
      <c r="M31" s="517"/>
      <c r="N31" s="517"/>
      <c r="O31" s="517"/>
      <c r="P31" s="517"/>
      <c r="Q31" s="517"/>
    </row>
    <row r="32" spans="1:17" ht="17.25" customHeight="1" thickBot="1">
      <c r="A32" s="1019"/>
      <c r="B32" s="1021"/>
      <c r="C32" s="1022"/>
      <c r="D32" s="408" t="s">
        <v>41</v>
      </c>
      <c r="E32" s="953" t="s">
        <v>302</v>
      </c>
      <c r="F32" s="953"/>
      <c r="G32" s="953"/>
      <c r="H32" s="409" t="s">
        <v>295</v>
      </c>
      <c r="I32" s="1028" t="s">
        <v>192</v>
      </c>
      <c r="J32" s="1030"/>
      <c r="K32" s="410" t="s">
        <v>194</v>
      </c>
      <c r="L32" s="517"/>
      <c r="M32" s="517"/>
      <c r="N32" s="517"/>
      <c r="O32" s="517"/>
      <c r="P32" s="517"/>
      <c r="Q32" s="517"/>
    </row>
    <row r="33" spans="1:17" ht="17.25" customHeight="1" thickTop="1">
      <c r="A33" s="1019"/>
      <c r="B33" s="1021"/>
      <c r="C33" s="1023"/>
      <c r="D33" s="411" t="s">
        <v>34</v>
      </c>
      <c r="E33" s="957" t="s">
        <v>296</v>
      </c>
      <c r="F33" s="957"/>
      <c r="G33" s="958" t="s">
        <v>294</v>
      </c>
      <c r="H33" s="959"/>
      <c r="I33" s="1151" t="s">
        <v>184</v>
      </c>
      <c r="J33" s="1030"/>
      <c r="K33" s="407" t="str">
        <f>IF(ISERROR(I8*3),"L/日/避難所",I8*3)</f>
        <v>L/日/避難所</v>
      </c>
      <c r="L33" s="517"/>
      <c r="M33" s="517"/>
      <c r="N33" s="517"/>
      <c r="O33" s="517"/>
      <c r="P33" s="517"/>
      <c r="Q33" s="517"/>
    </row>
    <row r="34" spans="1:17" ht="17.25" customHeight="1">
      <c r="A34" s="1019"/>
      <c r="B34" s="1024"/>
      <c r="C34" s="1025"/>
      <c r="D34" s="394" t="s">
        <v>35</v>
      </c>
      <c r="E34" s="970" t="s">
        <v>296</v>
      </c>
      <c r="F34" s="970"/>
      <c r="G34" s="971" t="s">
        <v>294</v>
      </c>
      <c r="H34" s="972"/>
      <c r="I34" s="453" t="s">
        <v>183</v>
      </c>
      <c r="J34" s="413" t="s">
        <v>206</v>
      </c>
      <c r="K34" s="407" t="str">
        <f>IF(ISERROR(J34*I8),"L/日/避難所",J34*I8)</f>
        <v>L/日/避難所</v>
      </c>
      <c r="L34" s="517"/>
      <c r="M34" s="517"/>
      <c r="N34" s="517"/>
      <c r="O34" s="517"/>
      <c r="P34" s="517"/>
      <c r="Q34" s="517"/>
    </row>
    <row r="35" spans="1:17" ht="17.25" customHeight="1">
      <c r="A35" s="1019"/>
      <c r="B35" s="990" t="s">
        <v>36</v>
      </c>
      <c r="C35" s="1031"/>
      <c r="D35" s="382" t="s">
        <v>37</v>
      </c>
      <c r="E35" s="414" t="s">
        <v>298</v>
      </c>
      <c r="F35" s="949" t="s">
        <v>299</v>
      </c>
      <c r="G35" s="949"/>
      <c r="H35" s="415"/>
      <c r="I35" s="1035"/>
      <c r="J35" s="1036"/>
      <c r="K35" s="1037"/>
      <c r="L35" s="517"/>
      <c r="M35" s="517"/>
      <c r="N35" s="517"/>
      <c r="O35" s="517"/>
      <c r="P35" s="517"/>
      <c r="Q35" s="517"/>
    </row>
    <row r="36" spans="1:17" ht="17.25" customHeight="1" thickBot="1">
      <c r="A36" s="1019"/>
      <c r="B36" s="1032"/>
      <c r="C36" s="1033"/>
      <c r="D36" s="394" t="s">
        <v>38</v>
      </c>
      <c r="E36" s="416" t="s">
        <v>298</v>
      </c>
      <c r="F36" s="950" t="s">
        <v>299</v>
      </c>
      <c r="G36" s="950"/>
      <c r="H36" s="417"/>
      <c r="I36" s="1038"/>
      <c r="J36" s="1039"/>
      <c r="K36" s="1040"/>
      <c r="L36" s="517"/>
      <c r="M36" s="517"/>
      <c r="N36" s="517"/>
      <c r="O36" s="517"/>
      <c r="P36" s="517"/>
      <c r="Q36" s="517"/>
    </row>
    <row r="37" spans="1:17" ht="17.25" customHeight="1" thickTop="1" thickBot="1">
      <c r="A37" s="1019"/>
      <c r="B37" s="1032"/>
      <c r="C37" s="1034"/>
      <c r="D37" s="418" t="s">
        <v>39</v>
      </c>
      <c r="E37" s="419" t="s">
        <v>298</v>
      </c>
      <c r="F37" s="951" t="s">
        <v>299</v>
      </c>
      <c r="G37" s="951"/>
      <c r="H37" s="420"/>
      <c r="I37" s="1039"/>
      <c r="J37" s="1039"/>
      <c r="K37" s="1040"/>
      <c r="L37" s="517"/>
      <c r="M37" s="517"/>
      <c r="N37" s="517"/>
      <c r="O37" s="517"/>
      <c r="P37" s="517"/>
      <c r="Q37" s="517"/>
    </row>
    <row r="38" spans="1:17" ht="17.25" customHeight="1" thickTop="1">
      <c r="A38" s="1019"/>
      <c r="B38" s="1032"/>
      <c r="C38" s="1033"/>
      <c r="D38" s="411" t="s">
        <v>40</v>
      </c>
      <c r="E38" s="414" t="s">
        <v>298</v>
      </c>
      <c r="F38" s="952" t="s">
        <v>299</v>
      </c>
      <c r="G38" s="952"/>
      <c r="H38" s="415"/>
      <c r="I38" s="1038"/>
      <c r="J38" s="1039"/>
      <c r="K38" s="1040"/>
      <c r="L38" s="517"/>
      <c r="M38" s="517"/>
      <c r="N38" s="517"/>
      <c r="O38" s="517"/>
      <c r="P38" s="517"/>
      <c r="Q38" s="517"/>
    </row>
    <row r="39" spans="1:17" ht="17.25" customHeight="1" thickBot="1">
      <c r="A39" s="1019"/>
      <c r="B39" s="1032"/>
      <c r="C39" s="1033"/>
      <c r="D39" s="394" t="s">
        <v>42</v>
      </c>
      <c r="E39" s="416" t="s">
        <v>298</v>
      </c>
      <c r="F39" s="949" t="s">
        <v>299</v>
      </c>
      <c r="G39" s="949"/>
      <c r="H39" s="421"/>
      <c r="I39" s="1041"/>
      <c r="J39" s="1042"/>
      <c r="K39" s="1043"/>
      <c r="L39" s="517"/>
      <c r="M39" s="517"/>
      <c r="N39" s="517"/>
      <c r="O39" s="517"/>
      <c r="P39" s="517"/>
      <c r="Q39" s="517"/>
    </row>
    <row r="40" spans="1:17" ht="17.25" customHeight="1" thickTop="1">
      <c r="A40" s="1019"/>
      <c r="B40" s="1032"/>
      <c r="C40" s="1034"/>
      <c r="D40" s="1044" t="s">
        <v>63</v>
      </c>
      <c r="E40" s="422" t="s">
        <v>300</v>
      </c>
      <c r="F40" s="423" t="s">
        <v>180</v>
      </c>
      <c r="G40" s="424" t="s">
        <v>144</v>
      </c>
      <c r="H40" s="425" t="s">
        <v>304</v>
      </c>
      <c r="I40" s="1047" t="s">
        <v>292</v>
      </c>
      <c r="J40" s="1048"/>
      <c r="K40" s="426" t="str">
        <f>IF(ISERROR(I8/50),"箇所",ROUNDUP(I8/50,0))</f>
        <v>箇所</v>
      </c>
      <c r="L40" s="518"/>
      <c r="M40" s="519"/>
      <c r="N40" s="519"/>
      <c r="O40" s="519"/>
      <c r="P40" s="519"/>
      <c r="Q40" s="517"/>
    </row>
    <row r="41" spans="1:17" ht="17.25" customHeight="1" thickBot="1">
      <c r="A41" s="1019"/>
      <c r="B41" s="1032"/>
      <c r="C41" s="1034"/>
      <c r="D41" s="1045"/>
      <c r="E41" s="427" t="s">
        <v>146</v>
      </c>
      <c r="F41" s="604" t="s">
        <v>301</v>
      </c>
      <c r="G41" s="428" t="s">
        <v>148</v>
      </c>
      <c r="H41" s="605" t="s">
        <v>301</v>
      </c>
      <c r="I41" s="1038"/>
      <c r="J41" s="1039"/>
      <c r="K41" s="426"/>
      <c r="L41" s="517"/>
      <c r="M41" s="517"/>
      <c r="N41" s="517"/>
      <c r="O41" s="517"/>
      <c r="P41" s="517"/>
      <c r="Q41" s="517"/>
    </row>
    <row r="42" spans="1:17" ht="17.25" customHeight="1" thickTop="1" thickBot="1">
      <c r="A42" s="1019"/>
      <c r="B42" s="1032"/>
      <c r="C42" s="1034"/>
      <c r="D42" s="1046"/>
      <c r="E42" s="429" t="s">
        <v>43</v>
      </c>
      <c r="F42" s="606" t="s">
        <v>303</v>
      </c>
      <c r="G42" s="430" t="s">
        <v>61</v>
      </c>
      <c r="H42" s="607" t="s">
        <v>303</v>
      </c>
      <c r="I42" s="431"/>
      <c r="J42" s="432"/>
      <c r="K42" s="433"/>
      <c r="L42" s="517"/>
      <c r="M42" s="517"/>
      <c r="N42" s="517"/>
      <c r="O42" s="517"/>
      <c r="P42" s="517"/>
      <c r="Q42" s="517"/>
    </row>
    <row r="43" spans="1:17" ht="17.25" customHeight="1" thickTop="1">
      <c r="A43" s="1019"/>
      <c r="B43" s="1032"/>
      <c r="C43" s="1033"/>
      <c r="D43" s="434" t="s">
        <v>44</v>
      </c>
      <c r="E43" s="435" t="s">
        <v>304</v>
      </c>
      <c r="F43" s="436" t="s">
        <v>67</v>
      </c>
      <c r="G43" s="437"/>
      <c r="H43" s="438" t="s">
        <v>152</v>
      </c>
      <c r="I43" s="431"/>
      <c r="J43" s="432"/>
      <c r="K43" s="433"/>
      <c r="L43" s="517"/>
      <c r="M43" s="517"/>
      <c r="N43" s="517"/>
      <c r="O43" s="517"/>
      <c r="P43" s="517"/>
      <c r="Q43" s="517"/>
    </row>
    <row r="44" spans="1:17" ht="17.25" customHeight="1">
      <c r="A44" s="1019"/>
      <c r="B44" s="992"/>
      <c r="C44" s="993"/>
      <c r="D44" s="335" t="s">
        <v>45</v>
      </c>
      <c r="E44" s="439" t="s">
        <v>304</v>
      </c>
      <c r="F44" s="437" t="s">
        <v>68</v>
      </c>
      <c r="G44" s="435" t="s">
        <v>304</v>
      </c>
      <c r="H44" s="440" t="s">
        <v>152</v>
      </c>
      <c r="I44" s="441"/>
      <c r="J44" s="442"/>
      <c r="K44" s="443"/>
      <c r="L44" s="517"/>
      <c r="M44" s="517"/>
      <c r="N44" s="517"/>
      <c r="O44" s="517"/>
      <c r="P44" s="517"/>
      <c r="Q44" s="517"/>
    </row>
    <row r="45" spans="1:17" ht="17.25" customHeight="1" thickBot="1">
      <c r="A45" s="1019"/>
      <c r="B45" s="990" t="s">
        <v>46</v>
      </c>
      <c r="C45" s="1031"/>
      <c r="D45" s="335" t="s">
        <v>47</v>
      </c>
      <c r="E45" s="1049" t="s">
        <v>305</v>
      </c>
      <c r="F45" s="1050"/>
      <c r="G45" s="444" t="s">
        <v>49</v>
      </c>
      <c r="H45" s="445" t="s">
        <v>69</v>
      </c>
      <c r="I45" s="1035"/>
      <c r="J45" s="1036"/>
      <c r="K45" s="1037"/>
      <c r="L45" s="517"/>
      <c r="M45" s="517"/>
      <c r="N45" s="517"/>
      <c r="O45" s="517"/>
      <c r="P45" s="517"/>
      <c r="Q45" s="517"/>
    </row>
    <row r="46" spans="1:17" ht="17.25" customHeight="1" thickTop="1" thickBot="1">
      <c r="A46" s="1019"/>
      <c r="B46" s="1032"/>
      <c r="C46" s="1033"/>
      <c r="D46" s="986" t="s">
        <v>48</v>
      </c>
      <c r="E46" s="987"/>
      <c r="F46" s="439" t="s">
        <v>69</v>
      </c>
      <c r="G46" s="446" t="s">
        <v>308</v>
      </c>
      <c r="H46" s="447" t="s">
        <v>69</v>
      </c>
      <c r="I46" s="1039"/>
      <c r="J46" s="1039"/>
      <c r="K46" s="1040"/>
      <c r="L46" s="517"/>
      <c r="M46" s="517"/>
      <c r="N46" s="517"/>
      <c r="O46" s="517"/>
      <c r="P46" s="517"/>
      <c r="Q46" s="517"/>
    </row>
    <row r="47" spans="1:17" ht="17.25" customHeight="1" thickTop="1">
      <c r="A47" s="1019"/>
      <c r="B47" s="1032"/>
      <c r="C47" s="1033"/>
      <c r="D47" s="986" t="s">
        <v>56</v>
      </c>
      <c r="E47" s="987"/>
      <c r="F47" s="987"/>
      <c r="G47" s="997" t="s">
        <v>307</v>
      </c>
      <c r="H47" s="998"/>
      <c r="I47" s="1038"/>
      <c r="J47" s="1039"/>
      <c r="K47" s="1040"/>
      <c r="L47" s="517"/>
      <c r="M47" s="517"/>
      <c r="N47" s="517"/>
      <c r="O47" s="517"/>
      <c r="P47" s="517"/>
      <c r="Q47" s="517"/>
    </row>
    <row r="48" spans="1:17" ht="17.25" customHeight="1">
      <c r="A48" s="1019"/>
      <c r="B48" s="1032"/>
      <c r="C48" s="1033"/>
      <c r="D48" s="335" t="s">
        <v>52</v>
      </c>
      <c r="E48" s="386" t="s">
        <v>306</v>
      </c>
      <c r="F48" s="335" t="s">
        <v>53</v>
      </c>
      <c r="G48" s="1049" t="s">
        <v>51</v>
      </c>
      <c r="H48" s="1050"/>
      <c r="I48" s="1038"/>
      <c r="J48" s="1039"/>
      <c r="K48" s="1040"/>
      <c r="L48" s="517"/>
      <c r="M48" s="517"/>
      <c r="N48" s="517"/>
      <c r="O48" s="517"/>
      <c r="P48" s="517"/>
      <c r="Q48" s="517"/>
    </row>
    <row r="49" spans="1:17" ht="17.25" customHeight="1">
      <c r="A49" s="1019"/>
      <c r="B49" s="1032"/>
      <c r="C49" s="1033"/>
      <c r="D49" s="335" t="s">
        <v>154</v>
      </c>
      <c r="E49" s="386" t="s">
        <v>306</v>
      </c>
      <c r="F49" s="986" t="s">
        <v>70</v>
      </c>
      <c r="G49" s="987"/>
      <c r="H49" s="448" t="s">
        <v>69</v>
      </c>
      <c r="I49" s="1038"/>
      <c r="J49" s="1039"/>
      <c r="K49" s="1040"/>
      <c r="L49" s="517"/>
      <c r="M49" s="517"/>
      <c r="N49" s="517"/>
      <c r="O49" s="517"/>
      <c r="P49" s="517"/>
      <c r="Q49" s="517"/>
    </row>
    <row r="50" spans="1:17" ht="17.25" customHeight="1" thickBot="1">
      <c r="A50" s="1019"/>
      <c r="B50" s="992"/>
      <c r="C50" s="993"/>
      <c r="D50" s="434" t="s">
        <v>54</v>
      </c>
      <c r="E50" s="386" t="s">
        <v>306</v>
      </c>
      <c r="F50" s="988" t="s">
        <v>55</v>
      </c>
      <c r="G50" s="989"/>
      <c r="H50" s="445" t="s">
        <v>69</v>
      </c>
      <c r="I50" s="1041"/>
      <c r="J50" s="1042"/>
      <c r="K50" s="1043"/>
      <c r="L50" s="517"/>
      <c r="M50" s="517"/>
      <c r="N50" s="517"/>
      <c r="O50" s="517"/>
      <c r="P50" s="517"/>
      <c r="Q50" s="517"/>
    </row>
    <row r="51" spans="1:17" ht="17.25" customHeight="1" thickTop="1" thickBot="1">
      <c r="A51" s="1019"/>
      <c r="B51" s="990" t="s">
        <v>57</v>
      </c>
      <c r="C51" s="991"/>
      <c r="D51" s="449" t="s">
        <v>157</v>
      </c>
      <c r="E51" s="1002" t="s">
        <v>310</v>
      </c>
      <c r="F51" s="1002"/>
      <c r="G51" s="1003" t="s">
        <v>311</v>
      </c>
      <c r="H51" s="1004"/>
      <c r="I51" s="994" t="s">
        <v>190</v>
      </c>
      <c r="J51" s="995"/>
      <c r="K51" s="996"/>
      <c r="L51" s="517"/>
      <c r="M51" s="517"/>
      <c r="N51" s="517"/>
      <c r="O51" s="517"/>
      <c r="P51" s="517"/>
      <c r="Q51" s="517"/>
    </row>
    <row r="52" spans="1:17" ht="17.25" customHeight="1" thickTop="1">
      <c r="A52" s="1006"/>
      <c r="B52" s="992"/>
      <c r="C52" s="993"/>
      <c r="D52" s="450" t="s">
        <v>58</v>
      </c>
      <c r="E52" s="451" t="s">
        <v>69</v>
      </c>
      <c r="F52" s="452" t="s">
        <v>59</v>
      </c>
      <c r="G52" s="997" t="s">
        <v>309</v>
      </c>
      <c r="H52" s="998"/>
      <c r="I52" s="999"/>
      <c r="J52" s="1000"/>
      <c r="K52" s="1001"/>
      <c r="L52" s="517"/>
      <c r="M52" s="517"/>
      <c r="N52" s="517"/>
      <c r="O52" s="517"/>
      <c r="P52" s="517"/>
      <c r="Q52" s="517"/>
    </row>
    <row r="53" spans="1:17" ht="17.25" customHeight="1" thickBot="1">
      <c r="A53" s="364" t="s">
        <v>224</v>
      </c>
      <c r="B53" s="364"/>
      <c r="C53" s="364"/>
      <c r="D53" s="364"/>
      <c r="E53" s="985" t="s">
        <v>127</v>
      </c>
      <c r="F53" s="985"/>
      <c r="G53" s="985"/>
      <c r="H53" s="985"/>
      <c r="I53" s="985"/>
      <c r="J53" s="985"/>
      <c r="K53" s="985"/>
      <c r="L53" s="517"/>
      <c r="M53" s="517"/>
      <c r="N53" s="517"/>
      <c r="O53" s="517"/>
      <c r="P53" s="517"/>
      <c r="Q53" s="517"/>
    </row>
    <row r="54" spans="1:17" ht="17.25" customHeight="1" thickTop="1">
      <c r="A54" s="1152" t="s">
        <v>130</v>
      </c>
      <c r="B54" s="1152"/>
      <c r="C54" s="1152"/>
      <c r="D54" s="1152"/>
      <c r="E54" s="1153" t="s">
        <v>5</v>
      </c>
      <c r="F54" s="1154"/>
      <c r="G54" s="1155"/>
      <c r="H54" s="1156" t="s">
        <v>65</v>
      </c>
      <c r="I54" s="1157"/>
      <c r="J54" s="1158" t="s">
        <v>0</v>
      </c>
      <c r="K54" s="1159"/>
      <c r="L54" s="517"/>
      <c r="M54" s="517"/>
      <c r="N54" s="517"/>
      <c r="O54" s="517"/>
      <c r="P54" s="517"/>
      <c r="Q54" s="517"/>
    </row>
    <row r="55" spans="1:17" ht="17.25" customHeight="1" thickBot="1">
      <c r="A55" s="1152"/>
      <c r="B55" s="1152"/>
      <c r="C55" s="1152"/>
      <c r="D55" s="1152"/>
      <c r="E55" s="1123"/>
      <c r="F55" s="1124"/>
      <c r="G55" s="1125"/>
      <c r="H55" s="1160" t="s">
        <v>28</v>
      </c>
      <c r="I55" s="1161"/>
      <c r="J55" s="1162"/>
      <c r="K55" s="1163"/>
      <c r="L55" s="517"/>
      <c r="M55" s="517"/>
      <c r="N55" s="517"/>
      <c r="O55" s="517"/>
      <c r="P55" s="517"/>
      <c r="Q55" s="517"/>
    </row>
    <row r="56" spans="1:17" ht="17.25" customHeight="1" thickTop="1">
      <c r="A56" s="365" t="s">
        <v>1</v>
      </c>
      <c r="B56" s="364"/>
      <c r="C56" s="364"/>
      <c r="D56" s="364"/>
      <c r="E56" s="364"/>
      <c r="F56" s="364"/>
      <c r="G56" s="1168"/>
      <c r="H56" s="1168"/>
      <c r="I56" s="1168"/>
      <c r="J56" s="1168"/>
      <c r="K56" s="1168"/>
      <c r="L56" s="517"/>
      <c r="M56" s="517"/>
      <c r="N56" s="517"/>
      <c r="O56" s="517"/>
      <c r="P56" s="517"/>
      <c r="Q56" s="517"/>
    </row>
    <row r="57" spans="1:17" ht="17.25" customHeight="1">
      <c r="A57" s="365" t="s">
        <v>2</v>
      </c>
      <c r="B57" s="364"/>
      <c r="C57" s="364"/>
      <c r="D57" s="364"/>
      <c r="E57" s="364"/>
      <c r="F57" s="364"/>
      <c r="G57" s="364"/>
      <c r="H57" s="364"/>
      <c r="I57" s="364"/>
      <c r="J57" s="364"/>
      <c r="K57" s="364"/>
      <c r="L57" s="517"/>
      <c r="M57" s="517"/>
      <c r="N57" s="517"/>
      <c r="O57" s="517"/>
      <c r="P57" s="517"/>
      <c r="Q57" s="517"/>
    </row>
    <row r="58" spans="1:17" ht="17.25" customHeight="1">
      <c r="A58" s="365" t="s">
        <v>3</v>
      </c>
      <c r="B58" s="364"/>
      <c r="C58" s="364"/>
      <c r="D58" s="364"/>
      <c r="E58" s="364"/>
      <c r="F58" s="364"/>
      <c r="G58" s="364"/>
      <c r="H58" s="364"/>
      <c r="I58" s="364"/>
      <c r="J58" s="364"/>
      <c r="K58" s="364"/>
      <c r="L58" s="517"/>
      <c r="M58" s="517"/>
      <c r="N58" s="517"/>
      <c r="O58" s="517"/>
      <c r="P58" s="517"/>
      <c r="Q58" s="517"/>
    </row>
    <row r="59" spans="1:17" ht="17.25" customHeight="1" thickBot="1">
      <c r="A59" s="454"/>
      <c r="B59" s="1012" t="s">
        <v>74</v>
      </c>
      <c r="C59" s="1020"/>
      <c r="D59" s="1020"/>
      <c r="E59" s="975"/>
      <c r="F59" s="975"/>
      <c r="G59" s="975"/>
      <c r="H59" s="976"/>
      <c r="I59" s="1169" t="s">
        <v>75</v>
      </c>
      <c r="J59" s="975"/>
      <c r="K59" s="976"/>
      <c r="L59" s="517"/>
      <c r="M59" s="517"/>
      <c r="N59" s="517"/>
      <c r="O59" s="517"/>
      <c r="P59" s="517"/>
      <c r="Q59" s="517"/>
    </row>
    <row r="60" spans="1:17" ht="17.25" customHeight="1" thickTop="1">
      <c r="A60" s="1054" t="s">
        <v>95</v>
      </c>
      <c r="B60" s="1075" t="s">
        <v>76</v>
      </c>
      <c r="C60" s="1076"/>
      <c r="D60" s="1173" t="s">
        <v>77</v>
      </c>
      <c r="E60" s="395" t="s">
        <v>159</v>
      </c>
      <c r="F60" s="395"/>
      <c r="G60" s="395"/>
      <c r="H60" s="455" t="s">
        <v>77</v>
      </c>
      <c r="I60" s="326" t="s">
        <v>95</v>
      </c>
      <c r="J60" s="327" t="s">
        <v>161</v>
      </c>
      <c r="K60" s="328" t="s">
        <v>139</v>
      </c>
      <c r="L60" s="517"/>
      <c r="M60" s="517"/>
      <c r="N60" s="517"/>
      <c r="O60" s="517"/>
      <c r="P60" s="517"/>
      <c r="Q60" s="517"/>
    </row>
    <row r="61" spans="1:17" ht="17.25" customHeight="1">
      <c r="A61" s="1055"/>
      <c r="B61" s="1171"/>
      <c r="C61" s="1172"/>
      <c r="D61" s="1174"/>
      <c r="E61" s="456" t="s">
        <v>78</v>
      </c>
      <c r="F61" s="456"/>
      <c r="G61" s="456"/>
      <c r="H61" s="457" t="s">
        <v>77</v>
      </c>
      <c r="I61" s="329" t="s">
        <v>162</v>
      </c>
      <c r="J61" s="330" t="s">
        <v>163</v>
      </c>
      <c r="K61" s="331" t="s">
        <v>139</v>
      </c>
      <c r="L61" s="517"/>
      <c r="M61" s="517"/>
      <c r="N61" s="517"/>
      <c r="O61" s="517"/>
      <c r="P61" s="517"/>
      <c r="Q61" s="517"/>
    </row>
    <row r="62" spans="1:17" ht="17.25" customHeight="1" thickBot="1">
      <c r="A62" s="1055"/>
      <c r="B62" s="1175" t="s">
        <v>79</v>
      </c>
      <c r="C62" s="1176"/>
      <c r="D62" s="458" t="s">
        <v>77</v>
      </c>
      <c r="E62" s="395" t="s">
        <v>81</v>
      </c>
      <c r="F62" s="395"/>
      <c r="G62" s="395"/>
      <c r="H62" s="459" t="s">
        <v>77</v>
      </c>
      <c r="I62" s="332"/>
      <c r="J62" s="330" t="s">
        <v>164</v>
      </c>
      <c r="K62" s="331" t="s">
        <v>139</v>
      </c>
      <c r="L62" s="517"/>
      <c r="M62" s="517"/>
      <c r="N62" s="517"/>
      <c r="O62" s="517"/>
      <c r="P62" s="517"/>
      <c r="Q62" s="517"/>
    </row>
    <row r="63" spans="1:17" ht="17.25" customHeight="1" thickTop="1">
      <c r="A63" s="1055"/>
      <c r="B63" s="1175" t="s">
        <v>82</v>
      </c>
      <c r="C63" s="1176"/>
      <c r="D63" s="460" t="s">
        <v>77</v>
      </c>
      <c r="E63" s="461"/>
      <c r="F63" s="462"/>
      <c r="G63" s="461"/>
      <c r="H63" s="463"/>
      <c r="I63" s="332"/>
      <c r="J63" s="333" t="s">
        <v>165</v>
      </c>
      <c r="K63" s="334" t="s">
        <v>139</v>
      </c>
      <c r="L63" s="517"/>
      <c r="M63" s="517"/>
      <c r="N63" s="517"/>
      <c r="O63" s="517"/>
      <c r="P63" s="517"/>
      <c r="Q63" s="517"/>
    </row>
    <row r="64" spans="1:17" ht="17.25" customHeight="1" thickBot="1">
      <c r="A64" s="1055"/>
      <c r="B64" s="1175" t="s">
        <v>135</v>
      </c>
      <c r="C64" s="1176"/>
      <c r="D64" s="464" t="s">
        <v>77</v>
      </c>
      <c r="E64" s="465"/>
      <c r="F64" s="466"/>
      <c r="G64" s="465"/>
      <c r="H64" s="467"/>
      <c r="I64" s="332"/>
      <c r="J64" s="335" t="s">
        <v>166</v>
      </c>
      <c r="K64" s="336" t="s">
        <v>139</v>
      </c>
      <c r="L64" s="517"/>
      <c r="M64" s="517"/>
      <c r="N64" s="517"/>
      <c r="O64" s="517"/>
      <c r="P64" s="517"/>
      <c r="Q64" s="517"/>
    </row>
    <row r="65" spans="1:17" ht="17.25" customHeight="1" thickTop="1">
      <c r="A65" s="1055"/>
      <c r="B65" s="1177" t="s">
        <v>134</v>
      </c>
      <c r="C65" s="1178"/>
      <c r="D65" s="1190" t="s">
        <v>77</v>
      </c>
      <c r="E65" s="456" t="s">
        <v>83</v>
      </c>
      <c r="F65" s="456"/>
      <c r="G65" s="456"/>
      <c r="H65" s="457" t="s">
        <v>77</v>
      </c>
      <c r="I65" s="356" t="s">
        <v>234</v>
      </c>
      <c r="J65" s="357"/>
      <c r="K65" s="358" t="s">
        <v>139</v>
      </c>
      <c r="L65" s="517"/>
      <c r="M65" s="517"/>
      <c r="N65" s="517"/>
      <c r="O65" s="517"/>
      <c r="P65" s="517"/>
      <c r="Q65" s="517"/>
    </row>
    <row r="66" spans="1:17" ht="17.25" customHeight="1">
      <c r="A66" s="1055"/>
      <c r="B66" s="1179"/>
      <c r="C66" s="1180"/>
      <c r="D66" s="1191"/>
      <c r="E66" s="468" t="s">
        <v>84</v>
      </c>
      <c r="F66" s="468"/>
      <c r="G66" s="468"/>
      <c r="H66" s="469" t="s">
        <v>77</v>
      </c>
      <c r="I66" s="977" t="s">
        <v>235</v>
      </c>
      <c r="J66" s="978"/>
      <c r="K66" s="358" t="s">
        <v>139</v>
      </c>
      <c r="L66" s="517"/>
      <c r="M66" s="517"/>
      <c r="N66" s="517"/>
      <c r="O66" s="517"/>
      <c r="P66" s="517"/>
      <c r="Q66" s="517"/>
    </row>
    <row r="67" spans="1:17" ht="17.25" customHeight="1">
      <c r="A67" s="1055"/>
      <c r="B67" s="1181"/>
      <c r="C67" s="1182"/>
      <c r="D67" s="1174"/>
      <c r="E67" s="468" t="s">
        <v>85</v>
      </c>
      <c r="F67" s="468"/>
      <c r="G67" s="468"/>
      <c r="H67" s="469" t="s">
        <v>77</v>
      </c>
      <c r="I67" s="979" t="s">
        <v>236</v>
      </c>
      <c r="J67" s="980"/>
      <c r="K67" s="981"/>
      <c r="L67" s="517"/>
      <c r="M67" s="517"/>
      <c r="N67" s="517"/>
      <c r="O67" s="517"/>
      <c r="P67" s="517"/>
      <c r="Q67" s="517"/>
    </row>
    <row r="68" spans="1:17" ht="17.25" customHeight="1">
      <c r="A68" s="1055"/>
      <c r="B68" s="1192" t="s">
        <v>86</v>
      </c>
      <c r="C68" s="1193"/>
      <c r="D68" s="1190" t="s">
        <v>77</v>
      </c>
      <c r="E68" s="395" t="s">
        <v>87</v>
      </c>
      <c r="F68" s="395"/>
      <c r="G68" s="395"/>
      <c r="H68" s="459" t="s">
        <v>77</v>
      </c>
      <c r="I68" s="979"/>
      <c r="J68" s="980"/>
      <c r="K68" s="981"/>
      <c r="L68" s="517"/>
      <c r="M68" s="517"/>
      <c r="N68" s="517"/>
      <c r="O68" s="517"/>
      <c r="P68" s="517"/>
      <c r="Q68" s="517"/>
    </row>
    <row r="69" spans="1:17" ht="17.25" customHeight="1">
      <c r="A69" s="1055"/>
      <c r="B69" s="1194"/>
      <c r="C69" s="1195"/>
      <c r="D69" s="1191"/>
      <c r="E69" s="377" t="s">
        <v>88</v>
      </c>
      <c r="F69" s="377"/>
      <c r="G69" s="377"/>
      <c r="H69" s="470" t="s">
        <v>77</v>
      </c>
      <c r="I69" s="982" t="s">
        <v>237</v>
      </c>
      <c r="J69" s="359" t="s">
        <v>238</v>
      </c>
      <c r="K69" s="328" t="s">
        <v>139</v>
      </c>
      <c r="L69" s="517"/>
      <c r="M69" s="517"/>
      <c r="N69" s="517"/>
      <c r="O69" s="517"/>
      <c r="P69" s="517"/>
      <c r="Q69" s="517"/>
    </row>
    <row r="70" spans="1:17" ht="17.25" customHeight="1">
      <c r="A70" s="1055"/>
      <c r="B70" s="1194"/>
      <c r="C70" s="1195"/>
      <c r="D70" s="1191"/>
      <c r="E70" s="377" t="s">
        <v>89</v>
      </c>
      <c r="F70" s="377"/>
      <c r="G70" s="377"/>
      <c r="H70" s="470" t="s">
        <v>77</v>
      </c>
      <c r="I70" s="983"/>
      <c r="J70" s="360" t="s">
        <v>239</v>
      </c>
      <c r="K70" s="331" t="s">
        <v>139</v>
      </c>
      <c r="L70" s="517"/>
      <c r="M70" s="517"/>
      <c r="N70" s="517"/>
      <c r="O70" s="517"/>
      <c r="P70" s="517"/>
      <c r="Q70" s="517"/>
    </row>
    <row r="71" spans="1:17" ht="17.25" customHeight="1" thickBot="1">
      <c r="A71" s="1055"/>
      <c r="B71" s="1171"/>
      <c r="C71" s="1172"/>
      <c r="D71" s="1174"/>
      <c r="E71" s="377" t="s">
        <v>90</v>
      </c>
      <c r="F71" s="377"/>
      <c r="G71" s="377"/>
      <c r="H71" s="470" t="s">
        <v>77</v>
      </c>
      <c r="I71" s="983"/>
      <c r="J71" s="360" t="s">
        <v>240</v>
      </c>
      <c r="K71" s="331" t="s">
        <v>139</v>
      </c>
      <c r="L71" s="517"/>
      <c r="M71" s="517"/>
      <c r="N71" s="517"/>
      <c r="O71" s="517"/>
      <c r="P71" s="517"/>
      <c r="Q71" s="517"/>
    </row>
    <row r="72" spans="1:17" ht="17.25" customHeight="1" thickTop="1">
      <c r="A72" s="1055"/>
      <c r="B72" s="471" t="s">
        <v>91</v>
      </c>
      <c r="C72" s="472"/>
      <c r="D72" s="472"/>
      <c r="E72" s="473"/>
      <c r="F72" s="474" t="s">
        <v>77</v>
      </c>
      <c r="G72" s="475"/>
      <c r="H72" s="476"/>
      <c r="I72" s="983"/>
      <c r="J72" s="360" t="s">
        <v>245</v>
      </c>
      <c r="K72" s="331" t="s">
        <v>139</v>
      </c>
      <c r="L72" s="517"/>
      <c r="M72" s="517"/>
      <c r="N72" s="517"/>
      <c r="O72" s="517"/>
      <c r="P72" s="517"/>
      <c r="Q72" s="517"/>
    </row>
    <row r="73" spans="1:17" ht="17.25" customHeight="1">
      <c r="A73" s="1055"/>
      <c r="B73" s="404" t="s">
        <v>92</v>
      </c>
      <c r="C73" s="477"/>
      <c r="D73" s="477"/>
      <c r="E73" s="477"/>
      <c r="F73" s="460" t="s">
        <v>77</v>
      </c>
      <c r="G73" s="478"/>
      <c r="H73" s="479"/>
      <c r="I73" s="983"/>
      <c r="J73" s="360" t="s">
        <v>241</v>
      </c>
      <c r="K73" s="331" t="s">
        <v>139</v>
      </c>
      <c r="L73" s="517"/>
      <c r="M73" s="517"/>
      <c r="N73" s="517"/>
      <c r="O73" s="517"/>
      <c r="P73" s="517"/>
      <c r="Q73" s="517"/>
    </row>
    <row r="74" spans="1:17" ht="17.25" customHeight="1">
      <c r="A74" s="1055"/>
      <c r="B74" s="404" t="s">
        <v>93</v>
      </c>
      <c r="C74" s="477"/>
      <c r="D74" s="477"/>
      <c r="E74" s="477"/>
      <c r="F74" s="460" t="s">
        <v>77</v>
      </c>
      <c r="G74" s="478"/>
      <c r="H74" s="479"/>
      <c r="I74" s="984"/>
      <c r="J74" s="361" t="s">
        <v>325</v>
      </c>
      <c r="K74" s="334" t="s">
        <v>139</v>
      </c>
      <c r="L74" s="517"/>
      <c r="M74" s="517"/>
      <c r="N74" s="517"/>
      <c r="O74" s="517"/>
      <c r="P74" s="517"/>
      <c r="Q74" s="517"/>
    </row>
    <row r="75" spans="1:17" ht="17.25" customHeight="1" thickBot="1">
      <c r="A75" s="1170"/>
      <c r="B75" s="408" t="s">
        <v>94</v>
      </c>
      <c r="C75" s="480"/>
      <c r="D75" s="480"/>
      <c r="E75" s="480"/>
      <c r="F75" s="481" t="s">
        <v>77</v>
      </c>
      <c r="G75" s="482"/>
      <c r="H75" s="483"/>
      <c r="I75" s="974" t="s">
        <v>174</v>
      </c>
      <c r="J75" s="975"/>
      <c r="K75" s="976"/>
      <c r="L75" s="517"/>
      <c r="M75" s="517"/>
      <c r="N75" s="517"/>
      <c r="O75" s="517"/>
      <c r="P75" s="517"/>
      <c r="Q75" s="517"/>
    </row>
    <row r="76" spans="1:17" ht="17.25" customHeight="1" thickTop="1">
      <c r="A76" s="1164" t="s">
        <v>96</v>
      </c>
      <c r="B76" s="1084" t="s">
        <v>100</v>
      </c>
      <c r="C76" s="1085"/>
      <c r="D76" s="401"/>
      <c r="E76" s="377" t="s">
        <v>97</v>
      </c>
      <c r="F76" s="377"/>
      <c r="G76" s="377"/>
      <c r="H76" s="484" t="s">
        <v>77</v>
      </c>
      <c r="I76" s="960"/>
      <c r="J76" s="961"/>
      <c r="K76" s="962"/>
      <c r="L76" s="517"/>
      <c r="M76" s="517"/>
      <c r="N76" s="517"/>
      <c r="O76" s="517"/>
      <c r="P76" s="517"/>
      <c r="Q76" s="517"/>
    </row>
    <row r="77" spans="1:17" ht="17.25" customHeight="1">
      <c r="A77" s="1165"/>
      <c r="B77" s="1167"/>
      <c r="C77" s="1085"/>
      <c r="D77" s="485" t="s">
        <v>77</v>
      </c>
      <c r="E77" s="377" t="s">
        <v>98</v>
      </c>
      <c r="F77" s="377"/>
      <c r="G77" s="377"/>
      <c r="H77" s="484" t="s">
        <v>77</v>
      </c>
      <c r="I77" s="963"/>
      <c r="J77" s="964"/>
      <c r="K77" s="965"/>
      <c r="L77" s="517"/>
      <c r="M77" s="517"/>
      <c r="N77" s="517"/>
      <c r="O77" s="517"/>
      <c r="P77" s="517"/>
      <c r="Q77" s="517"/>
    </row>
    <row r="78" spans="1:17" ht="17.25" customHeight="1" thickBot="1">
      <c r="A78" s="1166"/>
      <c r="B78" s="1086"/>
      <c r="C78" s="1087"/>
      <c r="D78" s="486"/>
      <c r="E78" s="456" t="s">
        <v>99</v>
      </c>
      <c r="F78" s="456"/>
      <c r="G78" s="456"/>
      <c r="H78" s="487" t="s">
        <v>77</v>
      </c>
      <c r="I78" s="963"/>
      <c r="J78" s="964"/>
      <c r="K78" s="965"/>
      <c r="L78" s="517"/>
      <c r="M78" s="517"/>
      <c r="N78" s="517"/>
      <c r="O78" s="517"/>
      <c r="P78" s="517"/>
      <c r="Q78" s="517"/>
    </row>
    <row r="79" spans="1:17" ht="17.25" customHeight="1" thickTop="1">
      <c r="A79" s="1018" t="s">
        <v>106</v>
      </c>
      <c r="B79" s="488" t="s">
        <v>101</v>
      </c>
      <c r="C79" s="489"/>
      <c r="D79" s="1012" t="s">
        <v>102</v>
      </c>
      <c r="E79" s="1014"/>
      <c r="F79" s="490" t="s">
        <v>175</v>
      </c>
      <c r="G79" s="491" t="s">
        <v>80</v>
      </c>
      <c r="H79" s="492" t="s">
        <v>103</v>
      </c>
      <c r="I79" s="362" t="s">
        <v>167</v>
      </c>
      <c r="J79" s="1233" t="s">
        <v>168</v>
      </c>
      <c r="K79" s="1234"/>
      <c r="L79" s="517"/>
      <c r="M79" s="517"/>
      <c r="N79" s="517"/>
      <c r="O79" s="517"/>
      <c r="P79" s="517"/>
      <c r="Q79" s="517"/>
    </row>
    <row r="80" spans="1:17" ht="17.25" customHeight="1" thickBot="1">
      <c r="A80" s="1019"/>
      <c r="B80" s="335" t="s">
        <v>176</v>
      </c>
      <c r="C80" s="489"/>
      <c r="D80" s="1220" t="s">
        <v>139</v>
      </c>
      <c r="E80" s="1221"/>
      <c r="F80" s="493" t="s">
        <v>116</v>
      </c>
      <c r="G80" s="494" t="s">
        <v>116</v>
      </c>
      <c r="H80" s="495" t="s">
        <v>116</v>
      </c>
      <c r="I80" s="363" t="s">
        <v>170</v>
      </c>
      <c r="J80" s="968" t="s">
        <v>169</v>
      </c>
      <c r="K80" s="969"/>
      <c r="L80" s="517"/>
      <c r="M80" s="517"/>
      <c r="N80" s="517"/>
      <c r="O80" s="517"/>
      <c r="P80" s="517"/>
      <c r="Q80" s="517"/>
    </row>
    <row r="81" spans="1:17" ht="17.25" customHeight="1" thickTop="1">
      <c r="A81" s="1019"/>
      <c r="B81" s="1183" t="s">
        <v>104</v>
      </c>
      <c r="C81" s="496" t="s">
        <v>107</v>
      </c>
      <c r="D81" s="1186" t="s">
        <v>77</v>
      </c>
      <c r="E81" s="1187"/>
      <c r="F81" s="493" t="s">
        <v>116</v>
      </c>
      <c r="G81" s="494" t="s">
        <v>116</v>
      </c>
      <c r="H81" s="495" t="s">
        <v>116</v>
      </c>
      <c r="I81" s="363" t="s">
        <v>171</v>
      </c>
      <c r="J81" s="968" t="s">
        <v>169</v>
      </c>
      <c r="K81" s="969"/>
      <c r="L81" s="517"/>
      <c r="M81" s="517"/>
      <c r="N81" s="517"/>
      <c r="O81" s="517"/>
      <c r="P81" s="517"/>
      <c r="Q81" s="517"/>
    </row>
    <row r="82" spans="1:17" ht="17.25" customHeight="1">
      <c r="A82" s="1019"/>
      <c r="B82" s="1184"/>
      <c r="C82" s="497" t="s">
        <v>108</v>
      </c>
      <c r="D82" s="1188" t="s">
        <v>116</v>
      </c>
      <c r="E82" s="1189"/>
      <c r="F82" s="498" t="s">
        <v>116</v>
      </c>
      <c r="G82" s="499" t="s">
        <v>116</v>
      </c>
      <c r="H82" s="500" t="s">
        <v>116</v>
      </c>
      <c r="I82" s="363" t="s">
        <v>172</v>
      </c>
      <c r="J82" s="968" t="s">
        <v>169</v>
      </c>
      <c r="K82" s="969"/>
      <c r="L82" s="517"/>
      <c r="M82" s="517"/>
      <c r="N82" s="517"/>
      <c r="O82" s="517"/>
      <c r="P82" s="517"/>
      <c r="Q82" s="517"/>
    </row>
    <row r="83" spans="1:17" ht="17.25" customHeight="1" thickBot="1">
      <c r="A83" s="1019"/>
      <c r="B83" s="1184"/>
      <c r="C83" s="497" t="s">
        <v>109</v>
      </c>
      <c r="D83" s="1188" t="s">
        <v>116</v>
      </c>
      <c r="E83" s="1189"/>
      <c r="F83" s="498" t="s">
        <v>116</v>
      </c>
      <c r="G83" s="499" t="s">
        <v>116</v>
      </c>
      <c r="H83" s="500" t="s">
        <v>116</v>
      </c>
      <c r="I83" s="501" t="s">
        <v>173</v>
      </c>
      <c r="J83" s="1222" t="s">
        <v>168</v>
      </c>
      <c r="K83" s="1223"/>
      <c r="L83" s="517"/>
      <c r="M83" s="517"/>
      <c r="N83" s="517"/>
      <c r="O83" s="517"/>
      <c r="P83" s="517"/>
      <c r="Q83" s="517"/>
    </row>
    <row r="84" spans="1:17" ht="17.25" customHeight="1" thickTop="1" thickBot="1">
      <c r="A84" s="1019"/>
      <c r="B84" s="1185"/>
      <c r="C84" s="502" t="s">
        <v>110</v>
      </c>
      <c r="D84" s="1207" t="s">
        <v>116</v>
      </c>
      <c r="E84" s="1208"/>
      <c r="F84" s="503" t="s">
        <v>116</v>
      </c>
      <c r="G84" s="504" t="s">
        <v>116</v>
      </c>
      <c r="H84" s="503" t="s">
        <v>116</v>
      </c>
      <c r="I84" s="1024" t="s">
        <v>174</v>
      </c>
      <c r="J84" s="1224"/>
      <c r="K84" s="1025"/>
      <c r="L84" s="517"/>
      <c r="M84" s="517"/>
      <c r="N84" s="517"/>
      <c r="O84" s="517"/>
      <c r="P84" s="517"/>
      <c r="Q84" s="517"/>
    </row>
    <row r="85" spans="1:17" ht="17.25" customHeight="1" thickTop="1">
      <c r="A85" s="1019"/>
      <c r="B85" s="1225" t="s">
        <v>105</v>
      </c>
      <c r="C85" s="505" t="s">
        <v>111</v>
      </c>
      <c r="D85" s="1229" t="s">
        <v>116</v>
      </c>
      <c r="E85" s="1229"/>
      <c r="F85" s="494" t="s">
        <v>116</v>
      </c>
      <c r="G85" s="494" t="s">
        <v>116</v>
      </c>
      <c r="H85" s="493" t="s">
        <v>116</v>
      </c>
      <c r="I85" s="1035"/>
      <c r="J85" s="1036"/>
      <c r="K85" s="1037"/>
      <c r="L85" s="517"/>
      <c r="M85" s="517"/>
      <c r="N85" s="517"/>
      <c r="O85" s="517"/>
      <c r="P85" s="517"/>
      <c r="Q85" s="517"/>
    </row>
    <row r="86" spans="1:17" ht="17.25" customHeight="1">
      <c r="A86" s="1019"/>
      <c r="B86" s="1226"/>
      <c r="C86" s="506" t="s">
        <v>112</v>
      </c>
      <c r="D86" s="1230" t="s">
        <v>116</v>
      </c>
      <c r="E86" s="1230"/>
      <c r="F86" s="499" t="s">
        <v>116</v>
      </c>
      <c r="G86" s="499" t="s">
        <v>116</v>
      </c>
      <c r="H86" s="498" t="s">
        <v>116</v>
      </c>
      <c r="I86" s="1038"/>
      <c r="J86" s="1039"/>
      <c r="K86" s="1040"/>
      <c r="L86" s="517"/>
      <c r="M86" s="517"/>
      <c r="N86" s="517"/>
      <c r="O86" s="517"/>
      <c r="P86" s="517"/>
      <c r="Q86" s="517"/>
    </row>
    <row r="87" spans="1:17" ht="17.25" customHeight="1" thickBot="1">
      <c r="A87" s="1019"/>
      <c r="B87" s="1226"/>
      <c r="C87" s="507" t="s">
        <v>113</v>
      </c>
      <c r="D87" s="1231" t="s">
        <v>116</v>
      </c>
      <c r="E87" s="1231"/>
      <c r="F87" s="499" t="s">
        <v>116</v>
      </c>
      <c r="G87" s="499" t="s">
        <v>116</v>
      </c>
      <c r="H87" s="498" t="s">
        <v>116</v>
      </c>
      <c r="I87" s="1038"/>
      <c r="J87" s="1039"/>
      <c r="K87" s="1040"/>
      <c r="L87" s="517"/>
      <c r="M87" s="517"/>
      <c r="N87" s="517"/>
      <c r="O87" s="517"/>
      <c r="P87" s="517"/>
      <c r="Q87" s="517"/>
    </row>
    <row r="88" spans="1:17" ht="17.25" customHeight="1" thickTop="1">
      <c r="A88" s="1019"/>
      <c r="B88" s="1227"/>
      <c r="C88" s="508" t="s">
        <v>114</v>
      </c>
      <c r="D88" s="1205" t="s">
        <v>116</v>
      </c>
      <c r="E88" s="1206"/>
      <c r="F88" s="509" t="s">
        <v>116</v>
      </c>
      <c r="G88" s="510" t="s">
        <v>116</v>
      </c>
      <c r="H88" s="509" t="s">
        <v>116</v>
      </c>
      <c r="I88" s="1038"/>
      <c r="J88" s="1039"/>
      <c r="K88" s="1040"/>
      <c r="L88" s="517"/>
      <c r="M88" s="517"/>
      <c r="N88" s="517"/>
      <c r="O88" s="517"/>
      <c r="P88" s="517"/>
      <c r="Q88" s="517"/>
    </row>
    <row r="89" spans="1:17" ht="17.25" customHeight="1" thickBot="1">
      <c r="A89" s="1006"/>
      <c r="B89" s="1228"/>
      <c r="C89" s="502" t="s">
        <v>115</v>
      </c>
      <c r="D89" s="1207" t="s">
        <v>116</v>
      </c>
      <c r="E89" s="1208"/>
      <c r="F89" s="503" t="s">
        <v>116</v>
      </c>
      <c r="G89" s="504" t="s">
        <v>116</v>
      </c>
      <c r="H89" s="503" t="s">
        <v>116</v>
      </c>
      <c r="I89" s="1041"/>
      <c r="J89" s="1042"/>
      <c r="K89" s="1043"/>
      <c r="L89" s="517"/>
      <c r="M89" s="517"/>
      <c r="N89" s="517"/>
      <c r="O89" s="517"/>
      <c r="P89" s="517"/>
      <c r="Q89" s="517"/>
    </row>
    <row r="90" spans="1:17" ht="17.25" customHeight="1" thickTop="1">
      <c r="A90" s="1018" t="s">
        <v>117</v>
      </c>
      <c r="B90" s="394" t="s">
        <v>119</v>
      </c>
      <c r="C90" s="511"/>
      <c r="D90" s="377"/>
      <c r="E90" s="1209"/>
      <c r="F90" s="1210"/>
      <c r="G90" s="1210"/>
      <c r="H90" s="1210"/>
      <c r="I90" s="1210"/>
      <c r="J90" s="1210"/>
      <c r="K90" s="1211"/>
      <c r="L90" s="517"/>
      <c r="M90" s="517"/>
      <c r="N90" s="517"/>
      <c r="O90" s="517"/>
      <c r="P90" s="517"/>
      <c r="Q90" s="517"/>
    </row>
    <row r="91" spans="1:17" ht="17.25" customHeight="1">
      <c r="A91" s="1019"/>
      <c r="B91" s="411" t="s">
        <v>120</v>
      </c>
      <c r="C91" s="512"/>
      <c r="D91" s="456"/>
      <c r="E91" s="1212"/>
      <c r="F91" s="1212"/>
      <c r="G91" s="1212"/>
      <c r="H91" s="1212"/>
      <c r="I91" s="1212"/>
      <c r="J91" s="1212"/>
      <c r="K91" s="1213"/>
      <c r="L91" s="517"/>
      <c r="M91" s="517"/>
      <c r="N91" s="517"/>
      <c r="O91" s="517"/>
      <c r="P91" s="517"/>
      <c r="Q91" s="517"/>
    </row>
    <row r="92" spans="1:17" ht="17.25" customHeight="1">
      <c r="A92" s="1019"/>
      <c r="B92" s="394" t="s">
        <v>121</v>
      </c>
      <c r="C92" s="513"/>
      <c r="D92" s="395"/>
      <c r="E92" s="1210"/>
      <c r="F92" s="1210"/>
      <c r="G92" s="1210"/>
      <c r="H92" s="1210"/>
      <c r="I92" s="1210"/>
      <c r="J92" s="1210"/>
      <c r="K92" s="1211"/>
      <c r="L92" s="517"/>
      <c r="M92" s="517"/>
      <c r="N92" s="517"/>
      <c r="O92" s="517"/>
      <c r="P92" s="517"/>
      <c r="Q92" s="517"/>
    </row>
    <row r="93" spans="1:17" ht="17.25" customHeight="1">
      <c r="A93" s="1019"/>
      <c r="B93" s="411" t="s">
        <v>122</v>
      </c>
      <c r="C93" s="512"/>
      <c r="D93" s="512"/>
      <c r="E93" s="1212"/>
      <c r="F93" s="1212"/>
      <c r="G93" s="1212"/>
      <c r="H93" s="1212"/>
      <c r="I93" s="1212"/>
      <c r="J93" s="1212"/>
      <c r="K93" s="1213"/>
      <c r="L93" s="520"/>
      <c r="M93" s="521"/>
      <c r="N93" s="521"/>
      <c r="O93" s="355" t="s">
        <v>195</v>
      </c>
      <c r="P93" s="355" t="s">
        <v>196</v>
      </c>
      <c r="Q93" s="355" t="s">
        <v>197</v>
      </c>
    </row>
    <row r="94" spans="1:17" ht="17.25" customHeight="1">
      <c r="A94" s="1019"/>
      <c r="B94" s="1092" t="s">
        <v>123</v>
      </c>
      <c r="C94" s="1093"/>
      <c r="D94" s="1093"/>
      <c r="E94" s="1216"/>
      <c r="F94" s="1216"/>
      <c r="G94" s="1216"/>
      <c r="H94" s="1216"/>
      <c r="I94" s="1216"/>
      <c r="J94" s="1216"/>
      <c r="K94" s="1217"/>
      <c r="L94" s="522"/>
      <c r="M94" s="523" t="s">
        <v>198</v>
      </c>
      <c r="N94" s="523" t="s">
        <v>139</v>
      </c>
      <c r="O94" s="524" t="str">
        <f>+K13</f>
        <v>人</v>
      </c>
      <c r="P94" s="524" t="str">
        <f>+I8</f>
        <v>人</v>
      </c>
      <c r="Q94" s="524" t="e">
        <f>+P94-O94</f>
        <v>#VALUE!</v>
      </c>
    </row>
    <row r="95" spans="1:17" ht="17.25" customHeight="1">
      <c r="A95" s="1006"/>
      <c r="B95" s="1214"/>
      <c r="C95" s="1215"/>
      <c r="D95" s="1215"/>
      <c r="E95" s="1218"/>
      <c r="F95" s="1218"/>
      <c r="G95" s="1218"/>
      <c r="H95" s="1218"/>
      <c r="I95" s="1218"/>
      <c r="J95" s="1218"/>
      <c r="K95" s="1219"/>
      <c r="L95" s="522"/>
      <c r="M95" s="523" t="s">
        <v>199</v>
      </c>
      <c r="N95" s="523" t="s">
        <v>139</v>
      </c>
      <c r="O95" s="524" t="str">
        <f>+K15</f>
        <v>人</v>
      </c>
      <c r="P95" s="524" t="str">
        <f>+I8</f>
        <v>人</v>
      </c>
      <c r="Q95" s="524" t="e">
        <f>+P95-O95</f>
        <v>#VALUE!</v>
      </c>
    </row>
    <row r="96" spans="1:17" ht="17.25" customHeight="1">
      <c r="A96" s="1018" t="s">
        <v>118</v>
      </c>
      <c r="B96" s="1196" t="s">
        <v>131</v>
      </c>
      <c r="C96" s="1197"/>
      <c r="D96" s="1197"/>
      <c r="E96" s="1197"/>
      <c r="F96" s="1197"/>
      <c r="G96" s="1197"/>
      <c r="H96" s="1197"/>
      <c r="I96" s="1197"/>
      <c r="J96" s="1197"/>
      <c r="K96" s="1198"/>
      <c r="L96" s="525"/>
      <c r="M96" s="523" t="s">
        <v>201</v>
      </c>
      <c r="N96" s="523" t="s">
        <v>285</v>
      </c>
      <c r="O96" s="524" t="str">
        <f>+K29</f>
        <v>個</v>
      </c>
      <c r="P96" s="524" t="str">
        <f>+K30</f>
        <v>個</v>
      </c>
      <c r="Q96" s="524" t="e">
        <f>+O96-P96</f>
        <v>#VALUE!</v>
      </c>
    </row>
    <row r="97" spans="1:17" ht="17.25" customHeight="1">
      <c r="A97" s="1019"/>
      <c r="B97" s="1199"/>
      <c r="C97" s="1200"/>
      <c r="D97" s="1200"/>
      <c r="E97" s="1200"/>
      <c r="F97" s="1200"/>
      <c r="G97" s="1200"/>
      <c r="H97" s="1200"/>
      <c r="I97" s="1200"/>
      <c r="J97" s="1200"/>
      <c r="K97" s="1201"/>
      <c r="L97" s="525"/>
      <c r="M97" s="523" t="s">
        <v>202</v>
      </c>
      <c r="N97" s="523" t="s">
        <v>286</v>
      </c>
      <c r="O97" s="524" t="str">
        <f>+K31</f>
        <v>L/日/避難所</v>
      </c>
      <c r="P97" s="524" t="str">
        <f>+K32</f>
        <v>L/日/避難所</v>
      </c>
      <c r="Q97" s="524" t="e">
        <f>+O97-P97</f>
        <v>#VALUE!</v>
      </c>
    </row>
    <row r="98" spans="1:17" ht="17.25" customHeight="1">
      <c r="A98" s="1019"/>
      <c r="B98" s="1196" t="s">
        <v>132</v>
      </c>
      <c r="C98" s="1197"/>
      <c r="D98" s="1197"/>
      <c r="E98" s="1197"/>
      <c r="F98" s="1197"/>
      <c r="G98" s="1197"/>
      <c r="H98" s="1197"/>
      <c r="I98" s="1197"/>
      <c r="J98" s="1197"/>
      <c r="K98" s="1198"/>
      <c r="L98" s="525"/>
      <c r="M98" s="523" t="s">
        <v>203</v>
      </c>
      <c r="N98" s="523" t="s">
        <v>287</v>
      </c>
      <c r="O98" s="524" t="str">
        <f>+K33</f>
        <v>L/日/避難所</v>
      </c>
      <c r="P98" s="524" t="str">
        <f>+K34</f>
        <v>L/日/避難所</v>
      </c>
      <c r="Q98" s="524" t="e">
        <f>+O98-P98</f>
        <v>#VALUE!</v>
      </c>
    </row>
    <row r="99" spans="1:17" ht="17.25" customHeight="1">
      <c r="A99" s="1019"/>
      <c r="B99" s="1199"/>
      <c r="C99" s="1200"/>
      <c r="D99" s="1200"/>
      <c r="E99" s="1200"/>
      <c r="F99" s="1200"/>
      <c r="G99" s="1200"/>
      <c r="H99" s="1200"/>
      <c r="I99" s="1200"/>
      <c r="J99" s="1200"/>
      <c r="K99" s="1201"/>
      <c r="L99" s="525"/>
      <c r="M99" s="523" t="s">
        <v>205</v>
      </c>
      <c r="N99" s="523" t="s">
        <v>288</v>
      </c>
      <c r="O99" s="524" t="str">
        <f>+K40</f>
        <v>箇所</v>
      </c>
      <c r="P99" s="524" t="str">
        <f>+F40</f>
        <v>（　　箇所）</v>
      </c>
      <c r="Q99" s="524" t="e">
        <f>+O99-P99</f>
        <v>#VALUE!</v>
      </c>
    </row>
    <row r="100" spans="1:17" ht="17.25" customHeight="1">
      <c r="A100" s="1019"/>
      <c r="B100" s="1196" t="s">
        <v>124</v>
      </c>
      <c r="C100" s="1197"/>
      <c r="D100" s="1197"/>
      <c r="E100" s="1197"/>
      <c r="F100" s="1197"/>
      <c r="G100" s="1197"/>
      <c r="H100" s="1197"/>
      <c r="I100" s="1197"/>
      <c r="J100" s="1197"/>
      <c r="K100" s="1198"/>
      <c r="L100" s="526"/>
      <c r="M100" s="523" t="s">
        <v>204</v>
      </c>
      <c r="N100" s="523"/>
      <c r="O100" s="1232">
        <f>+I52</f>
        <v>0</v>
      </c>
      <c r="P100" s="1232"/>
      <c r="Q100" s="1232"/>
    </row>
    <row r="101" spans="1:17" ht="17.25" customHeight="1" thickBot="1">
      <c r="A101" s="1019"/>
      <c r="B101" s="1202"/>
      <c r="C101" s="1203"/>
      <c r="D101" s="1203"/>
      <c r="E101" s="1203"/>
      <c r="F101" s="1203"/>
      <c r="G101" s="1203"/>
      <c r="H101" s="1203"/>
      <c r="I101" s="1203"/>
      <c r="J101" s="1203"/>
      <c r="K101" s="1204"/>
      <c r="L101" s="526"/>
      <c r="M101" s="523" t="s">
        <v>200</v>
      </c>
      <c r="N101" s="523"/>
      <c r="O101" s="524" t="str">
        <f>+F25</f>
        <v>有　・　無</v>
      </c>
      <c r="P101" s="524"/>
      <c r="Q101" s="524"/>
    </row>
    <row r="102" spans="1:17" ht="14.25" customHeight="1" thickTop="1">
      <c r="A102" s="1055"/>
      <c r="B102" s="514" t="s">
        <v>227</v>
      </c>
      <c r="C102" s="514"/>
      <c r="D102" s="515"/>
      <c r="E102" s="515"/>
      <c r="F102" s="515"/>
      <c r="G102" s="515"/>
      <c r="H102" s="515"/>
      <c r="I102" s="515"/>
      <c r="J102" s="515"/>
      <c r="K102" s="516"/>
      <c r="L102" s="527"/>
      <c r="M102" s="528"/>
      <c r="N102" s="528"/>
      <c r="O102" s="529"/>
      <c r="P102" s="529"/>
      <c r="Q102" s="529"/>
    </row>
    <row r="103" spans="1:17" ht="14.25" customHeight="1">
      <c r="A103" s="1055"/>
      <c r="B103" s="1147" t="s">
        <v>351</v>
      </c>
      <c r="C103" s="1148"/>
      <c r="D103" s="1149"/>
      <c r="E103" s="1149"/>
      <c r="F103" s="1149"/>
      <c r="G103" s="1149"/>
      <c r="H103" s="1149"/>
      <c r="I103" s="1149"/>
      <c r="J103" s="1149"/>
      <c r="K103" s="1150"/>
      <c r="L103" s="527"/>
      <c r="M103" s="528"/>
      <c r="N103" s="528"/>
      <c r="O103" s="528"/>
      <c r="P103" s="528"/>
      <c r="Q103" s="528"/>
    </row>
    <row r="104" spans="1:17" ht="14.25" customHeight="1">
      <c r="A104" s="1055"/>
      <c r="B104" s="1141"/>
      <c r="C104" s="1142"/>
      <c r="D104" s="1142"/>
      <c r="E104" s="1142"/>
      <c r="F104" s="1142"/>
      <c r="G104" s="1142"/>
      <c r="H104" s="1142"/>
      <c r="I104" s="1142"/>
      <c r="J104" s="1142"/>
      <c r="K104" s="1143"/>
      <c r="L104" s="528"/>
      <c r="M104" s="528"/>
      <c r="N104" s="528"/>
      <c r="O104" s="528"/>
      <c r="P104" s="528"/>
      <c r="Q104" s="517"/>
    </row>
    <row r="105" spans="1:17" ht="14.25" customHeight="1" thickBot="1">
      <c r="A105" s="1170"/>
      <c r="B105" s="1144"/>
      <c r="C105" s="1145"/>
      <c r="D105" s="1145"/>
      <c r="E105" s="1145"/>
      <c r="F105" s="1145"/>
      <c r="G105" s="1145"/>
      <c r="H105" s="1145"/>
      <c r="I105" s="1145"/>
      <c r="J105" s="1145"/>
      <c r="K105" s="1146"/>
      <c r="L105" s="517"/>
      <c r="M105" s="517"/>
      <c r="N105" s="517"/>
      <c r="O105" s="517"/>
      <c r="P105" s="517"/>
      <c r="Q105" s="517"/>
    </row>
    <row r="106" spans="1:17" ht="14.25" thickTop="1"/>
  </sheetData>
  <mergeCells count="150">
    <mergeCell ref="A96:A105"/>
    <mergeCell ref="B96:K97"/>
    <mergeCell ref="B98:K99"/>
    <mergeCell ref="B100:K101"/>
    <mergeCell ref="O100:Q100"/>
    <mergeCell ref="B103:C103"/>
    <mergeCell ref="D103:K103"/>
    <mergeCell ref="B104:K105"/>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I85:K89"/>
    <mergeCell ref="D86:E86"/>
    <mergeCell ref="D87:E87"/>
    <mergeCell ref="D88:E88"/>
    <mergeCell ref="B81:B84"/>
    <mergeCell ref="D81:E81"/>
    <mergeCell ref="J81:K81"/>
    <mergeCell ref="D82:E82"/>
    <mergeCell ref="J82:K82"/>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I35:K39"/>
    <mergeCell ref="B29:C34"/>
    <mergeCell ref="I29:J29"/>
    <mergeCell ref="I30:J30"/>
    <mergeCell ref="I31:J31"/>
    <mergeCell ref="I32:J32"/>
    <mergeCell ref="D40:D42"/>
    <mergeCell ref="I40:J40"/>
    <mergeCell ref="I41:J41"/>
    <mergeCell ref="E29:F29"/>
    <mergeCell ref="G29:H29"/>
    <mergeCell ref="E30:F30"/>
    <mergeCell ref="F36:G36"/>
    <mergeCell ref="F37:G37"/>
    <mergeCell ref="F38:G38"/>
    <mergeCell ref="F39:G39"/>
    <mergeCell ref="A27:A28"/>
    <mergeCell ref="B27:H28"/>
    <mergeCell ref="I27:K28"/>
    <mergeCell ref="D19:H19"/>
    <mergeCell ref="B20:C21"/>
    <mergeCell ref="D20:H20"/>
    <mergeCell ref="I20:K20"/>
    <mergeCell ref="D21:K21"/>
    <mergeCell ref="B22:C23"/>
    <mergeCell ref="D22:H22"/>
    <mergeCell ref="I22:K23"/>
    <mergeCell ref="D23:H2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D11:E11"/>
    <mergeCell ref="I11:K12"/>
    <mergeCell ref="B12:H12"/>
    <mergeCell ref="A7:A13"/>
    <mergeCell ref="B7:E7"/>
    <mergeCell ref="F7:H7"/>
    <mergeCell ref="B8:E8"/>
    <mergeCell ref="D9:E9"/>
    <mergeCell ref="G9:H9"/>
    <mergeCell ref="B13:H13"/>
    <mergeCell ref="I13:J13"/>
    <mergeCell ref="E1:K1"/>
    <mergeCell ref="A2:E3"/>
    <mergeCell ref="G2:H2"/>
    <mergeCell ref="I2:K2"/>
    <mergeCell ref="G3:H3"/>
    <mergeCell ref="I3:K3"/>
    <mergeCell ref="J9:K9"/>
    <mergeCell ref="B10:E10"/>
    <mergeCell ref="G10:H10"/>
    <mergeCell ref="E51:F51"/>
    <mergeCell ref="G51:H51"/>
    <mergeCell ref="E32:G32"/>
    <mergeCell ref="G30:H30"/>
    <mergeCell ref="E31:G31"/>
    <mergeCell ref="E33:F33"/>
    <mergeCell ref="G33:H33"/>
    <mergeCell ref="E34:F34"/>
    <mergeCell ref="G34:H34"/>
    <mergeCell ref="F35:G35"/>
  </mergeCells>
  <phoneticPr fontId="47"/>
  <conditionalFormatting sqref="Q96 Q101">
    <cfRule type="cellIs" dxfId="99" priority="4" stopIfTrue="1" operator="greaterThan">
      <formula>0</formula>
    </cfRule>
  </conditionalFormatting>
  <conditionalFormatting sqref="Q99">
    <cfRule type="cellIs" dxfId="98" priority="3" stopIfTrue="1" operator="greaterThan">
      <formula>0</formula>
    </cfRule>
  </conditionalFormatting>
  <conditionalFormatting sqref="Q97:Q98">
    <cfRule type="cellIs" dxfId="97" priority="2" stopIfTrue="1" operator="greaterThan">
      <formula>0</formula>
    </cfRule>
  </conditionalFormatting>
  <conditionalFormatting sqref="Q94:Q95">
    <cfRule type="cellIs" dxfId="96" priority="1" stopIfTrue="1" operator="greaterThan">
      <formula>0</formula>
    </cfRule>
  </conditionalFormatting>
  <dataValidations count="18">
    <dataValidation type="list" allowBlank="1" showInputMessage="1" showErrorMessage="1" sqref="J80:K83">
      <formula1>"◎,○,×"</formula1>
    </dataValidation>
    <dataValidation type="list" allowBlank="1" showInputMessage="1" showErrorMessage="1" sqref="F61">
      <formula1>"熊本県,大分県,福岡県,長崎県"</formula1>
    </dataValidation>
    <dataValidation type="list" allowBlank="1" showInputMessage="1" showErrorMessage="1" sqref="G51:H51">
      <formula1>"十分 ・ 不足 ・ 無,十分,不足,無"</formula1>
    </dataValidation>
    <dataValidation type="list" allowBlank="1" showInputMessage="1" showErrorMessage="1" sqref="E51">
      <formula1>"１回　・　２回　・　３回,１回,２回,３回"</formula1>
    </dataValidation>
    <dataValidation type="list" allowBlank="1" showInputMessage="1" showErrorMessage="1" sqref="G47:H48">
      <formula1>"不適　・　適,適,不適"</formula1>
    </dataValidation>
    <dataValidation type="list" allowBlank="1" showInputMessage="1" showErrorMessage="1" sqref="H45:H46 F46 E48:E50 H49:H50 E52">
      <formula1>"無　・　有,有,無"</formula1>
    </dataValidation>
    <dataValidation type="list" allowBlank="1" showInputMessage="1" showErrorMessage="1" sqref="H40 E43:E44 G44">
      <formula1>"無 ・ 有,無,有"</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F41:F42 H41:H42">
      <formula1>"不良・普・良,不良,普,良"</formula1>
    </dataValidation>
    <dataValidation type="list" allowBlank="1" showInputMessage="1" showErrorMessage="1" sqref="E40">
      <formula1>"無(使用不可)・有(使用可),無(使用不可),有(使用可)"</formula1>
    </dataValidation>
    <dataValidation type="list" allowBlank="1" showInputMessage="1" showErrorMessage="1" sqref="F35:G39">
      <formula1>"（使用可・使用不可）,（使用可),（使用不可）"</formula1>
    </dataValidation>
    <dataValidation type="list" allowBlank="1" showInputMessage="1" showErrorMessage="1" sqref="E35:E39">
      <formula1>"無・有,無,有"</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29:F30 E33:F34">
      <formula1>"可(開通)・不可(不通),可(開通),不可(不通)"</formula1>
    </dataValidation>
    <dataValidation type="list" allowBlank="1" showInputMessage="1" showErrorMessage="1" sqref="G52:H52">
      <formula1>"無(不適)　・　有(適),無(不適),有(適)"</formula1>
    </dataValidation>
    <dataValidation type="list" allowBlank="1" showInputMessage="1" showErrorMessage="1" sqref="E45:F45">
      <formula1>"不良　・　普　・　良,不良,普,良"</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topLeftCell="A25" zoomScale="110" zoomScaleNormal="100" zoomScaleSheetLayoutView="110" workbookViewId="0">
      <selection activeCell="B103" sqref="B103:C103"/>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125" style="1" customWidth="1"/>
    <col min="13" max="13" width="8.5" style="1" customWidth="1"/>
    <col min="14" max="14" width="7.875" style="1" customWidth="1"/>
    <col min="15" max="16" width="8.25" style="1" customWidth="1"/>
    <col min="17" max="16384" width="9" style="1"/>
  </cols>
  <sheetData>
    <row r="1" spans="1:17" ht="17.25" customHeight="1" thickBot="1">
      <c r="A1" s="364" t="s">
        <v>225</v>
      </c>
      <c r="B1" s="364"/>
      <c r="C1" s="364"/>
      <c r="D1" s="364"/>
      <c r="E1" s="1107" t="s">
        <v>326</v>
      </c>
      <c r="F1" s="1107"/>
      <c r="G1" s="1107"/>
      <c r="H1" s="1107"/>
      <c r="I1" s="1107"/>
      <c r="J1" s="1107"/>
      <c r="K1" s="1107"/>
      <c r="L1" s="517"/>
      <c r="M1" s="517"/>
      <c r="N1" s="517"/>
      <c r="O1" s="517"/>
      <c r="P1" s="517"/>
      <c r="Q1" s="517"/>
    </row>
    <row r="2" spans="1:17" ht="17.25" customHeight="1" thickTop="1">
      <c r="A2" s="1108" t="s">
        <v>130</v>
      </c>
      <c r="B2" s="1109"/>
      <c r="C2" s="1109"/>
      <c r="D2" s="1109"/>
      <c r="E2" s="1109"/>
      <c r="F2" s="364"/>
      <c r="G2" s="1110" t="s">
        <v>65</v>
      </c>
      <c r="H2" s="1111"/>
      <c r="I2" s="1112" t="s">
        <v>0</v>
      </c>
      <c r="J2" s="1113"/>
      <c r="K2" s="1114"/>
      <c r="L2" s="517"/>
      <c r="M2" s="517"/>
      <c r="N2" s="517"/>
      <c r="O2" s="517"/>
      <c r="P2" s="517"/>
      <c r="Q2" s="517"/>
    </row>
    <row r="3" spans="1:17" ht="17.25" customHeight="1" thickBot="1">
      <c r="A3" s="1109"/>
      <c r="B3" s="1109"/>
      <c r="C3" s="1109"/>
      <c r="D3" s="1109"/>
      <c r="E3" s="1109"/>
      <c r="F3" s="364"/>
      <c r="G3" s="1115" t="s">
        <v>28</v>
      </c>
      <c r="H3" s="1116"/>
      <c r="I3" s="1117"/>
      <c r="J3" s="1118"/>
      <c r="K3" s="1119"/>
      <c r="L3" s="517"/>
      <c r="M3" s="517"/>
      <c r="N3" s="517"/>
      <c r="O3" s="517"/>
      <c r="P3" s="517"/>
      <c r="Q3" s="517"/>
    </row>
    <row r="4" spans="1:17" ht="17.25" customHeight="1" thickTop="1">
      <c r="A4" s="365" t="s">
        <v>1</v>
      </c>
      <c r="B4" s="364"/>
      <c r="C4" s="364"/>
      <c r="D4" s="364"/>
      <c r="E4" s="364"/>
      <c r="F4" s="364"/>
      <c r="G4" s="366"/>
      <c r="H4" s="367"/>
      <c r="I4" s="367"/>
      <c r="J4" s="367"/>
      <c r="K4" s="367"/>
      <c r="L4" s="517"/>
      <c r="M4" s="517"/>
      <c r="N4" s="517"/>
      <c r="O4" s="517"/>
      <c r="P4" s="517"/>
      <c r="Q4" s="517"/>
    </row>
    <row r="5" spans="1:17" ht="17.25" customHeight="1">
      <c r="A5" s="365" t="s">
        <v>2</v>
      </c>
      <c r="B5" s="364"/>
      <c r="C5" s="364"/>
      <c r="D5" s="364"/>
      <c r="E5" s="364"/>
      <c r="F5" s="364"/>
      <c r="G5" s="364"/>
      <c r="H5" s="364"/>
      <c r="I5" s="364"/>
      <c r="J5" s="364"/>
      <c r="K5" s="364"/>
      <c r="L5" s="517"/>
      <c r="M5" s="517"/>
      <c r="N5" s="517"/>
      <c r="O5" s="517"/>
      <c r="P5" s="517"/>
      <c r="Q5" s="517"/>
    </row>
    <row r="6" spans="1:17" ht="17.25" customHeight="1" thickBot="1">
      <c r="A6" s="365" t="s">
        <v>3</v>
      </c>
      <c r="B6" s="364"/>
      <c r="C6" s="364"/>
      <c r="D6" s="364"/>
      <c r="E6" s="364"/>
      <c r="F6" s="364"/>
      <c r="G6" s="364"/>
      <c r="H6" s="364"/>
      <c r="I6" s="364"/>
      <c r="J6" s="364"/>
      <c r="K6" s="364"/>
      <c r="L6" s="517"/>
      <c r="M6" s="517"/>
      <c r="N6" s="517"/>
      <c r="O6" s="517"/>
      <c r="P6" s="517"/>
      <c r="Q6" s="517"/>
    </row>
    <row r="7" spans="1:17" ht="17.25" customHeight="1" thickTop="1" thickBot="1">
      <c r="A7" s="1054" t="s">
        <v>4</v>
      </c>
      <c r="B7" s="1056" t="s">
        <v>5</v>
      </c>
      <c r="C7" s="1120"/>
      <c r="D7" s="1120"/>
      <c r="E7" s="1121"/>
      <c r="F7" s="1122" t="s">
        <v>73</v>
      </c>
      <c r="G7" s="1120"/>
      <c r="H7" s="1120"/>
      <c r="I7" s="368" t="s">
        <v>16</v>
      </c>
      <c r="J7" s="369" t="s">
        <v>349</v>
      </c>
      <c r="K7" s="370" t="s">
        <v>350</v>
      </c>
      <c r="L7" s="517"/>
      <c r="M7" s="517"/>
      <c r="N7" s="517"/>
      <c r="O7" s="517"/>
      <c r="P7" s="517"/>
      <c r="Q7" s="517"/>
    </row>
    <row r="8" spans="1:17" ht="17.25" customHeight="1" thickTop="1" thickBot="1">
      <c r="A8" s="1055"/>
      <c r="B8" s="1123"/>
      <c r="C8" s="1124"/>
      <c r="D8" s="1124"/>
      <c r="E8" s="1125"/>
      <c r="F8" s="371"/>
      <c r="G8" s="372"/>
      <c r="H8" s="372"/>
      <c r="I8" s="373" t="s">
        <v>77</v>
      </c>
      <c r="J8" s="374" t="s">
        <v>149</v>
      </c>
      <c r="K8" s="375" t="s">
        <v>150</v>
      </c>
      <c r="L8" s="517"/>
      <c r="M8" s="517"/>
      <c r="N8" s="517"/>
      <c r="O8" s="517"/>
      <c r="P8" s="517"/>
      <c r="Q8" s="517"/>
    </row>
    <row r="9" spans="1:17" ht="17.25" customHeight="1" thickTop="1">
      <c r="A9" s="1019"/>
      <c r="B9" s="376" t="s">
        <v>14</v>
      </c>
      <c r="C9" s="377"/>
      <c r="D9" s="1126"/>
      <c r="E9" s="1127"/>
      <c r="F9" s="376" t="s">
        <v>15</v>
      </c>
      <c r="G9" s="1128"/>
      <c r="H9" s="1129"/>
      <c r="I9" s="376" t="s">
        <v>6</v>
      </c>
      <c r="J9" s="1131"/>
      <c r="K9" s="1132"/>
      <c r="L9" s="517"/>
      <c r="M9" s="517"/>
      <c r="N9" s="517"/>
      <c r="O9" s="517"/>
      <c r="P9" s="517"/>
      <c r="Q9" s="517"/>
    </row>
    <row r="10" spans="1:17" ht="17.25" customHeight="1">
      <c r="A10" s="1019"/>
      <c r="B10" s="1070"/>
      <c r="C10" s="1071"/>
      <c r="D10" s="1071"/>
      <c r="E10" s="1072"/>
      <c r="F10" s="378" t="s">
        <v>136</v>
      </c>
      <c r="G10" s="997"/>
      <c r="H10" s="998"/>
      <c r="I10" s="379"/>
      <c r="J10" s="380"/>
      <c r="K10" s="381" t="s">
        <v>340</v>
      </c>
      <c r="L10" s="517"/>
      <c r="M10" s="517"/>
      <c r="N10" s="517"/>
      <c r="O10" s="517"/>
      <c r="P10" s="517"/>
      <c r="Q10" s="517"/>
    </row>
    <row r="11" spans="1:17" ht="17.25" customHeight="1">
      <c r="A11" s="1019"/>
      <c r="B11" s="382" t="s">
        <v>20</v>
      </c>
      <c r="C11" s="383"/>
      <c r="D11" s="1049" t="s">
        <v>315</v>
      </c>
      <c r="E11" s="1049"/>
      <c r="F11" s="384" t="s">
        <v>137</v>
      </c>
      <c r="G11" s="385" t="str">
        <f>IF(ISERROR(K10/I8),"",K10/I8)</f>
        <v/>
      </c>
      <c r="H11" s="386" t="s">
        <v>138</v>
      </c>
      <c r="I11" s="1133" t="s">
        <v>7</v>
      </c>
      <c r="J11" s="1134"/>
      <c r="K11" s="1135"/>
      <c r="L11" s="517"/>
      <c r="M11" s="517"/>
      <c r="N11" s="517"/>
      <c r="O11" s="517"/>
      <c r="P11" s="517"/>
      <c r="Q11" s="517"/>
    </row>
    <row r="12" spans="1:17" ht="17.25" customHeight="1">
      <c r="A12" s="1019"/>
      <c r="B12" s="1092" t="s">
        <v>60</v>
      </c>
      <c r="C12" s="1139"/>
      <c r="D12" s="1139"/>
      <c r="E12" s="1139"/>
      <c r="F12" s="1139"/>
      <c r="G12" s="1139"/>
      <c r="H12" s="1140"/>
      <c r="I12" s="1136"/>
      <c r="J12" s="1137"/>
      <c r="K12" s="1138"/>
      <c r="L12" s="517"/>
      <c r="M12" s="517"/>
      <c r="N12" s="517"/>
      <c r="O12" s="517"/>
      <c r="P12" s="517"/>
      <c r="Q12" s="517"/>
    </row>
    <row r="13" spans="1:17" ht="17.25" customHeight="1" thickBot="1">
      <c r="A13" s="1006"/>
      <c r="B13" s="1130"/>
      <c r="C13" s="1063"/>
      <c r="D13" s="1063"/>
      <c r="E13" s="1063"/>
      <c r="F13" s="1063"/>
      <c r="G13" s="1063"/>
      <c r="H13" s="1064"/>
      <c r="I13" s="1065" t="s">
        <v>328</v>
      </c>
      <c r="J13" s="1066"/>
      <c r="K13" s="387" t="str">
        <f>IF(ISERROR(K10/3.5),"人",K10/3.5)</f>
        <v>人</v>
      </c>
      <c r="L13" s="517"/>
      <c r="M13" s="517"/>
      <c r="N13" s="517"/>
      <c r="O13" s="517"/>
      <c r="P13" s="517"/>
      <c r="Q13" s="517"/>
    </row>
    <row r="14" spans="1:17" ht="17.25" customHeight="1" thickTop="1">
      <c r="A14" s="1054" t="s">
        <v>13</v>
      </c>
      <c r="B14" s="1056" t="s">
        <v>8</v>
      </c>
      <c r="C14" s="1057"/>
      <c r="D14" s="1057"/>
      <c r="E14" s="1057"/>
      <c r="F14" s="1057"/>
      <c r="G14" s="1057"/>
      <c r="H14" s="1058"/>
      <c r="I14" s="1059" t="s">
        <v>187</v>
      </c>
      <c r="J14" s="1060"/>
      <c r="K14" s="388" t="str">
        <f>IF(ISERROR(I8-K13),"人",I8-K13)</f>
        <v>人</v>
      </c>
      <c r="L14" s="517"/>
      <c r="M14" s="517"/>
      <c r="N14" s="517"/>
      <c r="O14" s="517"/>
      <c r="P14" s="517"/>
      <c r="Q14" s="517"/>
    </row>
    <row r="15" spans="1:17" ht="17.25" customHeight="1" thickBot="1">
      <c r="A15" s="1055"/>
      <c r="B15" s="389" t="s">
        <v>17</v>
      </c>
      <c r="C15" s="390"/>
      <c r="D15" s="1061"/>
      <c r="E15" s="1061"/>
      <c r="F15" s="1061"/>
      <c r="G15" s="1061"/>
      <c r="H15" s="1062"/>
      <c r="I15" s="1059" t="s">
        <v>329</v>
      </c>
      <c r="J15" s="1060"/>
      <c r="K15" s="387" t="str">
        <f>IF(ISERROR(K10/6.4),"人",K10/6.4)</f>
        <v>人</v>
      </c>
      <c r="L15" s="517"/>
      <c r="M15" s="517"/>
      <c r="N15" s="517"/>
      <c r="O15" s="517"/>
      <c r="P15" s="517"/>
      <c r="Q15" s="517"/>
    </row>
    <row r="16" spans="1:17" ht="17.25" customHeight="1" thickTop="1">
      <c r="A16" s="1019"/>
      <c r="B16" s="376" t="s">
        <v>18</v>
      </c>
      <c r="C16" s="377"/>
      <c r="D16" s="1063"/>
      <c r="E16" s="1063"/>
      <c r="F16" s="1063"/>
      <c r="G16" s="1063"/>
      <c r="H16" s="1064"/>
      <c r="I16" s="1065" t="s">
        <v>188</v>
      </c>
      <c r="J16" s="1066"/>
      <c r="K16" s="388" t="str">
        <f>IF(ISERROR(I8-K15),"人",I8-K15)</f>
        <v>人</v>
      </c>
      <c r="L16" s="517"/>
      <c r="M16" s="517"/>
      <c r="N16" s="517"/>
      <c r="O16" s="517"/>
      <c r="P16" s="517"/>
      <c r="Q16" s="517"/>
    </row>
    <row r="17" spans="1:17" ht="17.25" customHeight="1">
      <c r="A17" s="1019"/>
      <c r="B17" s="1067" t="s">
        <v>19</v>
      </c>
      <c r="C17" s="1068"/>
      <c r="D17" s="1068"/>
      <c r="E17" s="1068"/>
      <c r="F17" s="1068"/>
      <c r="G17" s="1068"/>
      <c r="H17" s="1069"/>
      <c r="I17" s="391"/>
      <c r="J17" s="392"/>
      <c r="K17" s="393"/>
      <c r="L17" s="517"/>
      <c r="M17" s="517"/>
      <c r="N17" s="517"/>
      <c r="O17" s="517"/>
      <c r="P17" s="517"/>
      <c r="Q17" s="517"/>
    </row>
    <row r="18" spans="1:17" ht="17.25" customHeight="1">
      <c r="A18" s="1019"/>
      <c r="B18" s="1070"/>
      <c r="C18" s="1071"/>
      <c r="D18" s="1071"/>
      <c r="E18" s="1071"/>
      <c r="F18" s="1071"/>
      <c r="G18" s="1071"/>
      <c r="H18" s="1072"/>
      <c r="I18" s="391"/>
      <c r="J18" s="392"/>
      <c r="K18" s="393"/>
      <c r="L18" s="517"/>
      <c r="M18" s="517"/>
      <c r="N18" s="517"/>
      <c r="O18" s="517"/>
      <c r="P18" s="517"/>
      <c r="Q18" s="517"/>
    </row>
    <row r="19" spans="1:17" ht="17.25" customHeight="1" thickBot="1">
      <c r="A19" s="1019"/>
      <c r="B19" s="394" t="s">
        <v>21</v>
      </c>
      <c r="C19" s="395"/>
      <c r="D19" s="1073" t="s">
        <v>29</v>
      </c>
      <c r="E19" s="1073"/>
      <c r="F19" s="1073"/>
      <c r="G19" s="1073"/>
      <c r="H19" s="1074"/>
      <c r="I19" s="391"/>
      <c r="J19" s="392"/>
      <c r="K19" s="393"/>
      <c r="L19" s="517"/>
      <c r="M19" s="517"/>
      <c r="N19" s="517"/>
      <c r="O19" s="517"/>
      <c r="P19" s="517"/>
      <c r="Q19" s="517"/>
    </row>
    <row r="20" spans="1:17" ht="17.25" customHeight="1" thickTop="1">
      <c r="A20" s="1055"/>
      <c r="B20" s="1075" t="s">
        <v>26</v>
      </c>
      <c r="C20" s="1076"/>
      <c r="D20" s="1079" t="s">
        <v>30</v>
      </c>
      <c r="E20" s="1079"/>
      <c r="F20" s="1079"/>
      <c r="G20" s="1079"/>
      <c r="H20" s="1079"/>
      <c r="I20" s="1080" t="s">
        <v>126</v>
      </c>
      <c r="J20" s="1080"/>
      <c r="K20" s="1081"/>
      <c r="L20" s="517"/>
      <c r="M20" s="517"/>
      <c r="N20" s="517"/>
      <c r="O20" s="517"/>
      <c r="P20" s="517"/>
      <c r="Q20" s="517"/>
    </row>
    <row r="21" spans="1:17" ht="17.25" customHeight="1" thickBot="1">
      <c r="A21" s="1055"/>
      <c r="B21" s="1077"/>
      <c r="C21" s="1078"/>
      <c r="D21" s="1082" t="s">
        <v>330</v>
      </c>
      <c r="E21" s="1082"/>
      <c r="F21" s="1082"/>
      <c r="G21" s="1082"/>
      <c r="H21" s="1082"/>
      <c r="I21" s="1082"/>
      <c r="J21" s="1082"/>
      <c r="K21" s="1083"/>
      <c r="L21" s="517"/>
      <c r="M21" s="517"/>
      <c r="N21" s="517"/>
      <c r="O21" s="517"/>
      <c r="P21" s="517"/>
      <c r="Q21" s="517"/>
    </row>
    <row r="22" spans="1:17" ht="17.25" customHeight="1" thickTop="1">
      <c r="A22" s="1019"/>
      <c r="B22" s="1084" t="s">
        <v>22</v>
      </c>
      <c r="C22" s="1085"/>
      <c r="D22" s="1063" t="s">
        <v>30</v>
      </c>
      <c r="E22" s="1063"/>
      <c r="F22" s="1063"/>
      <c r="G22" s="1063"/>
      <c r="H22" s="1063"/>
      <c r="I22" s="1088" t="s">
        <v>11</v>
      </c>
      <c r="J22" s="1089"/>
      <c r="K22" s="1090"/>
      <c r="L22" s="517"/>
      <c r="M22" s="517"/>
      <c r="N22" s="517"/>
      <c r="O22" s="517"/>
      <c r="P22" s="517"/>
      <c r="Q22" s="517"/>
    </row>
    <row r="23" spans="1:17" ht="17.25" customHeight="1">
      <c r="A23" s="1019"/>
      <c r="B23" s="1086"/>
      <c r="C23" s="1087"/>
      <c r="D23" s="1071" t="s">
        <v>27</v>
      </c>
      <c r="E23" s="1071"/>
      <c r="F23" s="1071"/>
      <c r="G23" s="1071"/>
      <c r="H23" s="1071"/>
      <c r="I23" s="1091"/>
      <c r="J23" s="1089"/>
      <c r="K23" s="1090"/>
      <c r="L23" s="517"/>
      <c r="M23" s="517"/>
      <c r="N23" s="517"/>
      <c r="O23" s="517"/>
      <c r="P23" s="517"/>
      <c r="Q23" s="517"/>
    </row>
    <row r="24" spans="1:17" ht="17.25" customHeight="1" thickBot="1">
      <c r="A24" s="1019"/>
      <c r="B24" s="1092" t="s">
        <v>9</v>
      </c>
      <c r="C24" s="1093"/>
      <c r="D24" s="1093"/>
      <c r="E24" s="1093"/>
      <c r="F24" s="1093"/>
      <c r="G24" s="1093"/>
      <c r="H24" s="1093"/>
      <c r="I24" s="1094"/>
      <c r="J24" s="1095"/>
      <c r="K24" s="1096"/>
      <c r="L24" s="517"/>
      <c r="M24" s="517"/>
      <c r="N24" s="517"/>
      <c r="O24" s="517"/>
      <c r="P24" s="517"/>
      <c r="Q24" s="517"/>
    </row>
    <row r="25" spans="1:17" ht="17.25" customHeight="1" thickTop="1" thickBot="1">
      <c r="A25" s="1019"/>
      <c r="B25" s="396" t="s">
        <v>23</v>
      </c>
      <c r="C25" s="397"/>
      <c r="D25" s="398" t="s">
        <v>314</v>
      </c>
      <c r="E25" s="399" t="s">
        <v>71</v>
      </c>
      <c r="F25" s="400" t="s">
        <v>314</v>
      </c>
      <c r="G25" s="1100"/>
      <c r="H25" s="1101"/>
      <c r="I25" s="1094"/>
      <c r="J25" s="1095"/>
      <c r="K25" s="1096"/>
      <c r="L25" s="517"/>
      <c r="M25" s="517"/>
      <c r="N25" s="517"/>
      <c r="O25" s="517"/>
      <c r="P25" s="517"/>
      <c r="Q25" s="517"/>
    </row>
    <row r="26" spans="1:17" ht="17.25" customHeight="1" thickTop="1">
      <c r="A26" s="1006"/>
      <c r="B26" s="1102" t="s">
        <v>25</v>
      </c>
      <c r="C26" s="1103"/>
      <c r="D26" s="1103"/>
      <c r="E26" s="401" t="s">
        <v>314</v>
      </c>
      <c r="F26" s="1104"/>
      <c r="G26" s="1105"/>
      <c r="H26" s="1106"/>
      <c r="I26" s="1097"/>
      <c r="J26" s="1098"/>
      <c r="K26" s="1099"/>
      <c r="L26" s="517"/>
      <c r="M26" s="517"/>
      <c r="N26" s="517"/>
      <c r="O26" s="517"/>
      <c r="P26" s="517"/>
      <c r="Q26" s="517"/>
    </row>
    <row r="27" spans="1:17" ht="17.25" customHeight="1">
      <c r="A27" s="1005"/>
      <c r="B27" s="990" t="s">
        <v>293</v>
      </c>
      <c r="C27" s="1007"/>
      <c r="D27" s="1007"/>
      <c r="E27" s="1007"/>
      <c r="F27" s="1007"/>
      <c r="G27" s="1007"/>
      <c r="H27" s="1008"/>
      <c r="I27" s="1012" t="s">
        <v>10</v>
      </c>
      <c r="J27" s="1013"/>
      <c r="K27" s="1014"/>
      <c r="L27" s="517"/>
      <c r="M27" s="517"/>
      <c r="N27" s="517"/>
      <c r="O27" s="517"/>
      <c r="P27" s="517"/>
      <c r="Q27" s="517"/>
    </row>
    <row r="28" spans="1:17" ht="17.25" customHeight="1" thickBot="1">
      <c r="A28" s="1006"/>
      <c r="B28" s="1009"/>
      <c r="C28" s="1010"/>
      <c r="D28" s="1010"/>
      <c r="E28" s="1010"/>
      <c r="F28" s="1010"/>
      <c r="G28" s="1010"/>
      <c r="H28" s="1011"/>
      <c r="I28" s="1015"/>
      <c r="J28" s="1016"/>
      <c r="K28" s="1017"/>
      <c r="L28" s="517"/>
      <c r="M28" s="517"/>
      <c r="N28" s="517"/>
      <c r="O28" s="517"/>
      <c r="P28" s="517"/>
      <c r="Q28" s="517"/>
    </row>
    <row r="29" spans="1:17" ht="17.25" customHeight="1" thickTop="1">
      <c r="A29" s="1018" t="s">
        <v>12</v>
      </c>
      <c r="B29" s="1012" t="s">
        <v>31</v>
      </c>
      <c r="C29" s="1020"/>
      <c r="D29" s="402" t="s">
        <v>32</v>
      </c>
      <c r="E29" s="1051" t="s">
        <v>296</v>
      </c>
      <c r="F29" s="1051"/>
      <c r="G29" s="1052" t="s">
        <v>294</v>
      </c>
      <c r="H29" s="1053"/>
      <c r="I29" s="1026" t="s">
        <v>233</v>
      </c>
      <c r="J29" s="1027"/>
      <c r="K29" s="403" t="str">
        <f>IF(ISERROR(I8/250),"個",ROUNDUP(I8/250,0))</f>
        <v>個</v>
      </c>
      <c r="L29" s="517" t="s">
        <v>193</v>
      </c>
      <c r="M29" s="517"/>
      <c r="N29" s="517"/>
      <c r="O29" s="517"/>
      <c r="P29" s="517"/>
      <c r="Q29" s="517"/>
    </row>
    <row r="30" spans="1:17" ht="17.25" customHeight="1">
      <c r="A30" s="1019"/>
      <c r="B30" s="1021"/>
      <c r="C30" s="1022"/>
      <c r="D30" s="404" t="s">
        <v>62</v>
      </c>
      <c r="E30" s="954" t="s">
        <v>296</v>
      </c>
      <c r="F30" s="954"/>
      <c r="G30" s="955" t="s">
        <v>294</v>
      </c>
      <c r="H30" s="956"/>
      <c r="I30" s="1028" t="s">
        <v>182</v>
      </c>
      <c r="J30" s="1029"/>
      <c r="K30" s="405" t="s">
        <v>181</v>
      </c>
      <c r="L30" s="517"/>
      <c r="M30" s="517"/>
      <c r="N30" s="517"/>
      <c r="O30" s="517"/>
      <c r="P30" s="517"/>
      <c r="Q30" s="517"/>
    </row>
    <row r="31" spans="1:17" ht="17.25" customHeight="1">
      <c r="A31" s="1019"/>
      <c r="B31" s="1021"/>
      <c r="C31" s="1022"/>
      <c r="D31" s="404" t="s">
        <v>33</v>
      </c>
      <c r="E31" s="948" t="s">
        <v>297</v>
      </c>
      <c r="F31" s="948"/>
      <c r="G31" s="948"/>
      <c r="H31" s="406" t="s">
        <v>295</v>
      </c>
      <c r="I31" s="1028" t="s">
        <v>207</v>
      </c>
      <c r="J31" s="1030"/>
      <c r="K31" s="407" t="str">
        <f>IF(ISERROR(I8*6),"L/日/避難所",I8*6)</f>
        <v>L/日/避難所</v>
      </c>
      <c r="L31" s="517"/>
      <c r="M31" s="517"/>
      <c r="N31" s="517"/>
      <c r="O31" s="517"/>
      <c r="P31" s="517"/>
      <c r="Q31" s="517"/>
    </row>
    <row r="32" spans="1:17" ht="17.25" customHeight="1" thickBot="1">
      <c r="A32" s="1019"/>
      <c r="B32" s="1021"/>
      <c r="C32" s="1022"/>
      <c r="D32" s="408" t="s">
        <v>41</v>
      </c>
      <c r="E32" s="953" t="s">
        <v>302</v>
      </c>
      <c r="F32" s="953"/>
      <c r="G32" s="953"/>
      <c r="H32" s="409" t="s">
        <v>295</v>
      </c>
      <c r="I32" s="1028" t="s">
        <v>192</v>
      </c>
      <c r="J32" s="1030"/>
      <c r="K32" s="410" t="s">
        <v>194</v>
      </c>
      <c r="L32" s="517"/>
      <c r="M32" s="517"/>
      <c r="N32" s="517"/>
      <c r="O32" s="517"/>
      <c r="P32" s="517"/>
      <c r="Q32" s="517"/>
    </row>
    <row r="33" spans="1:17" ht="17.25" customHeight="1" thickTop="1">
      <c r="A33" s="1019"/>
      <c r="B33" s="1021"/>
      <c r="C33" s="1023"/>
      <c r="D33" s="411" t="s">
        <v>34</v>
      </c>
      <c r="E33" s="957" t="s">
        <v>296</v>
      </c>
      <c r="F33" s="957"/>
      <c r="G33" s="958" t="s">
        <v>294</v>
      </c>
      <c r="H33" s="959"/>
      <c r="I33" s="1151" t="s">
        <v>184</v>
      </c>
      <c r="J33" s="1030"/>
      <c r="K33" s="407" t="str">
        <f>IF(ISERROR(I8*3),"L/日/避難所",I8*3)</f>
        <v>L/日/避難所</v>
      </c>
      <c r="L33" s="517"/>
      <c r="M33" s="517"/>
      <c r="N33" s="517"/>
      <c r="O33" s="517"/>
      <c r="P33" s="517"/>
      <c r="Q33" s="517"/>
    </row>
    <row r="34" spans="1:17" ht="17.25" customHeight="1">
      <c r="A34" s="1019"/>
      <c r="B34" s="1024"/>
      <c r="C34" s="1025"/>
      <c r="D34" s="394" t="s">
        <v>35</v>
      </c>
      <c r="E34" s="970" t="s">
        <v>296</v>
      </c>
      <c r="F34" s="970"/>
      <c r="G34" s="971" t="s">
        <v>294</v>
      </c>
      <c r="H34" s="972"/>
      <c r="I34" s="453" t="s">
        <v>183</v>
      </c>
      <c r="J34" s="413" t="s">
        <v>206</v>
      </c>
      <c r="K34" s="407" t="str">
        <f>IF(ISERROR(J34*I8),"L/日/避難所",J34*I8)</f>
        <v>L/日/避難所</v>
      </c>
      <c r="L34" s="517"/>
      <c r="M34" s="517"/>
      <c r="N34" s="517"/>
      <c r="O34" s="517"/>
      <c r="P34" s="517"/>
      <c r="Q34" s="517"/>
    </row>
    <row r="35" spans="1:17" ht="17.25" customHeight="1">
      <c r="A35" s="1019"/>
      <c r="B35" s="990" t="s">
        <v>36</v>
      </c>
      <c r="C35" s="1031"/>
      <c r="D35" s="382" t="s">
        <v>37</v>
      </c>
      <c r="E35" s="414" t="s">
        <v>298</v>
      </c>
      <c r="F35" s="949" t="s">
        <v>299</v>
      </c>
      <c r="G35" s="949"/>
      <c r="H35" s="415"/>
      <c r="I35" s="1035"/>
      <c r="J35" s="1036"/>
      <c r="K35" s="1037"/>
      <c r="L35" s="517"/>
      <c r="M35" s="517"/>
      <c r="N35" s="517"/>
      <c r="O35" s="517"/>
      <c r="P35" s="517"/>
      <c r="Q35" s="517"/>
    </row>
    <row r="36" spans="1:17" ht="17.25" customHeight="1" thickBot="1">
      <c r="A36" s="1019"/>
      <c r="B36" s="1032"/>
      <c r="C36" s="1033"/>
      <c r="D36" s="394" t="s">
        <v>38</v>
      </c>
      <c r="E36" s="416" t="s">
        <v>298</v>
      </c>
      <c r="F36" s="950" t="s">
        <v>299</v>
      </c>
      <c r="G36" s="950"/>
      <c r="H36" s="417"/>
      <c r="I36" s="1038"/>
      <c r="J36" s="1039"/>
      <c r="K36" s="1040"/>
      <c r="L36" s="517"/>
      <c r="M36" s="517"/>
      <c r="N36" s="517"/>
      <c r="O36" s="517"/>
      <c r="P36" s="517"/>
      <c r="Q36" s="517"/>
    </row>
    <row r="37" spans="1:17" ht="17.25" customHeight="1" thickTop="1" thickBot="1">
      <c r="A37" s="1019"/>
      <c r="B37" s="1032"/>
      <c r="C37" s="1034"/>
      <c r="D37" s="418" t="s">
        <v>39</v>
      </c>
      <c r="E37" s="419" t="s">
        <v>298</v>
      </c>
      <c r="F37" s="951" t="s">
        <v>299</v>
      </c>
      <c r="G37" s="951"/>
      <c r="H37" s="420"/>
      <c r="I37" s="1039"/>
      <c r="J37" s="1039"/>
      <c r="K37" s="1040"/>
      <c r="L37" s="517"/>
      <c r="M37" s="517"/>
      <c r="N37" s="517"/>
      <c r="O37" s="517"/>
      <c r="P37" s="517"/>
      <c r="Q37" s="517"/>
    </row>
    <row r="38" spans="1:17" ht="17.25" customHeight="1" thickTop="1">
      <c r="A38" s="1019"/>
      <c r="B38" s="1032"/>
      <c r="C38" s="1033"/>
      <c r="D38" s="411" t="s">
        <v>40</v>
      </c>
      <c r="E38" s="414" t="s">
        <v>298</v>
      </c>
      <c r="F38" s="952" t="s">
        <v>299</v>
      </c>
      <c r="G38" s="952"/>
      <c r="H38" s="415"/>
      <c r="I38" s="1038"/>
      <c r="J38" s="1039"/>
      <c r="K38" s="1040"/>
      <c r="L38" s="517"/>
      <c r="M38" s="517"/>
      <c r="N38" s="517"/>
      <c r="O38" s="517"/>
      <c r="P38" s="517"/>
      <c r="Q38" s="517"/>
    </row>
    <row r="39" spans="1:17" ht="17.25" customHeight="1" thickBot="1">
      <c r="A39" s="1019"/>
      <c r="B39" s="1032"/>
      <c r="C39" s="1033"/>
      <c r="D39" s="394" t="s">
        <v>42</v>
      </c>
      <c r="E39" s="416" t="s">
        <v>298</v>
      </c>
      <c r="F39" s="949" t="s">
        <v>299</v>
      </c>
      <c r="G39" s="949"/>
      <c r="H39" s="421"/>
      <c r="I39" s="1041"/>
      <c r="J39" s="1042"/>
      <c r="K39" s="1043"/>
      <c r="L39" s="517"/>
      <c r="M39" s="517"/>
      <c r="N39" s="517"/>
      <c r="O39" s="517"/>
      <c r="P39" s="517"/>
      <c r="Q39" s="517"/>
    </row>
    <row r="40" spans="1:17" ht="17.25" customHeight="1" thickTop="1">
      <c r="A40" s="1019"/>
      <c r="B40" s="1032"/>
      <c r="C40" s="1034"/>
      <c r="D40" s="1044" t="s">
        <v>63</v>
      </c>
      <c r="E40" s="422" t="s">
        <v>300</v>
      </c>
      <c r="F40" s="423" t="s">
        <v>180</v>
      </c>
      <c r="G40" s="424" t="s">
        <v>144</v>
      </c>
      <c r="H40" s="425" t="s">
        <v>304</v>
      </c>
      <c r="I40" s="1047" t="s">
        <v>292</v>
      </c>
      <c r="J40" s="1048"/>
      <c r="K40" s="426" t="str">
        <f>IF(ISERROR(I8/50),"箇所",ROUNDUP(I8/50,0))</f>
        <v>箇所</v>
      </c>
      <c r="L40" s="518"/>
      <c r="M40" s="519"/>
      <c r="N40" s="519"/>
      <c r="O40" s="519"/>
      <c r="P40" s="519"/>
      <c r="Q40" s="517"/>
    </row>
    <row r="41" spans="1:17" ht="17.25" customHeight="1" thickBot="1">
      <c r="A41" s="1019"/>
      <c r="B41" s="1032"/>
      <c r="C41" s="1034"/>
      <c r="D41" s="1045"/>
      <c r="E41" s="427" t="s">
        <v>146</v>
      </c>
      <c r="F41" s="604" t="s">
        <v>301</v>
      </c>
      <c r="G41" s="428" t="s">
        <v>148</v>
      </c>
      <c r="H41" s="605" t="s">
        <v>301</v>
      </c>
      <c r="I41" s="1038"/>
      <c r="J41" s="1039"/>
      <c r="K41" s="426"/>
      <c r="L41" s="517"/>
      <c r="M41" s="517"/>
      <c r="N41" s="517"/>
      <c r="O41" s="517"/>
      <c r="P41" s="517"/>
      <c r="Q41" s="517"/>
    </row>
    <row r="42" spans="1:17" ht="17.25" customHeight="1" thickTop="1" thickBot="1">
      <c r="A42" s="1019"/>
      <c r="B42" s="1032"/>
      <c r="C42" s="1034"/>
      <c r="D42" s="1046"/>
      <c r="E42" s="429" t="s">
        <v>43</v>
      </c>
      <c r="F42" s="606" t="s">
        <v>303</v>
      </c>
      <c r="G42" s="430" t="s">
        <v>61</v>
      </c>
      <c r="H42" s="607" t="s">
        <v>303</v>
      </c>
      <c r="I42" s="431"/>
      <c r="J42" s="432"/>
      <c r="K42" s="433"/>
      <c r="L42" s="517"/>
      <c r="M42" s="517"/>
      <c r="N42" s="517"/>
      <c r="O42" s="517"/>
      <c r="P42" s="517"/>
      <c r="Q42" s="517"/>
    </row>
    <row r="43" spans="1:17" ht="17.25" customHeight="1" thickTop="1">
      <c r="A43" s="1019"/>
      <c r="B43" s="1032"/>
      <c r="C43" s="1033"/>
      <c r="D43" s="434" t="s">
        <v>44</v>
      </c>
      <c r="E43" s="435" t="s">
        <v>304</v>
      </c>
      <c r="F43" s="436" t="s">
        <v>67</v>
      </c>
      <c r="G43" s="437"/>
      <c r="H43" s="438" t="s">
        <v>152</v>
      </c>
      <c r="I43" s="431"/>
      <c r="J43" s="432"/>
      <c r="K43" s="433"/>
      <c r="L43" s="517"/>
      <c r="M43" s="517"/>
      <c r="N43" s="517"/>
      <c r="O43" s="517"/>
      <c r="P43" s="517"/>
      <c r="Q43" s="517"/>
    </row>
    <row r="44" spans="1:17" ht="17.25" customHeight="1">
      <c r="A44" s="1019"/>
      <c r="B44" s="992"/>
      <c r="C44" s="993"/>
      <c r="D44" s="335" t="s">
        <v>45</v>
      </c>
      <c r="E44" s="439" t="s">
        <v>304</v>
      </c>
      <c r="F44" s="437" t="s">
        <v>68</v>
      </c>
      <c r="G44" s="435" t="s">
        <v>304</v>
      </c>
      <c r="H44" s="440" t="s">
        <v>152</v>
      </c>
      <c r="I44" s="441"/>
      <c r="J44" s="442"/>
      <c r="K44" s="443"/>
      <c r="L44" s="517"/>
      <c r="M44" s="517"/>
      <c r="N44" s="517"/>
      <c r="O44" s="517"/>
      <c r="P44" s="517"/>
      <c r="Q44" s="517"/>
    </row>
    <row r="45" spans="1:17" ht="17.25" customHeight="1" thickBot="1">
      <c r="A45" s="1019"/>
      <c r="B45" s="990" t="s">
        <v>46</v>
      </c>
      <c r="C45" s="1031"/>
      <c r="D45" s="335" t="s">
        <v>47</v>
      </c>
      <c r="E45" s="1049" t="s">
        <v>305</v>
      </c>
      <c r="F45" s="1050"/>
      <c r="G45" s="444" t="s">
        <v>49</v>
      </c>
      <c r="H45" s="445" t="s">
        <v>69</v>
      </c>
      <c r="I45" s="1035"/>
      <c r="J45" s="1036"/>
      <c r="K45" s="1037"/>
      <c r="L45" s="517"/>
      <c r="M45" s="517"/>
      <c r="N45" s="517"/>
      <c r="O45" s="517"/>
      <c r="P45" s="517"/>
      <c r="Q45" s="517"/>
    </row>
    <row r="46" spans="1:17" ht="17.25" customHeight="1" thickTop="1" thickBot="1">
      <c r="A46" s="1019"/>
      <c r="B46" s="1032"/>
      <c r="C46" s="1033"/>
      <c r="D46" s="986" t="s">
        <v>48</v>
      </c>
      <c r="E46" s="987"/>
      <c r="F46" s="439" t="s">
        <v>69</v>
      </c>
      <c r="G46" s="446" t="s">
        <v>308</v>
      </c>
      <c r="H46" s="447" t="s">
        <v>69</v>
      </c>
      <c r="I46" s="1039"/>
      <c r="J46" s="1039"/>
      <c r="K46" s="1040"/>
      <c r="L46" s="517"/>
      <c r="M46" s="517"/>
      <c r="N46" s="517"/>
      <c r="O46" s="517"/>
      <c r="P46" s="517"/>
      <c r="Q46" s="517"/>
    </row>
    <row r="47" spans="1:17" ht="17.25" customHeight="1" thickTop="1">
      <c r="A47" s="1019"/>
      <c r="B47" s="1032"/>
      <c r="C47" s="1033"/>
      <c r="D47" s="986" t="s">
        <v>56</v>
      </c>
      <c r="E47" s="987"/>
      <c r="F47" s="987"/>
      <c r="G47" s="997" t="s">
        <v>307</v>
      </c>
      <c r="H47" s="998"/>
      <c r="I47" s="1038"/>
      <c r="J47" s="1039"/>
      <c r="K47" s="1040"/>
      <c r="L47" s="517"/>
      <c r="M47" s="517"/>
      <c r="N47" s="517"/>
      <c r="O47" s="517"/>
      <c r="P47" s="517"/>
      <c r="Q47" s="517"/>
    </row>
    <row r="48" spans="1:17" ht="17.25" customHeight="1">
      <c r="A48" s="1019"/>
      <c r="B48" s="1032"/>
      <c r="C48" s="1033"/>
      <c r="D48" s="335" t="s">
        <v>52</v>
      </c>
      <c r="E48" s="386" t="s">
        <v>306</v>
      </c>
      <c r="F48" s="335" t="s">
        <v>53</v>
      </c>
      <c r="G48" s="1049" t="s">
        <v>51</v>
      </c>
      <c r="H48" s="1050"/>
      <c r="I48" s="1038"/>
      <c r="J48" s="1039"/>
      <c r="K48" s="1040"/>
      <c r="L48" s="517"/>
      <c r="M48" s="517"/>
      <c r="N48" s="517"/>
      <c r="O48" s="517"/>
      <c r="P48" s="517"/>
      <c r="Q48" s="517"/>
    </row>
    <row r="49" spans="1:17" ht="17.25" customHeight="1">
      <c r="A49" s="1019"/>
      <c r="B49" s="1032"/>
      <c r="C49" s="1033"/>
      <c r="D49" s="335" t="s">
        <v>154</v>
      </c>
      <c r="E49" s="386" t="s">
        <v>306</v>
      </c>
      <c r="F49" s="986" t="s">
        <v>70</v>
      </c>
      <c r="G49" s="987"/>
      <c r="H49" s="448" t="s">
        <v>69</v>
      </c>
      <c r="I49" s="1038"/>
      <c r="J49" s="1039"/>
      <c r="K49" s="1040"/>
      <c r="L49" s="517"/>
      <c r="M49" s="517"/>
      <c r="N49" s="517"/>
      <c r="O49" s="517"/>
      <c r="P49" s="517"/>
      <c r="Q49" s="517"/>
    </row>
    <row r="50" spans="1:17" ht="17.25" customHeight="1" thickBot="1">
      <c r="A50" s="1019"/>
      <c r="B50" s="992"/>
      <c r="C50" s="993"/>
      <c r="D50" s="434" t="s">
        <v>54</v>
      </c>
      <c r="E50" s="386" t="s">
        <v>306</v>
      </c>
      <c r="F50" s="988" t="s">
        <v>55</v>
      </c>
      <c r="G50" s="989"/>
      <c r="H50" s="445" t="s">
        <v>69</v>
      </c>
      <c r="I50" s="1041"/>
      <c r="J50" s="1042"/>
      <c r="K50" s="1043"/>
      <c r="L50" s="517"/>
      <c r="M50" s="517"/>
      <c r="N50" s="517"/>
      <c r="O50" s="517"/>
      <c r="P50" s="517"/>
      <c r="Q50" s="517"/>
    </row>
    <row r="51" spans="1:17" ht="17.25" customHeight="1" thickTop="1" thickBot="1">
      <c r="A51" s="1019"/>
      <c r="B51" s="990" t="s">
        <v>57</v>
      </c>
      <c r="C51" s="991"/>
      <c r="D51" s="449" t="s">
        <v>157</v>
      </c>
      <c r="E51" s="1002" t="s">
        <v>310</v>
      </c>
      <c r="F51" s="1002"/>
      <c r="G51" s="1003" t="s">
        <v>311</v>
      </c>
      <c r="H51" s="1004"/>
      <c r="I51" s="994" t="s">
        <v>190</v>
      </c>
      <c r="J51" s="995"/>
      <c r="K51" s="996"/>
      <c r="L51" s="517"/>
      <c r="M51" s="517"/>
      <c r="N51" s="517"/>
      <c r="O51" s="517"/>
      <c r="P51" s="517"/>
      <c r="Q51" s="517"/>
    </row>
    <row r="52" spans="1:17" ht="17.25" customHeight="1" thickTop="1">
      <c r="A52" s="1006"/>
      <c r="B52" s="992"/>
      <c r="C52" s="993"/>
      <c r="D52" s="450" t="s">
        <v>58</v>
      </c>
      <c r="E52" s="451" t="s">
        <v>69</v>
      </c>
      <c r="F52" s="452" t="s">
        <v>59</v>
      </c>
      <c r="G52" s="997" t="s">
        <v>309</v>
      </c>
      <c r="H52" s="998"/>
      <c r="I52" s="999"/>
      <c r="J52" s="1000"/>
      <c r="K52" s="1001"/>
      <c r="L52" s="517"/>
      <c r="M52" s="517"/>
      <c r="N52" s="517"/>
      <c r="O52" s="517"/>
      <c r="P52" s="517"/>
      <c r="Q52" s="517"/>
    </row>
    <row r="53" spans="1:17" ht="17.25" customHeight="1" thickBot="1">
      <c r="A53" s="364" t="s">
        <v>224</v>
      </c>
      <c r="B53" s="364"/>
      <c r="C53" s="364"/>
      <c r="D53" s="364"/>
      <c r="E53" s="985" t="s">
        <v>127</v>
      </c>
      <c r="F53" s="985"/>
      <c r="G53" s="985"/>
      <c r="H53" s="985"/>
      <c r="I53" s="985"/>
      <c r="J53" s="985"/>
      <c r="K53" s="985"/>
      <c r="L53" s="517"/>
      <c r="M53" s="517"/>
      <c r="N53" s="517"/>
      <c r="O53" s="517"/>
      <c r="P53" s="517"/>
      <c r="Q53" s="517"/>
    </row>
    <row r="54" spans="1:17" ht="17.25" customHeight="1" thickTop="1">
      <c r="A54" s="1152" t="s">
        <v>130</v>
      </c>
      <c r="B54" s="1152"/>
      <c r="C54" s="1152"/>
      <c r="D54" s="1152"/>
      <c r="E54" s="1153" t="s">
        <v>5</v>
      </c>
      <c r="F54" s="1154"/>
      <c r="G54" s="1155"/>
      <c r="H54" s="1156" t="s">
        <v>65</v>
      </c>
      <c r="I54" s="1157"/>
      <c r="J54" s="1158" t="s">
        <v>0</v>
      </c>
      <c r="K54" s="1159"/>
      <c r="L54" s="517"/>
      <c r="M54" s="517"/>
      <c r="N54" s="517"/>
      <c r="O54" s="517"/>
      <c r="P54" s="517"/>
      <c r="Q54" s="517"/>
    </row>
    <row r="55" spans="1:17" ht="17.25" customHeight="1" thickBot="1">
      <c r="A55" s="1152"/>
      <c r="B55" s="1152"/>
      <c r="C55" s="1152"/>
      <c r="D55" s="1152"/>
      <c r="E55" s="1123"/>
      <c r="F55" s="1124"/>
      <c r="G55" s="1125"/>
      <c r="H55" s="1160" t="s">
        <v>28</v>
      </c>
      <c r="I55" s="1161"/>
      <c r="J55" s="1162"/>
      <c r="K55" s="1163"/>
      <c r="L55" s="517"/>
      <c r="M55" s="517"/>
      <c r="N55" s="517"/>
      <c r="O55" s="517"/>
      <c r="P55" s="517"/>
      <c r="Q55" s="517"/>
    </row>
    <row r="56" spans="1:17" ht="17.25" customHeight="1" thickTop="1">
      <c r="A56" s="365" t="s">
        <v>1</v>
      </c>
      <c r="B56" s="364"/>
      <c r="C56" s="364"/>
      <c r="D56" s="364"/>
      <c r="E56" s="364"/>
      <c r="F56" s="364"/>
      <c r="G56" s="1168"/>
      <c r="H56" s="1168"/>
      <c r="I56" s="1168"/>
      <c r="J56" s="1168"/>
      <c r="K56" s="1168"/>
      <c r="L56" s="517"/>
      <c r="M56" s="517"/>
      <c r="N56" s="517"/>
      <c r="O56" s="517"/>
      <c r="P56" s="517"/>
      <c r="Q56" s="517"/>
    </row>
    <row r="57" spans="1:17" ht="17.25" customHeight="1">
      <c r="A57" s="365" t="s">
        <v>2</v>
      </c>
      <c r="B57" s="364"/>
      <c r="C57" s="364"/>
      <c r="D57" s="364"/>
      <c r="E57" s="364"/>
      <c r="F57" s="364"/>
      <c r="G57" s="364"/>
      <c r="H57" s="364"/>
      <c r="I57" s="364"/>
      <c r="J57" s="364"/>
      <c r="K57" s="364"/>
      <c r="L57" s="517"/>
      <c r="M57" s="517"/>
      <c r="N57" s="517"/>
      <c r="O57" s="517"/>
      <c r="P57" s="517"/>
      <c r="Q57" s="517"/>
    </row>
    <row r="58" spans="1:17" ht="17.25" customHeight="1">
      <c r="A58" s="365" t="s">
        <v>3</v>
      </c>
      <c r="B58" s="364"/>
      <c r="C58" s="364"/>
      <c r="D58" s="364"/>
      <c r="E58" s="364"/>
      <c r="F58" s="364"/>
      <c r="G58" s="364"/>
      <c r="H58" s="364"/>
      <c r="I58" s="364"/>
      <c r="J58" s="364"/>
      <c r="K58" s="364"/>
      <c r="L58" s="517"/>
      <c r="M58" s="517"/>
      <c r="N58" s="517"/>
      <c r="O58" s="517"/>
      <c r="P58" s="517"/>
      <c r="Q58" s="517"/>
    </row>
    <row r="59" spans="1:17" ht="17.25" customHeight="1" thickBot="1">
      <c r="A59" s="454"/>
      <c r="B59" s="1012" t="s">
        <v>74</v>
      </c>
      <c r="C59" s="1020"/>
      <c r="D59" s="1020"/>
      <c r="E59" s="975"/>
      <c r="F59" s="975"/>
      <c r="G59" s="975"/>
      <c r="H59" s="976"/>
      <c r="I59" s="1169" t="s">
        <v>75</v>
      </c>
      <c r="J59" s="975"/>
      <c r="K59" s="976"/>
      <c r="L59" s="517"/>
      <c r="M59" s="517"/>
      <c r="N59" s="517"/>
      <c r="O59" s="517"/>
      <c r="P59" s="517"/>
      <c r="Q59" s="517"/>
    </row>
    <row r="60" spans="1:17" ht="17.25" customHeight="1" thickTop="1">
      <c r="A60" s="1054" t="s">
        <v>95</v>
      </c>
      <c r="B60" s="1075" t="s">
        <v>76</v>
      </c>
      <c r="C60" s="1076"/>
      <c r="D60" s="1173" t="s">
        <v>77</v>
      </c>
      <c r="E60" s="395" t="s">
        <v>159</v>
      </c>
      <c r="F60" s="395"/>
      <c r="G60" s="395"/>
      <c r="H60" s="455" t="s">
        <v>77</v>
      </c>
      <c r="I60" s="326" t="s">
        <v>95</v>
      </c>
      <c r="J60" s="327" t="s">
        <v>161</v>
      </c>
      <c r="K60" s="328" t="s">
        <v>139</v>
      </c>
      <c r="L60" s="517"/>
      <c r="M60" s="517"/>
      <c r="N60" s="517"/>
      <c r="O60" s="517"/>
      <c r="P60" s="517"/>
      <c r="Q60" s="517"/>
    </row>
    <row r="61" spans="1:17" ht="17.25" customHeight="1">
      <c r="A61" s="1055"/>
      <c r="B61" s="1171"/>
      <c r="C61" s="1172"/>
      <c r="D61" s="1174"/>
      <c r="E61" s="456" t="s">
        <v>78</v>
      </c>
      <c r="F61" s="456"/>
      <c r="G61" s="456"/>
      <c r="H61" s="457" t="s">
        <v>77</v>
      </c>
      <c r="I61" s="329" t="s">
        <v>162</v>
      </c>
      <c r="J61" s="330" t="s">
        <v>163</v>
      </c>
      <c r="K61" s="331" t="s">
        <v>139</v>
      </c>
      <c r="L61" s="517"/>
      <c r="M61" s="517"/>
      <c r="N61" s="517"/>
      <c r="O61" s="517"/>
      <c r="P61" s="517"/>
      <c r="Q61" s="517"/>
    </row>
    <row r="62" spans="1:17" ht="17.25" customHeight="1" thickBot="1">
      <c r="A62" s="1055"/>
      <c r="B62" s="1175" t="s">
        <v>79</v>
      </c>
      <c r="C62" s="1176"/>
      <c r="D62" s="458" t="s">
        <v>77</v>
      </c>
      <c r="E62" s="395" t="s">
        <v>81</v>
      </c>
      <c r="F62" s="395"/>
      <c r="G62" s="395"/>
      <c r="H62" s="459" t="s">
        <v>77</v>
      </c>
      <c r="I62" s="332"/>
      <c r="J62" s="330" t="s">
        <v>164</v>
      </c>
      <c r="K62" s="331" t="s">
        <v>139</v>
      </c>
      <c r="L62" s="517"/>
      <c r="M62" s="517"/>
      <c r="N62" s="517"/>
      <c r="O62" s="517"/>
      <c r="P62" s="517"/>
      <c r="Q62" s="517"/>
    </row>
    <row r="63" spans="1:17" ht="17.25" customHeight="1" thickTop="1">
      <c r="A63" s="1055"/>
      <c r="B63" s="1175" t="s">
        <v>82</v>
      </c>
      <c r="C63" s="1176"/>
      <c r="D63" s="460" t="s">
        <v>77</v>
      </c>
      <c r="E63" s="461"/>
      <c r="F63" s="462"/>
      <c r="G63" s="461"/>
      <c r="H63" s="463"/>
      <c r="I63" s="332"/>
      <c r="J63" s="333" t="s">
        <v>165</v>
      </c>
      <c r="K63" s="334" t="s">
        <v>139</v>
      </c>
      <c r="L63" s="517"/>
      <c r="M63" s="517"/>
      <c r="N63" s="517"/>
      <c r="O63" s="517"/>
      <c r="P63" s="517"/>
      <c r="Q63" s="517"/>
    </row>
    <row r="64" spans="1:17" ht="17.25" customHeight="1" thickBot="1">
      <c r="A64" s="1055"/>
      <c r="B64" s="1175" t="s">
        <v>135</v>
      </c>
      <c r="C64" s="1176"/>
      <c r="D64" s="464" t="s">
        <v>77</v>
      </c>
      <c r="E64" s="465"/>
      <c r="F64" s="466"/>
      <c r="G64" s="465"/>
      <c r="H64" s="467"/>
      <c r="I64" s="332"/>
      <c r="J64" s="335" t="s">
        <v>166</v>
      </c>
      <c r="K64" s="336" t="s">
        <v>139</v>
      </c>
      <c r="L64" s="517"/>
      <c r="M64" s="517"/>
      <c r="N64" s="517"/>
      <c r="O64" s="517"/>
      <c r="P64" s="517"/>
      <c r="Q64" s="517"/>
    </row>
    <row r="65" spans="1:17" ht="17.25" customHeight="1" thickTop="1">
      <c r="A65" s="1055"/>
      <c r="B65" s="1177" t="s">
        <v>134</v>
      </c>
      <c r="C65" s="1178"/>
      <c r="D65" s="1190" t="s">
        <v>77</v>
      </c>
      <c r="E65" s="456" t="s">
        <v>83</v>
      </c>
      <c r="F65" s="456"/>
      <c r="G65" s="456"/>
      <c r="H65" s="457" t="s">
        <v>77</v>
      </c>
      <c r="I65" s="356" t="s">
        <v>234</v>
      </c>
      <c r="J65" s="357"/>
      <c r="K65" s="358" t="s">
        <v>139</v>
      </c>
      <c r="L65" s="517"/>
      <c r="M65" s="517"/>
      <c r="N65" s="517"/>
      <c r="O65" s="517"/>
      <c r="P65" s="517"/>
      <c r="Q65" s="517"/>
    </row>
    <row r="66" spans="1:17" ht="17.25" customHeight="1">
      <c r="A66" s="1055"/>
      <c r="B66" s="1179"/>
      <c r="C66" s="1180"/>
      <c r="D66" s="1191"/>
      <c r="E66" s="468" t="s">
        <v>84</v>
      </c>
      <c r="F66" s="468"/>
      <c r="G66" s="468"/>
      <c r="H66" s="469" t="s">
        <v>77</v>
      </c>
      <c r="I66" s="977" t="s">
        <v>235</v>
      </c>
      <c r="J66" s="978"/>
      <c r="K66" s="358" t="s">
        <v>139</v>
      </c>
      <c r="L66" s="517"/>
      <c r="M66" s="517"/>
      <c r="N66" s="517"/>
      <c r="O66" s="517"/>
      <c r="P66" s="517"/>
      <c r="Q66" s="517"/>
    </row>
    <row r="67" spans="1:17" ht="17.25" customHeight="1">
      <c r="A67" s="1055"/>
      <c r="B67" s="1181"/>
      <c r="C67" s="1182"/>
      <c r="D67" s="1174"/>
      <c r="E67" s="468" t="s">
        <v>85</v>
      </c>
      <c r="F67" s="468"/>
      <c r="G67" s="468"/>
      <c r="H67" s="469" t="s">
        <v>77</v>
      </c>
      <c r="I67" s="979" t="s">
        <v>236</v>
      </c>
      <c r="J67" s="980"/>
      <c r="K67" s="981"/>
      <c r="L67" s="517"/>
      <c r="M67" s="517"/>
      <c r="N67" s="517"/>
      <c r="O67" s="517"/>
      <c r="P67" s="517"/>
      <c r="Q67" s="517"/>
    </row>
    <row r="68" spans="1:17" ht="17.25" customHeight="1">
      <c r="A68" s="1055"/>
      <c r="B68" s="1192" t="s">
        <v>86</v>
      </c>
      <c r="C68" s="1193"/>
      <c r="D68" s="1190" t="s">
        <v>77</v>
      </c>
      <c r="E68" s="395" t="s">
        <v>87</v>
      </c>
      <c r="F68" s="395"/>
      <c r="G68" s="395"/>
      <c r="H68" s="459" t="s">
        <v>77</v>
      </c>
      <c r="I68" s="979"/>
      <c r="J68" s="980"/>
      <c r="K68" s="981"/>
      <c r="L68" s="517"/>
      <c r="M68" s="517"/>
      <c r="N68" s="517"/>
      <c r="O68" s="517"/>
      <c r="P68" s="517"/>
      <c r="Q68" s="517"/>
    </row>
    <row r="69" spans="1:17" ht="17.25" customHeight="1">
      <c r="A69" s="1055"/>
      <c r="B69" s="1194"/>
      <c r="C69" s="1195"/>
      <c r="D69" s="1191"/>
      <c r="E69" s="377" t="s">
        <v>88</v>
      </c>
      <c r="F69" s="377"/>
      <c r="G69" s="377"/>
      <c r="H69" s="470" t="s">
        <v>77</v>
      </c>
      <c r="I69" s="982" t="s">
        <v>237</v>
      </c>
      <c r="J69" s="359" t="s">
        <v>238</v>
      </c>
      <c r="K69" s="328" t="s">
        <v>139</v>
      </c>
      <c r="L69" s="517"/>
      <c r="M69" s="517"/>
      <c r="N69" s="517"/>
      <c r="O69" s="517"/>
      <c r="P69" s="517"/>
      <c r="Q69" s="517"/>
    </row>
    <row r="70" spans="1:17" ht="17.25" customHeight="1">
      <c r="A70" s="1055"/>
      <c r="B70" s="1194"/>
      <c r="C70" s="1195"/>
      <c r="D70" s="1191"/>
      <c r="E70" s="377" t="s">
        <v>89</v>
      </c>
      <c r="F70" s="377"/>
      <c r="G70" s="377"/>
      <c r="H70" s="470" t="s">
        <v>77</v>
      </c>
      <c r="I70" s="983"/>
      <c r="J70" s="360" t="s">
        <v>239</v>
      </c>
      <c r="K70" s="331" t="s">
        <v>139</v>
      </c>
      <c r="L70" s="517"/>
      <c r="M70" s="517"/>
      <c r="N70" s="517"/>
      <c r="O70" s="517"/>
      <c r="P70" s="517"/>
      <c r="Q70" s="517"/>
    </row>
    <row r="71" spans="1:17" ht="17.25" customHeight="1" thickBot="1">
      <c r="A71" s="1055"/>
      <c r="B71" s="1171"/>
      <c r="C71" s="1172"/>
      <c r="D71" s="1174"/>
      <c r="E71" s="377" t="s">
        <v>90</v>
      </c>
      <c r="F71" s="377"/>
      <c r="G71" s="377"/>
      <c r="H71" s="470" t="s">
        <v>77</v>
      </c>
      <c r="I71" s="983"/>
      <c r="J71" s="360" t="s">
        <v>240</v>
      </c>
      <c r="K71" s="331" t="s">
        <v>139</v>
      </c>
      <c r="L71" s="517"/>
      <c r="M71" s="517"/>
      <c r="N71" s="517"/>
      <c r="O71" s="517"/>
      <c r="P71" s="517"/>
      <c r="Q71" s="517"/>
    </row>
    <row r="72" spans="1:17" ht="17.25" customHeight="1" thickTop="1">
      <c r="A72" s="1055"/>
      <c r="B72" s="471" t="s">
        <v>91</v>
      </c>
      <c r="C72" s="472"/>
      <c r="D72" s="472"/>
      <c r="E72" s="473"/>
      <c r="F72" s="474" t="s">
        <v>77</v>
      </c>
      <c r="G72" s="475"/>
      <c r="H72" s="476"/>
      <c r="I72" s="983"/>
      <c r="J72" s="360" t="s">
        <v>245</v>
      </c>
      <c r="K72" s="331" t="s">
        <v>139</v>
      </c>
      <c r="L72" s="517"/>
      <c r="M72" s="517"/>
      <c r="N72" s="517"/>
      <c r="O72" s="517"/>
      <c r="P72" s="517"/>
      <c r="Q72" s="517"/>
    </row>
    <row r="73" spans="1:17" ht="17.25" customHeight="1">
      <c r="A73" s="1055"/>
      <c r="B73" s="404" t="s">
        <v>92</v>
      </c>
      <c r="C73" s="477"/>
      <c r="D73" s="477"/>
      <c r="E73" s="477"/>
      <c r="F73" s="460" t="s">
        <v>77</v>
      </c>
      <c r="G73" s="478"/>
      <c r="H73" s="479"/>
      <c r="I73" s="983"/>
      <c r="J73" s="360" t="s">
        <v>241</v>
      </c>
      <c r="K73" s="331" t="s">
        <v>139</v>
      </c>
      <c r="L73" s="517"/>
      <c r="M73" s="517"/>
      <c r="N73" s="517"/>
      <c r="O73" s="517"/>
      <c r="P73" s="517"/>
      <c r="Q73" s="517"/>
    </row>
    <row r="74" spans="1:17" ht="17.25" customHeight="1">
      <c r="A74" s="1055"/>
      <c r="B74" s="404" t="s">
        <v>93</v>
      </c>
      <c r="C74" s="477"/>
      <c r="D74" s="477"/>
      <c r="E74" s="477"/>
      <c r="F74" s="460" t="s">
        <v>77</v>
      </c>
      <c r="G74" s="478"/>
      <c r="H74" s="479"/>
      <c r="I74" s="984"/>
      <c r="J74" s="361" t="s">
        <v>325</v>
      </c>
      <c r="K74" s="334" t="s">
        <v>139</v>
      </c>
      <c r="L74" s="517"/>
      <c r="M74" s="517"/>
      <c r="N74" s="517"/>
      <c r="O74" s="517"/>
      <c r="P74" s="517"/>
      <c r="Q74" s="517"/>
    </row>
    <row r="75" spans="1:17" ht="17.25" customHeight="1" thickBot="1">
      <c r="A75" s="1170"/>
      <c r="B75" s="408" t="s">
        <v>94</v>
      </c>
      <c r="C75" s="480"/>
      <c r="D75" s="480"/>
      <c r="E75" s="480"/>
      <c r="F75" s="481" t="s">
        <v>77</v>
      </c>
      <c r="G75" s="482"/>
      <c r="H75" s="483"/>
      <c r="I75" s="974" t="s">
        <v>174</v>
      </c>
      <c r="J75" s="975"/>
      <c r="K75" s="976"/>
      <c r="L75" s="517"/>
      <c r="M75" s="517"/>
      <c r="N75" s="517"/>
      <c r="O75" s="517"/>
      <c r="P75" s="517"/>
      <c r="Q75" s="517"/>
    </row>
    <row r="76" spans="1:17" ht="17.25" customHeight="1" thickTop="1">
      <c r="A76" s="1164" t="s">
        <v>96</v>
      </c>
      <c r="B76" s="1084" t="s">
        <v>100</v>
      </c>
      <c r="C76" s="1085"/>
      <c r="D76" s="401"/>
      <c r="E76" s="377" t="s">
        <v>97</v>
      </c>
      <c r="F76" s="377"/>
      <c r="G76" s="377"/>
      <c r="H76" s="484" t="s">
        <v>77</v>
      </c>
      <c r="I76" s="960"/>
      <c r="J76" s="961"/>
      <c r="K76" s="962"/>
      <c r="L76" s="517"/>
      <c r="M76" s="517"/>
      <c r="N76" s="517"/>
      <c r="O76" s="517"/>
      <c r="P76" s="517"/>
      <c r="Q76" s="517"/>
    </row>
    <row r="77" spans="1:17" ht="17.25" customHeight="1">
      <c r="A77" s="1165"/>
      <c r="B77" s="1167"/>
      <c r="C77" s="1085"/>
      <c r="D77" s="485" t="s">
        <v>77</v>
      </c>
      <c r="E77" s="377" t="s">
        <v>98</v>
      </c>
      <c r="F77" s="377"/>
      <c r="G77" s="377"/>
      <c r="H77" s="484" t="s">
        <v>77</v>
      </c>
      <c r="I77" s="963"/>
      <c r="J77" s="964"/>
      <c r="K77" s="965"/>
      <c r="L77" s="517"/>
      <c r="M77" s="517"/>
      <c r="N77" s="517"/>
      <c r="O77" s="517"/>
      <c r="P77" s="517"/>
      <c r="Q77" s="517"/>
    </row>
    <row r="78" spans="1:17" ht="17.25" customHeight="1" thickBot="1">
      <c r="A78" s="1166"/>
      <c r="B78" s="1086"/>
      <c r="C78" s="1087"/>
      <c r="D78" s="486"/>
      <c r="E78" s="456" t="s">
        <v>99</v>
      </c>
      <c r="F78" s="456"/>
      <c r="G78" s="456"/>
      <c r="H78" s="487" t="s">
        <v>77</v>
      </c>
      <c r="I78" s="963"/>
      <c r="J78" s="964"/>
      <c r="K78" s="965"/>
      <c r="L78" s="517"/>
      <c r="M78" s="517"/>
      <c r="N78" s="517"/>
      <c r="O78" s="517"/>
      <c r="P78" s="517"/>
      <c r="Q78" s="517"/>
    </row>
    <row r="79" spans="1:17" ht="17.25" customHeight="1" thickTop="1">
      <c r="A79" s="1018" t="s">
        <v>106</v>
      </c>
      <c r="B79" s="488" t="s">
        <v>101</v>
      </c>
      <c r="C79" s="489"/>
      <c r="D79" s="1012" t="s">
        <v>102</v>
      </c>
      <c r="E79" s="1014"/>
      <c r="F79" s="490" t="s">
        <v>175</v>
      </c>
      <c r="G79" s="491" t="s">
        <v>80</v>
      </c>
      <c r="H79" s="492" t="s">
        <v>103</v>
      </c>
      <c r="I79" s="362" t="s">
        <v>167</v>
      </c>
      <c r="J79" s="1233" t="s">
        <v>333</v>
      </c>
      <c r="K79" s="1234"/>
      <c r="L79" s="517"/>
      <c r="M79" s="517"/>
      <c r="N79" s="517"/>
      <c r="O79" s="517"/>
      <c r="P79" s="517"/>
      <c r="Q79" s="517"/>
    </row>
    <row r="80" spans="1:17" ht="17.25" customHeight="1" thickBot="1">
      <c r="A80" s="1019"/>
      <c r="B80" s="335" t="s">
        <v>176</v>
      </c>
      <c r="C80" s="489"/>
      <c r="D80" s="1220" t="s">
        <v>139</v>
      </c>
      <c r="E80" s="1221"/>
      <c r="F80" s="493" t="s">
        <v>116</v>
      </c>
      <c r="G80" s="494" t="s">
        <v>116</v>
      </c>
      <c r="H80" s="495" t="s">
        <v>116</v>
      </c>
      <c r="I80" s="363" t="s">
        <v>170</v>
      </c>
      <c r="J80" s="968" t="s">
        <v>169</v>
      </c>
      <c r="K80" s="969"/>
      <c r="L80" s="517"/>
      <c r="M80" s="517"/>
      <c r="N80" s="517"/>
      <c r="O80" s="517"/>
      <c r="P80" s="517"/>
      <c r="Q80" s="517"/>
    </row>
    <row r="81" spans="1:17" ht="17.25" customHeight="1" thickTop="1">
      <c r="A81" s="1019"/>
      <c r="B81" s="1183" t="s">
        <v>104</v>
      </c>
      <c r="C81" s="496" t="s">
        <v>107</v>
      </c>
      <c r="D81" s="1186" t="s">
        <v>77</v>
      </c>
      <c r="E81" s="1187"/>
      <c r="F81" s="493" t="s">
        <v>116</v>
      </c>
      <c r="G81" s="494" t="s">
        <v>116</v>
      </c>
      <c r="H81" s="495" t="s">
        <v>116</v>
      </c>
      <c r="I81" s="363" t="s">
        <v>171</v>
      </c>
      <c r="J81" s="968" t="s">
        <v>169</v>
      </c>
      <c r="K81" s="969"/>
      <c r="L81" s="517"/>
      <c r="M81" s="517"/>
      <c r="N81" s="517"/>
      <c r="O81" s="517"/>
      <c r="P81" s="517"/>
      <c r="Q81" s="517"/>
    </row>
    <row r="82" spans="1:17" ht="17.25" customHeight="1">
      <c r="A82" s="1019"/>
      <c r="B82" s="1184"/>
      <c r="C82" s="497" t="s">
        <v>108</v>
      </c>
      <c r="D82" s="1188" t="s">
        <v>116</v>
      </c>
      <c r="E82" s="1189"/>
      <c r="F82" s="498" t="s">
        <v>116</v>
      </c>
      <c r="G82" s="499" t="s">
        <v>116</v>
      </c>
      <c r="H82" s="500" t="s">
        <v>116</v>
      </c>
      <c r="I82" s="363" t="s">
        <v>172</v>
      </c>
      <c r="J82" s="968" t="s">
        <v>169</v>
      </c>
      <c r="K82" s="969"/>
      <c r="L82" s="517"/>
      <c r="M82" s="517"/>
      <c r="N82" s="517"/>
      <c r="O82" s="517"/>
      <c r="P82" s="517"/>
      <c r="Q82" s="517"/>
    </row>
    <row r="83" spans="1:17" ht="17.25" customHeight="1" thickBot="1">
      <c r="A83" s="1019"/>
      <c r="B83" s="1184"/>
      <c r="C83" s="497" t="s">
        <v>109</v>
      </c>
      <c r="D83" s="1188" t="s">
        <v>116</v>
      </c>
      <c r="E83" s="1189"/>
      <c r="F83" s="498" t="s">
        <v>116</v>
      </c>
      <c r="G83" s="499" t="s">
        <v>116</v>
      </c>
      <c r="H83" s="500" t="s">
        <v>116</v>
      </c>
      <c r="I83" s="501" t="s">
        <v>173</v>
      </c>
      <c r="J83" s="1222" t="s">
        <v>168</v>
      </c>
      <c r="K83" s="1223"/>
      <c r="L83" s="517"/>
      <c r="M83" s="517"/>
      <c r="N83" s="517"/>
      <c r="O83" s="517"/>
      <c r="P83" s="517"/>
      <c r="Q83" s="517"/>
    </row>
    <row r="84" spans="1:17" ht="17.25" customHeight="1" thickTop="1" thickBot="1">
      <c r="A84" s="1019"/>
      <c r="B84" s="1185"/>
      <c r="C84" s="502" t="s">
        <v>110</v>
      </c>
      <c r="D84" s="1207" t="s">
        <v>116</v>
      </c>
      <c r="E84" s="1208"/>
      <c r="F84" s="503" t="s">
        <v>116</v>
      </c>
      <c r="G84" s="504" t="s">
        <v>116</v>
      </c>
      <c r="H84" s="503" t="s">
        <v>116</v>
      </c>
      <c r="I84" s="1024" t="s">
        <v>174</v>
      </c>
      <c r="J84" s="1224"/>
      <c r="K84" s="1025"/>
      <c r="L84" s="517"/>
      <c r="M84" s="517"/>
      <c r="N84" s="517"/>
      <c r="O84" s="517"/>
      <c r="P84" s="517"/>
      <c r="Q84" s="517"/>
    </row>
    <row r="85" spans="1:17" ht="17.25" customHeight="1" thickTop="1">
      <c r="A85" s="1019"/>
      <c r="B85" s="1225" t="s">
        <v>105</v>
      </c>
      <c r="C85" s="505" t="s">
        <v>111</v>
      </c>
      <c r="D85" s="1229" t="s">
        <v>116</v>
      </c>
      <c r="E85" s="1229"/>
      <c r="F85" s="494" t="s">
        <v>116</v>
      </c>
      <c r="G85" s="494" t="s">
        <v>116</v>
      </c>
      <c r="H85" s="493" t="s">
        <v>116</v>
      </c>
      <c r="I85" s="1035"/>
      <c r="J85" s="1036"/>
      <c r="K85" s="1037"/>
      <c r="L85" s="517"/>
      <c r="M85" s="517"/>
      <c r="N85" s="517"/>
      <c r="O85" s="517"/>
      <c r="P85" s="517"/>
      <c r="Q85" s="517"/>
    </row>
    <row r="86" spans="1:17" ht="17.25" customHeight="1">
      <c r="A86" s="1019"/>
      <c r="B86" s="1226"/>
      <c r="C86" s="506" t="s">
        <v>112</v>
      </c>
      <c r="D86" s="1230" t="s">
        <v>116</v>
      </c>
      <c r="E86" s="1230"/>
      <c r="F86" s="499" t="s">
        <v>116</v>
      </c>
      <c r="G86" s="499" t="s">
        <v>116</v>
      </c>
      <c r="H86" s="498" t="s">
        <v>116</v>
      </c>
      <c r="I86" s="1038"/>
      <c r="J86" s="1039"/>
      <c r="K86" s="1040"/>
      <c r="L86" s="517"/>
      <c r="M86" s="517"/>
      <c r="N86" s="517"/>
      <c r="O86" s="517"/>
      <c r="P86" s="517"/>
      <c r="Q86" s="517"/>
    </row>
    <row r="87" spans="1:17" ht="17.25" customHeight="1" thickBot="1">
      <c r="A87" s="1019"/>
      <c r="B87" s="1226"/>
      <c r="C87" s="507" t="s">
        <v>113</v>
      </c>
      <c r="D87" s="1231" t="s">
        <v>116</v>
      </c>
      <c r="E87" s="1231"/>
      <c r="F87" s="499" t="s">
        <v>116</v>
      </c>
      <c r="G87" s="499" t="s">
        <v>116</v>
      </c>
      <c r="H87" s="498" t="s">
        <v>116</v>
      </c>
      <c r="I87" s="1038"/>
      <c r="J87" s="1039"/>
      <c r="K87" s="1040"/>
      <c r="L87" s="517"/>
      <c r="M87" s="517"/>
      <c r="N87" s="517"/>
      <c r="O87" s="517"/>
      <c r="P87" s="517"/>
      <c r="Q87" s="517"/>
    </row>
    <row r="88" spans="1:17" ht="17.25" customHeight="1" thickTop="1">
      <c r="A88" s="1019"/>
      <c r="B88" s="1227"/>
      <c r="C88" s="508" t="s">
        <v>114</v>
      </c>
      <c r="D88" s="1205" t="s">
        <v>116</v>
      </c>
      <c r="E88" s="1206"/>
      <c r="F88" s="509" t="s">
        <v>116</v>
      </c>
      <c r="G88" s="510" t="s">
        <v>116</v>
      </c>
      <c r="H88" s="509" t="s">
        <v>116</v>
      </c>
      <c r="I88" s="1038"/>
      <c r="J88" s="1039"/>
      <c r="K88" s="1040"/>
      <c r="L88" s="517"/>
      <c r="M88" s="517"/>
      <c r="N88" s="517"/>
      <c r="O88" s="517"/>
      <c r="P88" s="517"/>
      <c r="Q88" s="517"/>
    </row>
    <row r="89" spans="1:17" ht="17.25" customHeight="1" thickBot="1">
      <c r="A89" s="1006"/>
      <c r="B89" s="1228"/>
      <c r="C89" s="502" t="s">
        <v>115</v>
      </c>
      <c r="D89" s="1207" t="s">
        <v>116</v>
      </c>
      <c r="E89" s="1208"/>
      <c r="F89" s="503" t="s">
        <v>116</v>
      </c>
      <c r="G89" s="504" t="s">
        <v>116</v>
      </c>
      <c r="H89" s="503" t="s">
        <v>116</v>
      </c>
      <c r="I89" s="1041"/>
      <c r="J89" s="1042"/>
      <c r="K89" s="1043"/>
      <c r="L89" s="517"/>
      <c r="M89" s="517"/>
      <c r="N89" s="517"/>
      <c r="O89" s="517"/>
      <c r="P89" s="517"/>
      <c r="Q89" s="517"/>
    </row>
    <row r="90" spans="1:17" ht="17.25" customHeight="1" thickTop="1">
      <c r="A90" s="1018" t="s">
        <v>117</v>
      </c>
      <c r="B90" s="394" t="s">
        <v>119</v>
      </c>
      <c r="C90" s="511"/>
      <c r="D90" s="377"/>
      <c r="E90" s="1209"/>
      <c r="F90" s="1210"/>
      <c r="G90" s="1210"/>
      <c r="H90" s="1210"/>
      <c r="I90" s="1210"/>
      <c r="J90" s="1210"/>
      <c r="K90" s="1211"/>
      <c r="L90" s="517"/>
      <c r="M90" s="517"/>
      <c r="N90" s="517"/>
      <c r="O90" s="517"/>
      <c r="P90" s="517"/>
      <c r="Q90" s="517"/>
    </row>
    <row r="91" spans="1:17" ht="17.25" customHeight="1">
      <c r="A91" s="1019"/>
      <c r="B91" s="411" t="s">
        <v>120</v>
      </c>
      <c r="C91" s="512"/>
      <c r="D91" s="456"/>
      <c r="E91" s="1212"/>
      <c r="F91" s="1212"/>
      <c r="G91" s="1212"/>
      <c r="H91" s="1212"/>
      <c r="I91" s="1212"/>
      <c r="J91" s="1212"/>
      <c r="K91" s="1213"/>
      <c r="L91" s="517"/>
      <c r="M91" s="517"/>
      <c r="N91" s="517"/>
      <c r="O91" s="517"/>
      <c r="P91" s="517"/>
      <c r="Q91" s="517"/>
    </row>
    <row r="92" spans="1:17" ht="17.25" customHeight="1">
      <c r="A92" s="1019"/>
      <c r="B92" s="394" t="s">
        <v>121</v>
      </c>
      <c r="C92" s="513"/>
      <c r="D92" s="395"/>
      <c r="E92" s="1210"/>
      <c r="F92" s="1210"/>
      <c r="G92" s="1210"/>
      <c r="H92" s="1210"/>
      <c r="I92" s="1210"/>
      <c r="J92" s="1210"/>
      <c r="K92" s="1211"/>
      <c r="L92" s="517"/>
      <c r="M92" s="517"/>
      <c r="N92" s="517"/>
      <c r="O92" s="517"/>
      <c r="P92" s="517"/>
      <c r="Q92" s="517"/>
    </row>
    <row r="93" spans="1:17" ht="17.25" customHeight="1">
      <c r="A93" s="1019"/>
      <c r="B93" s="411" t="s">
        <v>122</v>
      </c>
      <c r="C93" s="512"/>
      <c r="D93" s="512"/>
      <c r="E93" s="1212"/>
      <c r="F93" s="1212"/>
      <c r="G93" s="1212"/>
      <c r="H93" s="1212"/>
      <c r="I93" s="1212"/>
      <c r="J93" s="1212"/>
      <c r="K93" s="1213"/>
      <c r="L93" s="520"/>
      <c r="M93" s="521"/>
      <c r="N93" s="521"/>
      <c r="O93" s="355" t="s">
        <v>195</v>
      </c>
      <c r="P93" s="355" t="s">
        <v>196</v>
      </c>
      <c r="Q93" s="355" t="s">
        <v>197</v>
      </c>
    </row>
    <row r="94" spans="1:17" ht="17.25" customHeight="1">
      <c r="A94" s="1019"/>
      <c r="B94" s="1092" t="s">
        <v>123</v>
      </c>
      <c r="C94" s="1093"/>
      <c r="D94" s="1093"/>
      <c r="E94" s="1216"/>
      <c r="F94" s="1216"/>
      <c r="G94" s="1216"/>
      <c r="H94" s="1216"/>
      <c r="I94" s="1216"/>
      <c r="J94" s="1216"/>
      <c r="K94" s="1217"/>
      <c r="L94" s="522"/>
      <c r="M94" s="523" t="s">
        <v>198</v>
      </c>
      <c r="N94" s="523" t="s">
        <v>139</v>
      </c>
      <c r="O94" s="524" t="str">
        <f>+K13</f>
        <v>人</v>
      </c>
      <c r="P94" s="524" t="str">
        <f>+I8</f>
        <v>人</v>
      </c>
      <c r="Q94" s="524" t="e">
        <f>+P94-O94</f>
        <v>#VALUE!</v>
      </c>
    </row>
    <row r="95" spans="1:17" ht="17.25" customHeight="1">
      <c r="A95" s="1006"/>
      <c r="B95" s="1214"/>
      <c r="C95" s="1215"/>
      <c r="D95" s="1215"/>
      <c r="E95" s="1218"/>
      <c r="F95" s="1218"/>
      <c r="G95" s="1218"/>
      <c r="H95" s="1218"/>
      <c r="I95" s="1218"/>
      <c r="J95" s="1218"/>
      <c r="K95" s="1219"/>
      <c r="L95" s="522"/>
      <c r="M95" s="523" t="s">
        <v>199</v>
      </c>
      <c r="N95" s="523" t="s">
        <v>139</v>
      </c>
      <c r="O95" s="524" t="str">
        <f>+K15</f>
        <v>人</v>
      </c>
      <c r="P95" s="524" t="str">
        <f>+I8</f>
        <v>人</v>
      </c>
      <c r="Q95" s="524" t="e">
        <f>+P95-O95</f>
        <v>#VALUE!</v>
      </c>
    </row>
    <row r="96" spans="1:17" ht="17.25" customHeight="1">
      <c r="A96" s="1018" t="s">
        <v>118</v>
      </c>
      <c r="B96" s="1196" t="s">
        <v>131</v>
      </c>
      <c r="C96" s="1197"/>
      <c r="D96" s="1197"/>
      <c r="E96" s="1197"/>
      <c r="F96" s="1197"/>
      <c r="G96" s="1197"/>
      <c r="H96" s="1197"/>
      <c r="I96" s="1197"/>
      <c r="J96" s="1197"/>
      <c r="K96" s="1198"/>
      <c r="L96" s="525"/>
      <c r="M96" s="523" t="s">
        <v>201</v>
      </c>
      <c r="N96" s="523" t="s">
        <v>285</v>
      </c>
      <c r="O96" s="524" t="str">
        <f>+K29</f>
        <v>個</v>
      </c>
      <c r="P96" s="524" t="str">
        <f>+K30</f>
        <v>個</v>
      </c>
      <c r="Q96" s="524" t="e">
        <f>+O96-P96</f>
        <v>#VALUE!</v>
      </c>
    </row>
    <row r="97" spans="1:17" ht="17.25" customHeight="1">
      <c r="A97" s="1019"/>
      <c r="B97" s="1199"/>
      <c r="C97" s="1200"/>
      <c r="D97" s="1200"/>
      <c r="E97" s="1200"/>
      <c r="F97" s="1200"/>
      <c r="G97" s="1200"/>
      <c r="H97" s="1200"/>
      <c r="I97" s="1200"/>
      <c r="J97" s="1200"/>
      <c r="K97" s="1201"/>
      <c r="L97" s="525"/>
      <c r="M97" s="523" t="s">
        <v>202</v>
      </c>
      <c r="N97" s="523" t="s">
        <v>286</v>
      </c>
      <c r="O97" s="524" t="str">
        <f>+K31</f>
        <v>L/日/避難所</v>
      </c>
      <c r="P97" s="524" t="str">
        <f>+K32</f>
        <v>L/日/避難所</v>
      </c>
      <c r="Q97" s="524" t="e">
        <f>+O97-P97</f>
        <v>#VALUE!</v>
      </c>
    </row>
    <row r="98" spans="1:17" ht="17.25" customHeight="1">
      <c r="A98" s="1019"/>
      <c r="B98" s="1196" t="s">
        <v>132</v>
      </c>
      <c r="C98" s="1197"/>
      <c r="D98" s="1197"/>
      <c r="E98" s="1197"/>
      <c r="F98" s="1197"/>
      <c r="G98" s="1197"/>
      <c r="H98" s="1197"/>
      <c r="I98" s="1197"/>
      <c r="J98" s="1197"/>
      <c r="K98" s="1198"/>
      <c r="L98" s="525"/>
      <c r="M98" s="523" t="s">
        <v>203</v>
      </c>
      <c r="N98" s="523" t="s">
        <v>287</v>
      </c>
      <c r="O98" s="524" t="str">
        <f>+K33</f>
        <v>L/日/避難所</v>
      </c>
      <c r="P98" s="524" t="str">
        <f>+K34</f>
        <v>L/日/避難所</v>
      </c>
      <c r="Q98" s="524" t="e">
        <f>+O98-P98</f>
        <v>#VALUE!</v>
      </c>
    </row>
    <row r="99" spans="1:17" ht="17.25" customHeight="1">
      <c r="A99" s="1019"/>
      <c r="B99" s="1199"/>
      <c r="C99" s="1200"/>
      <c r="D99" s="1200"/>
      <c r="E99" s="1200"/>
      <c r="F99" s="1200"/>
      <c r="G99" s="1200"/>
      <c r="H99" s="1200"/>
      <c r="I99" s="1200"/>
      <c r="J99" s="1200"/>
      <c r="K99" s="1201"/>
      <c r="L99" s="525"/>
      <c r="M99" s="523" t="s">
        <v>205</v>
      </c>
      <c r="N99" s="523" t="s">
        <v>288</v>
      </c>
      <c r="O99" s="524" t="str">
        <f>+K40</f>
        <v>箇所</v>
      </c>
      <c r="P99" s="524" t="str">
        <f>+F40</f>
        <v>（　　箇所）</v>
      </c>
      <c r="Q99" s="524" t="e">
        <f>+O99-P99</f>
        <v>#VALUE!</v>
      </c>
    </row>
    <row r="100" spans="1:17" ht="17.25" customHeight="1">
      <c r="A100" s="1019"/>
      <c r="B100" s="1196" t="s">
        <v>124</v>
      </c>
      <c r="C100" s="1197"/>
      <c r="D100" s="1197"/>
      <c r="E100" s="1197"/>
      <c r="F100" s="1197"/>
      <c r="G100" s="1197"/>
      <c r="H100" s="1197"/>
      <c r="I100" s="1197"/>
      <c r="J100" s="1197"/>
      <c r="K100" s="1198"/>
      <c r="L100" s="526"/>
      <c r="M100" s="523" t="s">
        <v>204</v>
      </c>
      <c r="N100" s="523"/>
      <c r="O100" s="1232">
        <f>+I52</f>
        <v>0</v>
      </c>
      <c r="P100" s="1232"/>
      <c r="Q100" s="1232"/>
    </row>
    <row r="101" spans="1:17" ht="17.25" customHeight="1" thickBot="1">
      <c r="A101" s="1019"/>
      <c r="B101" s="1202"/>
      <c r="C101" s="1203"/>
      <c r="D101" s="1203"/>
      <c r="E101" s="1203"/>
      <c r="F101" s="1203"/>
      <c r="G101" s="1203"/>
      <c r="H101" s="1203"/>
      <c r="I101" s="1203"/>
      <c r="J101" s="1203"/>
      <c r="K101" s="1204"/>
      <c r="L101" s="526"/>
      <c r="M101" s="523" t="s">
        <v>200</v>
      </c>
      <c r="N101" s="523"/>
      <c r="O101" s="524" t="str">
        <f>+F25</f>
        <v>有　・　無</v>
      </c>
      <c r="P101" s="524"/>
      <c r="Q101" s="524"/>
    </row>
    <row r="102" spans="1:17" ht="14.25" customHeight="1" thickTop="1">
      <c r="A102" s="1055"/>
      <c r="B102" s="514" t="s">
        <v>227</v>
      </c>
      <c r="C102" s="514"/>
      <c r="D102" s="515"/>
      <c r="E102" s="515"/>
      <c r="F102" s="515"/>
      <c r="G102" s="515"/>
      <c r="H102" s="515"/>
      <c r="I102" s="515"/>
      <c r="J102" s="515"/>
      <c r="K102" s="516"/>
      <c r="L102" s="527"/>
      <c r="M102" s="528"/>
      <c r="N102" s="528"/>
      <c r="O102" s="529"/>
      <c r="P102" s="529"/>
      <c r="Q102" s="529"/>
    </row>
    <row r="103" spans="1:17" ht="14.25" customHeight="1">
      <c r="A103" s="1055"/>
      <c r="B103" s="1147" t="s">
        <v>351</v>
      </c>
      <c r="C103" s="1148"/>
      <c r="D103" s="1149"/>
      <c r="E103" s="1149"/>
      <c r="F103" s="1149"/>
      <c r="G103" s="1149"/>
      <c r="H103" s="1149"/>
      <c r="I103" s="1149"/>
      <c r="J103" s="1149"/>
      <c r="K103" s="1150"/>
      <c r="L103" s="527"/>
      <c r="M103" s="528"/>
      <c r="N103" s="528"/>
      <c r="O103" s="528"/>
      <c r="P103" s="528"/>
      <c r="Q103" s="528"/>
    </row>
    <row r="104" spans="1:17" ht="14.25" customHeight="1">
      <c r="A104" s="1055"/>
      <c r="B104" s="1141"/>
      <c r="C104" s="1142"/>
      <c r="D104" s="1142"/>
      <c r="E104" s="1142"/>
      <c r="F104" s="1142"/>
      <c r="G104" s="1142"/>
      <c r="H104" s="1142"/>
      <c r="I104" s="1142"/>
      <c r="J104" s="1142"/>
      <c r="K104" s="1143"/>
      <c r="L104" s="528"/>
      <c r="M104" s="528"/>
      <c r="N104" s="528"/>
      <c r="O104" s="528"/>
      <c r="P104" s="528"/>
      <c r="Q104" s="517"/>
    </row>
    <row r="105" spans="1:17" ht="14.25" customHeight="1" thickBot="1">
      <c r="A105" s="1170"/>
      <c r="B105" s="1144"/>
      <c r="C105" s="1145"/>
      <c r="D105" s="1145"/>
      <c r="E105" s="1145"/>
      <c r="F105" s="1145"/>
      <c r="G105" s="1145"/>
      <c r="H105" s="1145"/>
      <c r="I105" s="1145"/>
      <c r="J105" s="1145"/>
      <c r="K105" s="1146"/>
      <c r="L105" s="517"/>
      <c r="M105" s="517"/>
      <c r="N105" s="517"/>
      <c r="O105" s="517"/>
      <c r="P105" s="517"/>
      <c r="Q105" s="517"/>
    </row>
    <row r="106" spans="1:17" ht="14.25" thickTop="1"/>
  </sheetData>
  <mergeCells count="150">
    <mergeCell ref="A96:A105"/>
    <mergeCell ref="B96:K97"/>
    <mergeCell ref="B98:K99"/>
    <mergeCell ref="B100:K101"/>
    <mergeCell ref="O100:Q100"/>
    <mergeCell ref="B103:C103"/>
    <mergeCell ref="D103:K103"/>
    <mergeCell ref="B104:K105"/>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I85:K89"/>
    <mergeCell ref="D86:E86"/>
    <mergeCell ref="D87:E87"/>
    <mergeCell ref="D88:E88"/>
    <mergeCell ref="B81:B84"/>
    <mergeCell ref="D81:E81"/>
    <mergeCell ref="J81:K81"/>
    <mergeCell ref="D82:E82"/>
    <mergeCell ref="J82:K82"/>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I35:K39"/>
    <mergeCell ref="B29:C34"/>
    <mergeCell ref="I29:J29"/>
    <mergeCell ref="I30:J30"/>
    <mergeCell ref="I31:J31"/>
    <mergeCell ref="I32:J32"/>
    <mergeCell ref="D40:D42"/>
    <mergeCell ref="I40:J40"/>
    <mergeCell ref="I41:J41"/>
    <mergeCell ref="E29:F29"/>
    <mergeCell ref="G29:H29"/>
    <mergeCell ref="E30:F30"/>
    <mergeCell ref="F36:G36"/>
    <mergeCell ref="F37:G37"/>
    <mergeCell ref="F38:G38"/>
    <mergeCell ref="F39:G39"/>
    <mergeCell ref="A27:A28"/>
    <mergeCell ref="B27:H28"/>
    <mergeCell ref="I27:K28"/>
    <mergeCell ref="D19:H19"/>
    <mergeCell ref="B20:C21"/>
    <mergeCell ref="D20:H20"/>
    <mergeCell ref="I20:K20"/>
    <mergeCell ref="D21:K21"/>
    <mergeCell ref="B22:C23"/>
    <mergeCell ref="D22:H22"/>
    <mergeCell ref="I22:K23"/>
    <mergeCell ref="D23:H2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D11:E11"/>
    <mergeCell ref="I11:K12"/>
    <mergeCell ref="B12:H12"/>
    <mergeCell ref="A7:A13"/>
    <mergeCell ref="B7:E7"/>
    <mergeCell ref="F7:H7"/>
    <mergeCell ref="B8:E8"/>
    <mergeCell ref="D9:E9"/>
    <mergeCell ref="G9:H9"/>
    <mergeCell ref="B13:H13"/>
    <mergeCell ref="I13:J13"/>
    <mergeCell ref="E1:K1"/>
    <mergeCell ref="A2:E3"/>
    <mergeCell ref="G2:H2"/>
    <mergeCell ref="I2:K2"/>
    <mergeCell ref="G3:H3"/>
    <mergeCell ref="I3:K3"/>
    <mergeCell ref="J9:K9"/>
    <mergeCell ref="B10:E10"/>
    <mergeCell ref="G10:H10"/>
    <mergeCell ref="E51:F51"/>
    <mergeCell ref="G51:H51"/>
    <mergeCell ref="E32:G32"/>
    <mergeCell ref="G30:H30"/>
    <mergeCell ref="E31:G31"/>
    <mergeCell ref="E33:F33"/>
    <mergeCell ref="G33:H33"/>
    <mergeCell ref="E34:F34"/>
    <mergeCell ref="G34:H34"/>
    <mergeCell ref="F35:G35"/>
  </mergeCells>
  <phoneticPr fontId="47"/>
  <conditionalFormatting sqref="Q96 Q101">
    <cfRule type="cellIs" dxfId="95" priority="4" stopIfTrue="1" operator="greaterThan">
      <formula>0</formula>
    </cfRule>
  </conditionalFormatting>
  <conditionalFormatting sqref="Q99">
    <cfRule type="cellIs" dxfId="94" priority="3" stopIfTrue="1" operator="greaterThan">
      <formula>0</formula>
    </cfRule>
  </conditionalFormatting>
  <conditionalFormatting sqref="Q97:Q98">
    <cfRule type="cellIs" dxfId="93" priority="2" stopIfTrue="1" operator="greaterThan">
      <formula>0</formula>
    </cfRule>
  </conditionalFormatting>
  <conditionalFormatting sqref="Q94:Q95">
    <cfRule type="cellIs" dxfId="92" priority="1" stopIfTrue="1" operator="greaterThan">
      <formula>0</formula>
    </cfRule>
  </conditionalFormatting>
  <dataValidations count="18">
    <dataValidation type="list" allowBlank="1" showInputMessage="1" showErrorMessage="1" sqref="F61">
      <formula1>"熊本県,大分県,福岡県,長崎県"</formula1>
    </dataValidation>
    <dataValidation type="list" allowBlank="1" showInputMessage="1" showErrorMessage="1" sqref="J80:K83">
      <formula1>"◎,○,×"</formula1>
    </dataValidation>
    <dataValidation type="list" allowBlank="1" showInputMessage="1" showErrorMessage="1" sqref="G51:H51">
      <formula1>"十分 ・ 不足 ・ 無,十分,不足,無"</formula1>
    </dataValidation>
    <dataValidation type="list" allowBlank="1" showInputMessage="1" showErrorMessage="1" sqref="E51">
      <formula1>"１回　・　２回　・　３回,１回,２回,３回"</formula1>
    </dataValidation>
    <dataValidation type="list" allowBlank="1" showInputMessage="1" showErrorMessage="1" sqref="G47:H48">
      <formula1>"不適　・　適,適,不適"</formula1>
    </dataValidation>
    <dataValidation type="list" allowBlank="1" showInputMessage="1" showErrorMessage="1" sqref="H45:H46 F46 E48:E50 H49:H50 E52">
      <formula1>"無　・　有,有,無"</formula1>
    </dataValidation>
    <dataValidation type="list" allowBlank="1" showInputMessage="1" showErrorMessage="1" sqref="H40 E43:E44 G44">
      <formula1>"無 ・ 有,無,有"</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F41:F42 H41:H42">
      <formula1>"不良・普・良,不良,普,良"</formula1>
    </dataValidation>
    <dataValidation type="list" allowBlank="1" showInputMessage="1" showErrorMessage="1" sqref="E40">
      <formula1>"無(使用不可)・有(使用可),無(使用不可),有(使用可)"</formula1>
    </dataValidation>
    <dataValidation type="list" allowBlank="1" showInputMessage="1" showErrorMessage="1" sqref="F35:G39">
      <formula1>"（使用可・使用不可）,（使用可),（使用不可）"</formula1>
    </dataValidation>
    <dataValidation type="list" allowBlank="1" showInputMessage="1" showErrorMessage="1" sqref="E35:E39">
      <formula1>"無・有,無,有"</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29:F30 E33:F34">
      <formula1>"可(開通)・不可(不通),可(開通),不可(不通)"</formula1>
    </dataValidation>
    <dataValidation type="list" allowBlank="1" showInputMessage="1" showErrorMessage="1" sqref="G52:H52">
      <formula1>"無(不適)　・　有(適),無(不適),有(適)"</formula1>
    </dataValidation>
    <dataValidation type="list" allowBlank="1" showInputMessage="1" showErrorMessage="1" sqref="E45:F45">
      <formula1>"不良　・　普　・　良,不良,普,良"</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topLeftCell="A28" zoomScale="110" zoomScaleNormal="100" zoomScaleSheetLayoutView="110" workbookViewId="0">
      <selection activeCell="B103" sqref="B103:C103"/>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125" style="1" customWidth="1"/>
    <col min="13" max="13" width="8.5" style="1" customWidth="1"/>
    <col min="14" max="14" width="7.875" style="1" customWidth="1"/>
    <col min="15" max="16" width="8.25" style="1" customWidth="1"/>
    <col min="17" max="16384" width="9" style="1"/>
  </cols>
  <sheetData>
    <row r="1" spans="1:17" ht="17.25" customHeight="1" thickBot="1">
      <c r="A1" s="364" t="s">
        <v>225</v>
      </c>
      <c r="B1" s="364"/>
      <c r="C1" s="364"/>
      <c r="D1" s="364"/>
      <c r="E1" s="1107" t="s">
        <v>326</v>
      </c>
      <c r="F1" s="1107"/>
      <c r="G1" s="1107"/>
      <c r="H1" s="1107"/>
      <c r="I1" s="1107"/>
      <c r="J1" s="1107"/>
      <c r="K1" s="1107"/>
      <c r="L1" s="517"/>
      <c r="M1" s="517"/>
      <c r="N1" s="517"/>
      <c r="O1" s="517"/>
      <c r="P1" s="517"/>
      <c r="Q1" s="517"/>
    </row>
    <row r="2" spans="1:17" ht="17.25" customHeight="1" thickTop="1">
      <c r="A2" s="1108" t="s">
        <v>130</v>
      </c>
      <c r="B2" s="1109"/>
      <c r="C2" s="1109"/>
      <c r="D2" s="1109"/>
      <c r="E2" s="1109"/>
      <c r="F2" s="364"/>
      <c r="G2" s="1110" t="s">
        <v>65</v>
      </c>
      <c r="H2" s="1111"/>
      <c r="I2" s="1112" t="s">
        <v>0</v>
      </c>
      <c r="J2" s="1113"/>
      <c r="K2" s="1114"/>
      <c r="L2" s="517"/>
      <c r="M2" s="517"/>
      <c r="N2" s="517"/>
      <c r="O2" s="517"/>
      <c r="P2" s="517"/>
      <c r="Q2" s="517"/>
    </row>
    <row r="3" spans="1:17" ht="17.25" customHeight="1" thickBot="1">
      <c r="A3" s="1109"/>
      <c r="B3" s="1109"/>
      <c r="C3" s="1109"/>
      <c r="D3" s="1109"/>
      <c r="E3" s="1109"/>
      <c r="F3" s="364"/>
      <c r="G3" s="1115" t="s">
        <v>28</v>
      </c>
      <c r="H3" s="1116"/>
      <c r="I3" s="1117"/>
      <c r="J3" s="1118"/>
      <c r="K3" s="1119"/>
      <c r="L3" s="517"/>
      <c r="M3" s="517"/>
      <c r="N3" s="517"/>
      <c r="O3" s="517"/>
      <c r="P3" s="517"/>
      <c r="Q3" s="517"/>
    </row>
    <row r="4" spans="1:17" ht="17.25" customHeight="1" thickTop="1">
      <c r="A4" s="365" t="s">
        <v>1</v>
      </c>
      <c r="B4" s="364"/>
      <c r="C4" s="364"/>
      <c r="D4" s="364"/>
      <c r="E4" s="364"/>
      <c r="F4" s="364"/>
      <c r="G4" s="366"/>
      <c r="H4" s="367"/>
      <c r="I4" s="367"/>
      <c r="J4" s="367"/>
      <c r="K4" s="367"/>
      <c r="L4" s="517"/>
      <c r="M4" s="517"/>
      <c r="N4" s="517"/>
      <c r="O4" s="517"/>
      <c r="P4" s="517"/>
      <c r="Q4" s="517"/>
    </row>
    <row r="5" spans="1:17" ht="17.25" customHeight="1">
      <c r="A5" s="365" t="s">
        <v>2</v>
      </c>
      <c r="B5" s="364"/>
      <c r="C5" s="364"/>
      <c r="D5" s="364"/>
      <c r="E5" s="364"/>
      <c r="F5" s="364"/>
      <c r="G5" s="364"/>
      <c r="H5" s="364"/>
      <c r="I5" s="364"/>
      <c r="J5" s="364"/>
      <c r="K5" s="364"/>
      <c r="L5" s="517"/>
      <c r="M5" s="517"/>
      <c r="N5" s="517"/>
      <c r="O5" s="517"/>
      <c r="P5" s="517"/>
      <c r="Q5" s="517"/>
    </row>
    <row r="6" spans="1:17" ht="17.25" customHeight="1" thickBot="1">
      <c r="A6" s="365" t="s">
        <v>3</v>
      </c>
      <c r="B6" s="364"/>
      <c r="C6" s="364"/>
      <c r="D6" s="364"/>
      <c r="E6" s="364"/>
      <c r="F6" s="364"/>
      <c r="G6" s="364"/>
      <c r="H6" s="364"/>
      <c r="I6" s="364"/>
      <c r="J6" s="364"/>
      <c r="K6" s="364"/>
      <c r="L6" s="517"/>
      <c r="M6" s="517"/>
      <c r="N6" s="517"/>
      <c r="O6" s="517"/>
      <c r="P6" s="517"/>
      <c r="Q6" s="517"/>
    </row>
    <row r="7" spans="1:17" ht="17.25" customHeight="1" thickTop="1" thickBot="1">
      <c r="A7" s="1054" t="s">
        <v>4</v>
      </c>
      <c r="B7" s="1056" t="s">
        <v>5</v>
      </c>
      <c r="C7" s="1120"/>
      <c r="D7" s="1120"/>
      <c r="E7" s="1121"/>
      <c r="F7" s="1122" t="s">
        <v>73</v>
      </c>
      <c r="G7" s="1120"/>
      <c r="H7" s="1120"/>
      <c r="I7" s="368" t="s">
        <v>16</v>
      </c>
      <c r="J7" s="369" t="s">
        <v>349</v>
      </c>
      <c r="K7" s="370" t="s">
        <v>350</v>
      </c>
      <c r="L7" s="517"/>
      <c r="M7" s="517"/>
      <c r="N7" s="517"/>
      <c r="O7" s="517"/>
      <c r="P7" s="517"/>
      <c r="Q7" s="517"/>
    </row>
    <row r="8" spans="1:17" ht="17.25" customHeight="1" thickTop="1" thickBot="1">
      <c r="A8" s="1055"/>
      <c r="B8" s="1123"/>
      <c r="C8" s="1124"/>
      <c r="D8" s="1124"/>
      <c r="E8" s="1125"/>
      <c r="F8" s="371"/>
      <c r="G8" s="372"/>
      <c r="H8" s="372"/>
      <c r="I8" s="373" t="s">
        <v>77</v>
      </c>
      <c r="J8" s="374" t="s">
        <v>149</v>
      </c>
      <c r="K8" s="375" t="s">
        <v>150</v>
      </c>
      <c r="L8" s="517"/>
      <c r="M8" s="517"/>
      <c r="N8" s="517"/>
      <c r="O8" s="517"/>
      <c r="P8" s="517"/>
      <c r="Q8" s="517"/>
    </row>
    <row r="9" spans="1:17" ht="17.25" customHeight="1" thickTop="1">
      <c r="A9" s="1019"/>
      <c r="B9" s="376" t="s">
        <v>14</v>
      </c>
      <c r="C9" s="377"/>
      <c r="D9" s="1126"/>
      <c r="E9" s="1127"/>
      <c r="F9" s="376" t="s">
        <v>15</v>
      </c>
      <c r="G9" s="1128"/>
      <c r="H9" s="1129"/>
      <c r="I9" s="376" t="s">
        <v>6</v>
      </c>
      <c r="J9" s="1131"/>
      <c r="K9" s="1132"/>
      <c r="L9" s="517"/>
      <c r="M9" s="517"/>
      <c r="N9" s="517"/>
      <c r="O9" s="517"/>
      <c r="P9" s="517"/>
      <c r="Q9" s="517"/>
    </row>
    <row r="10" spans="1:17" ht="17.25" customHeight="1">
      <c r="A10" s="1019"/>
      <c r="B10" s="1070"/>
      <c r="C10" s="1071"/>
      <c r="D10" s="1071"/>
      <c r="E10" s="1072"/>
      <c r="F10" s="378" t="s">
        <v>136</v>
      </c>
      <c r="G10" s="997"/>
      <c r="H10" s="998"/>
      <c r="I10" s="379"/>
      <c r="J10" s="380"/>
      <c r="K10" s="381" t="s">
        <v>332</v>
      </c>
      <c r="L10" s="517"/>
      <c r="M10" s="517"/>
      <c r="N10" s="517"/>
      <c r="O10" s="517"/>
      <c r="P10" s="517"/>
      <c r="Q10" s="517"/>
    </row>
    <row r="11" spans="1:17" ht="17.25" customHeight="1">
      <c r="A11" s="1019"/>
      <c r="B11" s="382" t="s">
        <v>20</v>
      </c>
      <c r="C11" s="383"/>
      <c r="D11" s="1049" t="s">
        <v>315</v>
      </c>
      <c r="E11" s="1049"/>
      <c r="F11" s="384" t="s">
        <v>137</v>
      </c>
      <c r="G11" s="385" t="str">
        <f>IF(ISERROR(K10/I8),"",K10/I8)</f>
        <v/>
      </c>
      <c r="H11" s="386" t="s">
        <v>138</v>
      </c>
      <c r="I11" s="1133" t="s">
        <v>7</v>
      </c>
      <c r="J11" s="1134"/>
      <c r="K11" s="1135"/>
      <c r="L11" s="517"/>
      <c r="M11" s="517"/>
      <c r="N11" s="517"/>
      <c r="O11" s="517"/>
      <c r="P11" s="517"/>
      <c r="Q11" s="517"/>
    </row>
    <row r="12" spans="1:17" ht="17.25" customHeight="1">
      <c r="A12" s="1019"/>
      <c r="B12" s="1092" t="s">
        <v>60</v>
      </c>
      <c r="C12" s="1139"/>
      <c r="D12" s="1139"/>
      <c r="E12" s="1139"/>
      <c r="F12" s="1139"/>
      <c r="G12" s="1139"/>
      <c r="H12" s="1140"/>
      <c r="I12" s="1136"/>
      <c r="J12" s="1137"/>
      <c r="K12" s="1138"/>
      <c r="L12" s="517"/>
      <c r="M12" s="517"/>
      <c r="N12" s="517"/>
      <c r="O12" s="517"/>
      <c r="P12" s="517"/>
      <c r="Q12" s="517"/>
    </row>
    <row r="13" spans="1:17" ht="17.25" customHeight="1" thickBot="1">
      <c r="A13" s="1006"/>
      <c r="B13" s="1130"/>
      <c r="C13" s="1063"/>
      <c r="D13" s="1063"/>
      <c r="E13" s="1063"/>
      <c r="F13" s="1063"/>
      <c r="G13" s="1063"/>
      <c r="H13" s="1064"/>
      <c r="I13" s="1065" t="s">
        <v>328</v>
      </c>
      <c r="J13" s="1066"/>
      <c r="K13" s="387" t="str">
        <f>IF(ISERROR(K10/3.5),"人",K10/3.5)</f>
        <v>人</v>
      </c>
      <c r="L13" s="517"/>
      <c r="M13" s="517"/>
      <c r="N13" s="517"/>
      <c r="O13" s="517"/>
      <c r="P13" s="517"/>
      <c r="Q13" s="517"/>
    </row>
    <row r="14" spans="1:17" ht="17.25" customHeight="1" thickTop="1">
      <c r="A14" s="1054" t="s">
        <v>13</v>
      </c>
      <c r="B14" s="1056" t="s">
        <v>8</v>
      </c>
      <c r="C14" s="1057"/>
      <c r="D14" s="1057"/>
      <c r="E14" s="1057"/>
      <c r="F14" s="1057"/>
      <c r="G14" s="1057"/>
      <c r="H14" s="1058"/>
      <c r="I14" s="1059" t="s">
        <v>187</v>
      </c>
      <c r="J14" s="1060"/>
      <c r="K14" s="388" t="str">
        <f>IF(ISERROR(I8-K13),"人",I8-K13)</f>
        <v>人</v>
      </c>
      <c r="L14" s="517"/>
      <c r="M14" s="517"/>
      <c r="N14" s="517"/>
      <c r="O14" s="517"/>
      <c r="P14" s="517"/>
      <c r="Q14" s="517"/>
    </row>
    <row r="15" spans="1:17" ht="17.25" customHeight="1" thickBot="1">
      <c r="A15" s="1055"/>
      <c r="B15" s="389" t="s">
        <v>17</v>
      </c>
      <c r="C15" s="390"/>
      <c r="D15" s="1061"/>
      <c r="E15" s="1061"/>
      <c r="F15" s="1061"/>
      <c r="G15" s="1061"/>
      <c r="H15" s="1062"/>
      <c r="I15" s="1059" t="s">
        <v>329</v>
      </c>
      <c r="J15" s="1060"/>
      <c r="K15" s="387" t="str">
        <f>IF(ISERROR(K10/6.4),"人",K10/6.4)</f>
        <v>人</v>
      </c>
      <c r="L15" s="517"/>
      <c r="M15" s="517"/>
      <c r="N15" s="517"/>
      <c r="O15" s="517"/>
      <c r="P15" s="517"/>
      <c r="Q15" s="517"/>
    </row>
    <row r="16" spans="1:17" ht="17.25" customHeight="1" thickTop="1">
      <c r="A16" s="1019"/>
      <c r="B16" s="376" t="s">
        <v>18</v>
      </c>
      <c r="C16" s="377"/>
      <c r="D16" s="1063"/>
      <c r="E16" s="1063"/>
      <c r="F16" s="1063"/>
      <c r="G16" s="1063"/>
      <c r="H16" s="1064"/>
      <c r="I16" s="1065" t="s">
        <v>188</v>
      </c>
      <c r="J16" s="1066"/>
      <c r="K16" s="388" t="str">
        <f>IF(ISERROR(I8-K15),"人",I8-K15)</f>
        <v>人</v>
      </c>
      <c r="L16" s="517"/>
      <c r="M16" s="517"/>
      <c r="N16" s="517"/>
      <c r="O16" s="517"/>
      <c r="P16" s="517"/>
      <c r="Q16" s="517"/>
    </row>
    <row r="17" spans="1:17" ht="17.25" customHeight="1">
      <c r="A17" s="1019"/>
      <c r="B17" s="1067" t="s">
        <v>19</v>
      </c>
      <c r="C17" s="1068"/>
      <c r="D17" s="1068"/>
      <c r="E17" s="1068"/>
      <c r="F17" s="1068"/>
      <c r="G17" s="1068"/>
      <c r="H17" s="1069"/>
      <c r="I17" s="391"/>
      <c r="J17" s="392"/>
      <c r="K17" s="393"/>
      <c r="L17" s="517"/>
      <c r="M17" s="517"/>
      <c r="N17" s="517"/>
      <c r="O17" s="517"/>
      <c r="P17" s="517"/>
      <c r="Q17" s="517"/>
    </row>
    <row r="18" spans="1:17" ht="17.25" customHeight="1">
      <c r="A18" s="1019"/>
      <c r="B18" s="1070"/>
      <c r="C18" s="1071"/>
      <c r="D18" s="1071"/>
      <c r="E18" s="1071"/>
      <c r="F18" s="1071"/>
      <c r="G18" s="1071"/>
      <c r="H18" s="1072"/>
      <c r="I18" s="391"/>
      <c r="J18" s="392"/>
      <c r="K18" s="393"/>
      <c r="L18" s="517"/>
      <c r="M18" s="517"/>
      <c r="N18" s="517"/>
      <c r="O18" s="517"/>
      <c r="P18" s="517"/>
      <c r="Q18" s="517"/>
    </row>
    <row r="19" spans="1:17" ht="17.25" customHeight="1" thickBot="1">
      <c r="A19" s="1019"/>
      <c r="B19" s="394" t="s">
        <v>21</v>
      </c>
      <c r="C19" s="395"/>
      <c r="D19" s="1073" t="s">
        <v>29</v>
      </c>
      <c r="E19" s="1073"/>
      <c r="F19" s="1073"/>
      <c r="G19" s="1073"/>
      <c r="H19" s="1074"/>
      <c r="I19" s="391"/>
      <c r="J19" s="392"/>
      <c r="K19" s="393"/>
      <c r="L19" s="517"/>
      <c r="M19" s="517"/>
      <c r="N19" s="517"/>
      <c r="O19" s="517"/>
      <c r="P19" s="517"/>
      <c r="Q19" s="517"/>
    </row>
    <row r="20" spans="1:17" ht="17.25" customHeight="1" thickTop="1">
      <c r="A20" s="1055"/>
      <c r="B20" s="1075" t="s">
        <v>26</v>
      </c>
      <c r="C20" s="1076"/>
      <c r="D20" s="1079" t="s">
        <v>30</v>
      </c>
      <c r="E20" s="1079"/>
      <c r="F20" s="1079"/>
      <c r="G20" s="1079"/>
      <c r="H20" s="1079"/>
      <c r="I20" s="1080" t="s">
        <v>126</v>
      </c>
      <c r="J20" s="1080"/>
      <c r="K20" s="1081"/>
      <c r="L20" s="517"/>
      <c r="M20" s="517"/>
      <c r="N20" s="517"/>
      <c r="O20" s="517"/>
      <c r="P20" s="517"/>
      <c r="Q20" s="517"/>
    </row>
    <row r="21" spans="1:17" ht="17.25" customHeight="1" thickBot="1">
      <c r="A21" s="1055"/>
      <c r="B21" s="1077"/>
      <c r="C21" s="1078"/>
      <c r="D21" s="1082" t="s">
        <v>330</v>
      </c>
      <c r="E21" s="1082"/>
      <c r="F21" s="1082"/>
      <c r="G21" s="1082"/>
      <c r="H21" s="1082"/>
      <c r="I21" s="1082"/>
      <c r="J21" s="1082"/>
      <c r="K21" s="1083"/>
      <c r="L21" s="517"/>
      <c r="M21" s="517"/>
      <c r="N21" s="517"/>
      <c r="O21" s="517"/>
      <c r="P21" s="517"/>
      <c r="Q21" s="517"/>
    </row>
    <row r="22" spans="1:17" ht="17.25" customHeight="1" thickTop="1">
      <c r="A22" s="1019"/>
      <c r="B22" s="1084" t="s">
        <v>22</v>
      </c>
      <c r="C22" s="1085"/>
      <c r="D22" s="1063" t="s">
        <v>30</v>
      </c>
      <c r="E22" s="1063"/>
      <c r="F22" s="1063"/>
      <c r="G22" s="1063"/>
      <c r="H22" s="1063"/>
      <c r="I22" s="1088" t="s">
        <v>11</v>
      </c>
      <c r="J22" s="1089"/>
      <c r="K22" s="1090"/>
      <c r="L22" s="517"/>
      <c r="M22" s="517"/>
      <c r="N22" s="517"/>
      <c r="O22" s="517"/>
      <c r="P22" s="517"/>
      <c r="Q22" s="517"/>
    </row>
    <row r="23" spans="1:17" ht="17.25" customHeight="1">
      <c r="A23" s="1019"/>
      <c r="B23" s="1086"/>
      <c r="C23" s="1087"/>
      <c r="D23" s="1071" t="s">
        <v>27</v>
      </c>
      <c r="E23" s="1071"/>
      <c r="F23" s="1071"/>
      <c r="G23" s="1071"/>
      <c r="H23" s="1071"/>
      <c r="I23" s="1091"/>
      <c r="J23" s="1089"/>
      <c r="K23" s="1090"/>
      <c r="L23" s="517"/>
      <c r="M23" s="517"/>
      <c r="N23" s="517"/>
      <c r="O23" s="517"/>
      <c r="P23" s="517"/>
      <c r="Q23" s="517"/>
    </row>
    <row r="24" spans="1:17" ht="17.25" customHeight="1" thickBot="1">
      <c r="A24" s="1019"/>
      <c r="B24" s="1092" t="s">
        <v>9</v>
      </c>
      <c r="C24" s="1093"/>
      <c r="D24" s="1093"/>
      <c r="E24" s="1093"/>
      <c r="F24" s="1093"/>
      <c r="G24" s="1093"/>
      <c r="H24" s="1093"/>
      <c r="I24" s="1094"/>
      <c r="J24" s="1095"/>
      <c r="K24" s="1096"/>
      <c r="L24" s="517"/>
      <c r="M24" s="517"/>
      <c r="N24" s="517"/>
      <c r="O24" s="517"/>
      <c r="P24" s="517"/>
      <c r="Q24" s="517"/>
    </row>
    <row r="25" spans="1:17" ht="17.25" customHeight="1" thickTop="1" thickBot="1">
      <c r="A25" s="1019"/>
      <c r="B25" s="396" t="s">
        <v>23</v>
      </c>
      <c r="C25" s="397"/>
      <c r="D25" s="398" t="s">
        <v>314</v>
      </c>
      <c r="E25" s="399" t="s">
        <v>71</v>
      </c>
      <c r="F25" s="400" t="s">
        <v>314</v>
      </c>
      <c r="G25" s="1100"/>
      <c r="H25" s="1101"/>
      <c r="I25" s="1094"/>
      <c r="J25" s="1095"/>
      <c r="K25" s="1096"/>
      <c r="L25" s="517"/>
      <c r="M25" s="517"/>
      <c r="N25" s="517"/>
      <c r="O25" s="517"/>
      <c r="P25" s="517"/>
      <c r="Q25" s="517"/>
    </row>
    <row r="26" spans="1:17" ht="17.25" customHeight="1" thickTop="1">
      <c r="A26" s="1006"/>
      <c r="B26" s="1102" t="s">
        <v>25</v>
      </c>
      <c r="C26" s="1103"/>
      <c r="D26" s="1103"/>
      <c r="E26" s="401" t="s">
        <v>314</v>
      </c>
      <c r="F26" s="1104"/>
      <c r="G26" s="1105"/>
      <c r="H26" s="1106"/>
      <c r="I26" s="1097"/>
      <c r="J26" s="1098"/>
      <c r="K26" s="1099"/>
      <c r="L26" s="517"/>
      <c r="M26" s="517"/>
      <c r="N26" s="517"/>
      <c r="O26" s="517"/>
      <c r="P26" s="517"/>
      <c r="Q26" s="517"/>
    </row>
    <row r="27" spans="1:17" ht="17.25" customHeight="1">
      <c r="A27" s="1005"/>
      <c r="B27" s="990" t="s">
        <v>293</v>
      </c>
      <c r="C27" s="1007"/>
      <c r="D27" s="1007"/>
      <c r="E27" s="1007"/>
      <c r="F27" s="1007"/>
      <c r="G27" s="1007"/>
      <c r="H27" s="1008"/>
      <c r="I27" s="1012" t="s">
        <v>10</v>
      </c>
      <c r="J27" s="1013"/>
      <c r="K27" s="1014"/>
      <c r="L27" s="517"/>
      <c r="M27" s="517"/>
      <c r="N27" s="517"/>
      <c r="O27" s="517"/>
      <c r="P27" s="517"/>
      <c r="Q27" s="517"/>
    </row>
    <row r="28" spans="1:17" ht="17.25" customHeight="1" thickBot="1">
      <c r="A28" s="1006"/>
      <c r="B28" s="1009"/>
      <c r="C28" s="1010"/>
      <c r="D28" s="1010"/>
      <c r="E28" s="1010"/>
      <c r="F28" s="1010"/>
      <c r="G28" s="1010"/>
      <c r="H28" s="1011"/>
      <c r="I28" s="1015"/>
      <c r="J28" s="1016"/>
      <c r="K28" s="1017"/>
      <c r="L28" s="517"/>
      <c r="M28" s="517"/>
      <c r="N28" s="517"/>
      <c r="O28" s="517"/>
      <c r="P28" s="517"/>
      <c r="Q28" s="517"/>
    </row>
    <row r="29" spans="1:17" ht="17.25" customHeight="1" thickTop="1">
      <c r="A29" s="1018" t="s">
        <v>12</v>
      </c>
      <c r="B29" s="1012" t="s">
        <v>31</v>
      </c>
      <c r="C29" s="1020"/>
      <c r="D29" s="402" t="s">
        <v>32</v>
      </c>
      <c r="E29" s="1051" t="s">
        <v>296</v>
      </c>
      <c r="F29" s="1051"/>
      <c r="G29" s="1052" t="s">
        <v>294</v>
      </c>
      <c r="H29" s="1053"/>
      <c r="I29" s="1026" t="s">
        <v>233</v>
      </c>
      <c r="J29" s="1027"/>
      <c r="K29" s="403" t="str">
        <f>IF(ISERROR(I8/250),"個",ROUNDUP(I8/250,0))</f>
        <v>個</v>
      </c>
      <c r="L29" s="517" t="s">
        <v>193</v>
      </c>
      <c r="M29" s="517"/>
      <c r="N29" s="517"/>
      <c r="O29" s="517"/>
      <c r="P29" s="517"/>
      <c r="Q29" s="517"/>
    </row>
    <row r="30" spans="1:17" ht="17.25" customHeight="1">
      <c r="A30" s="1019"/>
      <c r="B30" s="1021"/>
      <c r="C30" s="1022"/>
      <c r="D30" s="404" t="s">
        <v>62</v>
      </c>
      <c r="E30" s="954" t="s">
        <v>296</v>
      </c>
      <c r="F30" s="954"/>
      <c r="G30" s="955" t="s">
        <v>294</v>
      </c>
      <c r="H30" s="956"/>
      <c r="I30" s="1028" t="s">
        <v>182</v>
      </c>
      <c r="J30" s="1029"/>
      <c r="K30" s="405" t="s">
        <v>181</v>
      </c>
      <c r="L30" s="517"/>
      <c r="M30" s="517"/>
      <c r="N30" s="517"/>
      <c r="O30" s="517"/>
      <c r="P30" s="517"/>
      <c r="Q30" s="517"/>
    </row>
    <row r="31" spans="1:17" ht="17.25" customHeight="1">
      <c r="A31" s="1019"/>
      <c r="B31" s="1021"/>
      <c r="C31" s="1022"/>
      <c r="D31" s="404" t="s">
        <v>33</v>
      </c>
      <c r="E31" s="948" t="s">
        <v>297</v>
      </c>
      <c r="F31" s="948"/>
      <c r="G31" s="948"/>
      <c r="H31" s="406" t="s">
        <v>295</v>
      </c>
      <c r="I31" s="1028" t="s">
        <v>207</v>
      </c>
      <c r="J31" s="1030"/>
      <c r="K31" s="407" t="str">
        <f>IF(ISERROR(I8*6),"L/日/避難所",I8*6)</f>
        <v>L/日/避難所</v>
      </c>
      <c r="L31" s="517"/>
      <c r="M31" s="517"/>
      <c r="N31" s="517"/>
      <c r="O31" s="517"/>
      <c r="P31" s="517"/>
      <c r="Q31" s="517"/>
    </row>
    <row r="32" spans="1:17" ht="17.25" customHeight="1" thickBot="1">
      <c r="A32" s="1019"/>
      <c r="B32" s="1021"/>
      <c r="C32" s="1022"/>
      <c r="D32" s="408" t="s">
        <v>41</v>
      </c>
      <c r="E32" s="953" t="s">
        <v>302</v>
      </c>
      <c r="F32" s="953"/>
      <c r="G32" s="953"/>
      <c r="H32" s="409" t="s">
        <v>295</v>
      </c>
      <c r="I32" s="1028" t="s">
        <v>192</v>
      </c>
      <c r="J32" s="1030"/>
      <c r="K32" s="410" t="s">
        <v>194</v>
      </c>
      <c r="L32" s="517"/>
      <c r="M32" s="517"/>
      <c r="N32" s="517"/>
      <c r="O32" s="517"/>
      <c r="P32" s="517"/>
      <c r="Q32" s="517"/>
    </row>
    <row r="33" spans="1:17" ht="17.25" customHeight="1" thickTop="1">
      <c r="A33" s="1019"/>
      <c r="B33" s="1021"/>
      <c r="C33" s="1023"/>
      <c r="D33" s="411" t="s">
        <v>34</v>
      </c>
      <c r="E33" s="957" t="s">
        <v>296</v>
      </c>
      <c r="F33" s="957"/>
      <c r="G33" s="958" t="s">
        <v>294</v>
      </c>
      <c r="H33" s="959"/>
      <c r="I33" s="1151" t="s">
        <v>184</v>
      </c>
      <c r="J33" s="1030"/>
      <c r="K33" s="407" t="str">
        <f>IF(ISERROR(I8*3),"L/日/避難所",I8*3)</f>
        <v>L/日/避難所</v>
      </c>
      <c r="L33" s="517"/>
      <c r="M33" s="517"/>
      <c r="N33" s="517"/>
      <c r="O33" s="517"/>
      <c r="P33" s="517"/>
      <c r="Q33" s="517"/>
    </row>
    <row r="34" spans="1:17" ht="17.25" customHeight="1">
      <c r="A34" s="1019"/>
      <c r="B34" s="1024"/>
      <c r="C34" s="1025"/>
      <c r="D34" s="394" t="s">
        <v>35</v>
      </c>
      <c r="E34" s="970" t="s">
        <v>296</v>
      </c>
      <c r="F34" s="970"/>
      <c r="G34" s="971" t="s">
        <v>294</v>
      </c>
      <c r="H34" s="972"/>
      <c r="I34" s="453" t="s">
        <v>183</v>
      </c>
      <c r="J34" s="413" t="s">
        <v>206</v>
      </c>
      <c r="K34" s="407" t="str">
        <f>IF(ISERROR(J34*I8),"L/日/避難所",J34*I8)</f>
        <v>L/日/避難所</v>
      </c>
      <c r="L34" s="517"/>
      <c r="M34" s="517"/>
      <c r="N34" s="517"/>
      <c r="O34" s="517"/>
      <c r="P34" s="517"/>
      <c r="Q34" s="517"/>
    </row>
    <row r="35" spans="1:17" ht="17.25" customHeight="1">
      <c r="A35" s="1019"/>
      <c r="B35" s="990" t="s">
        <v>36</v>
      </c>
      <c r="C35" s="1031"/>
      <c r="D35" s="382" t="s">
        <v>37</v>
      </c>
      <c r="E35" s="414" t="s">
        <v>298</v>
      </c>
      <c r="F35" s="949" t="s">
        <v>299</v>
      </c>
      <c r="G35" s="949"/>
      <c r="H35" s="415"/>
      <c r="I35" s="1035"/>
      <c r="J35" s="1036"/>
      <c r="K35" s="1037"/>
      <c r="L35" s="517"/>
      <c r="M35" s="517"/>
      <c r="N35" s="517"/>
      <c r="O35" s="517"/>
      <c r="P35" s="517"/>
      <c r="Q35" s="517"/>
    </row>
    <row r="36" spans="1:17" ht="17.25" customHeight="1" thickBot="1">
      <c r="A36" s="1019"/>
      <c r="B36" s="1032"/>
      <c r="C36" s="1033"/>
      <c r="D36" s="394" t="s">
        <v>38</v>
      </c>
      <c r="E36" s="416" t="s">
        <v>298</v>
      </c>
      <c r="F36" s="950" t="s">
        <v>299</v>
      </c>
      <c r="G36" s="950"/>
      <c r="H36" s="417"/>
      <c r="I36" s="1038"/>
      <c r="J36" s="1039"/>
      <c r="K36" s="1040"/>
      <c r="L36" s="517"/>
      <c r="M36" s="517"/>
      <c r="N36" s="517"/>
      <c r="O36" s="517"/>
      <c r="P36" s="517"/>
      <c r="Q36" s="517"/>
    </row>
    <row r="37" spans="1:17" ht="17.25" customHeight="1" thickTop="1" thickBot="1">
      <c r="A37" s="1019"/>
      <c r="B37" s="1032"/>
      <c r="C37" s="1034"/>
      <c r="D37" s="418" t="s">
        <v>39</v>
      </c>
      <c r="E37" s="419" t="s">
        <v>298</v>
      </c>
      <c r="F37" s="951" t="s">
        <v>299</v>
      </c>
      <c r="G37" s="951"/>
      <c r="H37" s="420"/>
      <c r="I37" s="1039"/>
      <c r="J37" s="1039"/>
      <c r="K37" s="1040"/>
      <c r="L37" s="517"/>
      <c r="M37" s="517"/>
      <c r="N37" s="517"/>
      <c r="O37" s="517"/>
      <c r="P37" s="517"/>
      <c r="Q37" s="517"/>
    </row>
    <row r="38" spans="1:17" ht="17.25" customHeight="1" thickTop="1">
      <c r="A38" s="1019"/>
      <c r="B38" s="1032"/>
      <c r="C38" s="1033"/>
      <c r="D38" s="411" t="s">
        <v>40</v>
      </c>
      <c r="E38" s="414" t="s">
        <v>298</v>
      </c>
      <c r="F38" s="952" t="s">
        <v>299</v>
      </c>
      <c r="G38" s="952"/>
      <c r="H38" s="415"/>
      <c r="I38" s="1038"/>
      <c r="J38" s="1039"/>
      <c r="K38" s="1040"/>
      <c r="L38" s="517"/>
      <c r="M38" s="517"/>
      <c r="N38" s="517"/>
      <c r="O38" s="517"/>
      <c r="P38" s="517"/>
      <c r="Q38" s="517"/>
    </row>
    <row r="39" spans="1:17" ht="17.25" customHeight="1" thickBot="1">
      <c r="A39" s="1019"/>
      <c r="B39" s="1032"/>
      <c r="C39" s="1033"/>
      <c r="D39" s="394" t="s">
        <v>42</v>
      </c>
      <c r="E39" s="416" t="s">
        <v>298</v>
      </c>
      <c r="F39" s="949" t="s">
        <v>299</v>
      </c>
      <c r="G39" s="949"/>
      <c r="H39" s="421"/>
      <c r="I39" s="1041"/>
      <c r="J39" s="1042"/>
      <c r="K39" s="1043"/>
      <c r="L39" s="517"/>
      <c r="M39" s="517"/>
      <c r="N39" s="517"/>
      <c r="O39" s="517"/>
      <c r="P39" s="517"/>
      <c r="Q39" s="517"/>
    </row>
    <row r="40" spans="1:17" ht="17.25" customHeight="1" thickTop="1">
      <c r="A40" s="1019"/>
      <c r="B40" s="1032"/>
      <c r="C40" s="1034"/>
      <c r="D40" s="1044" t="s">
        <v>63</v>
      </c>
      <c r="E40" s="422" t="s">
        <v>300</v>
      </c>
      <c r="F40" s="423" t="s">
        <v>180</v>
      </c>
      <c r="G40" s="424" t="s">
        <v>144</v>
      </c>
      <c r="H40" s="425" t="s">
        <v>304</v>
      </c>
      <c r="I40" s="1047" t="s">
        <v>292</v>
      </c>
      <c r="J40" s="1048"/>
      <c r="K40" s="426" t="str">
        <f>IF(ISERROR(I8/50),"箇所",ROUNDUP(I8/50,0))</f>
        <v>箇所</v>
      </c>
      <c r="L40" s="518"/>
      <c r="M40" s="519"/>
      <c r="N40" s="519"/>
      <c r="O40" s="519"/>
      <c r="P40" s="519"/>
      <c r="Q40" s="517"/>
    </row>
    <row r="41" spans="1:17" ht="17.25" customHeight="1" thickBot="1">
      <c r="A41" s="1019"/>
      <c r="B41" s="1032"/>
      <c r="C41" s="1034"/>
      <c r="D41" s="1045"/>
      <c r="E41" s="427" t="s">
        <v>146</v>
      </c>
      <c r="F41" s="604" t="s">
        <v>301</v>
      </c>
      <c r="G41" s="428" t="s">
        <v>148</v>
      </c>
      <c r="H41" s="605" t="s">
        <v>301</v>
      </c>
      <c r="I41" s="1038"/>
      <c r="J41" s="1039"/>
      <c r="K41" s="426"/>
      <c r="L41" s="517"/>
      <c r="M41" s="517"/>
      <c r="N41" s="517"/>
      <c r="O41" s="517"/>
      <c r="P41" s="517"/>
      <c r="Q41" s="517"/>
    </row>
    <row r="42" spans="1:17" ht="17.25" customHeight="1" thickTop="1" thickBot="1">
      <c r="A42" s="1019"/>
      <c r="B42" s="1032"/>
      <c r="C42" s="1034"/>
      <c r="D42" s="1046"/>
      <c r="E42" s="429" t="s">
        <v>43</v>
      </c>
      <c r="F42" s="606" t="s">
        <v>303</v>
      </c>
      <c r="G42" s="430" t="s">
        <v>61</v>
      </c>
      <c r="H42" s="607" t="s">
        <v>303</v>
      </c>
      <c r="I42" s="431"/>
      <c r="J42" s="432"/>
      <c r="K42" s="433"/>
      <c r="L42" s="517"/>
      <c r="M42" s="517"/>
      <c r="N42" s="517"/>
      <c r="O42" s="517"/>
      <c r="P42" s="517"/>
      <c r="Q42" s="517"/>
    </row>
    <row r="43" spans="1:17" ht="17.25" customHeight="1" thickTop="1">
      <c r="A43" s="1019"/>
      <c r="B43" s="1032"/>
      <c r="C43" s="1033"/>
      <c r="D43" s="434" t="s">
        <v>44</v>
      </c>
      <c r="E43" s="435" t="s">
        <v>304</v>
      </c>
      <c r="F43" s="436" t="s">
        <v>67</v>
      </c>
      <c r="G43" s="437"/>
      <c r="H43" s="438" t="s">
        <v>152</v>
      </c>
      <c r="I43" s="431"/>
      <c r="J43" s="432"/>
      <c r="K43" s="433"/>
      <c r="L43" s="517"/>
      <c r="M43" s="517"/>
      <c r="N43" s="517"/>
      <c r="O43" s="517"/>
      <c r="P43" s="517"/>
      <c r="Q43" s="517"/>
    </row>
    <row r="44" spans="1:17" ht="17.25" customHeight="1">
      <c r="A44" s="1019"/>
      <c r="B44" s="992"/>
      <c r="C44" s="993"/>
      <c r="D44" s="335" t="s">
        <v>45</v>
      </c>
      <c r="E44" s="439" t="s">
        <v>304</v>
      </c>
      <c r="F44" s="437" t="s">
        <v>68</v>
      </c>
      <c r="G44" s="435" t="s">
        <v>304</v>
      </c>
      <c r="H44" s="440" t="s">
        <v>152</v>
      </c>
      <c r="I44" s="441"/>
      <c r="J44" s="442"/>
      <c r="K44" s="443"/>
      <c r="L44" s="517"/>
      <c r="M44" s="517"/>
      <c r="N44" s="517"/>
      <c r="O44" s="517"/>
      <c r="P44" s="517"/>
      <c r="Q44" s="517"/>
    </row>
    <row r="45" spans="1:17" ht="17.25" customHeight="1" thickBot="1">
      <c r="A45" s="1019"/>
      <c r="B45" s="990" t="s">
        <v>46</v>
      </c>
      <c r="C45" s="1031"/>
      <c r="D45" s="335" t="s">
        <v>47</v>
      </c>
      <c r="E45" s="1049" t="s">
        <v>305</v>
      </c>
      <c r="F45" s="1050"/>
      <c r="G45" s="444" t="s">
        <v>49</v>
      </c>
      <c r="H45" s="445" t="s">
        <v>69</v>
      </c>
      <c r="I45" s="1035"/>
      <c r="J45" s="1036"/>
      <c r="K45" s="1037"/>
      <c r="L45" s="517"/>
      <c r="M45" s="517"/>
      <c r="N45" s="517"/>
      <c r="O45" s="517"/>
      <c r="P45" s="517"/>
      <c r="Q45" s="517"/>
    </row>
    <row r="46" spans="1:17" ht="17.25" customHeight="1" thickTop="1" thickBot="1">
      <c r="A46" s="1019"/>
      <c r="B46" s="1032"/>
      <c r="C46" s="1033"/>
      <c r="D46" s="986" t="s">
        <v>48</v>
      </c>
      <c r="E46" s="987"/>
      <c r="F46" s="439" t="s">
        <v>69</v>
      </c>
      <c r="G46" s="446" t="s">
        <v>308</v>
      </c>
      <c r="H46" s="447" t="s">
        <v>69</v>
      </c>
      <c r="I46" s="1039"/>
      <c r="J46" s="1039"/>
      <c r="K46" s="1040"/>
      <c r="L46" s="517"/>
      <c r="M46" s="517"/>
      <c r="N46" s="517"/>
      <c r="O46" s="517"/>
      <c r="P46" s="517"/>
      <c r="Q46" s="517"/>
    </row>
    <row r="47" spans="1:17" ht="17.25" customHeight="1" thickTop="1">
      <c r="A47" s="1019"/>
      <c r="B47" s="1032"/>
      <c r="C47" s="1033"/>
      <c r="D47" s="986" t="s">
        <v>56</v>
      </c>
      <c r="E47" s="987"/>
      <c r="F47" s="987"/>
      <c r="G47" s="997" t="s">
        <v>307</v>
      </c>
      <c r="H47" s="998"/>
      <c r="I47" s="1038"/>
      <c r="J47" s="1039"/>
      <c r="K47" s="1040"/>
      <c r="L47" s="517"/>
      <c r="M47" s="517"/>
      <c r="N47" s="517"/>
      <c r="O47" s="517"/>
      <c r="P47" s="517"/>
      <c r="Q47" s="517"/>
    </row>
    <row r="48" spans="1:17" ht="17.25" customHeight="1">
      <c r="A48" s="1019"/>
      <c r="B48" s="1032"/>
      <c r="C48" s="1033"/>
      <c r="D48" s="335" t="s">
        <v>52</v>
      </c>
      <c r="E48" s="386" t="s">
        <v>306</v>
      </c>
      <c r="F48" s="335" t="s">
        <v>53</v>
      </c>
      <c r="G48" s="1049" t="s">
        <v>51</v>
      </c>
      <c r="H48" s="1050"/>
      <c r="I48" s="1038"/>
      <c r="J48" s="1039"/>
      <c r="K48" s="1040"/>
      <c r="L48" s="517"/>
      <c r="M48" s="517"/>
      <c r="N48" s="517"/>
      <c r="O48" s="517"/>
      <c r="P48" s="517"/>
      <c r="Q48" s="517"/>
    </row>
    <row r="49" spans="1:17" ht="17.25" customHeight="1">
      <c r="A49" s="1019"/>
      <c r="B49" s="1032"/>
      <c r="C49" s="1033"/>
      <c r="D49" s="335" t="s">
        <v>154</v>
      </c>
      <c r="E49" s="386" t="s">
        <v>306</v>
      </c>
      <c r="F49" s="986" t="s">
        <v>70</v>
      </c>
      <c r="G49" s="987"/>
      <c r="H49" s="448" t="s">
        <v>69</v>
      </c>
      <c r="I49" s="1038"/>
      <c r="J49" s="1039"/>
      <c r="K49" s="1040"/>
      <c r="L49" s="517"/>
      <c r="M49" s="517"/>
      <c r="N49" s="517"/>
      <c r="O49" s="517"/>
      <c r="P49" s="517"/>
      <c r="Q49" s="517"/>
    </row>
    <row r="50" spans="1:17" ht="17.25" customHeight="1" thickBot="1">
      <c r="A50" s="1019"/>
      <c r="B50" s="992"/>
      <c r="C50" s="993"/>
      <c r="D50" s="434" t="s">
        <v>54</v>
      </c>
      <c r="E50" s="386" t="s">
        <v>306</v>
      </c>
      <c r="F50" s="988" t="s">
        <v>55</v>
      </c>
      <c r="G50" s="989"/>
      <c r="H50" s="445" t="s">
        <v>69</v>
      </c>
      <c r="I50" s="1041"/>
      <c r="J50" s="1042"/>
      <c r="K50" s="1043"/>
      <c r="L50" s="517"/>
      <c r="M50" s="517"/>
      <c r="N50" s="517"/>
      <c r="O50" s="517"/>
      <c r="P50" s="517"/>
      <c r="Q50" s="517"/>
    </row>
    <row r="51" spans="1:17" ht="17.25" customHeight="1" thickTop="1" thickBot="1">
      <c r="A51" s="1019"/>
      <c r="B51" s="990" t="s">
        <v>57</v>
      </c>
      <c r="C51" s="991"/>
      <c r="D51" s="449" t="s">
        <v>157</v>
      </c>
      <c r="E51" s="1002" t="s">
        <v>310</v>
      </c>
      <c r="F51" s="1002"/>
      <c r="G51" s="1003" t="s">
        <v>311</v>
      </c>
      <c r="H51" s="1004"/>
      <c r="I51" s="994" t="s">
        <v>190</v>
      </c>
      <c r="J51" s="995"/>
      <c r="K51" s="996"/>
      <c r="L51" s="517"/>
      <c r="M51" s="517"/>
      <c r="N51" s="517"/>
      <c r="O51" s="517"/>
      <c r="P51" s="517"/>
      <c r="Q51" s="517"/>
    </row>
    <row r="52" spans="1:17" ht="17.25" customHeight="1" thickTop="1">
      <c r="A52" s="1006"/>
      <c r="B52" s="992"/>
      <c r="C52" s="993"/>
      <c r="D52" s="450" t="s">
        <v>58</v>
      </c>
      <c r="E52" s="451" t="s">
        <v>69</v>
      </c>
      <c r="F52" s="452" t="s">
        <v>59</v>
      </c>
      <c r="G52" s="997" t="s">
        <v>309</v>
      </c>
      <c r="H52" s="998"/>
      <c r="I52" s="999"/>
      <c r="J52" s="1000"/>
      <c r="K52" s="1001"/>
      <c r="L52" s="517"/>
      <c r="M52" s="517"/>
      <c r="N52" s="517"/>
      <c r="O52" s="517"/>
      <c r="P52" s="517"/>
      <c r="Q52" s="517"/>
    </row>
    <row r="53" spans="1:17" ht="17.25" customHeight="1" thickBot="1">
      <c r="A53" s="364" t="s">
        <v>224</v>
      </c>
      <c r="B53" s="364"/>
      <c r="C53" s="364"/>
      <c r="D53" s="364"/>
      <c r="E53" s="985" t="s">
        <v>127</v>
      </c>
      <c r="F53" s="985"/>
      <c r="G53" s="985"/>
      <c r="H53" s="985"/>
      <c r="I53" s="985"/>
      <c r="J53" s="985"/>
      <c r="K53" s="985"/>
      <c r="L53" s="517"/>
      <c r="M53" s="517"/>
      <c r="N53" s="517"/>
      <c r="O53" s="517"/>
      <c r="P53" s="517"/>
      <c r="Q53" s="517"/>
    </row>
    <row r="54" spans="1:17" ht="17.25" customHeight="1" thickTop="1">
      <c r="A54" s="1152" t="s">
        <v>130</v>
      </c>
      <c r="B54" s="1152"/>
      <c r="C54" s="1152"/>
      <c r="D54" s="1152"/>
      <c r="E54" s="1153" t="s">
        <v>5</v>
      </c>
      <c r="F54" s="1154"/>
      <c r="G54" s="1155"/>
      <c r="H54" s="1156" t="s">
        <v>65</v>
      </c>
      <c r="I54" s="1157"/>
      <c r="J54" s="1158" t="s">
        <v>0</v>
      </c>
      <c r="K54" s="1159"/>
      <c r="L54" s="517"/>
      <c r="M54" s="517"/>
      <c r="N54" s="517"/>
      <c r="O54" s="517"/>
      <c r="P54" s="517"/>
      <c r="Q54" s="517"/>
    </row>
    <row r="55" spans="1:17" ht="17.25" customHeight="1" thickBot="1">
      <c r="A55" s="1152"/>
      <c r="B55" s="1152"/>
      <c r="C55" s="1152"/>
      <c r="D55" s="1152"/>
      <c r="E55" s="1123"/>
      <c r="F55" s="1124"/>
      <c r="G55" s="1125"/>
      <c r="H55" s="1160" t="s">
        <v>28</v>
      </c>
      <c r="I55" s="1161"/>
      <c r="J55" s="1162"/>
      <c r="K55" s="1163"/>
      <c r="L55" s="517"/>
      <c r="M55" s="517"/>
      <c r="N55" s="517"/>
      <c r="O55" s="517"/>
      <c r="P55" s="517"/>
      <c r="Q55" s="517"/>
    </row>
    <row r="56" spans="1:17" ht="17.25" customHeight="1" thickTop="1">
      <c r="A56" s="365" t="s">
        <v>1</v>
      </c>
      <c r="B56" s="364"/>
      <c r="C56" s="364"/>
      <c r="D56" s="364"/>
      <c r="E56" s="364"/>
      <c r="F56" s="364"/>
      <c r="G56" s="1168"/>
      <c r="H56" s="1168"/>
      <c r="I56" s="1168"/>
      <c r="J56" s="1168"/>
      <c r="K56" s="1168"/>
      <c r="L56" s="517"/>
      <c r="M56" s="517"/>
      <c r="N56" s="517"/>
      <c r="O56" s="517"/>
      <c r="P56" s="517"/>
      <c r="Q56" s="517"/>
    </row>
    <row r="57" spans="1:17" ht="17.25" customHeight="1">
      <c r="A57" s="365" t="s">
        <v>2</v>
      </c>
      <c r="B57" s="364"/>
      <c r="C57" s="364"/>
      <c r="D57" s="364"/>
      <c r="E57" s="364"/>
      <c r="F57" s="364"/>
      <c r="G57" s="364"/>
      <c r="H57" s="364"/>
      <c r="I57" s="364"/>
      <c r="J57" s="364"/>
      <c r="K57" s="364"/>
      <c r="L57" s="517"/>
      <c r="M57" s="517"/>
      <c r="N57" s="517"/>
      <c r="O57" s="517"/>
      <c r="P57" s="517"/>
      <c r="Q57" s="517"/>
    </row>
    <row r="58" spans="1:17" ht="17.25" customHeight="1">
      <c r="A58" s="365" t="s">
        <v>3</v>
      </c>
      <c r="B58" s="364"/>
      <c r="C58" s="364"/>
      <c r="D58" s="364"/>
      <c r="E58" s="364"/>
      <c r="F58" s="364"/>
      <c r="G58" s="364"/>
      <c r="H58" s="364"/>
      <c r="I58" s="364"/>
      <c r="J58" s="364"/>
      <c r="K58" s="364"/>
      <c r="L58" s="517"/>
      <c r="M58" s="517"/>
      <c r="N58" s="517"/>
      <c r="O58" s="517"/>
      <c r="P58" s="517"/>
      <c r="Q58" s="517"/>
    </row>
    <row r="59" spans="1:17" ht="17.25" customHeight="1" thickBot="1">
      <c r="A59" s="454"/>
      <c r="B59" s="1012" t="s">
        <v>74</v>
      </c>
      <c r="C59" s="1020"/>
      <c r="D59" s="1020"/>
      <c r="E59" s="975"/>
      <c r="F59" s="975"/>
      <c r="G59" s="975"/>
      <c r="H59" s="976"/>
      <c r="I59" s="1169" t="s">
        <v>75</v>
      </c>
      <c r="J59" s="975"/>
      <c r="K59" s="976"/>
      <c r="L59" s="517"/>
      <c r="M59" s="517"/>
      <c r="N59" s="517"/>
      <c r="O59" s="517"/>
      <c r="P59" s="517"/>
      <c r="Q59" s="517"/>
    </row>
    <row r="60" spans="1:17" ht="17.25" customHeight="1" thickTop="1">
      <c r="A60" s="1054" t="s">
        <v>95</v>
      </c>
      <c r="B60" s="1075" t="s">
        <v>76</v>
      </c>
      <c r="C60" s="1076"/>
      <c r="D60" s="1173" t="s">
        <v>77</v>
      </c>
      <c r="E60" s="395" t="s">
        <v>159</v>
      </c>
      <c r="F60" s="395"/>
      <c r="G60" s="395"/>
      <c r="H60" s="455" t="s">
        <v>77</v>
      </c>
      <c r="I60" s="326" t="s">
        <v>95</v>
      </c>
      <c r="J60" s="327" t="s">
        <v>161</v>
      </c>
      <c r="K60" s="328" t="s">
        <v>139</v>
      </c>
      <c r="L60" s="517"/>
      <c r="M60" s="517"/>
      <c r="N60" s="517"/>
      <c r="O60" s="517"/>
      <c r="P60" s="517"/>
      <c r="Q60" s="517"/>
    </row>
    <row r="61" spans="1:17" ht="17.25" customHeight="1">
      <c r="A61" s="1055"/>
      <c r="B61" s="1171"/>
      <c r="C61" s="1172"/>
      <c r="D61" s="1174"/>
      <c r="E61" s="456" t="s">
        <v>78</v>
      </c>
      <c r="F61" s="456"/>
      <c r="G61" s="456"/>
      <c r="H61" s="457" t="s">
        <v>77</v>
      </c>
      <c r="I61" s="329" t="s">
        <v>162</v>
      </c>
      <c r="J61" s="330" t="s">
        <v>163</v>
      </c>
      <c r="K61" s="331" t="s">
        <v>139</v>
      </c>
      <c r="L61" s="517"/>
      <c r="M61" s="517"/>
      <c r="N61" s="517"/>
      <c r="O61" s="517"/>
      <c r="P61" s="517"/>
      <c r="Q61" s="517"/>
    </row>
    <row r="62" spans="1:17" ht="17.25" customHeight="1" thickBot="1">
      <c r="A62" s="1055"/>
      <c r="B62" s="1175" t="s">
        <v>79</v>
      </c>
      <c r="C62" s="1176"/>
      <c r="D62" s="458" t="s">
        <v>77</v>
      </c>
      <c r="E62" s="395" t="s">
        <v>81</v>
      </c>
      <c r="F62" s="395"/>
      <c r="G62" s="395"/>
      <c r="H62" s="459" t="s">
        <v>77</v>
      </c>
      <c r="I62" s="332"/>
      <c r="J62" s="330" t="s">
        <v>164</v>
      </c>
      <c r="K62" s="331" t="s">
        <v>139</v>
      </c>
      <c r="L62" s="517"/>
      <c r="M62" s="517"/>
      <c r="N62" s="517"/>
      <c r="O62" s="517"/>
      <c r="P62" s="517"/>
      <c r="Q62" s="517"/>
    </row>
    <row r="63" spans="1:17" ht="17.25" customHeight="1" thickTop="1">
      <c r="A63" s="1055"/>
      <c r="B63" s="1175" t="s">
        <v>82</v>
      </c>
      <c r="C63" s="1176"/>
      <c r="D63" s="460" t="s">
        <v>77</v>
      </c>
      <c r="E63" s="461"/>
      <c r="F63" s="462"/>
      <c r="G63" s="461"/>
      <c r="H63" s="463"/>
      <c r="I63" s="332"/>
      <c r="J63" s="333" t="s">
        <v>165</v>
      </c>
      <c r="K63" s="334" t="s">
        <v>139</v>
      </c>
      <c r="L63" s="517"/>
      <c r="M63" s="517"/>
      <c r="N63" s="517"/>
      <c r="O63" s="517"/>
      <c r="P63" s="517"/>
      <c r="Q63" s="517"/>
    </row>
    <row r="64" spans="1:17" ht="17.25" customHeight="1" thickBot="1">
      <c r="A64" s="1055"/>
      <c r="B64" s="1175" t="s">
        <v>135</v>
      </c>
      <c r="C64" s="1176"/>
      <c r="D64" s="464" t="s">
        <v>77</v>
      </c>
      <c r="E64" s="465"/>
      <c r="F64" s="466"/>
      <c r="G64" s="465"/>
      <c r="H64" s="467"/>
      <c r="I64" s="332"/>
      <c r="J64" s="335" t="s">
        <v>166</v>
      </c>
      <c r="K64" s="336" t="s">
        <v>139</v>
      </c>
      <c r="L64" s="517"/>
      <c r="M64" s="517"/>
      <c r="N64" s="517"/>
      <c r="O64" s="517"/>
      <c r="P64" s="517"/>
      <c r="Q64" s="517"/>
    </row>
    <row r="65" spans="1:17" ht="17.25" customHeight="1" thickTop="1">
      <c r="A65" s="1055"/>
      <c r="B65" s="1177" t="s">
        <v>134</v>
      </c>
      <c r="C65" s="1178"/>
      <c r="D65" s="1190" t="s">
        <v>77</v>
      </c>
      <c r="E65" s="456" t="s">
        <v>83</v>
      </c>
      <c r="F65" s="456"/>
      <c r="G65" s="456"/>
      <c r="H65" s="457" t="s">
        <v>77</v>
      </c>
      <c r="I65" s="356" t="s">
        <v>234</v>
      </c>
      <c r="J65" s="357"/>
      <c r="K65" s="358" t="s">
        <v>139</v>
      </c>
      <c r="L65" s="517"/>
      <c r="M65" s="517"/>
      <c r="N65" s="517"/>
      <c r="O65" s="517"/>
      <c r="P65" s="517"/>
      <c r="Q65" s="517"/>
    </row>
    <row r="66" spans="1:17" ht="17.25" customHeight="1">
      <c r="A66" s="1055"/>
      <c r="B66" s="1179"/>
      <c r="C66" s="1180"/>
      <c r="D66" s="1191"/>
      <c r="E66" s="468" t="s">
        <v>84</v>
      </c>
      <c r="F66" s="468"/>
      <c r="G66" s="468"/>
      <c r="H66" s="469" t="s">
        <v>77</v>
      </c>
      <c r="I66" s="977" t="s">
        <v>235</v>
      </c>
      <c r="J66" s="978"/>
      <c r="K66" s="358" t="s">
        <v>139</v>
      </c>
      <c r="L66" s="517"/>
      <c r="M66" s="517"/>
      <c r="N66" s="517"/>
      <c r="O66" s="517"/>
      <c r="P66" s="517"/>
      <c r="Q66" s="517"/>
    </row>
    <row r="67" spans="1:17" ht="17.25" customHeight="1">
      <c r="A67" s="1055"/>
      <c r="B67" s="1181"/>
      <c r="C67" s="1182"/>
      <c r="D67" s="1174"/>
      <c r="E67" s="468" t="s">
        <v>85</v>
      </c>
      <c r="F67" s="468"/>
      <c r="G67" s="468"/>
      <c r="H67" s="469" t="s">
        <v>77</v>
      </c>
      <c r="I67" s="979" t="s">
        <v>236</v>
      </c>
      <c r="J67" s="980"/>
      <c r="K67" s="981"/>
      <c r="L67" s="517"/>
      <c r="M67" s="517"/>
      <c r="N67" s="517"/>
      <c r="O67" s="517"/>
      <c r="P67" s="517"/>
      <c r="Q67" s="517"/>
    </row>
    <row r="68" spans="1:17" ht="17.25" customHeight="1">
      <c r="A68" s="1055"/>
      <c r="B68" s="1192" t="s">
        <v>86</v>
      </c>
      <c r="C68" s="1193"/>
      <c r="D68" s="1190" t="s">
        <v>77</v>
      </c>
      <c r="E68" s="395" t="s">
        <v>87</v>
      </c>
      <c r="F68" s="395"/>
      <c r="G68" s="395"/>
      <c r="H68" s="459" t="s">
        <v>77</v>
      </c>
      <c r="I68" s="979"/>
      <c r="J68" s="980"/>
      <c r="K68" s="981"/>
      <c r="L68" s="517"/>
      <c r="M68" s="517"/>
      <c r="N68" s="517"/>
      <c r="O68" s="517"/>
      <c r="P68" s="517"/>
      <c r="Q68" s="517"/>
    </row>
    <row r="69" spans="1:17" ht="17.25" customHeight="1">
      <c r="A69" s="1055"/>
      <c r="B69" s="1194"/>
      <c r="C69" s="1195"/>
      <c r="D69" s="1191"/>
      <c r="E69" s="377" t="s">
        <v>88</v>
      </c>
      <c r="F69" s="377"/>
      <c r="G69" s="377"/>
      <c r="H69" s="470" t="s">
        <v>77</v>
      </c>
      <c r="I69" s="982" t="s">
        <v>237</v>
      </c>
      <c r="J69" s="359" t="s">
        <v>238</v>
      </c>
      <c r="K69" s="328" t="s">
        <v>139</v>
      </c>
      <c r="L69" s="517"/>
      <c r="M69" s="517"/>
      <c r="N69" s="517"/>
      <c r="O69" s="517"/>
      <c r="P69" s="517"/>
      <c r="Q69" s="517"/>
    </row>
    <row r="70" spans="1:17" ht="17.25" customHeight="1">
      <c r="A70" s="1055"/>
      <c r="B70" s="1194"/>
      <c r="C70" s="1195"/>
      <c r="D70" s="1191"/>
      <c r="E70" s="377" t="s">
        <v>89</v>
      </c>
      <c r="F70" s="377"/>
      <c r="G70" s="377"/>
      <c r="H70" s="470" t="s">
        <v>77</v>
      </c>
      <c r="I70" s="983"/>
      <c r="J70" s="360" t="s">
        <v>239</v>
      </c>
      <c r="K70" s="331" t="s">
        <v>139</v>
      </c>
      <c r="L70" s="517"/>
      <c r="M70" s="517"/>
      <c r="N70" s="517"/>
      <c r="O70" s="517"/>
      <c r="P70" s="517"/>
      <c r="Q70" s="517"/>
    </row>
    <row r="71" spans="1:17" ht="17.25" customHeight="1" thickBot="1">
      <c r="A71" s="1055"/>
      <c r="B71" s="1171"/>
      <c r="C71" s="1172"/>
      <c r="D71" s="1174"/>
      <c r="E71" s="377" t="s">
        <v>90</v>
      </c>
      <c r="F71" s="377"/>
      <c r="G71" s="377"/>
      <c r="H71" s="470" t="s">
        <v>77</v>
      </c>
      <c r="I71" s="983"/>
      <c r="J71" s="360" t="s">
        <v>240</v>
      </c>
      <c r="K71" s="331" t="s">
        <v>139</v>
      </c>
      <c r="L71" s="517"/>
      <c r="M71" s="517"/>
      <c r="N71" s="517"/>
      <c r="O71" s="517"/>
      <c r="P71" s="517"/>
      <c r="Q71" s="517"/>
    </row>
    <row r="72" spans="1:17" ht="17.25" customHeight="1" thickTop="1">
      <c r="A72" s="1055"/>
      <c r="B72" s="471" t="s">
        <v>91</v>
      </c>
      <c r="C72" s="472"/>
      <c r="D72" s="472"/>
      <c r="E72" s="473"/>
      <c r="F72" s="474" t="s">
        <v>77</v>
      </c>
      <c r="G72" s="475"/>
      <c r="H72" s="476"/>
      <c r="I72" s="983"/>
      <c r="J72" s="360" t="s">
        <v>245</v>
      </c>
      <c r="K72" s="331" t="s">
        <v>139</v>
      </c>
      <c r="L72" s="517"/>
      <c r="M72" s="517"/>
      <c r="N72" s="517"/>
      <c r="O72" s="517"/>
      <c r="P72" s="517"/>
      <c r="Q72" s="517"/>
    </row>
    <row r="73" spans="1:17" ht="17.25" customHeight="1">
      <c r="A73" s="1055"/>
      <c r="B73" s="404" t="s">
        <v>92</v>
      </c>
      <c r="C73" s="477"/>
      <c r="D73" s="477"/>
      <c r="E73" s="477"/>
      <c r="F73" s="460" t="s">
        <v>77</v>
      </c>
      <c r="G73" s="478"/>
      <c r="H73" s="479"/>
      <c r="I73" s="983"/>
      <c r="J73" s="360" t="s">
        <v>241</v>
      </c>
      <c r="K73" s="331" t="s">
        <v>139</v>
      </c>
      <c r="L73" s="517"/>
      <c r="M73" s="517"/>
      <c r="N73" s="517"/>
      <c r="O73" s="517"/>
      <c r="P73" s="517"/>
      <c r="Q73" s="517"/>
    </row>
    <row r="74" spans="1:17" ht="17.25" customHeight="1">
      <c r="A74" s="1055"/>
      <c r="B74" s="404" t="s">
        <v>93</v>
      </c>
      <c r="C74" s="477"/>
      <c r="D74" s="477"/>
      <c r="E74" s="477"/>
      <c r="F74" s="460" t="s">
        <v>77</v>
      </c>
      <c r="G74" s="478"/>
      <c r="H74" s="479"/>
      <c r="I74" s="984"/>
      <c r="J74" s="361" t="s">
        <v>325</v>
      </c>
      <c r="K74" s="334" t="s">
        <v>139</v>
      </c>
      <c r="L74" s="517"/>
      <c r="M74" s="517"/>
      <c r="N74" s="517"/>
      <c r="O74" s="517"/>
      <c r="P74" s="517"/>
      <c r="Q74" s="517"/>
    </row>
    <row r="75" spans="1:17" ht="17.25" customHeight="1" thickBot="1">
      <c r="A75" s="1170"/>
      <c r="B75" s="408" t="s">
        <v>94</v>
      </c>
      <c r="C75" s="480"/>
      <c r="D75" s="480"/>
      <c r="E75" s="480"/>
      <c r="F75" s="481" t="s">
        <v>77</v>
      </c>
      <c r="G75" s="482"/>
      <c r="H75" s="483"/>
      <c r="I75" s="974" t="s">
        <v>174</v>
      </c>
      <c r="J75" s="975"/>
      <c r="K75" s="976"/>
      <c r="L75" s="517"/>
      <c r="M75" s="517"/>
      <c r="N75" s="517"/>
      <c r="O75" s="517"/>
      <c r="P75" s="517"/>
      <c r="Q75" s="517"/>
    </row>
    <row r="76" spans="1:17" ht="17.25" customHeight="1" thickTop="1">
      <c r="A76" s="1164" t="s">
        <v>96</v>
      </c>
      <c r="B76" s="1084" t="s">
        <v>100</v>
      </c>
      <c r="C76" s="1085"/>
      <c r="D76" s="401"/>
      <c r="E76" s="377" t="s">
        <v>97</v>
      </c>
      <c r="F76" s="377"/>
      <c r="G76" s="377"/>
      <c r="H76" s="484" t="s">
        <v>77</v>
      </c>
      <c r="I76" s="960"/>
      <c r="J76" s="961"/>
      <c r="K76" s="962"/>
      <c r="L76" s="517"/>
      <c r="M76" s="517"/>
      <c r="N76" s="517"/>
      <c r="O76" s="517"/>
      <c r="P76" s="517"/>
      <c r="Q76" s="517"/>
    </row>
    <row r="77" spans="1:17" ht="17.25" customHeight="1">
      <c r="A77" s="1165"/>
      <c r="B77" s="1167"/>
      <c r="C77" s="1085"/>
      <c r="D77" s="485" t="s">
        <v>77</v>
      </c>
      <c r="E77" s="377" t="s">
        <v>98</v>
      </c>
      <c r="F77" s="377"/>
      <c r="G77" s="377"/>
      <c r="H77" s="484" t="s">
        <v>77</v>
      </c>
      <c r="I77" s="963"/>
      <c r="J77" s="964"/>
      <c r="K77" s="965"/>
      <c r="L77" s="517"/>
      <c r="M77" s="517"/>
      <c r="N77" s="517"/>
      <c r="O77" s="517"/>
      <c r="P77" s="517"/>
      <c r="Q77" s="517"/>
    </row>
    <row r="78" spans="1:17" ht="17.25" customHeight="1" thickBot="1">
      <c r="A78" s="1166"/>
      <c r="B78" s="1086"/>
      <c r="C78" s="1087"/>
      <c r="D78" s="486"/>
      <c r="E78" s="456" t="s">
        <v>99</v>
      </c>
      <c r="F78" s="456"/>
      <c r="G78" s="456"/>
      <c r="H78" s="487" t="s">
        <v>77</v>
      </c>
      <c r="I78" s="963"/>
      <c r="J78" s="964"/>
      <c r="K78" s="965"/>
      <c r="L78" s="517"/>
      <c r="M78" s="517"/>
      <c r="N78" s="517"/>
      <c r="O78" s="517"/>
      <c r="P78" s="517"/>
      <c r="Q78" s="517"/>
    </row>
    <row r="79" spans="1:17" ht="17.25" customHeight="1" thickTop="1">
      <c r="A79" s="1018" t="s">
        <v>106</v>
      </c>
      <c r="B79" s="488" t="s">
        <v>101</v>
      </c>
      <c r="C79" s="489"/>
      <c r="D79" s="1012" t="s">
        <v>102</v>
      </c>
      <c r="E79" s="1014"/>
      <c r="F79" s="490" t="s">
        <v>175</v>
      </c>
      <c r="G79" s="491" t="s">
        <v>80</v>
      </c>
      <c r="H79" s="492" t="s">
        <v>103</v>
      </c>
      <c r="I79" s="362" t="s">
        <v>167</v>
      </c>
      <c r="J79" s="1233" t="s">
        <v>333</v>
      </c>
      <c r="K79" s="1234"/>
      <c r="L79" s="517"/>
      <c r="M79" s="517"/>
      <c r="N79" s="517"/>
      <c r="O79" s="517"/>
      <c r="P79" s="517"/>
      <c r="Q79" s="517"/>
    </row>
    <row r="80" spans="1:17" ht="17.25" customHeight="1" thickBot="1">
      <c r="A80" s="1019"/>
      <c r="B80" s="335" t="s">
        <v>176</v>
      </c>
      <c r="C80" s="489"/>
      <c r="D80" s="1220" t="s">
        <v>139</v>
      </c>
      <c r="E80" s="1221"/>
      <c r="F80" s="493" t="s">
        <v>116</v>
      </c>
      <c r="G80" s="494" t="s">
        <v>116</v>
      </c>
      <c r="H80" s="495" t="s">
        <v>116</v>
      </c>
      <c r="I80" s="363" t="s">
        <v>170</v>
      </c>
      <c r="J80" s="968" t="s">
        <v>169</v>
      </c>
      <c r="K80" s="969"/>
      <c r="L80" s="517"/>
      <c r="M80" s="517"/>
      <c r="N80" s="517"/>
      <c r="O80" s="517"/>
      <c r="P80" s="517"/>
      <c r="Q80" s="517"/>
    </row>
    <row r="81" spans="1:17" ht="17.25" customHeight="1" thickTop="1">
      <c r="A81" s="1019"/>
      <c r="B81" s="1183" t="s">
        <v>104</v>
      </c>
      <c r="C81" s="496" t="s">
        <v>107</v>
      </c>
      <c r="D81" s="1186" t="s">
        <v>77</v>
      </c>
      <c r="E81" s="1187"/>
      <c r="F81" s="493" t="s">
        <v>116</v>
      </c>
      <c r="G81" s="494" t="s">
        <v>116</v>
      </c>
      <c r="H81" s="495" t="s">
        <v>116</v>
      </c>
      <c r="I81" s="363" t="s">
        <v>171</v>
      </c>
      <c r="J81" s="968" t="s">
        <v>169</v>
      </c>
      <c r="K81" s="969"/>
      <c r="L81" s="517"/>
      <c r="M81" s="517"/>
      <c r="N81" s="517"/>
      <c r="O81" s="517"/>
      <c r="P81" s="517"/>
      <c r="Q81" s="517"/>
    </row>
    <row r="82" spans="1:17" ht="17.25" customHeight="1">
      <c r="A82" s="1019"/>
      <c r="B82" s="1184"/>
      <c r="C82" s="497" t="s">
        <v>108</v>
      </c>
      <c r="D82" s="1188" t="s">
        <v>116</v>
      </c>
      <c r="E82" s="1189"/>
      <c r="F82" s="498" t="s">
        <v>116</v>
      </c>
      <c r="G82" s="499" t="s">
        <v>116</v>
      </c>
      <c r="H82" s="500" t="s">
        <v>116</v>
      </c>
      <c r="I82" s="363" t="s">
        <v>172</v>
      </c>
      <c r="J82" s="968" t="s">
        <v>169</v>
      </c>
      <c r="K82" s="969"/>
      <c r="L82" s="517"/>
      <c r="M82" s="517"/>
      <c r="N82" s="517"/>
      <c r="O82" s="517"/>
      <c r="P82" s="517"/>
      <c r="Q82" s="517"/>
    </row>
    <row r="83" spans="1:17" ht="17.25" customHeight="1" thickBot="1">
      <c r="A83" s="1019"/>
      <c r="B83" s="1184"/>
      <c r="C83" s="497" t="s">
        <v>109</v>
      </c>
      <c r="D83" s="1188" t="s">
        <v>116</v>
      </c>
      <c r="E83" s="1189"/>
      <c r="F83" s="498" t="s">
        <v>116</v>
      </c>
      <c r="G83" s="499" t="s">
        <v>116</v>
      </c>
      <c r="H83" s="500" t="s">
        <v>116</v>
      </c>
      <c r="I83" s="501" t="s">
        <v>173</v>
      </c>
      <c r="J83" s="1222" t="s">
        <v>168</v>
      </c>
      <c r="K83" s="1223"/>
      <c r="L83" s="517"/>
      <c r="M83" s="517"/>
      <c r="N83" s="517"/>
      <c r="O83" s="517"/>
      <c r="P83" s="517"/>
      <c r="Q83" s="517"/>
    </row>
    <row r="84" spans="1:17" ht="17.25" customHeight="1" thickTop="1" thickBot="1">
      <c r="A84" s="1019"/>
      <c r="B84" s="1185"/>
      <c r="C84" s="502" t="s">
        <v>110</v>
      </c>
      <c r="D84" s="1207" t="s">
        <v>116</v>
      </c>
      <c r="E84" s="1208"/>
      <c r="F84" s="503" t="s">
        <v>116</v>
      </c>
      <c r="G84" s="504" t="s">
        <v>116</v>
      </c>
      <c r="H84" s="503" t="s">
        <v>116</v>
      </c>
      <c r="I84" s="1024" t="s">
        <v>174</v>
      </c>
      <c r="J84" s="1224"/>
      <c r="K84" s="1025"/>
      <c r="L84" s="517"/>
      <c r="M84" s="517"/>
      <c r="N84" s="517"/>
      <c r="O84" s="517"/>
      <c r="P84" s="517"/>
      <c r="Q84" s="517"/>
    </row>
    <row r="85" spans="1:17" ht="17.25" customHeight="1" thickTop="1">
      <c r="A85" s="1019"/>
      <c r="B85" s="1225" t="s">
        <v>105</v>
      </c>
      <c r="C85" s="505" t="s">
        <v>111</v>
      </c>
      <c r="D85" s="1229" t="s">
        <v>116</v>
      </c>
      <c r="E85" s="1229"/>
      <c r="F85" s="494" t="s">
        <v>116</v>
      </c>
      <c r="G85" s="494" t="s">
        <v>116</v>
      </c>
      <c r="H85" s="493" t="s">
        <v>116</v>
      </c>
      <c r="I85" s="1035"/>
      <c r="J85" s="1036"/>
      <c r="K85" s="1037"/>
      <c r="L85" s="517"/>
      <c r="M85" s="517"/>
      <c r="N85" s="517"/>
      <c r="O85" s="517"/>
      <c r="P85" s="517"/>
      <c r="Q85" s="517"/>
    </row>
    <row r="86" spans="1:17" ht="17.25" customHeight="1">
      <c r="A86" s="1019"/>
      <c r="B86" s="1226"/>
      <c r="C86" s="506" t="s">
        <v>112</v>
      </c>
      <c r="D86" s="1230" t="s">
        <v>116</v>
      </c>
      <c r="E86" s="1230"/>
      <c r="F86" s="499" t="s">
        <v>116</v>
      </c>
      <c r="G86" s="499" t="s">
        <v>116</v>
      </c>
      <c r="H86" s="498" t="s">
        <v>116</v>
      </c>
      <c r="I86" s="1038"/>
      <c r="J86" s="1039"/>
      <c r="K86" s="1040"/>
      <c r="L86" s="517"/>
      <c r="M86" s="517"/>
      <c r="N86" s="517"/>
      <c r="O86" s="517"/>
      <c r="P86" s="517"/>
      <c r="Q86" s="517"/>
    </row>
    <row r="87" spans="1:17" ht="17.25" customHeight="1" thickBot="1">
      <c r="A87" s="1019"/>
      <c r="B87" s="1226"/>
      <c r="C87" s="507" t="s">
        <v>113</v>
      </c>
      <c r="D87" s="1231" t="s">
        <v>116</v>
      </c>
      <c r="E87" s="1231"/>
      <c r="F87" s="499" t="s">
        <v>116</v>
      </c>
      <c r="G87" s="499" t="s">
        <v>116</v>
      </c>
      <c r="H87" s="498" t="s">
        <v>116</v>
      </c>
      <c r="I87" s="1038"/>
      <c r="J87" s="1039"/>
      <c r="K87" s="1040"/>
      <c r="L87" s="517"/>
      <c r="M87" s="517"/>
      <c r="N87" s="517"/>
      <c r="O87" s="517"/>
      <c r="P87" s="517"/>
      <c r="Q87" s="517"/>
    </row>
    <row r="88" spans="1:17" ht="17.25" customHeight="1" thickTop="1">
      <c r="A88" s="1019"/>
      <c r="B88" s="1227"/>
      <c r="C88" s="508" t="s">
        <v>114</v>
      </c>
      <c r="D88" s="1205" t="s">
        <v>116</v>
      </c>
      <c r="E88" s="1206"/>
      <c r="F88" s="509" t="s">
        <v>116</v>
      </c>
      <c r="G88" s="510" t="s">
        <v>116</v>
      </c>
      <c r="H88" s="509" t="s">
        <v>116</v>
      </c>
      <c r="I88" s="1038"/>
      <c r="J88" s="1039"/>
      <c r="K88" s="1040"/>
      <c r="L88" s="517"/>
      <c r="M88" s="517"/>
      <c r="N88" s="517"/>
      <c r="O88" s="517"/>
      <c r="P88" s="517"/>
      <c r="Q88" s="517"/>
    </row>
    <row r="89" spans="1:17" ht="17.25" customHeight="1" thickBot="1">
      <c r="A89" s="1006"/>
      <c r="B89" s="1228"/>
      <c r="C89" s="502" t="s">
        <v>115</v>
      </c>
      <c r="D89" s="1207" t="s">
        <v>116</v>
      </c>
      <c r="E89" s="1208"/>
      <c r="F89" s="503" t="s">
        <v>116</v>
      </c>
      <c r="G89" s="504" t="s">
        <v>116</v>
      </c>
      <c r="H89" s="503" t="s">
        <v>116</v>
      </c>
      <c r="I89" s="1041"/>
      <c r="J89" s="1042"/>
      <c r="K89" s="1043"/>
      <c r="L89" s="517"/>
      <c r="M89" s="517"/>
      <c r="N89" s="517"/>
      <c r="O89" s="517"/>
      <c r="P89" s="517"/>
      <c r="Q89" s="517"/>
    </row>
    <row r="90" spans="1:17" ht="17.25" customHeight="1" thickTop="1">
      <c r="A90" s="1018" t="s">
        <v>117</v>
      </c>
      <c r="B90" s="394" t="s">
        <v>119</v>
      </c>
      <c r="C90" s="511"/>
      <c r="D90" s="377"/>
      <c r="E90" s="1209"/>
      <c r="F90" s="1210"/>
      <c r="G90" s="1210"/>
      <c r="H90" s="1210"/>
      <c r="I90" s="1210"/>
      <c r="J90" s="1210"/>
      <c r="K90" s="1211"/>
      <c r="L90" s="517"/>
      <c r="M90" s="517"/>
      <c r="N90" s="517"/>
      <c r="O90" s="517"/>
      <c r="P90" s="517"/>
      <c r="Q90" s="517"/>
    </row>
    <row r="91" spans="1:17" ht="17.25" customHeight="1">
      <c r="A91" s="1019"/>
      <c r="B91" s="411" t="s">
        <v>120</v>
      </c>
      <c r="C91" s="512"/>
      <c r="D91" s="456"/>
      <c r="E91" s="1212"/>
      <c r="F91" s="1212"/>
      <c r="G91" s="1212"/>
      <c r="H91" s="1212"/>
      <c r="I91" s="1212"/>
      <c r="J91" s="1212"/>
      <c r="K91" s="1213"/>
      <c r="L91" s="517"/>
      <c r="M91" s="517"/>
      <c r="N91" s="517"/>
      <c r="O91" s="517"/>
      <c r="P91" s="517"/>
      <c r="Q91" s="517"/>
    </row>
    <row r="92" spans="1:17" ht="17.25" customHeight="1">
      <c r="A92" s="1019"/>
      <c r="B92" s="394" t="s">
        <v>121</v>
      </c>
      <c r="C92" s="513"/>
      <c r="D92" s="395"/>
      <c r="E92" s="1210"/>
      <c r="F92" s="1210"/>
      <c r="G92" s="1210"/>
      <c r="H92" s="1210"/>
      <c r="I92" s="1210"/>
      <c r="J92" s="1210"/>
      <c r="K92" s="1211"/>
      <c r="L92" s="517"/>
      <c r="M92" s="517"/>
      <c r="N92" s="517"/>
      <c r="O92" s="517"/>
      <c r="P92" s="517"/>
      <c r="Q92" s="517"/>
    </row>
    <row r="93" spans="1:17" ht="17.25" customHeight="1">
      <c r="A93" s="1019"/>
      <c r="B93" s="411" t="s">
        <v>122</v>
      </c>
      <c r="C93" s="512"/>
      <c r="D93" s="512"/>
      <c r="E93" s="1212"/>
      <c r="F93" s="1212"/>
      <c r="G93" s="1212"/>
      <c r="H93" s="1212"/>
      <c r="I93" s="1212"/>
      <c r="J93" s="1212"/>
      <c r="K93" s="1213"/>
      <c r="L93" s="520"/>
      <c r="M93" s="521"/>
      <c r="N93" s="521"/>
      <c r="O93" s="355" t="s">
        <v>195</v>
      </c>
      <c r="P93" s="355" t="s">
        <v>196</v>
      </c>
      <c r="Q93" s="355" t="s">
        <v>197</v>
      </c>
    </row>
    <row r="94" spans="1:17" ht="17.25" customHeight="1">
      <c r="A94" s="1019"/>
      <c r="B94" s="1092" t="s">
        <v>123</v>
      </c>
      <c r="C94" s="1093"/>
      <c r="D94" s="1093"/>
      <c r="E94" s="1216"/>
      <c r="F94" s="1216"/>
      <c r="G94" s="1216"/>
      <c r="H94" s="1216"/>
      <c r="I94" s="1216"/>
      <c r="J94" s="1216"/>
      <c r="K94" s="1217"/>
      <c r="L94" s="522"/>
      <c r="M94" s="523" t="s">
        <v>198</v>
      </c>
      <c r="N94" s="523" t="s">
        <v>139</v>
      </c>
      <c r="O94" s="524" t="str">
        <f>+K13</f>
        <v>人</v>
      </c>
      <c r="P94" s="524" t="str">
        <f>+I8</f>
        <v>人</v>
      </c>
      <c r="Q94" s="524" t="e">
        <f>+P94-O94</f>
        <v>#VALUE!</v>
      </c>
    </row>
    <row r="95" spans="1:17" ht="17.25" customHeight="1">
      <c r="A95" s="1006"/>
      <c r="B95" s="1214"/>
      <c r="C95" s="1215"/>
      <c r="D95" s="1215"/>
      <c r="E95" s="1218"/>
      <c r="F95" s="1218"/>
      <c r="G95" s="1218"/>
      <c r="H95" s="1218"/>
      <c r="I95" s="1218"/>
      <c r="J95" s="1218"/>
      <c r="K95" s="1219"/>
      <c r="L95" s="522"/>
      <c r="M95" s="523" t="s">
        <v>199</v>
      </c>
      <c r="N95" s="523" t="s">
        <v>139</v>
      </c>
      <c r="O95" s="524" t="str">
        <f>+K15</f>
        <v>人</v>
      </c>
      <c r="P95" s="524" t="str">
        <f>+I8</f>
        <v>人</v>
      </c>
      <c r="Q95" s="524" t="e">
        <f>+P95-O95</f>
        <v>#VALUE!</v>
      </c>
    </row>
    <row r="96" spans="1:17" ht="17.25" customHeight="1">
      <c r="A96" s="1018" t="s">
        <v>118</v>
      </c>
      <c r="B96" s="1196" t="s">
        <v>131</v>
      </c>
      <c r="C96" s="1197"/>
      <c r="D96" s="1197"/>
      <c r="E96" s="1197"/>
      <c r="F96" s="1197"/>
      <c r="G96" s="1197"/>
      <c r="H96" s="1197"/>
      <c r="I96" s="1197"/>
      <c r="J96" s="1197"/>
      <c r="K96" s="1198"/>
      <c r="L96" s="525"/>
      <c r="M96" s="523" t="s">
        <v>201</v>
      </c>
      <c r="N96" s="523" t="s">
        <v>285</v>
      </c>
      <c r="O96" s="524" t="str">
        <f>+K29</f>
        <v>個</v>
      </c>
      <c r="P96" s="524" t="str">
        <f>+K30</f>
        <v>個</v>
      </c>
      <c r="Q96" s="524" t="e">
        <f>+O96-P96</f>
        <v>#VALUE!</v>
      </c>
    </row>
    <row r="97" spans="1:17" ht="17.25" customHeight="1">
      <c r="A97" s="1019"/>
      <c r="B97" s="1199"/>
      <c r="C97" s="1200"/>
      <c r="D97" s="1200"/>
      <c r="E97" s="1200"/>
      <c r="F97" s="1200"/>
      <c r="G97" s="1200"/>
      <c r="H97" s="1200"/>
      <c r="I97" s="1200"/>
      <c r="J97" s="1200"/>
      <c r="K97" s="1201"/>
      <c r="L97" s="525"/>
      <c r="M97" s="523" t="s">
        <v>202</v>
      </c>
      <c r="N97" s="523" t="s">
        <v>286</v>
      </c>
      <c r="O97" s="524" t="str">
        <f>+K31</f>
        <v>L/日/避難所</v>
      </c>
      <c r="P97" s="524" t="str">
        <f>+K32</f>
        <v>L/日/避難所</v>
      </c>
      <c r="Q97" s="524" t="e">
        <f>+O97-P97</f>
        <v>#VALUE!</v>
      </c>
    </row>
    <row r="98" spans="1:17" ht="17.25" customHeight="1">
      <c r="A98" s="1019"/>
      <c r="B98" s="1196" t="s">
        <v>132</v>
      </c>
      <c r="C98" s="1197"/>
      <c r="D98" s="1197"/>
      <c r="E98" s="1197"/>
      <c r="F98" s="1197"/>
      <c r="G98" s="1197"/>
      <c r="H98" s="1197"/>
      <c r="I98" s="1197"/>
      <c r="J98" s="1197"/>
      <c r="K98" s="1198"/>
      <c r="L98" s="525"/>
      <c r="M98" s="523" t="s">
        <v>203</v>
      </c>
      <c r="N98" s="523" t="s">
        <v>287</v>
      </c>
      <c r="O98" s="524" t="str">
        <f>+K33</f>
        <v>L/日/避難所</v>
      </c>
      <c r="P98" s="524" t="str">
        <f>+K34</f>
        <v>L/日/避難所</v>
      </c>
      <c r="Q98" s="524" t="e">
        <f>+O98-P98</f>
        <v>#VALUE!</v>
      </c>
    </row>
    <row r="99" spans="1:17" ht="17.25" customHeight="1">
      <c r="A99" s="1019"/>
      <c r="B99" s="1199"/>
      <c r="C99" s="1200"/>
      <c r="D99" s="1200"/>
      <c r="E99" s="1200"/>
      <c r="F99" s="1200"/>
      <c r="G99" s="1200"/>
      <c r="H99" s="1200"/>
      <c r="I99" s="1200"/>
      <c r="J99" s="1200"/>
      <c r="K99" s="1201"/>
      <c r="L99" s="525"/>
      <c r="M99" s="523" t="s">
        <v>205</v>
      </c>
      <c r="N99" s="523" t="s">
        <v>288</v>
      </c>
      <c r="O99" s="524" t="str">
        <f>+K40</f>
        <v>箇所</v>
      </c>
      <c r="P99" s="524" t="str">
        <f>+F40</f>
        <v>（　　箇所）</v>
      </c>
      <c r="Q99" s="524" t="e">
        <f>+O99-P99</f>
        <v>#VALUE!</v>
      </c>
    </row>
    <row r="100" spans="1:17" ht="17.25" customHeight="1">
      <c r="A100" s="1019"/>
      <c r="B100" s="1196" t="s">
        <v>124</v>
      </c>
      <c r="C100" s="1197"/>
      <c r="D100" s="1197"/>
      <c r="E100" s="1197"/>
      <c r="F100" s="1197"/>
      <c r="G100" s="1197"/>
      <c r="H100" s="1197"/>
      <c r="I100" s="1197"/>
      <c r="J100" s="1197"/>
      <c r="K100" s="1198"/>
      <c r="L100" s="526"/>
      <c r="M100" s="523" t="s">
        <v>204</v>
      </c>
      <c r="N100" s="523"/>
      <c r="O100" s="1232">
        <f>+I52</f>
        <v>0</v>
      </c>
      <c r="P100" s="1232"/>
      <c r="Q100" s="1232"/>
    </row>
    <row r="101" spans="1:17" ht="17.25" customHeight="1" thickBot="1">
      <c r="A101" s="1019"/>
      <c r="B101" s="1202"/>
      <c r="C101" s="1203"/>
      <c r="D101" s="1203"/>
      <c r="E101" s="1203"/>
      <c r="F101" s="1203"/>
      <c r="G101" s="1203"/>
      <c r="H101" s="1203"/>
      <c r="I101" s="1203"/>
      <c r="J101" s="1203"/>
      <c r="K101" s="1204"/>
      <c r="L101" s="526"/>
      <c r="M101" s="523" t="s">
        <v>200</v>
      </c>
      <c r="N101" s="523"/>
      <c r="O101" s="524" t="str">
        <f>+F25</f>
        <v>有　・　無</v>
      </c>
      <c r="P101" s="524"/>
      <c r="Q101" s="524"/>
    </row>
    <row r="102" spans="1:17" ht="14.25" customHeight="1" thickTop="1">
      <c r="A102" s="1055"/>
      <c r="B102" s="514" t="s">
        <v>227</v>
      </c>
      <c r="C102" s="514"/>
      <c r="D102" s="515"/>
      <c r="E102" s="515"/>
      <c r="F102" s="515"/>
      <c r="G102" s="515"/>
      <c r="H102" s="515"/>
      <c r="I102" s="515"/>
      <c r="J102" s="515"/>
      <c r="K102" s="516"/>
      <c r="L102" s="527"/>
      <c r="M102" s="528"/>
      <c r="N102" s="528"/>
      <c r="O102" s="529"/>
      <c r="P102" s="529"/>
      <c r="Q102" s="529"/>
    </row>
    <row r="103" spans="1:17" ht="14.25" customHeight="1">
      <c r="A103" s="1055"/>
      <c r="B103" s="1147" t="s">
        <v>351</v>
      </c>
      <c r="C103" s="1148"/>
      <c r="D103" s="1149"/>
      <c r="E103" s="1149"/>
      <c r="F103" s="1149"/>
      <c r="G103" s="1149"/>
      <c r="H103" s="1149"/>
      <c r="I103" s="1149"/>
      <c r="J103" s="1149"/>
      <c r="K103" s="1150"/>
      <c r="L103" s="527"/>
      <c r="M103" s="528"/>
      <c r="N103" s="528"/>
      <c r="O103" s="528"/>
      <c r="P103" s="528"/>
      <c r="Q103" s="528"/>
    </row>
    <row r="104" spans="1:17" ht="14.25" customHeight="1">
      <c r="A104" s="1055"/>
      <c r="B104" s="1141"/>
      <c r="C104" s="1142"/>
      <c r="D104" s="1142"/>
      <c r="E104" s="1142"/>
      <c r="F104" s="1142"/>
      <c r="G104" s="1142"/>
      <c r="H104" s="1142"/>
      <c r="I104" s="1142"/>
      <c r="J104" s="1142"/>
      <c r="K104" s="1143"/>
      <c r="L104" s="528"/>
      <c r="M104" s="528"/>
      <c r="N104" s="528"/>
      <c r="O104" s="528"/>
      <c r="P104" s="528"/>
      <c r="Q104" s="517"/>
    </row>
    <row r="105" spans="1:17" ht="14.25" customHeight="1" thickBot="1">
      <c r="A105" s="1170"/>
      <c r="B105" s="1144"/>
      <c r="C105" s="1145"/>
      <c r="D105" s="1145"/>
      <c r="E105" s="1145"/>
      <c r="F105" s="1145"/>
      <c r="G105" s="1145"/>
      <c r="H105" s="1145"/>
      <c r="I105" s="1145"/>
      <c r="J105" s="1145"/>
      <c r="K105" s="1146"/>
      <c r="L105" s="517"/>
      <c r="M105" s="517"/>
      <c r="N105" s="517"/>
      <c r="O105" s="517"/>
      <c r="P105" s="517"/>
      <c r="Q105" s="517"/>
    </row>
    <row r="106" spans="1:17" ht="14.25" thickTop="1"/>
  </sheetData>
  <mergeCells count="150">
    <mergeCell ref="A96:A105"/>
    <mergeCell ref="B96:K97"/>
    <mergeCell ref="B98:K99"/>
    <mergeCell ref="B100:K101"/>
    <mergeCell ref="O100:Q100"/>
    <mergeCell ref="B103:C103"/>
    <mergeCell ref="D103:K103"/>
    <mergeCell ref="B104:K105"/>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I85:K89"/>
    <mergeCell ref="D86:E86"/>
    <mergeCell ref="D87:E87"/>
    <mergeCell ref="D88:E88"/>
    <mergeCell ref="B81:B84"/>
    <mergeCell ref="D81:E81"/>
    <mergeCell ref="J81:K81"/>
    <mergeCell ref="D82:E82"/>
    <mergeCell ref="J82:K82"/>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I35:K39"/>
    <mergeCell ref="B29:C34"/>
    <mergeCell ref="I29:J29"/>
    <mergeCell ref="I30:J30"/>
    <mergeCell ref="I31:J31"/>
    <mergeCell ref="I32:J32"/>
    <mergeCell ref="D40:D42"/>
    <mergeCell ref="I40:J40"/>
    <mergeCell ref="I41:J41"/>
    <mergeCell ref="E29:F29"/>
    <mergeCell ref="G29:H29"/>
    <mergeCell ref="E30:F30"/>
    <mergeCell ref="F36:G36"/>
    <mergeCell ref="F37:G37"/>
    <mergeCell ref="F38:G38"/>
    <mergeCell ref="F39:G39"/>
    <mergeCell ref="A27:A28"/>
    <mergeCell ref="B27:H28"/>
    <mergeCell ref="I27:K28"/>
    <mergeCell ref="D19:H19"/>
    <mergeCell ref="B20:C21"/>
    <mergeCell ref="D20:H20"/>
    <mergeCell ref="I20:K20"/>
    <mergeCell ref="D21:K21"/>
    <mergeCell ref="B22:C23"/>
    <mergeCell ref="D22:H22"/>
    <mergeCell ref="I22:K23"/>
    <mergeCell ref="D23:H2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D11:E11"/>
    <mergeCell ref="I11:K12"/>
    <mergeCell ref="B12:H12"/>
    <mergeCell ref="A7:A13"/>
    <mergeCell ref="B7:E7"/>
    <mergeCell ref="F7:H7"/>
    <mergeCell ref="B8:E8"/>
    <mergeCell ref="D9:E9"/>
    <mergeCell ref="G9:H9"/>
    <mergeCell ref="B13:H13"/>
    <mergeCell ref="I13:J13"/>
    <mergeCell ref="E1:K1"/>
    <mergeCell ref="A2:E3"/>
    <mergeCell ref="G2:H2"/>
    <mergeCell ref="I2:K2"/>
    <mergeCell ref="G3:H3"/>
    <mergeCell ref="I3:K3"/>
    <mergeCell ref="J9:K9"/>
    <mergeCell ref="B10:E10"/>
    <mergeCell ref="G10:H10"/>
    <mergeCell ref="E51:F51"/>
    <mergeCell ref="G51:H51"/>
    <mergeCell ref="E32:G32"/>
    <mergeCell ref="G30:H30"/>
    <mergeCell ref="E31:G31"/>
    <mergeCell ref="E33:F33"/>
    <mergeCell ref="G33:H33"/>
    <mergeCell ref="E34:F34"/>
    <mergeCell ref="G34:H34"/>
    <mergeCell ref="F35:G35"/>
  </mergeCells>
  <phoneticPr fontId="47"/>
  <conditionalFormatting sqref="Q96 Q101">
    <cfRule type="cellIs" dxfId="91" priority="4" stopIfTrue="1" operator="greaterThan">
      <formula>0</formula>
    </cfRule>
  </conditionalFormatting>
  <conditionalFormatting sqref="Q99">
    <cfRule type="cellIs" dxfId="90" priority="3" stopIfTrue="1" operator="greaterThan">
      <formula>0</formula>
    </cfRule>
  </conditionalFormatting>
  <conditionalFormatting sqref="Q97:Q98">
    <cfRule type="cellIs" dxfId="89" priority="2" stopIfTrue="1" operator="greaterThan">
      <formula>0</formula>
    </cfRule>
  </conditionalFormatting>
  <conditionalFormatting sqref="Q94:Q95">
    <cfRule type="cellIs" dxfId="88" priority="1" stopIfTrue="1" operator="greaterThan">
      <formula>0</formula>
    </cfRule>
  </conditionalFormatting>
  <dataValidations count="18">
    <dataValidation type="list" allowBlank="1" showInputMessage="1" showErrorMessage="1" sqref="J80:K83">
      <formula1>"◎,○,×"</formula1>
    </dataValidation>
    <dataValidation type="list" allowBlank="1" showInputMessage="1" showErrorMessage="1" sqref="F61">
      <formula1>"熊本県,大分県,福岡県,長崎県"</formula1>
    </dataValidation>
    <dataValidation type="list" allowBlank="1" showInputMessage="1" showErrorMessage="1" sqref="G51:H51">
      <formula1>"十分 ・ 不足 ・ 無,十分,不足,無"</formula1>
    </dataValidation>
    <dataValidation type="list" allowBlank="1" showInputMessage="1" showErrorMessage="1" sqref="E51">
      <formula1>"１回　・　２回　・　３回,１回,２回,３回"</formula1>
    </dataValidation>
    <dataValidation type="list" allowBlank="1" showInputMessage="1" showErrorMessage="1" sqref="G47:H48">
      <formula1>"不適　・　適,適,不適"</formula1>
    </dataValidation>
    <dataValidation type="list" allowBlank="1" showInputMessage="1" showErrorMessage="1" sqref="H45:H46 F46 E48:E50 H49:H50 E52">
      <formula1>"無　・　有,有,無"</formula1>
    </dataValidation>
    <dataValidation type="list" allowBlank="1" showInputMessage="1" showErrorMessage="1" sqref="H40 E43:E44 G44">
      <formula1>"無 ・ 有,無,有"</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F41:F42 H41:H42">
      <formula1>"不良・普・良,不良,普,良"</formula1>
    </dataValidation>
    <dataValidation type="list" allowBlank="1" showInputMessage="1" showErrorMessage="1" sqref="E40">
      <formula1>"無(使用不可)・有(使用可),無(使用不可),有(使用可)"</formula1>
    </dataValidation>
    <dataValidation type="list" allowBlank="1" showInputMessage="1" showErrorMessage="1" sqref="F35:G39">
      <formula1>"（使用可・使用不可）,（使用可),（使用不可）"</formula1>
    </dataValidation>
    <dataValidation type="list" allowBlank="1" showInputMessage="1" showErrorMessage="1" sqref="E35:E39">
      <formula1>"無・有,無,有"</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29:F30 E33:F34">
      <formula1>"可(開通)・不可(不通),可(開通),不可(不通)"</formula1>
    </dataValidation>
    <dataValidation type="list" allowBlank="1" showInputMessage="1" showErrorMessage="1" sqref="G52:H52">
      <formula1>"無(不適)　・　有(適),無(不適),有(適)"</formula1>
    </dataValidation>
    <dataValidation type="list" allowBlank="1" showInputMessage="1" showErrorMessage="1" sqref="E45:F45">
      <formula1>"不良　・　普　・　良,不良,普,良"</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topLeftCell="A34" zoomScale="110" zoomScaleNormal="100" zoomScaleSheetLayoutView="110" workbookViewId="0">
      <selection activeCell="B103" sqref="B103:C103"/>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125" style="1" customWidth="1"/>
    <col min="13" max="13" width="8.5" style="1" customWidth="1"/>
    <col min="14" max="14" width="7.875" style="1" customWidth="1"/>
    <col min="15" max="16" width="8.25" style="1" customWidth="1"/>
    <col min="17" max="16384" width="9" style="1"/>
  </cols>
  <sheetData>
    <row r="1" spans="1:17" ht="17.25" customHeight="1" thickBot="1">
      <c r="A1" s="364" t="s">
        <v>225</v>
      </c>
      <c r="B1" s="364"/>
      <c r="C1" s="364"/>
      <c r="D1" s="364"/>
      <c r="E1" s="1107" t="s">
        <v>326</v>
      </c>
      <c r="F1" s="1107"/>
      <c r="G1" s="1107"/>
      <c r="H1" s="1107"/>
      <c r="I1" s="1107"/>
      <c r="J1" s="1107"/>
      <c r="K1" s="1107"/>
      <c r="L1" s="517"/>
      <c r="M1" s="517"/>
      <c r="N1" s="517"/>
      <c r="O1" s="517"/>
      <c r="P1" s="517"/>
      <c r="Q1" s="517"/>
    </row>
    <row r="2" spans="1:17" ht="17.25" customHeight="1" thickTop="1">
      <c r="A2" s="1108" t="s">
        <v>130</v>
      </c>
      <c r="B2" s="1109"/>
      <c r="C2" s="1109"/>
      <c r="D2" s="1109"/>
      <c r="E2" s="1109"/>
      <c r="F2" s="364"/>
      <c r="G2" s="1110" t="s">
        <v>65</v>
      </c>
      <c r="H2" s="1111"/>
      <c r="I2" s="1112" t="s">
        <v>0</v>
      </c>
      <c r="J2" s="1113"/>
      <c r="K2" s="1114"/>
      <c r="L2" s="517"/>
      <c r="M2" s="517"/>
      <c r="N2" s="517"/>
      <c r="O2" s="517"/>
      <c r="P2" s="517"/>
      <c r="Q2" s="517"/>
    </row>
    <row r="3" spans="1:17" ht="17.25" customHeight="1" thickBot="1">
      <c r="A3" s="1109"/>
      <c r="B3" s="1109"/>
      <c r="C3" s="1109"/>
      <c r="D3" s="1109"/>
      <c r="E3" s="1109"/>
      <c r="F3" s="364"/>
      <c r="G3" s="1115" t="s">
        <v>28</v>
      </c>
      <c r="H3" s="1116"/>
      <c r="I3" s="1117"/>
      <c r="J3" s="1118"/>
      <c r="K3" s="1119"/>
      <c r="L3" s="517"/>
      <c r="M3" s="517"/>
      <c r="N3" s="517"/>
      <c r="O3" s="517"/>
      <c r="P3" s="517"/>
      <c r="Q3" s="517"/>
    </row>
    <row r="4" spans="1:17" ht="17.25" customHeight="1" thickTop="1">
      <c r="A4" s="365" t="s">
        <v>1</v>
      </c>
      <c r="B4" s="364"/>
      <c r="C4" s="364"/>
      <c r="D4" s="364"/>
      <c r="E4" s="364"/>
      <c r="F4" s="364"/>
      <c r="G4" s="366"/>
      <c r="H4" s="367"/>
      <c r="I4" s="367"/>
      <c r="J4" s="367"/>
      <c r="K4" s="367"/>
      <c r="L4" s="517"/>
      <c r="M4" s="517"/>
      <c r="N4" s="517"/>
      <c r="O4" s="517"/>
      <c r="P4" s="517"/>
      <c r="Q4" s="517"/>
    </row>
    <row r="5" spans="1:17" ht="17.25" customHeight="1">
      <c r="A5" s="365" t="s">
        <v>2</v>
      </c>
      <c r="B5" s="364"/>
      <c r="C5" s="364"/>
      <c r="D5" s="364"/>
      <c r="E5" s="364"/>
      <c r="F5" s="364"/>
      <c r="G5" s="364"/>
      <c r="H5" s="364"/>
      <c r="I5" s="364"/>
      <c r="J5" s="364"/>
      <c r="K5" s="364"/>
      <c r="L5" s="517"/>
      <c r="M5" s="517"/>
      <c r="N5" s="517"/>
      <c r="O5" s="517"/>
      <c r="P5" s="517"/>
      <c r="Q5" s="517"/>
    </row>
    <row r="6" spans="1:17" ht="17.25" customHeight="1" thickBot="1">
      <c r="A6" s="365" t="s">
        <v>3</v>
      </c>
      <c r="B6" s="364"/>
      <c r="C6" s="364"/>
      <c r="D6" s="364"/>
      <c r="E6" s="364"/>
      <c r="F6" s="364"/>
      <c r="G6" s="364"/>
      <c r="H6" s="364"/>
      <c r="I6" s="364"/>
      <c r="J6" s="364"/>
      <c r="K6" s="364"/>
      <c r="L6" s="517"/>
      <c r="M6" s="517"/>
      <c r="N6" s="517"/>
      <c r="O6" s="517"/>
      <c r="P6" s="517"/>
      <c r="Q6" s="517"/>
    </row>
    <row r="7" spans="1:17" ht="17.25" customHeight="1" thickTop="1" thickBot="1">
      <c r="A7" s="1054" t="s">
        <v>4</v>
      </c>
      <c r="B7" s="1056" t="s">
        <v>5</v>
      </c>
      <c r="C7" s="1120"/>
      <c r="D7" s="1120"/>
      <c r="E7" s="1121"/>
      <c r="F7" s="1122" t="s">
        <v>73</v>
      </c>
      <c r="G7" s="1120"/>
      <c r="H7" s="1120"/>
      <c r="I7" s="368" t="s">
        <v>16</v>
      </c>
      <c r="J7" s="369" t="s">
        <v>349</v>
      </c>
      <c r="K7" s="370" t="s">
        <v>350</v>
      </c>
      <c r="L7" s="517"/>
      <c r="M7" s="517"/>
      <c r="N7" s="517"/>
      <c r="O7" s="517"/>
      <c r="P7" s="517"/>
      <c r="Q7" s="517"/>
    </row>
    <row r="8" spans="1:17" ht="17.25" customHeight="1" thickTop="1" thickBot="1">
      <c r="A8" s="1055"/>
      <c r="B8" s="1123"/>
      <c r="C8" s="1124"/>
      <c r="D8" s="1124"/>
      <c r="E8" s="1125"/>
      <c r="F8" s="371"/>
      <c r="G8" s="372"/>
      <c r="H8" s="372"/>
      <c r="I8" s="373" t="s">
        <v>77</v>
      </c>
      <c r="J8" s="374" t="s">
        <v>149</v>
      </c>
      <c r="K8" s="375" t="s">
        <v>150</v>
      </c>
      <c r="L8" s="517"/>
      <c r="M8" s="517"/>
      <c r="N8" s="517"/>
      <c r="O8" s="517"/>
      <c r="P8" s="517"/>
      <c r="Q8" s="517"/>
    </row>
    <row r="9" spans="1:17" ht="17.25" customHeight="1" thickTop="1">
      <c r="A9" s="1019"/>
      <c r="B9" s="376" t="s">
        <v>14</v>
      </c>
      <c r="C9" s="377"/>
      <c r="D9" s="1126"/>
      <c r="E9" s="1127"/>
      <c r="F9" s="376" t="s">
        <v>15</v>
      </c>
      <c r="G9" s="1128"/>
      <c r="H9" s="1129"/>
      <c r="I9" s="376" t="s">
        <v>6</v>
      </c>
      <c r="J9" s="1131"/>
      <c r="K9" s="1132"/>
      <c r="L9" s="517"/>
      <c r="M9" s="517"/>
      <c r="N9" s="517"/>
      <c r="O9" s="517"/>
      <c r="P9" s="517"/>
      <c r="Q9" s="517"/>
    </row>
    <row r="10" spans="1:17" ht="17.25" customHeight="1">
      <c r="A10" s="1019"/>
      <c r="B10" s="1070"/>
      <c r="C10" s="1071"/>
      <c r="D10" s="1071"/>
      <c r="E10" s="1072"/>
      <c r="F10" s="378" t="s">
        <v>136</v>
      </c>
      <c r="G10" s="997"/>
      <c r="H10" s="998"/>
      <c r="I10" s="379"/>
      <c r="J10" s="380"/>
      <c r="K10" s="381" t="s">
        <v>332</v>
      </c>
      <c r="L10" s="517"/>
      <c r="M10" s="517"/>
      <c r="N10" s="517"/>
      <c r="O10" s="517"/>
      <c r="P10" s="517"/>
      <c r="Q10" s="517"/>
    </row>
    <row r="11" spans="1:17" ht="17.25" customHeight="1">
      <c r="A11" s="1019"/>
      <c r="B11" s="382" t="s">
        <v>20</v>
      </c>
      <c r="C11" s="383"/>
      <c r="D11" s="1049" t="s">
        <v>315</v>
      </c>
      <c r="E11" s="1049"/>
      <c r="F11" s="384" t="s">
        <v>137</v>
      </c>
      <c r="G11" s="385" t="str">
        <f>IF(ISERROR(K10/I8),"",K10/I8)</f>
        <v/>
      </c>
      <c r="H11" s="386" t="s">
        <v>138</v>
      </c>
      <c r="I11" s="1133" t="s">
        <v>7</v>
      </c>
      <c r="J11" s="1134"/>
      <c r="K11" s="1135"/>
      <c r="L11" s="517"/>
      <c r="M11" s="517"/>
      <c r="N11" s="517"/>
      <c r="O11" s="517"/>
      <c r="P11" s="517"/>
      <c r="Q11" s="517"/>
    </row>
    <row r="12" spans="1:17" ht="17.25" customHeight="1">
      <c r="A12" s="1019"/>
      <c r="B12" s="1092" t="s">
        <v>60</v>
      </c>
      <c r="C12" s="1139"/>
      <c r="D12" s="1139"/>
      <c r="E12" s="1139"/>
      <c r="F12" s="1139"/>
      <c r="G12" s="1139"/>
      <c r="H12" s="1140"/>
      <c r="I12" s="1136"/>
      <c r="J12" s="1137"/>
      <c r="K12" s="1138"/>
      <c r="L12" s="517"/>
      <c r="M12" s="517"/>
      <c r="N12" s="517"/>
      <c r="O12" s="517"/>
      <c r="P12" s="517"/>
      <c r="Q12" s="517"/>
    </row>
    <row r="13" spans="1:17" ht="17.25" customHeight="1" thickBot="1">
      <c r="A13" s="1006"/>
      <c r="B13" s="1130"/>
      <c r="C13" s="1063"/>
      <c r="D13" s="1063"/>
      <c r="E13" s="1063"/>
      <c r="F13" s="1063"/>
      <c r="G13" s="1063"/>
      <c r="H13" s="1064"/>
      <c r="I13" s="1065" t="s">
        <v>328</v>
      </c>
      <c r="J13" s="1066"/>
      <c r="K13" s="387" t="str">
        <f>IF(ISERROR(K10/3.5),"人",K10/3.5)</f>
        <v>人</v>
      </c>
      <c r="L13" s="517"/>
      <c r="M13" s="517"/>
      <c r="N13" s="517"/>
      <c r="O13" s="517"/>
      <c r="P13" s="517"/>
      <c r="Q13" s="517"/>
    </row>
    <row r="14" spans="1:17" ht="17.25" customHeight="1" thickTop="1">
      <c r="A14" s="1054" t="s">
        <v>13</v>
      </c>
      <c r="B14" s="1056" t="s">
        <v>8</v>
      </c>
      <c r="C14" s="1057"/>
      <c r="D14" s="1057"/>
      <c r="E14" s="1057"/>
      <c r="F14" s="1057"/>
      <c r="G14" s="1057"/>
      <c r="H14" s="1058"/>
      <c r="I14" s="1059" t="s">
        <v>187</v>
      </c>
      <c r="J14" s="1060"/>
      <c r="K14" s="388" t="str">
        <f>IF(ISERROR(I8-K13),"人",I8-K13)</f>
        <v>人</v>
      </c>
      <c r="L14" s="517"/>
      <c r="M14" s="517"/>
      <c r="N14" s="517"/>
      <c r="O14" s="517"/>
      <c r="P14" s="517"/>
      <c r="Q14" s="517"/>
    </row>
    <row r="15" spans="1:17" ht="17.25" customHeight="1" thickBot="1">
      <c r="A15" s="1055"/>
      <c r="B15" s="389" t="s">
        <v>17</v>
      </c>
      <c r="C15" s="390"/>
      <c r="D15" s="1061"/>
      <c r="E15" s="1061"/>
      <c r="F15" s="1061"/>
      <c r="G15" s="1061"/>
      <c r="H15" s="1062"/>
      <c r="I15" s="1059" t="s">
        <v>329</v>
      </c>
      <c r="J15" s="1060"/>
      <c r="K15" s="387" t="str">
        <f>IF(ISERROR(K10/6.4),"人",K10/6.4)</f>
        <v>人</v>
      </c>
      <c r="L15" s="517"/>
      <c r="M15" s="517"/>
      <c r="N15" s="517"/>
      <c r="O15" s="517"/>
      <c r="P15" s="517"/>
      <c r="Q15" s="517"/>
    </row>
    <row r="16" spans="1:17" ht="17.25" customHeight="1" thickTop="1">
      <c r="A16" s="1019"/>
      <c r="B16" s="376" t="s">
        <v>18</v>
      </c>
      <c r="C16" s="377"/>
      <c r="D16" s="1063"/>
      <c r="E16" s="1063"/>
      <c r="F16" s="1063"/>
      <c r="G16" s="1063"/>
      <c r="H16" s="1064"/>
      <c r="I16" s="1065" t="s">
        <v>188</v>
      </c>
      <c r="J16" s="1066"/>
      <c r="K16" s="388" t="str">
        <f>IF(ISERROR(I8-K15),"人",I8-K15)</f>
        <v>人</v>
      </c>
      <c r="L16" s="517"/>
      <c r="M16" s="517"/>
      <c r="N16" s="517"/>
      <c r="O16" s="517"/>
      <c r="P16" s="517"/>
      <c r="Q16" s="517"/>
    </row>
    <row r="17" spans="1:17" ht="17.25" customHeight="1">
      <c r="A17" s="1019"/>
      <c r="B17" s="1067" t="s">
        <v>19</v>
      </c>
      <c r="C17" s="1068"/>
      <c r="D17" s="1068"/>
      <c r="E17" s="1068"/>
      <c r="F17" s="1068"/>
      <c r="G17" s="1068"/>
      <c r="H17" s="1069"/>
      <c r="I17" s="391"/>
      <c r="J17" s="392"/>
      <c r="K17" s="393"/>
      <c r="L17" s="517"/>
      <c r="M17" s="517"/>
      <c r="N17" s="517"/>
      <c r="O17" s="517"/>
      <c r="P17" s="517"/>
      <c r="Q17" s="517"/>
    </row>
    <row r="18" spans="1:17" ht="17.25" customHeight="1">
      <c r="A18" s="1019"/>
      <c r="B18" s="1070"/>
      <c r="C18" s="1071"/>
      <c r="D18" s="1071"/>
      <c r="E18" s="1071"/>
      <c r="F18" s="1071"/>
      <c r="G18" s="1071"/>
      <c r="H18" s="1072"/>
      <c r="I18" s="391"/>
      <c r="J18" s="392"/>
      <c r="K18" s="393"/>
      <c r="L18" s="517"/>
      <c r="M18" s="517"/>
      <c r="N18" s="517"/>
      <c r="O18" s="517"/>
      <c r="P18" s="517"/>
      <c r="Q18" s="517"/>
    </row>
    <row r="19" spans="1:17" ht="17.25" customHeight="1" thickBot="1">
      <c r="A19" s="1019"/>
      <c r="B19" s="394" t="s">
        <v>21</v>
      </c>
      <c r="C19" s="395"/>
      <c r="D19" s="1073" t="s">
        <v>29</v>
      </c>
      <c r="E19" s="1073"/>
      <c r="F19" s="1073"/>
      <c r="G19" s="1073"/>
      <c r="H19" s="1074"/>
      <c r="I19" s="391"/>
      <c r="J19" s="392"/>
      <c r="K19" s="393"/>
      <c r="L19" s="517"/>
      <c r="M19" s="517"/>
      <c r="N19" s="517"/>
      <c r="O19" s="517"/>
      <c r="P19" s="517"/>
      <c r="Q19" s="517"/>
    </row>
    <row r="20" spans="1:17" ht="17.25" customHeight="1" thickTop="1">
      <c r="A20" s="1055"/>
      <c r="B20" s="1075" t="s">
        <v>26</v>
      </c>
      <c r="C20" s="1076"/>
      <c r="D20" s="1079" t="s">
        <v>30</v>
      </c>
      <c r="E20" s="1079"/>
      <c r="F20" s="1079"/>
      <c r="G20" s="1079"/>
      <c r="H20" s="1079"/>
      <c r="I20" s="1080" t="s">
        <v>126</v>
      </c>
      <c r="J20" s="1080"/>
      <c r="K20" s="1081"/>
      <c r="L20" s="517"/>
      <c r="M20" s="517"/>
      <c r="N20" s="517"/>
      <c r="O20" s="517"/>
      <c r="P20" s="517"/>
      <c r="Q20" s="517"/>
    </row>
    <row r="21" spans="1:17" ht="17.25" customHeight="1" thickBot="1">
      <c r="A21" s="1055"/>
      <c r="B21" s="1077"/>
      <c r="C21" s="1078"/>
      <c r="D21" s="1082" t="s">
        <v>330</v>
      </c>
      <c r="E21" s="1082"/>
      <c r="F21" s="1082"/>
      <c r="G21" s="1082"/>
      <c r="H21" s="1082"/>
      <c r="I21" s="1082"/>
      <c r="J21" s="1082"/>
      <c r="K21" s="1083"/>
      <c r="L21" s="517"/>
      <c r="M21" s="517"/>
      <c r="N21" s="517"/>
      <c r="O21" s="517"/>
      <c r="P21" s="517"/>
      <c r="Q21" s="517"/>
    </row>
    <row r="22" spans="1:17" ht="17.25" customHeight="1" thickTop="1">
      <c r="A22" s="1019"/>
      <c r="B22" s="1084" t="s">
        <v>22</v>
      </c>
      <c r="C22" s="1085"/>
      <c r="D22" s="1063" t="s">
        <v>30</v>
      </c>
      <c r="E22" s="1063"/>
      <c r="F22" s="1063"/>
      <c r="G22" s="1063"/>
      <c r="H22" s="1063"/>
      <c r="I22" s="1088" t="s">
        <v>11</v>
      </c>
      <c r="J22" s="1089"/>
      <c r="K22" s="1090"/>
      <c r="L22" s="517"/>
      <c r="M22" s="517"/>
      <c r="N22" s="517"/>
      <c r="O22" s="517"/>
      <c r="P22" s="517"/>
      <c r="Q22" s="517"/>
    </row>
    <row r="23" spans="1:17" ht="17.25" customHeight="1">
      <c r="A23" s="1019"/>
      <c r="B23" s="1086"/>
      <c r="C23" s="1087"/>
      <c r="D23" s="1071" t="s">
        <v>27</v>
      </c>
      <c r="E23" s="1071"/>
      <c r="F23" s="1071"/>
      <c r="G23" s="1071"/>
      <c r="H23" s="1071"/>
      <c r="I23" s="1091"/>
      <c r="J23" s="1089"/>
      <c r="K23" s="1090"/>
      <c r="L23" s="517"/>
      <c r="M23" s="517"/>
      <c r="N23" s="517"/>
      <c r="O23" s="517"/>
      <c r="P23" s="517"/>
      <c r="Q23" s="517"/>
    </row>
    <row r="24" spans="1:17" ht="17.25" customHeight="1" thickBot="1">
      <c r="A24" s="1019"/>
      <c r="B24" s="1092" t="s">
        <v>9</v>
      </c>
      <c r="C24" s="1093"/>
      <c r="D24" s="1093"/>
      <c r="E24" s="1093"/>
      <c r="F24" s="1093"/>
      <c r="G24" s="1093"/>
      <c r="H24" s="1093"/>
      <c r="I24" s="1094"/>
      <c r="J24" s="1095"/>
      <c r="K24" s="1096"/>
      <c r="L24" s="517"/>
      <c r="M24" s="517"/>
      <c r="N24" s="517"/>
      <c r="O24" s="517"/>
      <c r="P24" s="517"/>
      <c r="Q24" s="517"/>
    </row>
    <row r="25" spans="1:17" ht="17.25" customHeight="1" thickTop="1" thickBot="1">
      <c r="A25" s="1019"/>
      <c r="B25" s="396" t="s">
        <v>23</v>
      </c>
      <c r="C25" s="397"/>
      <c r="D25" s="398" t="s">
        <v>314</v>
      </c>
      <c r="E25" s="399" t="s">
        <v>71</v>
      </c>
      <c r="F25" s="400" t="s">
        <v>314</v>
      </c>
      <c r="G25" s="1100"/>
      <c r="H25" s="1101"/>
      <c r="I25" s="1094"/>
      <c r="J25" s="1095"/>
      <c r="K25" s="1096"/>
      <c r="L25" s="517"/>
      <c r="M25" s="517"/>
      <c r="N25" s="517"/>
      <c r="O25" s="517"/>
      <c r="P25" s="517"/>
      <c r="Q25" s="517"/>
    </row>
    <row r="26" spans="1:17" ht="17.25" customHeight="1" thickTop="1">
      <c r="A26" s="1006"/>
      <c r="B26" s="1102" t="s">
        <v>25</v>
      </c>
      <c r="C26" s="1103"/>
      <c r="D26" s="1103"/>
      <c r="E26" s="401" t="s">
        <v>314</v>
      </c>
      <c r="F26" s="1104"/>
      <c r="G26" s="1105"/>
      <c r="H26" s="1106"/>
      <c r="I26" s="1097"/>
      <c r="J26" s="1098"/>
      <c r="K26" s="1099"/>
      <c r="L26" s="517"/>
      <c r="M26" s="517"/>
      <c r="N26" s="517"/>
      <c r="O26" s="517"/>
      <c r="P26" s="517"/>
      <c r="Q26" s="517"/>
    </row>
    <row r="27" spans="1:17" ht="17.25" customHeight="1">
      <c r="A27" s="1005"/>
      <c r="B27" s="990" t="s">
        <v>293</v>
      </c>
      <c r="C27" s="1007"/>
      <c r="D27" s="1007"/>
      <c r="E27" s="1007"/>
      <c r="F27" s="1007"/>
      <c r="G27" s="1007"/>
      <c r="H27" s="1008"/>
      <c r="I27" s="1012" t="s">
        <v>10</v>
      </c>
      <c r="J27" s="1013"/>
      <c r="K27" s="1014"/>
      <c r="L27" s="517"/>
      <c r="M27" s="517"/>
      <c r="N27" s="517"/>
      <c r="O27" s="517"/>
      <c r="P27" s="517"/>
      <c r="Q27" s="517"/>
    </row>
    <row r="28" spans="1:17" ht="17.25" customHeight="1" thickBot="1">
      <c r="A28" s="1006"/>
      <c r="B28" s="1009"/>
      <c r="C28" s="1010"/>
      <c r="D28" s="1010"/>
      <c r="E28" s="1010"/>
      <c r="F28" s="1010"/>
      <c r="G28" s="1010"/>
      <c r="H28" s="1011"/>
      <c r="I28" s="1015"/>
      <c r="J28" s="1016"/>
      <c r="K28" s="1017"/>
      <c r="L28" s="517"/>
      <c r="M28" s="517"/>
      <c r="N28" s="517"/>
      <c r="O28" s="517"/>
      <c r="P28" s="517"/>
      <c r="Q28" s="517"/>
    </row>
    <row r="29" spans="1:17" ht="17.25" customHeight="1" thickTop="1">
      <c r="A29" s="1018" t="s">
        <v>12</v>
      </c>
      <c r="B29" s="1012" t="s">
        <v>31</v>
      </c>
      <c r="C29" s="1020"/>
      <c r="D29" s="402" t="s">
        <v>32</v>
      </c>
      <c r="E29" s="1051" t="s">
        <v>296</v>
      </c>
      <c r="F29" s="1051"/>
      <c r="G29" s="1052" t="s">
        <v>294</v>
      </c>
      <c r="H29" s="1053"/>
      <c r="I29" s="1026" t="s">
        <v>233</v>
      </c>
      <c r="J29" s="1027"/>
      <c r="K29" s="403" t="str">
        <f>IF(ISERROR(I8/250),"個",ROUNDUP(I8/250,0))</f>
        <v>個</v>
      </c>
      <c r="L29" s="517" t="s">
        <v>193</v>
      </c>
      <c r="M29" s="517"/>
      <c r="N29" s="517"/>
      <c r="O29" s="517"/>
      <c r="P29" s="517"/>
      <c r="Q29" s="517"/>
    </row>
    <row r="30" spans="1:17" ht="17.25" customHeight="1">
      <c r="A30" s="1019"/>
      <c r="B30" s="1021"/>
      <c r="C30" s="1022"/>
      <c r="D30" s="404" t="s">
        <v>62</v>
      </c>
      <c r="E30" s="954" t="s">
        <v>296</v>
      </c>
      <c r="F30" s="954"/>
      <c r="G30" s="955" t="s">
        <v>294</v>
      </c>
      <c r="H30" s="956"/>
      <c r="I30" s="1028" t="s">
        <v>182</v>
      </c>
      <c r="J30" s="1029"/>
      <c r="K30" s="405" t="s">
        <v>181</v>
      </c>
      <c r="L30" s="517"/>
      <c r="M30" s="517"/>
      <c r="N30" s="517"/>
      <c r="O30" s="517"/>
      <c r="P30" s="517"/>
      <c r="Q30" s="517"/>
    </row>
    <row r="31" spans="1:17" ht="17.25" customHeight="1">
      <c r="A31" s="1019"/>
      <c r="B31" s="1021"/>
      <c r="C31" s="1022"/>
      <c r="D31" s="404" t="s">
        <v>33</v>
      </c>
      <c r="E31" s="948" t="s">
        <v>297</v>
      </c>
      <c r="F31" s="948"/>
      <c r="G31" s="948"/>
      <c r="H31" s="406" t="s">
        <v>295</v>
      </c>
      <c r="I31" s="1028" t="s">
        <v>207</v>
      </c>
      <c r="J31" s="1030"/>
      <c r="K31" s="407" t="str">
        <f>IF(ISERROR(I8*6),"L/日/避難所",I8*6)</f>
        <v>L/日/避難所</v>
      </c>
      <c r="L31" s="517"/>
      <c r="M31" s="517"/>
      <c r="N31" s="517"/>
      <c r="O31" s="517"/>
      <c r="P31" s="517"/>
      <c r="Q31" s="517"/>
    </row>
    <row r="32" spans="1:17" ht="17.25" customHeight="1" thickBot="1">
      <c r="A32" s="1019"/>
      <c r="B32" s="1021"/>
      <c r="C32" s="1022"/>
      <c r="D32" s="408" t="s">
        <v>41</v>
      </c>
      <c r="E32" s="953" t="s">
        <v>302</v>
      </c>
      <c r="F32" s="953"/>
      <c r="G32" s="953"/>
      <c r="H32" s="409" t="s">
        <v>295</v>
      </c>
      <c r="I32" s="1028" t="s">
        <v>192</v>
      </c>
      <c r="J32" s="1030"/>
      <c r="K32" s="410" t="s">
        <v>194</v>
      </c>
      <c r="L32" s="517"/>
      <c r="M32" s="517"/>
      <c r="N32" s="517"/>
      <c r="O32" s="517"/>
      <c r="P32" s="517"/>
      <c r="Q32" s="517"/>
    </row>
    <row r="33" spans="1:17" ht="17.25" customHeight="1" thickTop="1">
      <c r="A33" s="1019"/>
      <c r="B33" s="1021"/>
      <c r="C33" s="1023"/>
      <c r="D33" s="411" t="s">
        <v>34</v>
      </c>
      <c r="E33" s="957" t="s">
        <v>296</v>
      </c>
      <c r="F33" s="957"/>
      <c r="G33" s="958" t="s">
        <v>294</v>
      </c>
      <c r="H33" s="959"/>
      <c r="I33" s="1151" t="s">
        <v>184</v>
      </c>
      <c r="J33" s="1030"/>
      <c r="K33" s="407" t="str">
        <f>IF(ISERROR(I8*3),"L/日/避難所",I8*3)</f>
        <v>L/日/避難所</v>
      </c>
      <c r="L33" s="517"/>
      <c r="M33" s="517"/>
      <c r="N33" s="517"/>
      <c r="O33" s="517"/>
      <c r="P33" s="517"/>
      <c r="Q33" s="517"/>
    </row>
    <row r="34" spans="1:17" ht="17.25" customHeight="1">
      <c r="A34" s="1019"/>
      <c r="B34" s="1024"/>
      <c r="C34" s="1025"/>
      <c r="D34" s="394" t="s">
        <v>35</v>
      </c>
      <c r="E34" s="970" t="s">
        <v>296</v>
      </c>
      <c r="F34" s="970"/>
      <c r="G34" s="971" t="s">
        <v>294</v>
      </c>
      <c r="H34" s="972"/>
      <c r="I34" s="453" t="s">
        <v>183</v>
      </c>
      <c r="J34" s="413" t="s">
        <v>206</v>
      </c>
      <c r="K34" s="407" t="str">
        <f>IF(ISERROR(J34*I8),"L/日/避難所",J34*I8)</f>
        <v>L/日/避難所</v>
      </c>
      <c r="L34" s="517"/>
      <c r="M34" s="517"/>
      <c r="N34" s="517"/>
      <c r="O34" s="517"/>
      <c r="P34" s="517"/>
      <c r="Q34" s="517"/>
    </row>
    <row r="35" spans="1:17" ht="17.25" customHeight="1">
      <c r="A35" s="1019"/>
      <c r="B35" s="990" t="s">
        <v>36</v>
      </c>
      <c r="C35" s="1031"/>
      <c r="D35" s="382" t="s">
        <v>37</v>
      </c>
      <c r="E35" s="414" t="s">
        <v>298</v>
      </c>
      <c r="F35" s="949" t="s">
        <v>299</v>
      </c>
      <c r="G35" s="949"/>
      <c r="H35" s="415"/>
      <c r="I35" s="1035"/>
      <c r="J35" s="1036"/>
      <c r="K35" s="1037"/>
      <c r="L35" s="517"/>
      <c r="M35" s="517"/>
      <c r="N35" s="517"/>
      <c r="O35" s="517"/>
      <c r="P35" s="517"/>
      <c r="Q35" s="517"/>
    </row>
    <row r="36" spans="1:17" ht="17.25" customHeight="1" thickBot="1">
      <c r="A36" s="1019"/>
      <c r="B36" s="1032"/>
      <c r="C36" s="1033"/>
      <c r="D36" s="394" t="s">
        <v>38</v>
      </c>
      <c r="E36" s="416" t="s">
        <v>298</v>
      </c>
      <c r="F36" s="950" t="s">
        <v>299</v>
      </c>
      <c r="G36" s="950"/>
      <c r="H36" s="417"/>
      <c r="I36" s="1038"/>
      <c r="J36" s="1039"/>
      <c r="K36" s="1040"/>
      <c r="L36" s="517"/>
      <c r="M36" s="517"/>
      <c r="N36" s="517"/>
      <c r="O36" s="517"/>
      <c r="P36" s="517"/>
      <c r="Q36" s="517"/>
    </row>
    <row r="37" spans="1:17" ht="17.25" customHeight="1" thickTop="1" thickBot="1">
      <c r="A37" s="1019"/>
      <c r="B37" s="1032"/>
      <c r="C37" s="1034"/>
      <c r="D37" s="418" t="s">
        <v>39</v>
      </c>
      <c r="E37" s="419" t="s">
        <v>298</v>
      </c>
      <c r="F37" s="951" t="s">
        <v>299</v>
      </c>
      <c r="G37" s="951"/>
      <c r="H37" s="420"/>
      <c r="I37" s="1039"/>
      <c r="J37" s="1039"/>
      <c r="K37" s="1040"/>
      <c r="L37" s="517"/>
      <c r="M37" s="517"/>
      <c r="N37" s="517"/>
      <c r="O37" s="517"/>
      <c r="P37" s="517"/>
      <c r="Q37" s="517"/>
    </row>
    <row r="38" spans="1:17" ht="17.25" customHeight="1" thickTop="1">
      <c r="A38" s="1019"/>
      <c r="B38" s="1032"/>
      <c r="C38" s="1033"/>
      <c r="D38" s="411" t="s">
        <v>40</v>
      </c>
      <c r="E38" s="414" t="s">
        <v>298</v>
      </c>
      <c r="F38" s="952" t="s">
        <v>299</v>
      </c>
      <c r="G38" s="952"/>
      <c r="H38" s="415"/>
      <c r="I38" s="1038"/>
      <c r="J38" s="1039"/>
      <c r="K38" s="1040"/>
      <c r="L38" s="517"/>
      <c r="M38" s="517"/>
      <c r="N38" s="517"/>
      <c r="O38" s="517"/>
      <c r="P38" s="517"/>
      <c r="Q38" s="517"/>
    </row>
    <row r="39" spans="1:17" ht="17.25" customHeight="1" thickBot="1">
      <c r="A39" s="1019"/>
      <c r="B39" s="1032"/>
      <c r="C39" s="1033"/>
      <c r="D39" s="394" t="s">
        <v>42</v>
      </c>
      <c r="E39" s="416" t="s">
        <v>298</v>
      </c>
      <c r="F39" s="949" t="s">
        <v>299</v>
      </c>
      <c r="G39" s="949"/>
      <c r="H39" s="421"/>
      <c r="I39" s="1041"/>
      <c r="J39" s="1042"/>
      <c r="K39" s="1043"/>
      <c r="L39" s="517"/>
      <c r="M39" s="517"/>
      <c r="N39" s="517"/>
      <c r="O39" s="517"/>
      <c r="P39" s="517"/>
      <c r="Q39" s="517"/>
    </row>
    <row r="40" spans="1:17" ht="17.25" customHeight="1" thickTop="1">
      <c r="A40" s="1019"/>
      <c r="B40" s="1032"/>
      <c r="C40" s="1034"/>
      <c r="D40" s="1044" t="s">
        <v>63</v>
      </c>
      <c r="E40" s="422" t="s">
        <v>300</v>
      </c>
      <c r="F40" s="423" t="s">
        <v>180</v>
      </c>
      <c r="G40" s="424" t="s">
        <v>144</v>
      </c>
      <c r="H40" s="425" t="s">
        <v>304</v>
      </c>
      <c r="I40" s="1047" t="s">
        <v>292</v>
      </c>
      <c r="J40" s="1048"/>
      <c r="K40" s="426" t="str">
        <f>IF(ISERROR(I8/50),"箇所",ROUNDUP(I8/50,0))</f>
        <v>箇所</v>
      </c>
      <c r="L40" s="518"/>
      <c r="M40" s="519"/>
      <c r="N40" s="519"/>
      <c r="O40" s="519"/>
      <c r="P40" s="519"/>
      <c r="Q40" s="517"/>
    </row>
    <row r="41" spans="1:17" ht="17.25" customHeight="1" thickBot="1">
      <c r="A41" s="1019"/>
      <c r="B41" s="1032"/>
      <c r="C41" s="1034"/>
      <c r="D41" s="1045"/>
      <c r="E41" s="427" t="s">
        <v>146</v>
      </c>
      <c r="F41" s="604" t="s">
        <v>301</v>
      </c>
      <c r="G41" s="428" t="s">
        <v>148</v>
      </c>
      <c r="H41" s="605" t="s">
        <v>301</v>
      </c>
      <c r="I41" s="1038"/>
      <c r="J41" s="1039"/>
      <c r="K41" s="426"/>
      <c r="L41" s="517"/>
      <c r="M41" s="517"/>
      <c r="N41" s="517"/>
      <c r="O41" s="517"/>
      <c r="P41" s="517"/>
      <c r="Q41" s="517"/>
    </row>
    <row r="42" spans="1:17" ht="17.25" customHeight="1" thickTop="1" thickBot="1">
      <c r="A42" s="1019"/>
      <c r="B42" s="1032"/>
      <c r="C42" s="1034"/>
      <c r="D42" s="1046"/>
      <c r="E42" s="429" t="s">
        <v>43</v>
      </c>
      <c r="F42" s="606" t="s">
        <v>303</v>
      </c>
      <c r="G42" s="430" t="s">
        <v>61</v>
      </c>
      <c r="H42" s="607" t="s">
        <v>303</v>
      </c>
      <c r="I42" s="431"/>
      <c r="J42" s="432"/>
      <c r="K42" s="433"/>
      <c r="L42" s="517"/>
      <c r="M42" s="517"/>
      <c r="N42" s="517"/>
      <c r="O42" s="517"/>
      <c r="P42" s="517"/>
      <c r="Q42" s="517"/>
    </row>
    <row r="43" spans="1:17" ht="17.25" customHeight="1" thickTop="1">
      <c r="A43" s="1019"/>
      <c r="B43" s="1032"/>
      <c r="C43" s="1033"/>
      <c r="D43" s="434" t="s">
        <v>44</v>
      </c>
      <c r="E43" s="435" t="s">
        <v>304</v>
      </c>
      <c r="F43" s="436" t="s">
        <v>67</v>
      </c>
      <c r="G43" s="437"/>
      <c r="H43" s="438" t="s">
        <v>152</v>
      </c>
      <c r="I43" s="431"/>
      <c r="J43" s="432"/>
      <c r="K43" s="433"/>
      <c r="L43" s="517"/>
      <c r="M43" s="517"/>
      <c r="N43" s="517"/>
      <c r="O43" s="517"/>
      <c r="P43" s="517"/>
      <c r="Q43" s="517"/>
    </row>
    <row r="44" spans="1:17" ht="17.25" customHeight="1">
      <c r="A44" s="1019"/>
      <c r="B44" s="992"/>
      <c r="C44" s="993"/>
      <c r="D44" s="335" t="s">
        <v>45</v>
      </c>
      <c r="E44" s="439" t="s">
        <v>304</v>
      </c>
      <c r="F44" s="437" t="s">
        <v>68</v>
      </c>
      <c r="G44" s="435" t="s">
        <v>304</v>
      </c>
      <c r="H44" s="440" t="s">
        <v>152</v>
      </c>
      <c r="I44" s="441"/>
      <c r="J44" s="442"/>
      <c r="K44" s="443"/>
      <c r="L44" s="517"/>
      <c r="M44" s="517"/>
      <c r="N44" s="517"/>
      <c r="O44" s="517"/>
      <c r="P44" s="517"/>
      <c r="Q44" s="517"/>
    </row>
    <row r="45" spans="1:17" ht="17.25" customHeight="1" thickBot="1">
      <c r="A45" s="1019"/>
      <c r="B45" s="990" t="s">
        <v>46</v>
      </c>
      <c r="C45" s="1031"/>
      <c r="D45" s="335" t="s">
        <v>47</v>
      </c>
      <c r="E45" s="1049" t="s">
        <v>305</v>
      </c>
      <c r="F45" s="1050"/>
      <c r="G45" s="444" t="s">
        <v>49</v>
      </c>
      <c r="H45" s="445" t="s">
        <v>69</v>
      </c>
      <c r="I45" s="1035"/>
      <c r="J45" s="1036"/>
      <c r="K45" s="1037"/>
      <c r="L45" s="517"/>
      <c r="M45" s="517"/>
      <c r="N45" s="517"/>
      <c r="O45" s="517"/>
      <c r="P45" s="517"/>
      <c r="Q45" s="517"/>
    </row>
    <row r="46" spans="1:17" ht="17.25" customHeight="1" thickTop="1" thickBot="1">
      <c r="A46" s="1019"/>
      <c r="B46" s="1032"/>
      <c r="C46" s="1033"/>
      <c r="D46" s="986" t="s">
        <v>48</v>
      </c>
      <c r="E46" s="987"/>
      <c r="F46" s="439" t="s">
        <v>69</v>
      </c>
      <c r="G46" s="446" t="s">
        <v>308</v>
      </c>
      <c r="H46" s="447" t="s">
        <v>69</v>
      </c>
      <c r="I46" s="1039"/>
      <c r="J46" s="1039"/>
      <c r="K46" s="1040"/>
      <c r="L46" s="517"/>
      <c r="M46" s="517"/>
      <c r="N46" s="517"/>
      <c r="O46" s="517"/>
      <c r="P46" s="517"/>
      <c r="Q46" s="517"/>
    </row>
    <row r="47" spans="1:17" ht="17.25" customHeight="1" thickTop="1">
      <c r="A47" s="1019"/>
      <c r="B47" s="1032"/>
      <c r="C47" s="1033"/>
      <c r="D47" s="986" t="s">
        <v>56</v>
      </c>
      <c r="E47" s="987"/>
      <c r="F47" s="987"/>
      <c r="G47" s="997" t="s">
        <v>307</v>
      </c>
      <c r="H47" s="998"/>
      <c r="I47" s="1038"/>
      <c r="J47" s="1039"/>
      <c r="K47" s="1040"/>
      <c r="L47" s="517"/>
      <c r="M47" s="517"/>
      <c r="N47" s="517"/>
      <c r="O47" s="517"/>
      <c r="P47" s="517"/>
      <c r="Q47" s="517"/>
    </row>
    <row r="48" spans="1:17" ht="17.25" customHeight="1">
      <c r="A48" s="1019"/>
      <c r="B48" s="1032"/>
      <c r="C48" s="1033"/>
      <c r="D48" s="335" t="s">
        <v>52</v>
      </c>
      <c r="E48" s="386" t="s">
        <v>306</v>
      </c>
      <c r="F48" s="335" t="s">
        <v>53</v>
      </c>
      <c r="G48" s="1049" t="s">
        <v>51</v>
      </c>
      <c r="H48" s="1050"/>
      <c r="I48" s="1038"/>
      <c r="J48" s="1039"/>
      <c r="K48" s="1040"/>
      <c r="L48" s="517"/>
      <c r="M48" s="517"/>
      <c r="N48" s="517"/>
      <c r="O48" s="517"/>
      <c r="P48" s="517"/>
      <c r="Q48" s="517"/>
    </row>
    <row r="49" spans="1:17" ht="17.25" customHeight="1">
      <c r="A49" s="1019"/>
      <c r="B49" s="1032"/>
      <c r="C49" s="1033"/>
      <c r="D49" s="335" t="s">
        <v>154</v>
      </c>
      <c r="E49" s="386" t="s">
        <v>306</v>
      </c>
      <c r="F49" s="986" t="s">
        <v>70</v>
      </c>
      <c r="G49" s="987"/>
      <c r="H49" s="448" t="s">
        <v>69</v>
      </c>
      <c r="I49" s="1038"/>
      <c r="J49" s="1039"/>
      <c r="K49" s="1040"/>
      <c r="L49" s="517"/>
      <c r="M49" s="517"/>
      <c r="N49" s="517"/>
      <c r="O49" s="517"/>
      <c r="P49" s="517"/>
      <c r="Q49" s="517"/>
    </row>
    <row r="50" spans="1:17" ht="17.25" customHeight="1" thickBot="1">
      <c r="A50" s="1019"/>
      <c r="B50" s="992"/>
      <c r="C50" s="993"/>
      <c r="D50" s="434" t="s">
        <v>54</v>
      </c>
      <c r="E50" s="386" t="s">
        <v>306</v>
      </c>
      <c r="F50" s="988" t="s">
        <v>55</v>
      </c>
      <c r="G50" s="989"/>
      <c r="H50" s="445" t="s">
        <v>69</v>
      </c>
      <c r="I50" s="1041"/>
      <c r="J50" s="1042"/>
      <c r="K50" s="1043"/>
      <c r="L50" s="517"/>
      <c r="M50" s="517"/>
      <c r="N50" s="517"/>
      <c r="O50" s="517"/>
      <c r="P50" s="517"/>
      <c r="Q50" s="517"/>
    </row>
    <row r="51" spans="1:17" ht="17.25" customHeight="1" thickTop="1" thickBot="1">
      <c r="A51" s="1019"/>
      <c r="B51" s="990" t="s">
        <v>57</v>
      </c>
      <c r="C51" s="991"/>
      <c r="D51" s="449" t="s">
        <v>157</v>
      </c>
      <c r="E51" s="1002" t="s">
        <v>310</v>
      </c>
      <c r="F51" s="1002"/>
      <c r="G51" s="1003" t="s">
        <v>311</v>
      </c>
      <c r="H51" s="1004"/>
      <c r="I51" s="994" t="s">
        <v>190</v>
      </c>
      <c r="J51" s="995"/>
      <c r="K51" s="996"/>
      <c r="L51" s="517"/>
      <c r="M51" s="517"/>
      <c r="N51" s="517"/>
      <c r="O51" s="517"/>
      <c r="P51" s="517"/>
      <c r="Q51" s="517"/>
    </row>
    <row r="52" spans="1:17" ht="17.25" customHeight="1" thickTop="1">
      <c r="A52" s="1006"/>
      <c r="B52" s="992"/>
      <c r="C52" s="993"/>
      <c r="D52" s="450" t="s">
        <v>58</v>
      </c>
      <c r="E52" s="451" t="s">
        <v>69</v>
      </c>
      <c r="F52" s="452" t="s">
        <v>59</v>
      </c>
      <c r="G52" s="997" t="s">
        <v>309</v>
      </c>
      <c r="H52" s="998"/>
      <c r="I52" s="999"/>
      <c r="J52" s="1000"/>
      <c r="K52" s="1001"/>
      <c r="L52" s="517"/>
      <c r="M52" s="517"/>
      <c r="N52" s="517"/>
      <c r="O52" s="517"/>
      <c r="P52" s="517"/>
      <c r="Q52" s="517"/>
    </row>
    <row r="53" spans="1:17" ht="17.25" customHeight="1" thickBot="1">
      <c r="A53" s="364" t="s">
        <v>224</v>
      </c>
      <c r="B53" s="364"/>
      <c r="C53" s="364"/>
      <c r="D53" s="364"/>
      <c r="E53" s="985" t="s">
        <v>127</v>
      </c>
      <c r="F53" s="985"/>
      <c r="G53" s="985"/>
      <c r="H53" s="985"/>
      <c r="I53" s="985"/>
      <c r="J53" s="985"/>
      <c r="K53" s="985"/>
      <c r="L53" s="517"/>
      <c r="M53" s="517"/>
      <c r="N53" s="517"/>
      <c r="O53" s="517"/>
      <c r="P53" s="517"/>
      <c r="Q53" s="517"/>
    </row>
    <row r="54" spans="1:17" ht="17.25" customHeight="1" thickTop="1">
      <c r="A54" s="1152" t="s">
        <v>130</v>
      </c>
      <c r="B54" s="1152"/>
      <c r="C54" s="1152"/>
      <c r="D54" s="1152"/>
      <c r="E54" s="1153" t="s">
        <v>5</v>
      </c>
      <c r="F54" s="1154"/>
      <c r="G54" s="1155"/>
      <c r="H54" s="1156" t="s">
        <v>65</v>
      </c>
      <c r="I54" s="1157"/>
      <c r="J54" s="1158" t="s">
        <v>0</v>
      </c>
      <c r="K54" s="1159"/>
      <c r="L54" s="517"/>
      <c r="M54" s="517"/>
      <c r="N54" s="517"/>
      <c r="O54" s="517"/>
      <c r="P54" s="517"/>
      <c r="Q54" s="517"/>
    </row>
    <row r="55" spans="1:17" ht="17.25" customHeight="1" thickBot="1">
      <c r="A55" s="1152"/>
      <c r="B55" s="1152"/>
      <c r="C55" s="1152"/>
      <c r="D55" s="1152"/>
      <c r="E55" s="1123"/>
      <c r="F55" s="1124"/>
      <c r="G55" s="1125"/>
      <c r="H55" s="1160" t="s">
        <v>28</v>
      </c>
      <c r="I55" s="1161"/>
      <c r="J55" s="1162"/>
      <c r="K55" s="1163"/>
      <c r="L55" s="517"/>
      <c r="M55" s="517"/>
      <c r="N55" s="517"/>
      <c r="O55" s="517"/>
      <c r="P55" s="517"/>
      <c r="Q55" s="517"/>
    </row>
    <row r="56" spans="1:17" ht="17.25" customHeight="1" thickTop="1">
      <c r="A56" s="365" t="s">
        <v>1</v>
      </c>
      <c r="B56" s="364"/>
      <c r="C56" s="364"/>
      <c r="D56" s="364"/>
      <c r="E56" s="364"/>
      <c r="F56" s="364"/>
      <c r="G56" s="1168"/>
      <c r="H56" s="1168"/>
      <c r="I56" s="1168"/>
      <c r="J56" s="1168"/>
      <c r="K56" s="1168"/>
      <c r="L56" s="517"/>
      <c r="M56" s="517"/>
      <c r="N56" s="517"/>
      <c r="O56" s="517"/>
      <c r="P56" s="517"/>
      <c r="Q56" s="517"/>
    </row>
    <row r="57" spans="1:17" ht="17.25" customHeight="1">
      <c r="A57" s="365" t="s">
        <v>2</v>
      </c>
      <c r="B57" s="364"/>
      <c r="C57" s="364"/>
      <c r="D57" s="364"/>
      <c r="E57" s="364"/>
      <c r="F57" s="364"/>
      <c r="G57" s="364"/>
      <c r="H57" s="364"/>
      <c r="I57" s="364"/>
      <c r="J57" s="364"/>
      <c r="K57" s="364"/>
      <c r="L57" s="517"/>
      <c r="M57" s="517"/>
      <c r="N57" s="517"/>
      <c r="O57" s="517"/>
      <c r="P57" s="517"/>
      <c r="Q57" s="517"/>
    </row>
    <row r="58" spans="1:17" ht="17.25" customHeight="1">
      <c r="A58" s="365" t="s">
        <v>3</v>
      </c>
      <c r="B58" s="364"/>
      <c r="C58" s="364"/>
      <c r="D58" s="364"/>
      <c r="E58" s="364"/>
      <c r="F58" s="364"/>
      <c r="G58" s="364"/>
      <c r="H58" s="364"/>
      <c r="I58" s="364"/>
      <c r="J58" s="364"/>
      <c r="K58" s="364"/>
      <c r="L58" s="517"/>
      <c r="M58" s="517"/>
      <c r="N58" s="517"/>
      <c r="O58" s="517"/>
      <c r="P58" s="517"/>
      <c r="Q58" s="517"/>
    </row>
    <row r="59" spans="1:17" ht="17.25" customHeight="1" thickBot="1">
      <c r="A59" s="454"/>
      <c r="B59" s="1012" t="s">
        <v>74</v>
      </c>
      <c r="C59" s="1020"/>
      <c r="D59" s="1020"/>
      <c r="E59" s="975"/>
      <c r="F59" s="975"/>
      <c r="G59" s="975"/>
      <c r="H59" s="976"/>
      <c r="I59" s="1169" t="s">
        <v>75</v>
      </c>
      <c r="J59" s="975"/>
      <c r="K59" s="976"/>
      <c r="L59" s="517"/>
      <c r="M59" s="517"/>
      <c r="N59" s="517"/>
      <c r="O59" s="517"/>
      <c r="P59" s="517"/>
      <c r="Q59" s="517"/>
    </row>
    <row r="60" spans="1:17" ht="17.25" customHeight="1" thickTop="1">
      <c r="A60" s="1054" t="s">
        <v>95</v>
      </c>
      <c r="B60" s="1075" t="s">
        <v>76</v>
      </c>
      <c r="C60" s="1076"/>
      <c r="D60" s="1173" t="s">
        <v>77</v>
      </c>
      <c r="E60" s="395" t="s">
        <v>159</v>
      </c>
      <c r="F60" s="395"/>
      <c r="G60" s="395"/>
      <c r="H60" s="455" t="s">
        <v>77</v>
      </c>
      <c r="I60" s="326" t="s">
        <v>95</v>
      </c>
      <c r="J60" s="327" t="s">
        <v>161</v>
      </c>
      <c r="K60" s="328" t="s">
        <v>139</v>
      </c>
      <c r="L60" s="517"/>
      <c r="M60" s="517"/>
      <c r="N60" s="517"/>
      <c r="O60" s="517"/>
      <c r="P60" s="517"/>
      <c r="Q60" s="517"/>
    </row>
    <row r="61" spans="1:17" ht="17.25" customHeight="1">
      <c r="A61" s="1055"/>
      <c r="B61" s="1171"/>
      <c r="C61" s="1172"/>
      <c r="D61" s="1174"/>
      <c r="E61" s="456" t="s">
        <v>78</v>
      </c>
      <c r="F61" s="456"/>
      <c r="G61" s="456"/>
      <c r="H61" s="457" t="s">
        <v>77</v>
      </c>
      <c r="I61" s="329" t="s">
        <v>162</v>
      </c>
      <c r="J61" s="330" t="s">
        <v>163</v>
      </c>
      <c r="K61" s="331" t="s">
        <v>139</v>
      </c>
      <c r="L61" s="517"/>
      <c r="M61" s="517"/>
      <c r="N61" s="517"/>
      <c r="O61" s="517"/>
      <c r="P61" s="517"/>
      <c r="Q61" s="517"/>
    </row>
    <row r="62" spans="1:17" ht="17.25" customHeight="1" thickBot="1">
      <c r="A62" s="1055"/>
      <c r="B62" s="1175" t="s">
        <v>79</v>
      </c>
      <c r="C62" s="1176"/>
      <c r="D62" s="458" t="s">
        <v>77</v>
      </c>
      <c r="E62" s="395" t="s">
        <v>81</v>
      </c>
      <c r="F62" s="395"/>
      <c r="G62" s="395"/>
      <c r="H62" s="459" t="s">
        <v>77</v>
      </c>
      <c r="I62" s="332"/>
      <c r="J62" s="330" t="s">
        <v>164</v>
      </c>
      <c r="K62" s="331" t="s">
        <v>139</v>
      </c>
      <c r="L62" s="517"/>
      <c r="M62" s="517"/>
      <c r="N62" s="517"/>
      <c r="O62" s="517"/>
      <c r="P62" s="517"/>
      <c r="Q62" s="517"/>
    </row>
    <row r="63" spans="1:17" ht="17.25" customHeight="1" thickTop="1">
      <c r="A63" s="1055"/>
      <c r="B63" s="1175" t="s">
        <v>82</v>
      </c>
      <c r="C63" s="1176"/>
      <c r="D63" s="460" t="s">
        <v>77</v>
      </c>
      <c r="E63" s="461"/>
      <c r="F63" s="462"/>
      <c r="G63" s="461"/>
      <c r="H63" s="463"/>
      <c r="I63" s="332"/>
      <c r="J63" s="333" t="s">
        <v>165</v>
      </c>
      <c r="K63" s="334" t="s">
        <v>139</v>
      </c>
      <c r="L63" s="517"/>
      <c r="M63" s="517"/>
      <c r="N63" s="517"/>
      <c r="O63" s="517"/>
      <c r="P63" s="517"/>
      <c r="Q63" s="517"/>
    </row>
    <row r="64" spans="1:17" ht="17.25" customHeight="1" thickBot="1">
      <c r="A64" s="1055"/>
      <c r="B64" s="1175" t="s">
        <v>135</v>
      </c>
      <c r="C64" s="1176"/>
      <c r="D64" s="464" t="s">
        <v>77</v>
      </c>
      <c r="E64" s="465"/>
      <c r="F64" s="466"/>
      <c r="G64" s="465"/>
      <c r="H64" s="467"/>
      <c r="I64" s="332"/>
      <c r="J64" s="335" t="s">
        <v>166</v>
      </c>
      <c r="K64" s="336" t="s">
        <v>139</v>
      </c>
      <c r="L64" s="517"/>
      <c r="M64" s="517"/>
      <c r="N64" s="517"/>
      <c r="O64" s="517"/>
      <c r="P64" s="517"/>
      <c r="Q64" s="517"/>
    </row>
    <row r="65" spans="1:17" ht="17.25" customHeight="1" thickTop="1">
      <c r="A65" s="1055"/>
      <c r="B65" s="1177" t="s">
        <v>134</v>
      </c>
      <c r="C65" s="1178"/>
      <c r="D65" s="1190" t="s">
        <v>77</v>
      </c>
      <c r="E65" s="456" t="s">
        <v>83</v>
      </c>
      <c r="F65" s="456"/>
      <c r="G65" s="456"/>
      <c r="H65" s="457" t="s">
        <v>77</v>
      </c>
      <c r="I65" s="356" t="s">
        <v>234</v>
      </c>
      <c r="J65" s="357"/>
      <c r="K65" s="358" t="s">
        <v>139</v>
      </c>
      <c r="L65" s="517"/>
      <c r="M65" s="517"/>
      <c r="N65" s="517"/>
      <c r="O65" s="517"/>
      <c r="P65" s="517"/>
      <c r="Q65" s="517"/>
    </row>
    <row r="66" spans="1:17" ht="17.25" customHeight="1">
      <c r="A66" s="1055"/>
      <c r="B66" s="1179"/>
      <c r="C66" s="1180"/>
      <c r="D66" s="1191"/>
      <c r="E66" s="468" t="s">
        <v>84</v>
      </c>
      <c r="F66" s="468"/>
      <c r="G66" s="468"/>
      <c r="H66" s="469" t="s">
        <v>77</v>
      </c>
      <c r="I66" s="977" t="s">
        <v>235</v>
      </c>
      <c r="J66" s="978"/>
      <c r="K66" s="358" t="s">
        <v>139</v>
      </c>
      <c r="L66" s="517"/>
      <c r="M66" s="517"/>
      <c r="N66" s="517"/>
      <c r="O66" s="517"/>
      <c r="P66" s="517"/>
      <c r="Q66" s="517"/>
    </row>
    <row r="67" spans="1:17" ht="17.25" customHeight="1">
      <c r="A67" s="1055"/>
      <c r="B67" s="1181"/>
      <c r="C67" s="1182"/>
      <c r="D67" s="1174"/>
      <c r="E67" s="468" t="s">
        <v>85</v>
      </c>
      <c r="F67" s="468"/>
      <c r="G67" s="468"/>
      <c r="H67" s="469" t="s">
        <v>77</v>
      </c>
      <c r="I67" s="979" t="s">
        <v>236</v>
      </c>
      <c r="J67" s="980"/>
      <c r="K67" s="981"/>
      <c r="L67" s="517"/>
      <c r="M67" s="517"/>
      <c r="N67" s="517"/>
      <c r="O67" s="517"/>
      <c r="P67" s="517"/>
      <c r="Q67" s="517"/>
    </row>
    <row r="68" spans="1:17" ht="17.25" customHeight="1">
      <c r="A68" s="1055"/>
      <c r="B68" s="1192" t="s">
        <v>86</v>
      </c>
      <c r="C68" s="1193"/>
      <c r="D68" s="1190" t="s">
        <v>77</v>
      </c>
      <c r="E68" s="395" t="s">
        <v>87</v>
      </c>
      <c r="F68" s="395"/>
      <c r="G68" s="395"/>
      <c r="H68" s="459" t="s">
        <v>77</v>
      </c>
      <c r="I68" s="979"/>
      <c r="J68" s="980"/>
      <c r="K68" s="981"/>
      <c r="L68" s="517"/>
      <c r="M68" s="517"/>
      <c r="N68" s="517"/>
      <c r="O68" s="517"/>
      <c r="P68" s="517"/>
      <c r="Q68" s="517"/>
    </row>
    <row r="69" spans="1:17" ht="17.25" customHeight="1">
      <c r="A69" s="1055"/>
      <c r="B69" s="1194"/>
      <c r="C69" s="1195"/>
      <c r="D69" s="1191"/>
      <c r="E69" s="377" t="s">
        <v>88</v>
      </c>
      <c r="F69" s="377"/>
      <c r="G69" s="377"/>
      <c r="H69" s="470" t="s">
        <v>77</v>
      </c>
      <c r="I69" s="982" t="s">
        <v>237</v>
      </c>
      <c r="J69" s="359" t="s">
        <v>238</v>
      </c>
      <c r="K69" s="328" t="s">
        <v>139</v>
      </c>
      <c r="L69" s="517"/>
      <c r="M69" s="517"/>
      <c r="N69" s="517"/>
      <c r="O69" s="517"/>
      <c r="P69" s="517"/>
      <c r="Q69" s="517"/>
    </row>
    <row r="70" spans="1:17" ht="17.25" customHeight="1">
      <c r="A70" s="1055"/>
      <c r="B70" s="1194"/>
      <c r="C70" s="1195"/>
      <c r="D70" s="1191"/>
      <c r="E70" s="377" t="s">
        <v>89</v>
      </c>
      <c r="F70" s="377"/>
      <c r="G70" s="377"/>
      <c r="H70" s="470" t="s">
        <v>77</v>
      </c>
      <c r="I70" s="983"/>
      <c r="J70" s="360" t="s">
        <v>239</v>
      </c>
      <c r="K70" s="331" t="s">
        <v>139</v>
      </c>
      <c r="L70" s="517"/>
      <c r="M70" s="517"/>
      <c r="N70" s="517"/>
      <c r="O70" s="517"/>
      <c r="P70" s="517"/>
      <c r="Q70" s="517"/>
    </row>
    <row r="71" spans="1:17" ht="17.25" customHeight="1" thickBot="1">
      <c r="A71" s="1055"/>
      <c r="B71" s="1171"/>
      <c r="C71" s="1172"/>
      <c r="D71" s="1174"/>
      <c r="E71" s="377" t="s">
        <v>90</v>
      </c>
      <c r="F71" s="377"/>
      <c r="G71" s="377"/>
      <c r="H71" s="470" t="s">
        <v>77</v>
      </c>
      <c r="I71" s="983"/>
      <c r="J71" s="360" t="s">
        <v>240</v>
      </c>
      <c r="K71" s="331" t="s">
        <v>139</v>
      </c>
      <c r="L71" s="517"/>
      <c r="M71" s="517"/>
      <c r="N71" s="517"/>
      <c r="O71" s="517"/>
      <c r="P71" s="517"/>
      <c r="Q71" s="517"/>
    </row>
    <row r="72" spans="1:17" ht="17.25" customHeight="1" thickTop="1">
      <c r="A72" s="1055"/>
      <c r="B72" s="471" t="s">
        <v>91</v>
      </c>
      <c r="C72" s="472"/>
      <c r="D72" s="472"/>
      <c r="E72" s="473"/>
      <c r="F72" s="474" t="s">
        <v>77</v>
      </c>
      <c r="G72" s="475"/>
      <c r="H72" s="476"/>
      <c r="I72" s="983"/>
      <c r="J72" s="360" t="s">
        <v>245</v>
      </c>
      <c r="K72" s="331" t="s">
        <v>139</v>
      </c>
      <c r="L72" s="517"/>
      <c r="M72" s="517"/>
      <c r="N72" s="517"/>
      <c r="O72" s="517"/>
      <c r="P72" s="517"/>
      <c r="Q72" s="517"/>
    </row>
    <row r="73" spans="1:17" ht="17.25" customHeight="1">
      <c r="A73" s="1055"/>
      <c r="B73" s="404" t="s">
        <v>92</v>
      </c>
      <c r="C73" s="477"/>
      <c r="D73" s="477"/>
      <c r="E73" s="477"/>
      <c r="F73" s="460" t="s">
        <v>77</v>
      </c>
      <c r="G73" s="478"/>
      <c r="H73" s="479"/>
      <c r="I73" s="983"/>
      <c r="J73" s="360" t="s">
        <v>241</v>
      </c>
      <c r="K73" s="331" t="s">
        <v>139</v>
      </c>
      <c r="L73" s="517"/>
      <c r="M73" s="517"/>
      <c r="N73" s="517"/>
      <c r="O73" s="517"/>
      <c r="P73" s="517"/>
      <c r="Q73" s="517"/>
    </row>
    <row r="74" spans="1:17" ht="17.25" customHeight="1">
      <c r="A74" s="1055"/>
      <c r="B74" s="404" t="s">
        <v>93</v>
      </c>
      <c r="C74" s="477"/>
      <c r="D74" s="477"/>
      <c r="E74" s="477"/>
      <c r="F74" s="460" t="s">
        <v>77</v>
      </c>
      <c r="G74" s="478"/>
      <c r="H74" s="479"/>
      <c r="I74" s="984"/>
      <c r="J74" s="361" t="s">
        <v>325</v>
      </c>
      <c r="K74" s="334" t="s">
        <v>139</v>
      </c>
      <c r="L74" s="517"/>
      <c r="M74" s="517"/>
      <c r="N74" s="517"/>
      <c r="O74" s="517"/>
      <c r="P74" s="517"/>
      <c r="Q74" s="517"/>
    </row>
    <row r="75" spans="1:17" ht="17.25" customHeight="1" thickBot="1">
      <c r="A75" s="1170"/>
      <c r="B75" s="408" t="s">
        <v>94</v>
      </c>
      <c r="C75" s="480"/>
      <c r="D75" s="480"/>
      <c r="E75" s="480"/>
      <c r="F75" s="481" t="s">
        <v>77</v>
      </c>
      <c r="G75" s="482"/>
      <c r="H75" s="483"/>
      <c r="I75" s="974" t="s">
        <v>174</v>
      </c>
      <c r="J75" s="975"/>
      <c r="K75" s="976"/>
      <c r="L75" s="517"/>
      <c r="M75" s="517"/>
      <c r="N75" s="517"/>
      <c r="O75" s="517"/>
      <c r="P75" s="517"/>
      <c r="Q75" s="517"/>
    </row>
    <row r="76" spans="1:17" ht="17.25" customHeight="1" thickTop="1">
      <c r="A76" s="1164" t="s">
        <v>96</v>
      </c>
      <c r="B76" s="1084" t="s">
        <v>100</v>
      </c>
      <c r="C76" s="1085"/>
      <c r="D76" s="401"/>
      <c r="E76" s="377" t="s">
        <v>97</v>
      </c>
      <c r="F76" s="377"/>
      <c r="G76" s="377"/>
      <c r="H76" s="484" t="s">
        <v>77</v>
      </c>
      <c r="I76" s="960"/>
      <c r="J76" s="961"/>
      <c r="K76" s="962"/>
      <c r="L76" s="517"/>
      <c r="M76" s="517"/>
      <c r="N76" s="517"/>
      <c r="O76" s="517"/>
      <c r="P76" s="517"/>
      <c r="Q76" s="517"/>
    </row>
    <row r="77" spans="1:17" ht="17.25" customHeight="1">
      <c r="A77" s="1165"/>
      <c r="B77" s="1167"/>
      <c r="C77" s="1085"/>
      <c r="D77" s="485" t="s">
        <v>77</v>
      </c>
      <c r="E77" s="377" t="s">
        <v>98</v>
      </c>
      <c r="F77" s="377"/>
      <c r="G77" s="377"/>
      <c r="H77" s="484" t="s">
        <v>77</v>
      </c>
      <c r="I77" s="963"/>
      <c r="J77" s="964"/>
      <c r="K77" s="965"/>
      <c r="L77" s="517"/>
      <c r="M77" s="517"/>
      <c r="N77" s="517"/>
      <c r="O77" s="517"/>
      <c r="P77" s="517"/>
      <c r="Q77" s="517"/>
    </row>
    <row r="78" spans="1:17" ht="17.25" customHeight="1" thickBot="1">
      <c r="A78" s="1166"/>
      <c r="B78" s="1086"/>
      <c r="C78" s="1087"/>
      <c r="D78" s="486"/>
      <c r="E78" s="456" t="s">
        <v>99</v>
      </c>
      <c r="F78" s="456"/>
      <c r="G78" s="456"/>
      <c r="H78" s="487" t="s">
        <v>77</v>
      </c>
      <c r="I78" s="963"/>
      <c r="J78" s="964"/>
      <c r="K78" s="965"/>
      <c r="L78" s="517"/>
      <c r="M78" s="517"/>
      <c r="N78" s="517"/>
      <c r="O78" s="517"/>
      <c r="P78" s="517"/>
      <c r="Q78" s="517"/>
    </row>
    <row r="79" spans="1:17" ht="17.25" customHeight="1" thickTop="1">
      <c r="A79" s="1018" t="s">
        <v>106</v>
      </c>
      <c r="B79" s="488" t="s">
        <v>101</v>
      </c>
      <c r="C79" s="489"/>
      <c r="D79" s="1012" t="s">
        <v>102</v>
      </c>
      <c r="E79" s="1014"/>
      <c r="F79" s="490" t="s">
        <v>175</v>
      </c>
      <c r="G79" s="491" t="s">
        <v>80</v>
      </c>
      <c r="H79" s="492" t="s">
        <v>103</v>
      </c>
      <c r="I79" s="362" t="s">
        <v>167</v>
      </c>
      <c r="J79" s="1233" t="s">
        <v>168</v>
      </c>
      <c r="K79" s="1234"/>
      <c r="L79" s="517"/>
      <c r="M79" s="517"/>
      <c r="N79" s="517"/>
      <c r="O79" s="517"/>
      <c r="P79" s="517"/>
      <c r="Q79" s="517"/>
    </row>
    <row r="80" spans="1:17" ht="17.25" customHeight="1" thickBot="1">
      <c r="A80" s="1019"/>
      <c r="B80" s="335" t="s">
        <v>176</v>
      </c>
      <c r="C80" s="489"/>
      <c r="D80" s="1220" t="s">
        <v>139</v>
      </c>
      <c r="E80" s="1221"/>
      <c r="F80" s="493" t="s">
        <v>116</v>
      </c>
      <c r="G80" s="494" t="s">
        <v>116</v>
      </c>
      <c r="H80" s="495" t="s">
        <v>116</v>
      </c>
      <c r="I80" s="363" t="s">
        <v>170</v>
      </c>
      <c r="J80" s="968" t="s">
        <v>169</v>
      </c>
      <c r="K80" s="969"/>
      <c r="L80" s="517"/>
      <c r="M80" s="517"/>
      <c r="N80" s="517"/>
      <c r="O80" s="517"/>
      <c r="P80" s="517"/>
      <c r="Q80" s="517"/>
    </row>
    <row r="81" spans="1:17" ht="17.25" customHeight="1" thickTop="1">
      <c r="A81" s="1019"/>
      <c r="B81" s="1183" t="s">
        <v>104</v>
      </c>
      <c r="C81" s="496" t="s">
        <v>107</v>
      </c>
      <c r="D81" s="1186" t="s">
        <v>77</v>
      </c>
      <c r="E81" s="1187"/>
      <c r="F81" s="493" t="s">
        <v>116</v>
      </c>
      <c r="G81" s="494" t="s">
        <v>116</v>
      </c>
      <c r="H81" s="495" t="s">
        <v>116</v>
      </c>
      <c r="I81" s="363" t="s">
        <v>171</v>
      </c>
      <c r="J81" s="968" t="s">
        <v>169</v>
      </c>
      <c r="K81" s="969"/>
      <c r="L81" s="517"/>
      <c r="M81" s="517"/>
      <c r="N81" s="517"/>
      <c r="O81" s="517"/>
      <c r="P81" s="517"/>
      <c r="Q81" s="517"/>
    </row>
    <row r="82" spans="1:17" ht="17.25" customHeight="1">
      <c r="A82" s="1019"/>
      <c r="B82" s="1184"/>
      <c r="C82" s="497" t="s">
        <v>108</v>
      </c>
      <c r="D82" s="1188" t="s">
        <v>116</v>
      </c>
      <c r="E82" s="1189"/>
      <c r="F82" s="498" t="s">
        <v>116</v>
      </c>
      <c r="G82" s="499" t="s">
        <v>116</v>
      </c>
      <c r="H82" s="500" t="s">
        <v>116</v>
      </c>
      <c r="I82" s="363" t="s">
        <v>172</v>
      </c>
      <c r="J82" s="968" t="s">
        <v>169</v>
      </c>
      <c r="K82" s="969"/>
      <c r="L82" s="517"/>
      <c r="M82" s="517"/>
      <c r="N82" s="517"/>
      <c r="O82" s="517"/>
      <c r="P82" s="517"/>
      <c r="Q82" s="517"/>
    </row>
    <row r="83" spans="1:17" ht="17.25" customHeight="1" thickBot="1">
      <c r="A83" s="1019"/>
      <c r="B83" s="1184"/>
      <c r="C83" s="497" t="s">
        <v>109</v>
      </c>
      <c r="D83" s="1188" t="s">
        <v>116</v>
      </c>
      <c r="E83" s="1189"/>
      <c r="F83" s="498" t="s">
        <v>116</v>
      </c>
      <c r="G83" s="499" t="s">
        <v>116</v>
      </c>
      <c r="H83" s="500" t="s">
        <v>116</v>
      </c>
      <c r="I83" s="501" t="s">
        <v>173</v>
      </c>
      <c r="J83" s="1222" t="s">
        <v>168</v>
      </c>
      <c r="K83" s="1223"/>
      <c r="L83" s="517"/>
      <c r="M83" s="517"/>
      <c r="N83" s="517"/>
      <c r="O83" s="517"/>
      <c r="P83" s="517"/>
      <c r="Q83" s="517"/>
    </row>
    <row r="84" spans="1:17" ht="17.25" customHeight="1" thickTop="1" thickBot="1">
      <c r="A84" s="1019"/>
      <c r="B84" s="1185"/>
      <c r="C84" s="502" t="s">
        <v>110</v>
      </c>
      <c r="D84" s="1207" t="s">
        <v>116</v>
      </c>
      <c r="E84" s="1208"/>
      <c r="F84" s="503" t="s">
        <v>116</v>
      </c>
      <c r="G84" s="504" t="s">
        <v>116</v>
      </c>
      <c r="H84" s="503" t="s">
        <v>116</v>
      </c>
      <c r="I84" s="1024" t="s">
        <v>174</v>
      </c>
      <c r="J84" s="1224"/>
      <c r="K84" s="1025"/>
      <c r="L84" s="517"/>
      <c r="M84" s="517"/>
      <c r="N84" s="517"/>
      <c r="O84" s="517"/>
      <c r="P84" s="517"/>
      <c r="Q84" s="517"/>
    </row>
    <row r="85" spans="1:17" ht="17.25" customHeight="1" thickTop="1">
      <c r="A85" s="1019"/>
      <c r="B85" s="1225" t="s">
        <v>105</v>
      </c>
      <c r="C85" s="505" t="s">
        <v>111</v>
      </c>
      <c r="D85" s="1229" t="s">
        <v>116</v>
      </c>
      <c r="E85" s="1229"/>
      <c r="F85" s="494" t="s">
        <v>116</v>
      </c>
      <c r="G85" s="494" t="s">
        <v>116</v>
      </c>
      <c r="H85" s="493" t="s">
        <v>116</v>
      </c>
      <c r="I85" s="1035"/>
      <c r="J85" s="1036"/>
      <c r="K85" s="1037"/>
      <c r="L85" s="517"/>
      <c r="M85" s="517"/>
      <c r="N85" s="517"/>
      <c r="O85" s="517"/>
      <c r="P85" s="517"/>
      <c r="Q85" s="517"/>
    </row>
    <row r="86" spans="1:17" ht="17.25" customHeight="1">
      <c r="A86" s="1019"/>
      <c r="B86" s="1226"/>
      <c r="C86" s="506" t="s">
        <v>112</v>
      </c>
      <c r="D86" s="1230" t="s">
        <v>116</v>
      </c>
      <c r="E86" s="1230"/>
      <c r="F86" s="499" t="s">
        <v>116</v>
      </c>
      <c r="G86" s="499" t="s">
        <v>116</v>
      </c>
      <c r="H86" s="498" t="s">
        <v>116</v>
      </c>
      <c r="I86" s="1038"/>
      <c r="J86" s="1039"/>
      <c r="K86" s="1040"/>
      <c r="L86" s="517"/>
      <c r="M86" s="517"/>
      <c r="N86" s="517"/>
      <c r="O86" s="517"/>
      <c r="P86" s="517"/>
      <c r="Q86" s="517"/>
    </row>
    <row r="87" spans="1:17" ht="17.25" customHeight="1" thickBot="1">
      <c r="A87" s="1019"/>
      <c r="B87" s="1226"/>
      <c r="C87" s="507" t="s">
        <v>113</v>
      </c>
      <c r="D87" s="1231" t="s">
        <v>116</v>
      </c>
      <c r="E87" s="1231"/>
      <c r="F87" s="499" t="s">
        <v>116</v>
      </c>
      <c r="G87" s="499" t="s">
        <v>116</v>
      </c>
      <c r="H87" s="498" t="s">
        <v>116</v>
      </c>
      <c r="I87" s="1038"/>
      <c r="J87" s="1039"/>
      <c r="K87" s="1040"/>
      <c r="L87" s="517"/>
      <c r="M87" s="517"/>
      <c r="N87" s="517"/>
      <c r="O87" s="517"/>
      <c r="P87" s="517"/>
      <c r="Q87" s="517"/>
    </row>
    <row r="88" spans="1:17" ht="17.25" customHeight="1" thickTop="1">
      <c r="A88" s="1019"/>
      <c r="B88" s="1227"/>
      <c r="C88" s="508" t="s">
        <v>114</v>
      </c>
      <c r="D88" s="1205" t="s">
        <v>116</v>
      </c>
      <c r="E88" s="1206"/>
      <c r="F88" s="509" t="s">
        <v>116</v>
      </c>
      <c r="G88" s="510" t="s">
        <v>116</v>
      </c>
      <c r="H88" s="509" t="s">
        <v>116</v>
      </c>
      <c r="I88" s="1038"/>
      <c r="J88" s="1039"/>
      <c r="K88" s="1040"/>
      <c r="L88" s="517"/>
      <c r="M88" s="517"/>
      <c r="N88" s="517"/>
      <c r="O88" s="517"/>
      <c r="P88" s="517"/>
      <c r="Q88" s="517"/>
    </row>
    <row r="89" spans="1:17" ht="17.25" customHeight="1" thickBot="1">
      <c r="A89" s="1006"/>
      <c r="B89" s="1228"/>
      <c r="C89" s="502" t="s">
        <v>115</v>
      </c>
      <c r="D89" s="1207" t="s">
        <v>116</v>
      </c>
      <c r="E89" s="1208"/>
      <c r="F89" s="503" t="s">
        <v>116</v>
      </c>
      <c r="G89" s="504" t="s">
        <v>116</v>
      </c>
      <c r="H89" s="503" t="s">
        <v>116</v>
      </c>
      <c r="I89" s="1041"/>
      <c r="J89" s="1042"/>
      <c r="K89" s="1043"/>
      <c r="L89" s="517"/>
      <c r="M89" s="517"/>
      <c r="N89" s="517"/>
      <c r="O89" s="517"/>
      <c r="P89" s="517"/>
      <c r="Q89" s="517"/>
    </row>
    <row r="90" spans="1:17" ht="17.25" customHeight="1" thickTop="1">
      <c r="A90" s="1018" t="s">
        <v>117</v>
      </c>
      <c r="B90" s="394" t="s">
        <v>119</v>
      </c>
      <c r="C90" s="511"/>
      <c r="D90" s="377"/>
      <c r="E90" s="1209"/>
      <c r="F90" s="1210"/>
      <c r="G90" s="1210"/>
      <c r="H90" s="1210"/>
      <c r="I90" s="1210"/>
      <c r="J90" s="1210"/>
      <c r="K90" s="1211"/>
      <c r="L90" s="517"/>
      <c r="M90" s="517"/>
      <c r="N90" s="517"/>
      <c r="O90" s="517"/>
      <c r="P90" s="517"/>
      <c r="Q90" s="517"/>
    </row>
    <row r="91" spans="1:17" ht="17.25" customHeight="1">
      <c r="A91" s="1019"/>
      <c r="B91" s="411" t="s">
        <v>120</v>
      </c>
      <c r="C91" s="512"/>
      <c r="D91" s="456"/>
      <c r="E91" s="1212"/>
      <c r="F91" s="1212"/>
      <c r="G91" s="1212"/>
      <c r="H91" s="1212"/>
      <c r="I91" s="1212"/>
      <c r="J91" s="1212"/>
      <c r="K91" s="1213"/>
      <c r="L91" s="517"/>
      <c r="M91" s="517"/>
      <c r="N91" s="517"/>
      <c r="O91" s="517"/>
      <c r="P91" s="517"/>
      <c r="Q91" s="517"/>
    </row>
    <row r="92" spans="1:17" ht="17.25" customHeight="1">
      <c r="A92" s="1019"/>
      <c r="B92" s="394" t="s">
        <v>121</v>
      </c>
      <c r="C92" s="513"/>
      <c r="D92" s="395"/>
      <c r="E92" s="1210"/>
      <c r="F92" s="1210"/>
      <c r="G92" s="1210"/>
      <c r="H92" s="1210"/>
      <c r="I92" s="1210"/>
      <c r="J92" s="1210"/>
      <c r="K92" s="1211"/>
      <c r="L92" s="517"/>
      <c r="M92" s="517"/>
      <c r="N92" s="517"/>
      <c r="O92" s="517"/>
      <c r="P92" s="517"/>
      <c r="Q92" s="517"/>
    </row>
    <row r="93" spans="1:17" ht="17.25" customHeight="1">
      <c r="A93" s="1019"/>
      <c r="B93" s="411" t="s">
        <v>122</v>
      </c>
      <c r="C93" s="512"/>
      <c r="D93" s="512"/>
      <c r="E93" s="1212"/>
      <c r="F93" s="1212"/>
      <c r="G93" s="1212"/>
      <c r="H93" s="1212"/>
      <c r="I93" s="1212"/>
      <c r="J93" s="1212"/>
      <c r="K93" s="1213"/>
      <c r="L93" s="520"/>
      <c r="M93" s="521"/>
      <c r="N93" s="521"/>
      <c r="O93" s="355" t="s">
        <v>195</v>
      </c>
      <c r="P93" s="355" t="s">
        <v>196</v>
      </c>
      <c r="Q93" s="355" t="s">
        <v>197</v>
      </c>
    </row>
    <row r="94" spans="1:17" ht="17.25" customHeight="1">
      <c r="A94" s="1019"/>
      <c r="B94" s="1092" t="s">
        <v>123</v>
      </c>
      <c r="C94" s="1093"/>
      <c r="D94" s="1093"/>
      <c r="E94" s="1216"/>
      <c r="F94" s="1216"/>
      <c r="G94" s="1216"/>
      <c r="H94" s="1216"/>
      <c r="I94" s="1216"/>
      <c r="J94" s="1216"/>
      <c r="K94" s="1217"/>
      <c r="L94" s="522"/>
      <c r="M94" s="523" t="s">
        <v>198</v>
      </c>
      <c r="N94" s="523" t="s">
        <v>139</v>
      </c>
      <c r="O94" s="524" t="str">
        <f>+K13</f>
        <v>人</v>
      </c>
      <c r="P94" s="524" t="str">
        <f>+I8</f>
        <v>人</v>
      </c>
      <c r="Q94" s="524" t="e">
        <f>+P94-O94</f>
        <v>#VALUE!</v>
      </c>
    </row>
    <row r="95" spans="1:17" ht="17.25" customHeight="1">
      <c r="A95" s="1006"/>
      <c r="B95" s="1214"/>
      <c r="C95" s="1215"/>
      <c r="D95" s="1215"/>
      <c r="E95" s="1218"/>
      <c r="F95" s="1218"/>
      <c r="G95" s="1218"/>
      <c r="H95" s="1218"/>
      <c r="I95" s="1218"/>
      <c r="J95" s="1218"/>
      <c r="K95" s="1219"/>
      <c r="L95" s="522"/>
      <c r="M95" s="523" t="s">
        <v>199</v>
      </c>
      <c r="N95" s="523" t="s">
        <v>139</v>
      </c>
      <c r="O95" s="524" t="str">
        <f>+K15</f>
        <v>人</v>
      </c>
      <c r="P95" s="524" t="str">
        <f>+I8</f>
        <v>人</v>
      </c>
      <c r="Q95" s="524" t="e">
        <f>+P95-O95</f>
        <v>#VALUE!</v>
      </c>
    </row>
    <row r="96" spans="1:17" ht="17.25" customHeight="1">
      <c r="A96" s="1018" t="s">
        <v>118</v>
      </c>
      <c r="B96" s="1196" t="s">
        <v>131</v>
      </c>
      <c r="C96" s="1197"/>
      <c r="D96" s="1197"/>
      <c r="E96" s="1197"/>
      <c r="F96" s="1197"/>
      <c r="G96" s="1197"/>
      <c r="H96" s="1197"/>
      <c r="I96" s="1197"/>
      <c r="J96" s="1197"/>
      <c r="K96" s="1198"/>
      <c r="L96" s="525"/>
      <c r="M96" s="523" t="s">
        <v>201</v>
      </c>
      <c r="N96" s="523" t="s">
        <v>285</v>
      </c>
      <c r="O96" s="524" t="str">
        <f>+K29</f>
        <v>個</v>
      </c>
      <c r="P96" s="524" t="str">
        <f>+K30</f>
        <v>個</v>
      </c>
      <c r="Q96" s="524" t="e">
        <f>+O96-P96</f>
        <v>#VALUE!</v>
      </c>
    </row>
    <row r="97" spans="1:17" ht="17.25" customHeight="1">
      <c r="A97" s="1019"/>
      <c r="B97" s="1199"/>
      <c r="C97" s="1200"/>
      <c r="D97" s="1200"/>
      <c r="E97" s="1200"/>
      <c r="F97" s="1200"/>
      <c r="G97" s="1200"/>
      <c r="H97" s="1200"/>
      <c r="I97" s="1200"/>
      <c r="J97" s="1200"/>
      <c r="K97" s="1201"/>
      <c r="L97" s="525"/>
      <c r="M97" s="523" t="s">
        <v>202</v>
      </c>
      <c r="N97" s="523" t="s">
        <v>286</v>
      </c>
      <c r="O97" s="524" t="str">
        <f>+K31</f>
        <v>L/日/避難所</v>
      </c>
      <c r="P97" s="524" t="str">
        <f>+K32</f>
        <v>L/日/避難所</v>
      </c>
      <c r="Q97" s="524" t="e">
        <f>+O97-P97</f>
        <v>#VALUE!</v>
      </c>
    </row>
    <row r="98" spans="1:17" ht="17.25" customHeight="1">
      <c r="A98" s="1019"/>
      <c r="B98" s="1196" t="s">
        <v>132</v>
      </c>
      <c r="C98" s="1197"/>
      <c r="D98" s="1197"/>
      <c r="E98" s="1197"/>
      <c r="F98" s="1197"/>
      <c r="G98" s="1197"/>
      <c r="H98" s="1197"/>
      <c r="I98" s="1197"/>
      <c r="J98" s="1197"/>
      <c r="K98" s="1198"/>
      <c r="L98" s="525"/>
      <c r="M98" s="523" t="s">
        <v>203</v>
      </c>
      <c r="N98" s="523" t="s">
        <v>287</v>
      </c>
      <c r="O98" s="524" t="str">
        <f>+K33</f>
        <v>L/日/避難所</v>
      </c>
      <c r="P98" s="524" t="str">
        <f>+K34</f>
        <v>L/日/避難所</v>
      </c>
      <c r="Q98" s="524" t="e">
        <f>+O98-P98</f>
        <v>#VALUE!</v>
      </c>
    </row>
    <row r="99" spans="1:17" ht="17.25" customHeight="1">
      <c r="A99" s="1019"/>
      <c r="B99" s="1199"/>
      <c r="C99" s="1200"/>
      <c r="D99" s="1200"/>
      <c r="E99" s="1200"/>
      <c r="F99" s="1200"/>
      <c r="G99" s="1200"/>
      <c r="H99" s="1200"/>
      <c r="I99" s="1200"/>
      <c r="J99" s="1200"/>
      <c r="K99" s="1201"/>
      <c r="L99" s="525"/>
      <c r="M99" s="523" t="s">
        <v>205</v>
      </c>
      <c r="N99" s="523" t="s">
        <v>288</v>
      </c>
      <c r="O99" s="524" t="str">
        <f>+K40</f>
        <v>箇所</v>
      </c>
      <c r="P99" s="524" t="str">
        <f>+F40</f>
        <v>（　　箇所）</v>
      </c>
      <c r="Q99" s="524" t="e">
        <f>+O99-P99</f>
        <v>#VALUE!</v>
      </c>
    </row>
    <row r="100" spans="1:17" ht="17.25" customHeight="1">
      <c r="A100" s="1019"/>
      <c r="B100" s="1196" t="s">
        <v>124</v>
      </c>
      <c r="C100" s="1197"/>
      <c r="D100" s="1197"/>
      <c r="E100" s="1197"/>
      <c r="F100" s="1197"/>
      <c r="G100" s="1197"/>
      <c r="H100" s="1197"/>
      <c r="I100" s="1197"/>
      <c r="J100" s="1197"/>
      <c r="K100" s="1198"/>
      <c r="L100" s="526"/>
      <c r="M100" s="523" t="s">
        <v>204</v>
      </c>
      <c r="N100" s="523"/>
      <c r="O100" s="1232">
        <f>+I52</f>
        <v>0</v>
      </c>
      <c r="P100" s="1232"/>
      <c r="Q100" s="1232"/>
    </row>
    <row r="101" spans="1:17" ht="17.25" customHeight="1" thickBot="1">
      <c r="A101" s="1019"/>
      <c r="B101" s="1202"/>
      <c r="C101" s="1203"/>
      <c r="D101" s="1203"/>
      <c r="E101" s="1203"/>
      <c r="F101" s="1203"/>
      <c r="G101" s="1203"/>
      <c r="H101" s="1203"/>
      <c r="I101" s="1203"/>
      <c r="J101" s="1203"/>
      <c r="K101" s="1204"/>
      <c r="L101" s="526"/>
      <c r="M101" s="523" t="s">
        <v>200</v>
      </c>
      <c r="N101" s="523"/>
      <c r="O101" s="524" t="str">
        <f>+F25</f>
        <v>有　・　無</v>
      </c>
      <c r="P101" s="524"/>
      <c r="Q101" s="524"/>
    </row>
    <row r="102" spans="1:17" ht="14.25" customHeight="1" thickTop="1">
      <c r="A102" s="1055"/>
      <c r="B102" s="514" t="s">
        <v>227</v>
      </c>
      <c r="C102" s="514"/>
      <c r="D102" s="515"/>
      <c r="E102" s="515"/>
      <c r="F102" s="515"/>
      <c r="G102" s="515"/>
      <c r="H102" s="515"/>
      <c r="I102" s="515"/>
      <c r="J102" s="515"/>
      <c r="K102" s="516"/>
      <c r="L102" s="527"/>
      <c r="M102" s="528"/>
      <c r="N102" s="528"/>
      <c r="O102" s="529"/>
      <c r="P102" s="529"/>
      <c r="Q102" s="529"/>
    </row>
    <row r="103" spans="1:17" ht="14.25" customHeight="1">
      <c r="A103" s="1055"/>
      <c r="B103" s="1147" t="s">
        <v>351</v>
      </c>
      <c r="C103" s="1148"/>
      <c r="D103" s="1149"/>
      <c r="E103" s="1149"/>
      <c r="F103" s="1149"/>
      <c r="G103" s="1149"/>
      <c r="H103" s="1149"/>
      <c r="I103" s="1149"/>
      <c r="J103" s="1149"/>
      <c r="K103" s="1150"/>
      <c r="L103" s="527"/>
      <c r="M103" s="528"/>
      <c r="N103" s="528"/>
      <c r="O103" s="528"/>
      <c r="P103" s="528"/>
      <c r="Q103" s="528"/>
    </row>
    <row r="104" spans="1:17" ht="14.25" customHeight="1">
      <c r="A104" s="1055"/>
      <c r="B104" s="1141"/>
      <c r="C104" s="1142"/>
      <c r="D104" s="1142"/>
      <c r="E104" s="1142"/>
      <c r="F104" s="1142"/>
      <c r="G104" s="1142"/>
      <c r="H104" s="1142"/>
      <c r="I104" s="1142"/>
      <c r="J104" s="1142"/>
      <c r="K104" s="1143"/>
      <c r="L104" s="528"/>
      <c r="M104" s="528"/>
      <c r="N104" s="528"/>
      <c r="O104" s="528"/>
      <c r="P104" s="528"/>
      <c r="Q104" s="517"/>
    </row>
    <row r="105" spans="1:17" ht="14.25" customHeight="1" thickBot="1">
      <c r="A105" s="1170"/>
      <c r="B105" s="1144"/>
      <c r="C105" s="1145"/>
      <c r="D105" s="1145"/>
      <c r="E105" s="1145"/>
      <c r="F105" s="1145"/>
      <c r="G105" s="1145"/>
      <c r="H105" s="1145"/>
      <c r="I105" s="1145"/>
      <c r="J105" s="1145"/>
      <c r="K105" s="1146"/>
      <c r="L105" s="517"/>
      <c r="M105" s="517"/>
      <c r="N105" s="517"/>
      <c r="O105" s="517"/>
      <c r="P105" s="517"/>
      <c r="Q105" s="517"/>
    </row>
    <row r="106" spans="1:17" ht="14.25" thickTop="1"/>
  </sheetData>
  <mergeCells count="150">
    <mergeCell ref="A96:A105"/>
    <mergeCell ref="B96:K97"/>
    <mergeCell ref="B98:K99"/>
    <mergeCell ref="B100:K101"/>
    <mergeCell ref="O100:Q100"/>
    <mergeCell ref="B103:C103"/>
    <mergeCell ref="D103:K103"/>
    <mergeCell ref="B104:K105"/>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I85:K89"/>
    <mergeCell ref="D86:E86"/>
    <mergeCell ref="D87:E87"/>
    <mergeCell ref="D88:E88"/>
    <mergeCell ref="B81:B84"/>
    <mergeCell ref="D81:E81"/>
    <mergeCell ref="J81:K81"/>
    <mergeCell ref="D82:E82"/>
    <mergeCell ref="J82:K82"/>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I35:K39"/>
    <mergeCell ref="B29:C34"/>
    <mergeCell ref="I29:J29"/>
    <mergeCell ref="I30:J30"/>
    <mergeCell ref="I31:J31"/>
    <mergeCell ref="I32:J32"/>
    <mergeCell ref="D40:D42"/>
    <mergeCell ref="I40:J40"/>
    <mergeCell ref="I41:J41"/>
    <mergeCell ref="E29:F29"/>
    <mergeCell ref="G29:H29"/>
    <mergeCell ref="E30:F30"/>
    <mergeCell ref="F36:G36"/>
    <mergeCell ref="F37:G37"/>
    <mergeCell ref="F38:G38"/>
    <mergeCell ref="F39:G39"/>
    <mergeCell ref="A27:A28"/>
    <mergeCell ref="B27:H28"/>
    <mergeCell ref="I27:K28"/>
    <mergeCell ref="D19:H19"/>
    <mergeCell ref="B20:C21"/>
    <mergeCell ref="D20:H20"/>
    <mergeCell ref="I20:K20"/>
    <mergeCell ref="D21:K21"/>
    <mergeCell ref="B22:C23"/>
    <mergeCell ref="D22:H22"/>
    <mergeCell ref="I22:K23"/>
    <mergeCell ref="D23:H2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D11:E11"/>
    <mergeCell ref="I11:K12"/>
    <mergeCell ref="B12:H12"/>
    <mergeCell ref="A7:A13"/>
    <mergeCell ref="B7:E7"/>
    <mergeCell ref="F7:H7"/>
    <mergeCell ref="B8:E8"/>
    <mergeCell ref="D9:E9"/>
    <mergeCell ref="G9:H9"/>
    <mergeCell ref="B13:H13"/>
    <mergeCell ref="I13:J13"/>
    <mergeCell ref="E1:K1"/>
    <mergeCell ref="A2:E3"/>
    <mergeCell ref="G2:H2"/>
    <mergeCell ref="I2:K2"/>
    <mergeCell ref="G3:H3"/>
    <mergeCell ref="I3:K3"/>
    <mergeCell ref="J9:K9"/>
    <mergeCell ref="B10:E10"/>
    <mergeCell ref="G10:H10"/>
    <mergeCell ref="E51:F51"/>
    <mergeCell ref="G51:H51"/>
    <mergeCell ref="E32:G32"/>
    <mergeCell ref="G30:H30"/>
    <mergeCell ref="E31:G31"/>
    <mergeCell ref="E33:F33"/>
    <mergeCell ref="G33:H33"/>
    <mergeCell ref="E34:F34"/>
    <mergeCell ref="G34:H34"/>
    <mergeCell ref="F35:G35"/>
  </mergeCells>
  <phoneticPr fontId="47"/>
  <conditionalFormatting sqref="Q96 Q101">
    <cfRule type="cellIs" dxfId="87" priority="4" stopIfTrue="1" operator="greaterThan">
      <formula>0</formula>
    </cfRule>
  </conditionalFormatting>
  <conditionalFormatting sqref="Q99">
    <cfRule type="cellIs" dxfId="86" priority="3" stopIfTrue="1" operator="greaterThan">
      <formula>0</formula>
    </cfRule>
  </conditionalFormatting>
  <conditionalFormatting sqref="Q97:Q98">
    <cfRule type="cellIs" dxfId="85" priority="2" stopIfTrue="1" operator="greaterThan">
      <formula>0</formula>
    </cfRule>
  </conditionalFormatting>
  <conditionalFormatting sqref="Q94:Q95">
    <cfRule type="cellIs" dxfId="84" priority="1" stopIfTrue="1" operator="greaterThan">
      <formula>0</formula>
    </cfRule>
  </conditionalFormatting>
  <dataValidations count="18">
    <dataValidation type="list" allowBlank="1" showInputMessage="1" showErrorMessage="1" sqref="F61">
      <formula1>"熊本県,大分県,福岡県,長崎県"</formula1>
    </dataValidation>
    <dataValidation type="list" allowBlank="1" showInputMessage="1" showErrorMessage="1" sqref="J80:K83">
      <formula1>"◎,○,×"</formula1>
    </dataValidation>
    <dataValidation type="list" allowBlank="1" showInputMessage="1" showErrorMessage="1" sqref="G51:H51">
      <formula1>"十分 ・ 不足 ・ 無,十分,不足,無"</formula1>
    </dataValidation>
    <dataValidation type="list" allowBlank="1" showInputMessage="1" showErrorMessage="1" sqref="E51">
      <formula1>"１回　・　２回　・　３回,１回,２回,３回"</formula1>
    </dataValidation>
    <dataValidation type="list" allowBlank="1" showInputMessage="1" showErrorMessage="1" sqref="G47:H48">
      <formula1>"不適　・　適,適,不適"</formula1>
    </dataValidation>
    <dataValidation type="list" allowBlank="1" showInputMessage="1" showErrorMessage="1" sqref="H45:H46 F46 E48:E50 H49:H50 E52">
      <formula1>"無　・　有,有,無"</formula1>
    </dataValidation>
    <dataValidation type="list" allowBlank="1" showInputMessage="1" showErrorMessage="1" sqref="H40 E43:E44 G44">
      <formula1>"無 ・ 有,無,有"</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F41:F42 H41:H42">
      <formula1>"不良・普・良,不良,普,良"</formula1>
    </dataValidation>
    <dataValidation type="list" allowBlank="1" showInputMessage="1" showErrorMessage="1" sqref="E40">
      <formula1>"無(使用不可)・有(使用可),無(使用不可),有(使用可)"</formula1>
    </dataValidation>
    <dataValidation type="list" allowBlank="1" showInputMessage="1" showErrorMessage="1" sqref="F35:G39">
      <formula1>"（使用可・使用不可）,（使用可),（使用不可）"</formula1>
    </dataValidation>
    <dataValidation type="list" allowBlank="1" showInputMessage="1" showErrorMessage="1" sqref="E35:E39">
      <formula1>"無・有,無,有"</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29:F30 E33:F34">
      <formula1>"可(開通)・不可(不通),可(開通),不可(不通)"</formula1>
    </dataValidation>
    <dataValidation type="list" allowBlank="1" showInputMessage="1" showErrorMessage="1" sqref="G52:H52">
      <formula1>"無(不適)　・　有(適),無(不適),有(適)"</formula1>
    </dataValidation>
    <dataValidation type="list" allowBlank="1" showInputMessage="1" showErrorMessage="1" sqref="E45:F45">
      <formula1>"不良　・　普　・　良,不良,普,良"</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topLeftCell="A37" zoomScale="110" zoomScaleNormal="100" zoomScaleSheetLayoutView="110" workbookViewId="0">
      <selection activeCell="B103" sqref="B103:C103"/>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125" style="1" customWidth="1"/>
    <col min="13" max="13" width="8.5" style="1" customWidth="1"/>
    <col min="14" max="14" width="7.875" style="1" customWidth="1"/>
    <col min="15" max="16" width="8.25" style="1" customWidth="1"/>
    <col min="17" max="16384" width="9" style="1"/>
  </cols>
  <sheetData>
    <row r="1" spans="1:17" ht="17.25" customHeight="1" thickBot="1">
      <c r="A1" s="364" t="s">
        <v>225</v>
      </c>
      <c r="B1" s="364"/>
      <c r="C1" s="364"/>
      <c r="D1" s="364"/>
      <c r="E1" s="1107" t="s">
        <v>326</v>
      </c>
      <c r="F1" s="1107"/>
      <c r="G1" s="1107"/>
      <c r="H1" s="1107"/>
      <c r="I1" s="1107"/>
      <c r="J1" s="1107"/>
      <c r="K1" s="1107"/>
      <c r="L1" s="517"/>
      <c r="M1" s="517"/>
      <c r="N1" s="517"/>
      <c r="O1" s="517"/>
      <c r="P1" s="517"/>
      <c r="Q1" s="517"/>
    </row>
    <row r="2" spans="1:17" ht="17.25" customHeight="1" thickTop="1">
      <c r="A2" s="1108" t="s">
        <v>130</v>
      </c>
      <c r="B2" s="1109"/>
      <c r="C2" s="1109"/>
      <c r="D2" s="1109"/>
      <c r="E2" s="1109"/>
      <c r="F2" s="364"/>
      <c r="G2" s="1110" t="s">
        <v>65</v>
      </c>
      <c r="H2" s="1111"/>
      <c r="I2" s="1112" t="s">
        <v>0</v>
      </c>
      <c r="J2" s="1113"/>
      <c r="K2" s="1114"/>
      <c r="L2" s="517"/>
      <c r="M2" s="517"/>
      <c r="N2" s="517"/>
      <c r="O2" s="517"/>
      <c r="P2" s="517"/>
      <c r="Q2" s="517"/>
    </row>
    <row r="3" spans="1:17" ht="17.25" customHeight="1" thickBot="1">
      <c r="A3" s="1109"/>
      <c r="B3" s="1109"/>
      <c r="C3" s="1109"/>
      <c r="D3" s="1109"/>
      <c r="E3" s="1109"/>
      <c r="F3" s="364"/>
      <c r="G3" s="1115" t="s">
        <v>28</v>
      </c>
      <c r="H3" s="1116"/>
      <c r="I3" s="1117"/>
      <c r="J3" s="1118"/>
      <c r="K3" s="1119"/>
      <c r="L3" s="517"/>
      <c r="M3" s="517"/>
      <c r="N3" s="517"/>
      <c r="O3" s="517"/>
      <c r="P3" s="517"/>
      <c r="Q3" s="517"/>
    </row>
    <row r="4" spans="1:17" ht="17.25" customHeight="1" thickTop="1">
      <c r="A4" s="365" t="s">
        <v>1</v>
      </c>
      <c r="B4" s="364"/>
      <c r="C4" s="364"/>
      <c r="D4" s="364"/>
      <c r="E4" s="364"/>
      <c r="F4" s="364"/>
      <c r="G4" s="366"/>
      <c r="H4" s="367"/>
      <c r="I4" s="367"/>
      <c r="J4" s="367"/>
      <c r="K4" s="367"/>
      <c r="L4" s="517"/>
      <c r="M4" s="517"/>
      <c r="N4" s="517"/>
      <c r="O4" s="517"/>
      <c r="P4" s="517"/>
      <c r="Q4" s="517"/>
    </row>
    <row r="5" spans="1:17" ht="17.25" customHeight="1">
      <c r="A5" s="365" t="s">
        <v>2</v>
      </c>
      <c r="B5" s="364"/>
      <c r="C5" s="364"/>
      <c r="D5" s="364"/>
      <c r="E5" s="364"/>
      <c r="F5" s="364"/>
      <c r="G5" s="364"/>
      <c r="H5" s="364"/>
      <c r="I5" s="364"/>
      <c r="J5" s="364"/>
      <c r="K5" s="364"/>
      <c r="L5" s="517"/>
      <c r="M5" s="517"/>
      <c r="N5" s="517"/>
      <c r="O5" s="517"/>
      <c r="P5" s="517"/>
      <c r="Q5" s="517"/>
    </row>
    <row r="6" spans="1:17" ht="17.25" customHeight="1" thickBot="1">
      <c r="A6" s="365" t="s">
        <v>3</v>
      </c>
      <c r="B6" s="364"/>
      <c r="C6" s="364"/>
      <c r="D6" s="364"/>
      <c r="E6" s="364"/>
      <c r="F6" s="364"/>
      <c r="G6" s="364"/>
      <c r="H6" s="364"/>
      <c r="I6" s="364"/>
      <c r="J6" s="364"/>
      <c r="K6" s="364"/>
      <c r="L6" s="517"/>
      <c r="M6" s="517"/>
      <c r="N6" s="517"/>
      <c r="O6" s="517"/>
      <c r="P6" s="517"/>
      <c r="Q6" s="517"/>
    </row>
    <row r="7" spans="1:17" ht="17.25" customHeight="1" thickTop="1" thickBot="1">
      <c r="A7" s="1054" t="s">
        <v>4</v>
      </c>
      <c r="B7" s="1056" t="s">
        <v>5</v>
      </c>
      <c r="C7" s="1120"/>
      <c r="D7" s="1120"/>
      <c r="E7" s="1121"/>
      <c r="F7" s="1122" t="s">
        <v>73</v>
      </c>
      <c r="G7" s="1120"/>
      <c r="H7" s="1120"/>
      <c r="I7" s="368" t="s">
        <v>16</v>
      </c>
      <c r="J7" s="369" t="s">
        <v>349</v>
      </c>
      <c r="K7" s="370" t="s">
        <v>350</v>
      </c>
      <c r="L7" s="517"/>
      <c r="M7" s="517"/>
      <c r="N7" s="517"/>
      <c r="O7" s="517"/>
      <c r="P7" s="517"/>
      <c r="Q7" s="517"/>
    </row>
    <row r="8" spans="1:17" ht="17.25" customHeight="1" thickTop="1" thickBot="1">
      <c r="A8" s="1055"/>
      <c r="B8" s="1123"/>
      <c r="C8" s="1124"/>
      <c r="D8" s="1124"/>
      <c r="E8" s="1125"/>
      <c r="F8" s="371"/>
      <c r="G8" s="372"/>
      <c r="H8" s="372"/>
      <c r="I8" s="373" t="s">
        <v>77</v>
      </c>
      <c r="J8" s="374" t="s">
        <v>149</v>
      </c>
      <c r="K8" s="375" t="s">
        <v>150</v>
      </c>
      <c r="L8" s="517"/>
      <c r="M8" s="517"/>
      <c r="N8" s="517"/>
      <c r="O8" s="517"/>
      <c r="P8" s="517"/>
      <c r="Q8" s="517"/>
    </row>
    <row r="9" spans="1:17" ht="17.25" customHeight="1" thickTop="1">
      <c r="A9" s="1019"/>
      <c r="B9" s="376" t="s">
        <v>14</v>
      </c>
      <c r="C9" s="377"/>
      <c r="D9" s="1126"/>
      <c r="E9" s="1127"/>
      <c r="F9" s="376" t="s">
        <v>15</v>
      </c>
      <c r="G9" s="1128"/>
      <c r="H9" s="1129"/>
      <c r="I9" s="376" t="s">
        <v>6</v>
      </c>
      <c r="J9" s="1131"/>
      <c r="K9" s="1132"/>
      <c r="L9" s="517"/>
      <c r="M9" s="517"/>
      <c r="N9" s="517"/>
      <c r="O9" s="517"/>
      <c r="P9" s="517"/>
      <c r="Q9" s="517"/>
    </row>
    <row r="10" spans="1:17" ht="17.25" customHeight="1">
      <c r="A10" s="1019"/>
      <c r="B10" s="1070"/>
      <c r="C10" s="1071"/>
      <c r="D10" s="1071"/>
      <c r="E10" s="1072"/>
      <c r="F10" s="378" t="s">
        <v>136</v>
      </c>
      <c r="G10" s="997"/>
      <c r="H10" s="998"/>
      <c r="I10" s="379"/>
      <c r="J10" s="380"/>
      <c r="K10" s="381" t="s">
        <v>332</v>
      </c>
      <c r="L10" s="517"/>
      <c r="M10" s="517"/>
      <c r="N10" s="517"/>
      <c r="O10" s="517"/>
      <c r="P10" s="517"/>
      <c r="Q10" s="517"/>
    </row>
    <row r="11" spans="1:17" ht="17.25" customHeight="1">
      <c r="A11" s="1019"/>
      <c r="B11" s="382" t="s">
        <v>20</v>
      </c>
      <c r="C11" s="383"/>
      <c r="D11" s="1049" t="s">
        <v>315</v>
      </c>
      <c r="E11" s="1049"/>
      <c r="F11" s="384" t="s">
        <v>137</v>
      </c>
      <c r="G11" s="385" t="str">
        <f>IF(ISERROR(K10/I8),"",K10/I8)</f>
        <v/>
      </c>
      <c r="H11" s="386" t="s">
        <v>138</v>
      </c>
      <c r="I11" s="1133" t="s">
        <v>7</v>
      </c>
      <c r="J11" s="1134"/>
      <c r="K11" s="1135"/>
      <c r="L11" s="517"/>
      <c r="M11" s="517"/>
      <c r="N11" s="517"/>
      <c r="O11" s="517"/>
      <c r="P11" s="517"/>
      <c r="Q11" s="517"/>
    </row>
    <row r="12" spans="1:17" ht="17.25" customHeight="1">
      <c r="A12" s="1019"/>
      <c r="B12" s="1092" t="s">
        <v>60</v>
      </c>
      <c r="C12" s="1139"/>
      <c r="D12" s="1139"/>
      <c r="E12" s="1139"/>
      <c r="F12" s="1139"/>
      <c r="G12" s="1139"/>
      <c r="H12" s="1140"/>
      <c r="I12" s="1136"/>
      <c r="J12" s="1137"/>
      <c r="K12" s="1138"/>
      <c r="L12" s="517"/>
      <c r="M12" s="517"/>
      <c r="N12" s="517"/>
      <c r="O12" s="517"/>
      <c r="P12" s="517"/>
      <c r="Q12" s="517"/>
    </row>
    <row r="13" spans="1:17" ht="17.25" customHeight="1" thickBot="1">
      <c r="A13" s="1006"/>
      <c r="B13" s="1130"/>
      <c r="C13" s="1063"/>
      <c r="D13" s="1063"/>
      <c r="E13" s="1063"/>
      <c r="F13" s="1063"/>
      <c r="G13" s="1063"/>
      <c r="H13" s="1064"/>
      <c r="I13" s="1065" t="s">
        <v>328</v>
      </c>
      <c r="J13" s="1066"/>
      <c r="K13" s="387" t="str">
        <f>IF(ISERROR(K10/3.5),"人",K10/3.5)</f>
        <v>人</v>
      </c>
      <c r="L13" s="517"/>
      <c r="M13" s="517"/>
      <c r="N13" s="517"/>
      <c r="O13" s="517"/>
      <c r="P13" s="517"/>
      <c r="Q13" s="517"/>
    </row>
    <row r="14" spans="1:17" ht="17.25" customHeight="1" thickTop="1">
      <c r="A14" s="1054" t="s">
        <v>13</v>
      </c>
      <c r="B14" s="1056" t="s">
        <v>8</v>
      </c>
      <c r="C14" s="1057"/>
      <c r="D14" s="1057"/>
      <c r="E14" s="1057"/>
      <c r="F14" s="1057"/>
      <c r="G14" s="1057"/>
      <c r="H14" s="1058"/>
      <c r="I14" s="1059" t="s">
        <v>187</v>
      </c>
      <c r="J14" s="1060"/>
      <c r="K14" s="388" t="str">
        <f>IF(ISERROR(I8-K13),"人",I8-K13)</f>
        <v>人</v>
      </c>
      <c r="L14" s="517"/>
      <c r="M14" s="517"/>
      <c r="N14" s="517"/>
      <c r="O14" s="517"/>
      <c r="P14" s="517"/>
      <c r="Q14" s="517"/>
    </row>
    <row r="15" spans="1:17" ht="17.25" customHeight="1" thickBot="1">
      <c r="A15" s="1055"/>
      <c r="B15" s="389" t="s">
        <v>17</v>
      </c>
      <c r="C15" s="390"/>
      <c r="D15" s="1061"/>
      <c r="E15" s="1061"/>
      <c r="F15" s="1061"/>
      <c r="G15" s="1061"/>
      <c r="H15" s="1062"/>
      <c r="I15" s="1059" t="s">
        <v>329</v>
      </c>
      <c r="J15" s="1060"/>
      <c r="K15" s="387" t="str">
        <f>IF(ISERROR(K10/6.4),"人",K10/6.4)</f>
        <v>人</v>
      </c>
      <c r="L15" s="517"/>
      <c r="M15" s="517"/>
      <c r="N15" s="517"/>
      <c r="O15" s="517"/>
      <c r="P15" s="517"/>
      <c r="Q15" s="517"/>
    </row>
    <row r="16" spans="1:17" ht="17.25" customHeight="1" thickTop="1">
      <c r="A16" s="1019"/>
      <c r="B16" s="376" t="s">
        <v>18</v>
      </c>
      <c r="C16" s="377"/>
      <c r="D16" s="1063"/>
      <c r="E16" s="1063"/>
      <c r="F16" s="1063"/>
      <c r="G16" s="1063"/>
      <c r="H16" s="1064"/>
      <c r="I16" s="1065" t="s">
        <v>188</v>
      </c>
      <c r="J16" s="1066"/>
      <c r="K16" s="388" t="str">
        <f>IF(ISERROR(I8-K15),"人",I8-K15)</f>
        <v>人</v>
      </c>
      <c r="L16" s="517"/>
      <c r="M16" s="517"/>
      <c r="N16" s="517"/>
      <c r="O16" s="517"/>
      <c r="P16" s="517"/>
      <c r="Q16" s="517"/>
    </row>
    <row r="17" spans="1:17" ht="17.25" customHeight="1">
      <c r="A17" s="1019"/>
      <c r="B17" s="1067" t="s">
        <v>19</v>
      </c>
      <c r="C17" s="1068"/>
      <c r="D17" s="1068"/>
      <c r="E17" s="1068"/>
      <c r="F17" s="1068"/>
      <c r="G17" s="1068"/>
      <c r="H17" s="1069"/>
      <c r="I17" s="391"/>
      <c r="J17" s="392"/>
      <c r="K17" s="393"/>
      <c r="L17" s="517"/>
      <c r="M17" s="517"/>
      <c r="N17" s="517"/>
      <c r="O17" s="517"/>
      <c r="P17" s="517"/>
      <c r="Q17" s="517"/>
    </row>
    <row r="18" spans="1:17" ht="17.25" customHeight="1">
      <c r="A18" s="1019"/>
      <c r="B18" s="1070"/>
      <c r="C18" s="1071"/>
      <c r="D18" s="1071"/>
      <c r="E18" s="1071"/>
      <c r="F18" s="1071"/>
      <c r="G18" s="1071"/>
      <c r="H18" s="1072"/>
      <c r="I18" s="391"/>
      <c r="J18" s="392"/>
      <c r="K18" s="393"/>
      <c r="L18" s="517"/>
      <c r="M18" s="517"/>
      <c r="N18" s="517"/>
      <c r="O18" s="517"/>
      <c r="P18" s="517"/>
      <c r="Q18" s="517"/>
    </row>
    <row r="19" spans="1:17" ht="17.25" customHeight="1" thickBot="1">
      <c r="A19" s="1019"/>
      <c r="B19" s="394" t="s">
        <v>21</v>
      </c>
      <c r="C19" s="395"/>
      <c r="D19" s="1073" t="s">
        <v>29</v>
      </c>
      <c r="E19" s="1073"/>
      <c r="F19" s="1073"/>
      <c r="G19" s="1073"/>
      <c r="H19" s="1074"/>
      <c r="I19" s="391"/>
      <c r="J19" s="392"/>
      <c r="K19" s="393"/>
      <c r="L19" s="517"/>
      <c r="M19" s="517"/>
      <c r="N19" s="517"/>
      <c r="O19" s="517"/>
      <c r="P19" s="517"/>
      <c r="Q19" s="517"/>
    </row>
    <row r="20" spans="1:17" ht="17.25" customHeight="1" thickTop="1">
      <c r="A20" s="1055"/>
      <c r="B20" s="1075" t="s">
        <v>26</v>
      </c>
      <c r="C20" s="1076"/>
      <c r="D20" s="1079" t="s">
        <v>30</v>
      </c>
      <c r="E20" s="1079"/>
      <c r="F20" s="1079"/>
      <c r="G20" s="1079"/>
      <c r="H20" s="1079"/>
      <c r="I20" s="1080" t="s">
        <v>126</v>
      </c>
      <c r="J20" s="1080"/>
      <c r="K20" s="1081"/>
      <c r="L20" s="517"/>
      <c r="M20" s="517"/>
      <c r="N20" s="517"/>
      <c r="O20" s="517"/>
      <c r="P20" s="517"/>
      <c r="Q20" s="517"/>
    </row>
    <row r="21" spans="1:17" ht="17.25" customHeight="1" thickBot="1">
      <c r="A21" s="1055"/>
      <c r="B21" s="1077"/>
      <c r="C21" s="1078"/>
      <c r="D21" s="1082" t="s">
        <v>330</v>
      </c>
      <c r="E21" s="1082"/>
      <c r="F21" s="1082"/>
      <c r="G21" s="1082"/>
      <c r="H21" s="1082"/>
      <c r="I21" s="1082"/>
      <c r="J21" s="1082"/>
      <c r="K21" s="1083"/>
      <c r="L21" s="517"/>
      <c r="M21" s="517"/>
      <c r="N21" s="517"/>
      <c r="O21" s="517"/>
      <c r="P21" s="517"/>
      <c r="Q21" s="517"/>
    </row>
    <row r="22" spans="1:17" ht="17.25" customHeight="1" thickTop="1">
      <c r="A22" s="1019"/>
      <c r="B22" s="1084" t="s">
        <v>22</v>
      </c>
      <c r="C22" s="1085"/>
      <c r="D22" s="1063" t="s">
        <v>30</v>
      </c>
      <c r="E22" s="1063"/>
      <c r="F22" s="1063"/>
      <c r="G22" s="1063"/>
      <c r="H22" s="1063"/>
      <c r="I22" s="1088" t="s">
        <v>11</v>
      </c>
      <c r="J22" s="1089"/>
      <c r="K22" s="1090"/>
      <c r="L22" s="517"/>
      <c r="M22" s="517"/>
      <c r="N22" s="517"/>
      <c r="O22" s="517"/>
      <c r="P22" s="517"/>
      <c r="Q22" s="517"/>
    </row>
    <row r="23" spans="1:17" ht="17.25" customHeight="1">
      <c r="A23" s="1019"/>
      <c r="B23" s="1086"/>
      <c r="C23" s="1087"/>
      <c r="D23" s="1071" t="s">
        <v>27</v>
      </c>
      <c r="E23" s="1071"/>
      <c r="F23" s="1071"/>
      <c r="G23" s="1071"/>
      <c r="H23" s="1071"/>
      <c r="I23" s="1091"/>
      <c r="J23" s="1089"/>
      <c r="K23" s="1090"/>
      <c r="L23" s="517"/>
      <c r="M23" s="517"/>
      <c r="N23" s="517"/>
      <c r="O23" s="517"/>
      <c r="P23" s="517"/>
      <c r="Q23" s="517"/>
    </row>
    <row r="24" spans="1:17" ht="17.25" customHeight="1" thickBot="1">
      <c r="A24" s="1019"/>
      <c r="B24" s="1092" t="s">
        <v>9</v>
      </c>
      <c r="C24" s="1093"/>
      <c r="D24" s="1093"/>
      <c r="E24" s="1093"/>
      <c r="F24" s="1093"/>
      <c r="G24" s="1093"/>
      <c r="H24" s="1093"/>
      <c r="I24" s="1094"/>
      <c r="J24" s="1095"/>
      <c r="K24" s="1096"/>
      <c r="L24" s="517"/>
      <c r="M24" s="517"/>
      <c r="N24" s="517"/>
      <c r="O24" s="517"/>
      <c r="P24" s="517"/>
      <c r="Q24" s="517"/>
    </row>
    <row r="25" spans="1:17" ht="17.25" customHeight="1" thickTop="1" thickBot="1">
      <c r="A25" s="1019"/>
      <c r="B25" s="396" t="s">
        <v>23</v>
      </c>
      <c r="C25" s="397"/>
      <c r="D25" s="398" t="s">
        <v>314</v>
      </c>
      <c r="E25" s="399" t="s">
        <v>71</v>
      </c>
      <c r="F25" s="400" t="s">
        <v>314</v>
      </c>
      <c r="G25" s="1100"/>
      <c r="H25" s="1101"/>
      <c r="I25" s="1094"/>
      <c r="J25" s="1095"/>
      <c r="K25" s="1096"/>
      <c r="L25" s="517"/>
      <c r="M25" s="517"/>
      <c r="N25" s="517"/>
      <c r="O25" s="517"/>
      <c r="P25" s="517"/>
      <c r="Q25" s="517"/>
    </row>
    <row r="26" spans="1:17" ht="17.25" customHeight="1" thickTop="1">
      <c r="A26" s="1006"/>
      <c r="B26" s="1102" t="s">
        <v>25</v>
      </c>
      <c r="C26" s="1103"/>
      <c r="D26" s="1103"/>
      <c r="E26" s="401" t="s">
        <v>314</v>
      </c>
      <c r="F26" s="1104"/>
      <c r="G26" s="1105"/>
      <c r="H26" s="1106"/>
      <c r="I26" s="1097"/>
      <c r="J26" s="1098"/>
      <c r="K26" s="1099"/>
      <c r="L26" s="517"/>
      <c r="M26" s="517"/>
      <c r="N26" s="517"/>
      <c r="O26" s="517"/>
      <c r="P26" s="517"/>
      <c r="Q26" s="517"/>
    </row>
    <row r="27" spans="1:17" ht="17.25" customHeight="1">
      <c r="A27" s="1005"/>
      <c r="B27" s="990" t="s">
        <v>293</v>
      </c>
      <c r="C27" s="1007"/>
      <c r="D27" s="1007"/>
      <c r="E27" s="1007"/>
      <c r="F27" s="1007"/>
      <c r="G27" s="1007"/>
      <c r="H27" s="1008"/>
      <c r="I27" s="1012" t="s">
        <v>10</v>
      </c>
      <c r="J27" s="1013"/>
      <c r="K27" s="1014"/>
      <c r="L27" s="517"/>
      <c r="M27" s="517"/>
      <c r="N27" s="517"/>
      <c r="O27" s="517"/>
      <c r="P27" s="517"/>
      <c r="Q27" s="517"/>
    </row>
    <row r="28" spans="1:17" ht="17.25" customHeight="1" thickBot="1">
      <c r="A28" s="1006"/>
      <c r="B28" s="1009"/>
      <c r="C28" s="1010"/>
      <c r="D28" s="1010"/>
      <c r="E28" s="1010"/>
      <c r="F28" s="1010"/>
      <c r="G28" s="1010"/>
      <c r="H28" s="1011"/>
      <c r="I28" s="1015"/>
      <c r="J28" s="1016"/>
      <c r="K28" s="1017"/>
      <c r="L28" s="517"/>
      <c r="M28" s="517"/>
      <c r="N28" s="517"/>
      <c r="O28" s="517"/>
      <c r="P28" s="517"/>
      <c r="Q28" s="517"/>
    </row>
    <row r="29" spans="1:17" ht="17.25" customHeight="1" thickTop="1">
      <c r="A29" s="1018" t="s">
        <v>12</v>
      </c>
      <c r="B29" s="1012" t="s">
        <v>31</v>
      </c>
      <c r="C29" s="1020"/>
      <c r="D29" s="402" t="s">
        <v>32</v>
      </c>
      <c r="E29" s="1051" t="s">
        <v>296</v>
      </c>
      <c r="F29" s="1051"/>
      <c r="G29" s="1052" t="s">
        <v>294</v>
      </c>
      <c r="H29" s="1053"/>
      <c r="I29" s="1026" t="s">
        <v>233</v>
      </c>
      <c r="J29" s="1027"/>
      <c r="K29" s="403" t="str">
        <f>IF(ISERROR(I8/250),"個",ROUNDUP(I8/250,0))</f>
        <v>個</v>
      </c>
      <c r="L29" s="517" t="s">
        <v>193</v>
      </c>
      <c r="M29" s="517"/>
      <c r="N29" s="517"/>
      <c r="O29" s="517"/>
      <c r="P29" s="517"/>
      <c r="Q29" s="517"/>
    </row>
    <row r="30" spans="1:17" ht="17.25" customHeight="1">
      <c r="A30" s="1019"/>
      <c r="B30" s="1021"/>
      <c r="C30" s="1022"/>
      <c r="D30" s="404" t="s">
        <v>62</v>
      </c>
      <c r="E30" s="954" t="s">
        <v>296</v>
      </c>
      <c r="F30" s="954"/>
      <c r="G30" s="955" t="s">
        <v>294</v>
      </c>
      <c r="H30" s="956"/>
      <c r="I30" s="1028" t="s">
        <v>182</v>
      </c>
      <c r="J30" s="1029"/>
      <c r="K30" s="405" t="s">
        <v>181</v>
      </c>
      <c r="L30" s="517"/>
      <c r="M30" s="517"/>
      <c r="N30" s="517"/>
      <c r="O30" s="517"/>
      <c r="P30" s="517"/>
      <c r="Q30" s="517"/>
    </row>
    <row r="31" spans="1:17" ht="17.25" customHeight="1">
      <c r="A31" s="1019"/>
      <c r="B31" s="1021"/>
      <c r="C31" s="1022"/>
      <c r="D31" s="404" t="s">
        <v>33</v>
      </c>
      <c r="E31" s="948" t="s">
        <v>297</v>
      </c>
      <c r="F31" s="948"/>
      <c r="G31" s="948"/>
      <c r="H31" s="406" t="s">
        <v>295</v>
      </c>
      <c r="I31" s="1028" t="s">
        <v>207</v>
      </c>
      <c r="J31" s="1030"/>
      <c r="K31" s="407" t="str">
        <f>IF(ISERROR(I8*6),"L/日/避難所",I8*6)</f>
        <v>L/日/避難所</v>
      </c>
      <c r="L31" s="517"/>
      <c r="M31" s="517"/>
      <c r="N31" s="517"/>
      <c r="O31" s="517"/>
      <c r="P31" s="517"/>
      <c r="Q31" s="517"/>
    </row>
    <row r="32" spans="1:17" ht="17.25" customHeight="1" thickBot="1">
      <c r="A32" s="1019"/>
      <c r="B32" s="1021"/>
      <c r="C32" s="1022"/>
      <c r="D32" s="408" t="s">
        <v>41</v>
      </c>
      <c r="E32" s="953" t="s">
        <v>302</v>
      </c>
      <c r="F32" s="953"/>
      <c r="G32" s="953"/>
      <c r="H32" s="409" t="s">
        <v>295</v>
      </c>
      <c r="I32" s="1028" t="s">
        <v>192</v>
      </c>
      <c r="J32" s="1030"/>
      <c r="K32" s="410" t="s">
        <v>194</v>
      </c>
      <c r="L32" s="517"/>
      <c r="M32" s="517"/>
      <c r="N32" s="517"/>
      <c r="O32" s="517"/>
      <c r="P32" s="517"/>
      <c r="Q32" s="517"/>
    </row>
    <row r="33" spans="1:17" ht="17.25" customHeight="1" thickTop="1">
      <c r="A33" s="1019"/>
      <c r="B33" s="1021"/>
      <c r="C33" s="1023"/>
      <c r="D33" s="411" t="s">
        <v>34</v>
      </c>
      <c r="E33" s="957" t="s">
        <v>296</v>
      </c>
      <c r="F33" s="957"/>
      <c r="G33" s="958" t="s">
        <v>294</v>
      </c>
      <c r="H33" s="959"/>
      <c r="I33" s="1151" t="s">
        <v>184</v>
      </c>
      <c r="J33" s="1030"/>
      <c r="K33" s="407" t="str">
        <f>IF(ISERROR(I8*3),"L/日/避難所",I8*3)</f>
        <v>L/日/避難所</v>
      </c>
      <c r="L33" s="517"/>
      <c r="M33" s="517"/>
      <c r="N33" s="517"/>
      <c r="O33" s="517"/>
      <c r="P33" s="517"/>
      <c r="Q33" s="517"/>
    </row>
    <row r="34" spans="1:17" ht="17.25" customHeight="1">
      <c r="A34" s="1019"/>
      <c r="B34" s="1024"/>
      <c r="C34" s="1025"/>
      <c r="D34" s="394" t="s">
        <v>35</v>
      </c>
      <c r="E34" s="970" t="s">
        <v>296</v>
      </c>
      <c r="F34" s="970"/>
      <c r="G34" s="971" t="s">
        <v>294</v>
      </c>
      <c r="H34" s="972"/>
      <c r="I34" s="453" t="s">
        <v>183</v>
      </c>
      <c r="J34" s="413" t="s">
        <v>206</v>
      </c>
      <c r="K34" s="407" t="str">
        <f>IF(ISERROR(J34*I8),"L/日/避難所",J34*I8)</f>
        <v>L/日/避難所</v>
      </c>
      <c r="L34" s="517"/>
      <c r="M34" s="517"/>
      <c r="N34" s="517"/>
      <c r="O34" s="517"/>
      <c r="P34" s="517"/>
      <c r="Q34" s="517"/>
    </row>
    <row r="35" spans="1:17" ht="17.25" customHeight="1">
      <c r="A35" s="1019"/>
      <c r="B35" s="990" t="s">
        <v>36</v>
      </c>
      <c r="C35" s="1031"/>
      <c r="D35" s="382" t="s">
        <v>37</v>
      </c>
      <c r="E35" s="414" t="s">
        <v>298</v>
      </c>
      <c r="F35" s="949" t="s">
        <v>299</v>
      </c>
      <c r="G35" s="949"/>
      <c r="H35" s="415"/>
      <c r="I35" s="1035"/>
      <c r="J35" s="1036"/>
      <c r="K35" s="1037"/>
      <c r="L35" s="517"/>
      <c r="M35" s="517"/>
      <c r="N35" s="517"/>
      <c r="O35" s="517"/>
      <c r="P35" s="517"/>
      <c r="Q35" s="517"/>
    </row>
    <row r="36" spans="1:17" ht="17.25" customHeight="1" thickBot="1">
      <c r="A36" s="1019"/>
      <c r="B36" s="1032"/>
      <c r="C36" s="1033"/>
      <c r="D36" s="394" t="s">
        <v>38</v>
      </c>
      <c r="E36" s="416" t="s">
        <v>298</v>
      </c>
      <c r="F36" s="950" t="s">
        <v>299</v>
      </c>
      <c r="G36" s="950"/>
      <c r="H36" s="417"/>
      <c r="I36" s="1038"/>
      <c r="J36" s="1039"/>
      <c r="K36" s="1040"/>
      <c r="L36" s="517"/>
      <c r="M36" s="517"/>
      <c r="N36" s="517"/>
      <c r="O36" s="517"/>
      <c r="P36" s="517"/>
      <c r="Q36" s="517"/>
    </row>
    <row r="37" spans="1:17" ht="17.25" customHeight="1" thickTop="1" thickBot="1">
      <c r="A37" s="1019"/>
      <c r="B37" s="1032"/>
      <c r="C37" s="1034"/>
      <c r="D37" s="418" t="s">
        <v>39</v>
      </c>
      <c r="E37" s="419" t="s">
        <v>298</v>
      </c>
      <c r="F37" s="951" t="s">
        <v>299</v>
      </c>
      <c r="G37" s="951"/>
      <c r="H37" s="420"/>
      <c r="I37" s="1039"/>
      <c r="J37" s="1039"/>
      <c r="K37" s="1040"/>
      <c r="L37" s="517"/>
      <c r="M37" s="517"/>
      <c r="N37" s="517"/>
      <c r="O37" s="517"/>
      <c r="P37" s="517"/>
      <c r="Q37" s="517"/>
    </row>
    <row r="38" spans="1:17" ht="17.25" customHeight="1" thickTop="1">
      <c r="A38" s="1019"/>
      <c r="B38" s="1032"/>
      <c r="C38" s="1033"/>
      <c r="D38" s="411" t="s">
        <v>40</v>
      </c>
      <c r="E38" s="414" t="s">
        <v>298</v>
      </c>
      <c r="F38" s="952" t="s">
        <v>299</v>
      </c>
      <c r="G38" s="952"/>
      <c r="H38" s="415"/>
      <c r="I38" s="1038"/>
      <c r="J38" s="1039"/>
      <c r="K38" s="1040"/>
      <c r="L38" s="517"/>
      <c r="M38" s="517"/>
      <c r="N38" s="517"/>
      <c r="O38" s="517"/>
      <c r="P38" s="517"/>
      <c r="Q38" s="517"/>
    </row>
    <row r="39" spans="1:17" ht="17.25" customHeight="1" thickBot="1">
      <c r="A39" s="1019"/>
      <c r="B39" s="1032"/>
      <c r="C39" s="1033"/>
      <c r="D39" s="394" t="s">
        <v>42</v>
      </c>
      <c r="E39" s="416" t="s">
        <v>298</v>
      </c>
      <c r="F39" s="949" t="s">
        <v>299</v>
      </c>
      <c r="G39" s="949"/>
      <c r="H39" s="421"/>
      <c r="I39" s="1041"/>
      <c r="J39" s="1042"/>
      <c r="K39" s="1043"/>
      <c r="L39" s="517"/>
      <c r="M39" s="517"/>
      <c r="N39" s="517"/>
      <c r="O39" s="517"/>
      <c r="P39" s="517"/>
      <c r="Q39" s="517"/>
    </row>
    <row r="40" spans="1:17" ht="17.25" customHeight="1" thickTop="1">
      <c r="A40" s="1019"/>
      <c r="B40" s="1032"/>
      <c r="C40" s="1034"/>
      <c r="D40" s="1044" t="s">
        <v>63</v>
      </c>
      <c r="E40" s="422" t="s">
        <v>300</v>
      </c>
      <c r="F40" s="423" t="s">
        <v>180</v>
      </c>
      <c r="G40" s="424" t="s">
        <v>144</v>
      </c>
      <c r="H40" s="425" t="s">
        <v>304</v>
      </c>
      <c r="I40" s="1047" t="s">
        <v>292</v>
      </c>
      <c r="J40" s="1048"/>
      <c r="K40" s="426" t="str">
        <f>IF(ISERROR(I8/50),"箇所",ROUNDUP(I8/50,0))</f>
        <v>箇所</v>
      </c>
      <c r="L40" s="518"/>
      <c r="M40" s="519"/>
      <c r="N40" s="519"/>
      <c r="O40" s="519"/>
      <c r="P40" s="519"/>
      <c r="Q40" s="517"/>
    </row>
    <row r="41" spans="1:17" ht="17.25" customHeight="1" thickBot="1">
      <c r="A41" s="1019"/>
      <c r="B41" s="1032"/>
      <c r="C41" s="1034"/>
      <c r="D41" s="1045"/>
      <c r="E41" s="427" t="s">
        <v>146</v>
      </c>
      <c r="F41" s="604" t="s">
        <v>301</v>
      </c>
      <c r="G41" s="428" t="s">
        <v>148</v>
      </c>
      <c r="H41" s="605" t="s">
        <v>301</v>
      </c>
      <c r="I41" s="1038"/>
      <c r="J41" s="1039"/>
      <c r="K41" s="426"/>
      <c r="L41" s="517"/>
      <c r="M41" s="517"/>
      <c r="N41" s="517"/>
      <c r="O41" s="517"/>
      <c r="P41" s="517"/>
      <c r="Q41" s="517"/>
    </row>
    <row r="42" spans="1:17" ht="17.25" customHeight="1" thickTop="1" thickBot="1">
      <c r="A42" s="1019"/>
      <c r="B42" s="1032"/>
      <c r="C42" s="1034"/>
      <c r="D42" s="1046"/>
      <c r="E42" s="429" t="s">
        <v>43</v>
      </c>
      <c r="F42" s="606" t="s">
        <v>303</v>
      </c>
      <c r="G42" s="430" t="s">
        <v>61</v>
      </c>
      <c r="H42" s="607" t="s">
        <v>303</v>
      </c>
      <c r="I42" s="431"/>
      <c r="J42" s="432"/>
      <c r="K42" s="433"/>
      <c r="L42" s="517"/>
      <c r="M42" s="517"/>
      <c r="N42" s="517"/>
      <c r="O42" s="517"/>
      <c r="P42" s="517"/>
      <c r="Q42" s="517"/>
    </row>
    <row r="43" spans="1:17" ht="17.25" customHeight="1" thickTop="1">
      <c r="A43" s="1019"/>
      <c r="B43" s="1032"/>
      <c r="C43" s="1033"/>
      <c r="D43" s="434" t="s">
        <v>44</v>
      </c>
      <c r="E43" s="435" t="s">
        <v>304</v>
      </c>
      <c r="F43" s="436" t="s">
        <v>67</v>
      </c>
      <c r="G43" s="437"/>
      <c r="H43" s="438" t="s">
        <v>152</v>
      </c>
      <c r="I43" s="431"/>
      <c r="J43" s="432"/>
      <c r="K43" s="433"/>
      <c r="L43" s="517"/>
      <c r="M43" s="517"/>
      <c r="N43" s="517"/>
      <c r="O43" s="517"/>
      <c r="P43" s="517"/>
      <c r="Q43" s="517"/>
    </row>
    <row r="44" spans="1:17" ht="17.25" customHeight="1">
      <c r="A44" s="1019"/>
      <c r="B44" s="992"/>
      <c r="C44" s="993"/>
      <c r="D44" s="335" t="s">
        <v>45</v>
      </c>
      <c r="E44" s="439" t="s">
        <v>304</v>
      </c>
      <c r="F44" s="437" t="s">
        <v>68</v>
      </c>
      <c r="G44" s="435" t="s">
        <v>304</v>
      </c>
      <c r="H44" s="440" t="s">
        <v>152</v>
      </c>
      <c r="I44" s="441"/>
      <c r="J44" s="442"/>
      <c r="K44" s="443"/>
      <c r="L44" s="517"/>
      <c r="M44" s="517"/>
      <c r="N44" s="517"/>
      <c r="O44" s="517"/>
      <c r="P44" s="517"/>
      <c r="Q44" s="517"/>
    </row>
    <row r="45" spans="1:17" ht="17.25" customHeight="1" thickBot="1">
      <c r="A45" s="1019"/>
      <c r="B45" s="990" t="s">
        <v>46</v>
      </c>
      <c r="C45" s="1031"/>
      <c r="D45" s="335" t="s">
        <v>47</v>
      </c>
      <c r="E45" s="1049" t="s">
        <v>305</v>
      </c>
      <c r="F45" s="1050"/>
      <c r="G45" s="444" t="s">
        <v>49</v>
      </c>
      <c r="H45" s="445" t="s">
        <v>69</v>
      </c>
      <c r="I45" s="1035"/>
      <c r="J45" s="1036"/>
      <c r="K45" s="1037"/>
      <c r="L45" s="517"/>
      <c r="M45" s="517"/>
      <c r="N45" s="517"/>
      <c r="O45" s="517"/>
      <c r="P45" s="517"/>
      <c r="Q45" s="517"/>
    </row>
    <row r="46" spans="1:17" ht="17.25" customHeight="1" thickTop="1" thickBot="1">
      <c r="A46" s="1019"/>
      <c r="B46" s="1032"/>
      <c r="C46" s="1033"/>
      <c r="D46" s="986" t="s">
        <v>48</v>
      </c>
      <c r="E46" s="987"/>
      <c r="F46" s="439" t="s">
        <v>69</v>
      </c>
      <c r="G46" s="446" t="s">
        <v>308</v>
      </c>
      <c r="H46" s="447" t="s">
        <v>69</v>
      </c>
      <c r="I46" s="1039"/>
      <c r="J46" s="1039"/>
      <c r="K46" s="1040"/>
      <c r="L46" s="517"/>
      <c r="M46" s="517"/>
      <c r="N46" s="517"/>
      <c r="O46" s="517"/>
      <c r="P46" s="517"/>
      <c r="Q46" s="517"/>
    </row>
    <row r="47" spans="1:17" ht="17.25" customHeight="1" thickTop="1">
      <c r="A47" s="1019"/>
      <c r="B47" s="1032"/>
      <c r="C47" s="1033"/>
      <c r="D47" s="986" t="s">
        <v>56</v>
      </c>
      <c r="E47" s="987"/>
      <c r="F47" s="987"/>
      <c r="G47" s="997" t="s">
        <v>307</v>
      </c>
      <c r="H47" s="998"/>
      <c r="I47" s="1038"/>
      <c r="J47" s="1039"/>
      <c r="K47" s="1040"/>
      <c r="L47" s="517"/>
      <c r="M47" s="517"/>
      <c r="N47" s="517"/>
      <c r="O47" s="517"/>
      <c r="P47" s="517"/>
      <c r="Q47" s="517"/>
    </row>
    <row r="48" spans="1:17" ht="17.25" customHeight="1">
      <c r="A48" s="1019"/>
      <c r="B48" s="1032"/>
      <c r="C48" s="1033"/>
      <c r="D48" s="335" t="s">
        <v>52</v>
      </c>
      <c r="E48" s="386" t="s">
        <v>306</v>
      </c>
      <c r="F48" s="335" t="s">
        <v>53</v>
      </c>
      <c r="G48" s="1049" t="s">
        <v>51</v>
      </c>
      <c r="H48" s="1050"/>
      <c r="I48" s="1038"/>
      <c r="J48" s="1039"/>
      <c r="K48" s="1040"/>
      <c r="L48" s="517"/>
      <c r="M48" s="517"/>
      <c r="N48" s="517"/>
      <c r="O48" s="517"/>
      <c r="P48" s="517"/>
      <c r="Q48" s="517"/>
    </row>
    <row r="49" spans="1:17" ht="17.25" customHeight="1">
      <c r="A49" s="1019"/>
      <c r="B49" s="1032"/>
      <c r="C49" s="1033"/>
      <c r="D49" s="335" t="s">
        <v>154</v>
      </c>
      <c r="E49" s="386" t="s">
        <v>306</v>
      </c>
      <c r="F49" s="986" t="s">
        <v>70</v>
      </c>
      <c r="G49" s="987"/>
      <c r="H49" s="448" t="s">
        <v>69</v>
      </c>
      <c r="I49" s="1038"/>
      <c r="J49" s="1039"/>
      <c r="K49" s="1040"/>
      <c r="L49" s="517"/>
      <c r="M49" s="517"/>
      <c r="N49" s="517"/>
      <c r="O49" s="517"/>
      <c r="P49" s="517"/>
      <c r="Q49" s="517"/>
    </row>
    <row r="50" spans="1:17" ht="17.25" customHeight="1" thickBot="1">
      <c r="A50" s="1019"/>
      <c r="B50" s="992"/>
      <c r="C50" s="993"/>
      <c r="D50" s="434" t="s">
        <v>54</v>
      </c>
      <c r="E50" s="386" t="s">
        <v>306</v>
      </c>
      <c r="F50" s="988" t="s">
        <v>55</v>
      </c>
      <c r="G50" s="989"/>
      <c r="H50" s="445" t="s">
        <v>69</v>
      </c>
      <c r="I50" s="1041"/>
      <c r="J50" s="1042"/>
      <c r="K50" s="1043"/>
      <c r="L50" s="517"/>
      <c r="M50" s="517"/>
      <c r="N50" s="517"/>
      <c r="O50" s="517"/>
      <c r="P50" s="517"/>
      <c r="Q50" s="517"/>
    </row>
    <row r="51" spans="1:17" ht="17.25" customHeight="1" thickTop="1" thickBot="1">
      <c r="A51" s="1019"/>
      <c r="B51" s="990" t="s">
        <v>57</v>
      </c>
      <c r="C51" s="991"/>
      <c r="D51" s="449" t="s">
        <v>157</v>
      </c>
      <c r="E51" s="1002" t="s">
        <v>310</v>
      </c>
      <c r="F51" s="1002"/>
      <c r="G51" s="1003" t="s">
        <v>311</v>
      </c>
      <c r="H51" s="1004"/>
      <c r="I51" s="994" t="s">
        <v>190</v>
      </c>
      <c r="J51" s="995"/>
      <c r="K51" s="996"/>
      <c r="L51" s="517"/>
      <c r="M51" s="517"/>
      <c r="N51" s="517"/>
      <c r="O51" s="517"/>
      <c r="P51" s="517"/>
      <c r="Q51" s="517"/>
    </row>
    <row r="52" spans="1:17" ht="17.25" customHeight="1" thickTop="1">
      <c r="A52" s="1006"/>
      <c r="B52" s="992"/>
      <c r="C52" s="993"/>
      <c r="D52" s="450" t="s">
        <v>58</v>
      </c>
      <c r="E52" s="451" t="s">
        <v>69</v>
      </c>
      <c r="F52" s="452" t="s">
        <v>59</v>
      </c>
      <c r="G52" s="997" t="s">
        <v>309</v>
      </c>
      <c r="H52" s="998"/>
      <c r="I52" s="999"/>
      <c r="J52" s="1000"/>
      <c r="K52" s="1001"/>
      <c r="L52" s="517"/>
      <c r="M52" s="517"/>
      <c r="N52" s="517"/>
      <c r="O52" s="517"/>
      <c r="P52" s="517"/>
      <c r="Q52" s="517"/>
    </row>
    <row r="53" spans="1:17" ht="17.25" customHeight="1" thickBot="1">
      <c r="A53" s="364" t="s">
        <v>224</v>
      </c>
      <c r="B53" s="364"/>
      <c r="C53" s="364"/>
      <c r="D53" s="364"/>
      <c r="E53" s="985" t="s">
        <v>127</v>
      </c>
      <c r="F53" s="985"/>
      <c r="G53" s="985"/>
      <c r="H53" s="985"/>
      <c r="I53" s="985"/>
      <c r="J53" s="985"/>
      <c r="K53" s="985"/>
      <c r="L53" s="517"/>
      <c r="M53" s="517"/>
      <c r="N53" s="517"/>
      <c r="O53" s="517"/>
      <c r="P53" s="517"/>
      <c r="Q53" s="517"/>
    </row>
    <row r="54" spans="1:17" ht="17.25" customHeight="1" thickTop="1">
      <c r="A54" s="1152" t="s">
        <v>130</v>
      </c>
      <c r="B54" s="1152"/>
      <c r="C54" s="1152"/>
      <c r="D54" s="1152"/>
      <c r="E54" s="1153" t="s">
        <v>5</v>
      </c>
      <c r="F54" s="1154"/>
      <c r="G54" s="1155"/>
      <c r="H54" s="1156" t="s">
        <v>65</v>
      </c>
      <c r="I54" s="1157"/>
      <c r="J54" s="1158" t="s">
        <v>0</v>
      </c>
      <c r="K54" s="1159"/>
      <c r="L54" s="517"/>
      <c r="M54" s="517"/>
      <c r="N54" s="517"/>
      <c r="O54" s="517"/>
      <c r="P54" s="517"/>
      <c r="Q54" s="517"/>
    </row>
    <row r="55" spans="1:17" ht="17.25" customHeight="1" thickBot="1">
      <c r="A55" s="1152"/>
      <c r="B55" s="1152"/>
      <c r="C55" s="1152"/>
      <c r="D55" s="1152"/>
      <c r="E55" s="1123"/>
      <c r="F55" s="1124"/>
      <c r="G55" s="1125"/>
      <c r="H55" s="1160" t="s">
        <v>28</v>
      </c>
      <c r="I55" s="1161"/>
      <c r="J55" s="1162"/>
      <c r="K55" s="1163"/>
      <c r="L55" s="517"/>
      <c r="M55" s="517"/>
      <c r="N55" s="517"/>
      <c r="O55" s="517"/>
      <c r="P55" s="517"/>
      <c r="Q55" s="517"/>
    </row>
    <row r="56" spans="1:17" ht="17.25" customHeight="1" thickTop="1">
      <c r="A56" s="365" t="s">
        <v>1</v>
      </c>
      <c r="B56" s="364"/>
      <c r="C56" s="364"/>
      <c r="D56" s="364"/>
      <c r="E56" s="364"/>
      <c r="F56" s="364"/>
      <c r="G56" s="1168"/>
      <c r="H56" s="1168"/>
      <c r="I56" s="1168"/>
      <c r="J56" s="1168"/>
      <c r="K56" s="1168"/>
      <c r="L56" s="517"/>
      <c r="M56" s="517"/>
      <c r="N56" s="517"/>
      <c r="O56" s="517"/>
      <c r="P56" s="517"/>
      <c r="Q56" s="517"/>
    </row>
    <row r="57" spans="1:17" ht="17.25" customHeight="1">
      <c r="A57" s="365" t="s">
        <v>2</v>
      </c>
      <c r="B57" s="364"/>
      <c r="C57" s="364"/>
      <c r="D57" s="364"/>
      <c r="E57" s="364"/>
      <c r="F57" s="364"/>
      <c r="G57" s="364"/>
      <c r="H57" s="364"/>
      <c r="I57" s="364"/>
      <c r="J57" s="364"/>
      <c r="K57" s="364"/>
      <c r="L57" s="517"/>
      <c r="M57" s="517"/>
      <c r="N57" s="517"/>
      <c r="O57" s="517"/>
      <c r="P57" s="517"/>
      <c r="Q57" s="517"/>
    </row>
    <row r="58" spans="1:17" ht="17.25" customHeight="1">
      <c r="A58" s="365" t="s">
        <v>3</v>
      </c>
      <c r="B58" s="364"/>
      <c r="C58" s="364"/>
      <c r="D58" s="364"/>
      <c r="E58" s="364"/>
      <c r="F58" s="364"/>
      <c r="G58" s="364"/>
      <c r="H58" s="364"/>
      <c r="I58" s="364"/>
      <c r="J58" s="364"/>
      <c r="K58" s="364"/>
      <c r="L58" s="517"/>
      <c r="M58" s="517"/>
      <c r="N58" s="517"/>
      <c r="O58" s="517"/>
      <c r="P58" s="517"/>
      <c r="Q58" s="517"/>
    </row>
    <row r="59" spans="1:17" ht="17.25" customHeight="1" thickBot="1">
      <c r="A59" s="454"/>
      <c r="B59" s="1012" t="s">
        <v>74</v>
      </c>
      <c r="C59" s="1020"/>
      <c r="D59" s="1020"/>
      <c r="E59" s="975"/>
      <c r="F59" s="975"/>
      <c r="G59" s="975"/>
      <c r="H59" s="976"/>
      <c r="I59" s="1169" t="s">
        <v>75</v>
      </c>
      <c r="J59" s="975"/>
      <c r="K59" s="976"/>
      <c r="L59" s="517"/>
      <c r="M59" s="517"/>
      <c r="N59" s="517"/>
      <c r="O59" s="517"/>
      <c r="P59" s="517"/>
      <c r="Q59" s="517"/>
    </row>
    <row r="60" spans="1:17" ht="17.25" customHeight="1" thickTop="1">
      <c r="A60" s="1054" t="s">
        <v>95</v>
      </c>
      <c r="B60" s="1075" t="s">
        <v>76</v>
      </c>
      <c r="C60" s="1076"/>
      <c r="D60" s="1173" t="s">
        <v>77</v>
      </c>
      <c r="E60" s="395" t="s">
        <v>159</v>
      </c>
      <c r="F60" s="395"/>
      <c r="G60" s="395"/>
      <c r="H60" s="455" t="s">
        <v>77</v>
      </c>
      <c r="I60" s="326" t="s">
        <v>95</v>
      </c>
      <c r="J60" s="327" t="s">
        <v>161</v>
      </c>
      <c r="K60" s="328" t="s">
        <v>139</v>
      </c>
      <c r="L60" s="517"/>
      <c r="M60" s="517"/>
      <c r="N60" s="517"/>
      <c r="O60" s="517"/>
      <c r="P60" s="517"/>
      <c r="Q60" s="517"/>
    </row>
    <row r="61" spans="1:17" ht="17.25" customHeight="1">
      <c r="A61" s="1055"/>
      <c r="B61" s="1171"/>
      <c r="C61" s="1172"/>
      <c r="D61" s="1174"/>
      <c r="E61" s="456" t="s">
        <v>78</v>
      </c>
      <c r="F61" s="456"/>
      <c r="G61" s="456"/>
      <c r="H61" s="457" t="s">
        <v>77</v>
      </c>
      <c r="I61" s="329" t="s">
        <v>162</v>
      </c>
      <c r="J61" s="330" t="s">
        <v>163</v>
      </c>
      <c r="K61" s="331" t="s">
        <v>139</v>
      </c>
      <c r="L61" s="517"/>
      <c r="M61" s="517"/>
      <c r="N61" s="517"/>
      <c r="O61" s="517"/>
      <c r="P61" s="517"/>
      <c r="Q61" s="517"/>
    </row>
    <row r="62" spans="1:17" ht="17.25" customHeight="1" thickBot="1">
      <c r="A62" s="1055"/>
      <c r="B62" s="1175" t="s">
        <v>79</v>
      </c>
      <c r="C62" s="1176"/>
      <c r="D62" s="458" t="s">
        <v>77</v>
      </c>
      <c r="E62" s="395" t="s">
        <v>81</v>
      </c>
      <c r="F62" s="395"/>
      <c r="G62" s="395"/>
      <c r="H62" s="459" t="s">
        <v>77</v>
      </c>
      <c r="I62" s="332"/>
      <c r="J62" s="330" t="s">
        <v>164</v>
      </c>
      <c r="K62" s="331" t="s">
        <v>139</v>
      </c>
      <c r="L62" s="517"/>
      <c r="M62" s="517"/>
      <c r="N62" s="517"/>
      <c r="O62" s="517"/>
      <c r="P62" s="517"/>
      <c r="Q62" s="517"/>
    </row>
    <row r="63" spans="1:17" ht="17.25" customHeight="1" thickTop="1">
      <c r="A63" s="1055"/>
      <c r="B63" s="1175" t="s">
        <v>82</v>
      </c>
      <c r="C63" s="1176"/>
      <c r="D63" s="460" t="s">
        <v>77</v>
      </c>
      <c r="E63" s="461"/>
      <c r="F63" s="462"/>
      <c r="G63" s="461"/>
      <c r="H63" s="463"/>
      <c r="I63" s="332"/>
      <c r="J63" s="333" t="s">
        <v>165</v>
      </c>
      <c r="K63" s="334" t="s">
        <v>139</v>
      </c>
      <c r="L63" s="517"/>
      <c r="M63" s="517"/>
      <c r="N63" s="517"/>
      <c r="O63" s="517"/>
      <c r="P63" s="517"/>
      <c r="Q63" s="517"/>
    </row>
    <row r="64" spans="1:17" ht="17.25" customHeight="1" thickBot="1">
      <c r="A64" s="1055"/>
      <c r="B64" s="1175" t="s">
        <v>135</v>
      </c>
      <c r="C64" s="1176"/>
      <c r="D64" s="464" t="s">
        <v>77</v>
      </c>
      <c r="E64" s="465"/>
      <c r="F64" s="466"/>
      <c r="G64" s="465"/>
      <c r="H64" s="467"/>
      <c r="I64" s="332"/>
      <c r="J64" s="335" t="s">
        <v>166</v>
      </c>
      <c r="K64" s="336" t="s">
        <v>139</v>
      </c>
      <c r="L64" s="517"/>
      <c r="M64" s="517"/>
      <c r="N64" s="517"/>
      <c r="O64" s="517"/>
      <c r="P64" s="517"/>
      <c r="Q64" s="517"/>
    </row>
    <row r="65" spans="1:17" ht="17.25" customHeight="1" thickTop="1">
      <c r="A65" s="1055"/>
      <c r="B65" s="1177" t="s">
        <v>134</v>
      </c>
      <c r="C65" s="1178"/>
      <c r="D65" s="1190" t="s">
        <v>77</v>
      </c>
      <c r="E65" s="456" t="s">
        <v>83</v>
      </c>
      <c r="F65" s="456"/>
      <c r="G65" s="456"/>
      <c r="H65" s="457" t="s">
        <v>77</v>
      </c>
      <c r="I65" s="356" t="s">
        <v>234</v>
      </c>
      <c r="J65" s="357"/>
      <c r="K65" s="358" t="s">
        <v>139</v>
      </c>
      <c r="L65" s="517"/>
      <c r="M65" s="517"/>
      <c r="N65" s="517"/>
      <c r="O65" s="517"/>
      <c r="P65" s="517"/>
      <c r="Q65" s="517"/>
    </row>
    <row r="66" spans="1:17" ht="17.25" customHeight="1">
      <c r="A66" s="1055"/>
      <c r="B66" s="1179"/>
      <c r="C66" s="1180"/>
      <c r="D66" s="1191"/>
      <c r="E66" s="468" t="s">
        <v>84</v>
      </c>
      <c r="F66" s="468"/>
      <c r="G66" s="468"/>
      <c r="H66" s="469" t="s">
        <v>77</v>
      </c>
      <c r="I66" s="977" t="s">
        <v>235</v>
      </c>
      <c r="J66" s="978"/>
      <c r="K66" s="358" t="s">
        <v>139</v>
      </c>
      <c r="L66" s="517"/>
      <c r="M66" s="517"/>
      <c r="N66" s="517"/>
      <c r="O66" s="517"/>
      <c r="P66" s="517"/>
      <c r="Q66" s="517"/>
    </row>
    <row r="67" spans="1:17" ht="17.25" customHeight="1">
      <c r="A67" s="1055"/>
      <c r="B67" s="1181"/>
      <c r="C67" s="1182"/>
      <c r="D67" s="1174"/>
      <c r="E67" s="468" t="s">
        <v>85</v>
      </c>
      <c r="F67" s="468"/>
      <c r="G67" s="468"/>
      <c r="H67" s="469" t="s">
        <v>77</v>
      </c>
      <c r="I67" s="979" t="s">
        <v>236</v>
      </c>
      <c r="J67" s="980"/>
      <c r="K67" s="981"/>
      <c r="L67" s="517"/>
      <c r="M67" s="517"/>
      <c r="N67" s="517"/>
      <c r="O67" s="517"/>
      <c r="P67" s="517"/>
      <c r="Q67" s="517"/>
    </row>
    <row r="68" spans="1:17" ht="17.25" customHeight="1">
      <c r="A68" s="1055"/>
      <c r="B68" s="1192" t="s">
        <v>86</v>
      </c>
      <c r="C68" s="1193"/>
      <c r="D68" s="1190" t="s">
        <v>77</v>
      </c>
      <c r="E68" s="395" t="s">
        <v>87</v>
      </c>
      <c r="F68" s="395"/>
      <c r="G68" s="395"/>
      <c r="H68" s="459" t="s">
        <v>77</v>
      </c>
      <c r="I68" s="979"/>
      <c r="J68" s="980"/>
      <c r="K68" s="981"/>
      <c r="L68" s="517"/>
      <c r="M68" s="517"/>
      <c r="N68" s="517"/>
      <c r="O68" s="517"/>
      <c r="P68" s="517"/>
      <c r="Q68" s="517"/>
    </row>
    <row r="69" spans="1:17" ht="17.25" customHeight="1">
      <c r="A69" s="1055"/>
      <c r="B69" s="1194"/>
      <c r="C69" s="1195"/>
      <c r="D69" s="1191"/>
      <c r="E69" s="377" t="s">
        <v>88</v>
      </c>
      <c r="F69" s="377"/>
      <c r="G69" s="377"/>
      <c r="H69" s="470" t="s">
        <v>77</v>
      </c>
      <c r="I69" s="982" t="s">
        <v>237</v>
      </c>
      <c r="J69" s="359" t="s">
        <v>238</v>
      </c>
      <c r="K69" s="328" t="s">
        <v>139</v>
      </c>
      <c r="L69" s="517"/>
      <c r="M69" s="517"/>
      <c r="N69" s="517"/>
      <c r="O69" s="517"/>
      <c r="P69" s="517"/>
      <c r="Q69" s="517"/>
    </row>
    <row r="70" spans="1:17" ht="17.25" customHeight="1">
      <c r="A70" s="1055"/>
      <c r="B70" s="1194"/>
      <c r="C70" s="1195"/>
      <c r="D70" s="1191"/>
      <c r="E70" s="377" t="s">
        <v>89</v>
      </c>
      <c r="F70" s="377"/>
      <c r="G70" s="377"/>
      <c r="H70" s="470" t="s">
        <v>77</v>
      </c>
      <c r="I70" s="983"/>
      <c r="J70" s="360" t="s">
        <v>239</v>
      </c>
      <c r="K70" s="331" t="s">
        <v>139</v>
      </c>
      <c r="L70" s="517"/>
      <c r="M70" s="517"/>
      <c r="N70" s="517"/>
      <c r="O70" s="517"/>
      <c r="P70" s="517"/>
      <c r="Q70" s="517"/>
    </row>
    <row r="71" spans="1:17" ht="17.25" customHeight="1" thickBot="1">
      <c r="A71" s="1055"/>
      <c r="B71" s="1171"/>
      <c r="C71" s="1172"/>
      <c r="D71" s="1174"/>
      <c r="E71" s="377" t="s">
        <v>90</v>
      </c>
      <c r="F71" s="377"/>
      <c r="G71" s="377"/>
      <c r="H71" s="470" t="s">
        <v>77</v>
      </c>
      <c r="I71" s="983"/>
      <c r="J71" s="360" t="s">
        <v>240</v>
      </c>
      <c r="K71" s="331" t="s">
        <v>139</v>
      </c>
      <c r="L71" s="517"/>
      <c r="M71" s="517"/>
      <c r="N71" s="517"/>
      <c r="O71" s="517"/>
      <c r="P71" s="517"/>
      <c r="Q71" s="517"/>
    </row>
    <row r="72" spans="1:17" ht="17.25" customHeight="1" thickTop="1">
      <c r="A72" s="1055"/>
      <c r="B72" s="471" t="s">
        <v>91</v>
      </c>
      <c r="C72" s="472"/>
      <c r="D72" s="472"/>
      <c r="E72" s="473"/>
      <c r="F72" s="474" t="s">
        <v>77</v>
      </c>
      <c r="G72" s="475"/>
      <c r="H72" s="476"/>
      <c r="I72" s="983"/>
      <c r="J72" s="360" t="s">
        <v>245</v>
      </c>
      <c r="K72" s="331" t="s">
        <v>139</v>
      </c>
      <c r="L72" s="517"/>
      <c r="M72" s="517"/>
      <c r="N72" s="517"/>
      <c r="O72" s="517"/>
      <c r="P72" s="517"/>
      <c r="Q72" s="517"/>
    </row>
    <row r="73" spans="1:17" ht="17.25" customHeight="1">
      <c r="A73" s="1055"/>
      <c r="B73" s="404" t="s">
        <v>92</v>
      </c>
      <c r="C73" s="477"/>
      <c r="D73" s="477"/>
      <c r="E73" s="477"/>
      <c r="F73" s="460" t="s">
        <v>77</v>
      </c>
      <c r="G73" s="478"/>
      <c r="H73" s="479"/>
      <c r="I73" s="983"/>
      <c r="J73" s="360" t="s">
        <v>244</v>
      </c>
      <c r="K73" s="331" t="s">
        <v>139</v>
      </c>
      <c r="L73" s="517"/>
      <c r="M73" s="517"/>
      <c r="N73" s="517"/>
      <c r="O73" s="517"/>
      <c r="P73" s="517"/>
      <c r="Q73" s="517"/>
    </row>
    <row r="74" spans="1:17" ht="17.25" customHeight="1">
      <c r="A74" s="1055"/>
      <c r="B74" s="404" t="s">
        <v>93</v>
      </c>
      <c r="C74" s="477"/>
      <c r="D74" s="477"/>
      <c r="E74" s="477"/>
      <c r="F74" s="460" t="s">
        <v>77</v>
      </c>
      <c r="G74" s="478"/>
      <c r="H74" s="479"/>
      <c r="I74" s="984"/>
      <c r="J74" s="361" t="s">
        <v>325</v>
      </c>
      <c r="K74" s="334" t="s">
        <v>139</v>
      </c>
      <c r="L74" s="517"/>
      <c r="M74" s="517"/>
      <c r="N74" s="517"/>
      <c r="O74" s="517"/>
      <c r="P74" s="517"/>
      <c r="Q74" s="517"/>
    </row>
    <row r="75" spans="1:17" ht="17.25" customHeight="1" thickBot="1">
      <c r="A75" s="1170"/>
      <c r="B75" s="408" t="s">
        <v>94</v>
      </c>
      <c r="C75" s="480"/>
      <c r="D75" s="480"/>
      <c r="E75" s="480"/>
      <c r="F75" s="481" t="s">
        <v>77</v>
      </c>
      <c r="G75" s="482"/>
      <c r="H75" s="483"/>
      <c r="I75" s="974" t="s">
        <v>174</v>
      </c>
      <c r="J75" s="975"/>
      <c r="K75" s="976"/>
      <c r="L75" s="517"/>
      <c r="M75" s="517"/>
      <c r="N75" s="517"/>
      <c r="O75" s="517"/>
      <c r="P75" s="517"/>
      <c r="Q75" s="517"/>
    </row>
    <row r="76" spans="1:17" ht="17.25" customHeight="1" thickTop="1">
      <c r="A76" s="1164" t="s">
        <v>96</v>
      </c>
      <c r="B76" s="1084" t="s">
        <v>100</v>
      </c>
      <c r="C76" s="1085"/>
      <c r="D76" s="401"/>
      <c r="E76" s="377" t="s">
        <v>97</v>
      </c>
      <c r="F76" s="377"/>
      <c r="G76" s="377"/>
      <c r="H76" s="484" t="s">
        <v>77</v>
      </c>
      <c r="I76" s="960"/>
      <c r="J76" s="961"/>
      <c r="K76" s="962"/>
      <c r="L76" s="517"/>
      <c r="M76" s="517"/>
      <c r="N76" s="517"/>
      <c r="O76" s="517"/>
      <c r="P76" s="517"/>
      <c r="Q76" s="517"/>
    </row>
    <row r="77" spans="1:17" ht="17.25" customHeight="1">
      <c r="A77" s="1165"/>
      <c r="B77" s="1167"/>
      <c r="C77" s="1085"/>
      <c r="D77" s="485" t="s">
        <v>77</v>
      </c>
      <c r="E77" s="377" t="s">
        <v>98</v>
      </c>
      <c r="F77" s="377"/>
      <c r="G77" s="377"/>
      <c r="H77" s="484" t="s">
        <v>77</v>
      </c>
      <c r="I77" s="963"/>
      <c r="J77" s="964"/>
      <c r="K77" s="965"/>
      <c r="L77" s="517"/>
      <c r="M77" s="517"/>
      <c r="N77" s="517"/>
      <c r="O77" s="517"/>
      <c r="P77" s="517"/>
      <c r="Q77" s="517"/>
    </row>
    <row r="78" spans="1:17" ht="17.25" customHeight="1" thickBot="1">
      <c r="A78" s="1166"/>
      <c r="B78" s="1086"/>
      <c r="C78" s="1087"/>
      <c r="D78" s="486"/>
      <c r="E78" s="456" t="s">
        <v>99</v>
      </c>
      <c r="F78" s="456"/>
      <c r="G78" s="456"/>
      <c r="H78" s="487" t="s">
        <v>77</v>
      </c>
      <c r="I78" s="963"/>
      <c r="J78" s="964"/>
      <c r="K78" s="965"/>
      <c r="L78" s="517"/>
      <c r="M78" s="517"/>
      <c r="N78" s="517"/>
      <c r="O78" s="517"/>
      <c r="P78" s="517"/>
      <c r="Q78" s="517"/>
    </row>
    <row r="79" spans="1:17" ht="17.25" customHeight="1" thickTop="1">
      <c r="A79" s="1018" t="s">
        <v>106</v>
      </c>
      <c r="B79" s="488" t="s">
        <v>101</v>
      </c>
      <c r="C79" s="489"/>
      <c r="D79" s="1012" t="s">
        <v>102</v>
      </c>
      <c r="E79" s="1014"/>
      <c r="F79" s="490" t="s">
        <v>175</v>
      </c>
      <c r="G79" s="491" t="s">
        <v>80</v>
      </c>
      <c r="H79" s="492" t="s">
        <v>103</v>
      </c>
      <c r="I79" s="362" t="s">
        <v>167</v>
      </c>
      <c r="J79" s="1233" t="s">
        <v>333</v>
      </c>
      <c r="K79" s="1234"/>
      <c r="L79" s="517"/>
      <c r="M79" s="517"/>
      <c r="N79" s="517"/>
      <c r="O79" s="517"/>
      <c r="P79" s="517"/>
      <c r="Q79" s="517"/>
    </row>
    <row r="80" spans="1:17" ht="17.25" customHeight="1" thickBot="1">
      <c r="A80" s="1019"/>
      <c r="B80" s="335" t="s">
        <v>176</v>
      </c>
      <c r="C80" s="489"/>
      <c r="D80" s="1220" t="s">
        <v>139</v>
      </c>
      <c r="E80" s="1221"/>
      <c r="F80" s="493" t="s">
        <v>116</v>
      </c>
      <c r="G80" s="494" t="s">
        <v>116</v>
      </c>
      <c r="H80" s="495" t="s">
        <v>116</v>
      </c>
      <c r="I80" s="363" t="s">
        <v>170</v>
      </c>
      <c r="J80" s="968" t="s">
        <v>169</v>
      </c>
      <c r="K80" s="969"/>
      <c r="L80" s="517"/>
      <c r="M80" s="517"/>
      <c r="N80" s="517"/>
      <c r="O80" s="517"/>
      <c r="P80" s="517"/>
      <c r="Q80" s="517"/>
    </row>
    <row r="81" spans="1:17" ht="17.25" customHeight="1" thickTop="1">
      <c r="A81" s="1019"/>
      <c r="B81" s="1183" t="s">
        <v>104</v>
      </c>
      <c r="C81" s="496" t="s">
        <v>107</v>
      </c>
      <c r="D81" s="1186" t="s">
        <v>77</v>
      </c>
      <c r="E81" s="1187"/>
      <c r="F81" s="493" t="s">
        <v>116</v>
      </c>
      <c r="G81" s="494" t="s">
        <v>116</v>
      </c>
      <c r="H81" s="495" t="s">
        <v>116</v>
      </c>
      <c r="I81" s="363" t="s">
        <v>171</v>
      </c>
      <c r="J81" s="968" t="s">
        <v>169</v>
      </c>
      <c r="K81" s="969"/>
      <c r="L81" s="517"/>
      <c r="M81" s="517"/>
      <c r="N81" s="517"/>
      <c r="O81" s="517"/>
      <c r="P81" s="517"/>
      <c r="Q81" s="517"/>
    </row>
    <row r="82" spans="1:17" ht="17.25" customHeight="1">
      <c r="A82" s="1019"/>
      <c r="B82" s="1184"/>
      <c r="C82" s="497" t="s">
        <v>108</v>
      </c>
      <c r="D82" s="1188" t="s">
        <v>116</v>
      </c>
      <c r="E82" s="1189"/>
      <c r="F82" s="498" t="s">
        <v>116</v>
      </c>
      <c r="G82" s="499" t="s">
        <v>116</v>
      </c>
      <c r="H82" s="500" t="s">
        <v>116</v>
      </c>
      <c r="I82" s="363" t="s">
        <v>172</v>
      </c>
      <c r="J82" s="968" t="s">
        <v>169</v>
      </c>
      <c r="K82" s="969"/>
      <c r="L82" s="517"/>
      <c r="M82" s="517"/>
      <c r="N82" s="517"/>
      <c r="O82" s="517"/>
      <c r="P82" s="517"/>
      <c r="Q82" s="517"/>
    </row>
    <row r="83" spans="1:17" ht="17.25" customHeight="1" thickBot="1">
      <c r="A83" s="1019"/>
      <c r="B83" s="1184"/>
      <c r="C83" s="497" t="s">
        <v>109</v>
      </c>
      <c r="D83" s="1188" t="s">
        <v>116</v>
      </c>
      <c r="E83" s="1189"/>
      <c r="F83" s="498" t="s">
        <v>116</v>
      </c>
      <c r="G83" s="499" t="s">
        <v>116</v>
      </c>
      <c r="H83" s="500" t="s">
        <v>116</v>
      </c>
      <c r="I83" s="501" t="s">
        <v>173</v>
      </c>
      <c r="J83" s="1222" t="s">
        <v>168</v>
      </c>
      <c r="K83" s="1223"/>
      <c r="L83" s="517"/>
      <c r="M83" s="517"/>
      <c r="N83" s="517"/>
      <c r="O83" s="517"/>
      <c r="P83" s="517"/>
      <c r="Q83" s="517"/>
    </row>
    <row r="84" spans="1:17" ht="17.25" customHeight="1" thickTop="1" thickBot="1">
      <c r="A84" s="1019"/>
      <c r="B84" s="1185"/>
      <c r="C84" s="502" t="s">
        <v>110</v>
      </c>
      <c r="D84" s="1207" t="s">
        <v>116</v>
      </c>
      <c r="E84" s="1208"/>
      <c r="F84" s="503" t="s">
        <v>116</v>
      </c>
      <c r="G84" s="504" t="s">
        <v>116</v>
      </c>
      <c r="H84" s="503" t="s">
        <v>116</v>
      </c>
      <c r="I84" s="1024" t="s">
        <v>174</v>
      </c>
      <c r="J84" s="1224"/>
      <c r="K84" s="1025"/>
      <c r="L84" s="517"/>
      <c r="M84" s="517"/>
      <c r="N84" s="517"/>
      <c r="O84" s="517"/>
      <c r="P84" s="517"/>
      <c r="Q84" s="517"/>
    </row>
    <row r="85" spans="1:17" ht="17.25" customHeight="1" thickTop="1">
      <c r="A85" s="1019"/>
      <c r="B85" s="1225" t="s">
        <v>105</v>
      </c>
      <c r="C85" s="505" t="s">
        <v>111</v>
      </c>
      <c r="D85" s="1229" t="s">
        <v>116</v>
      </c>
      <c r="E85" s="1229"/>
      <c r="F85" s="494" t="s">
        <v>116</v>
      </c>
      <c r="G85" s="494" t="s">
        <v>116</v>
      </c>
      <c r="H85" s="493" t="s">
        <v>116</v>
      </c>
      <c r="I85" s="1035"/>
      <c r="J85" s="1036"/>
      <c r="K85" s="1037"/>
      <c r="L85" s="517"/>
      <c r="M85" s="517"/>
      <c r="N85" s="517"/>
      <c r="O85" s="517"/>
      <c r="P85" s="517"/>
      <c r="Q85" s="517"/>
    </row>
    <row r="86" spans="1:17" ht="17.25" customHeight="1">
      <c r="A86" s="1019"/>
      <c r="B86" s="1226"/>
      <c r="C86" s="506" t="s">
        <v>112</v>
      </c>
      <c r="D86" s="1230" t="s">
        <v>116</v>
      </c>
      <c r="E86" s="1230"/>
      <c r="F86" s="499" t="s">
        <v>116</v>
      </c>
      <c r="G86" s="499" t="s">
        <v>116</v>
      </c>
      <c r="H86" s="498" t="s">
        <v>116</v>
      </c>
      <c r="I86" s="1038"/>
      <c r="J86" s="1039"/>
      <c r="K86" s="1040"/>
      <c r="L86" s="517"/>
      <c r="M86" s="517"/>
      <c r="N86" s="517"/>
      <c r="O86" s="517"/>
      <c r="P86" s="517"/>
      <c r="Q86" s="517"/>
    </row>
    <row r="87" spans="1:17" ht="17.25" customHeight="1" thickBot="1">
      <c r="A87" s="1019"/>
      <c r="B87" s="1226"/>
      <c r="C87" s="507" t="s">
        <v>113</v>
      </c>
      <c r="D87" s="1231" t="s">
        <v>116</v>
      </c>
      <c r="E87" s="1231"/>
      <c r="F87" s="499" t="s">
        <v>116</v>
      </c>
      <c r="G87" s="499" t="s">
        <v>116</v>
      </c>
      <c r="H87" s="498" t="s">
        <v>116</v>
      </c>
      <c r="I87" s="1038"/>
      <c r="J87" s="1039"/>
      <c r="K87" s="1040"/>
      <c r="L87" s="517"/>
      <c r="M87" s="517"/>
      <c r="N87" s="517"/>
      <c r="O87" s="517"/>
      <c r="P87" s="517"/>
      <c r="Q87" s="517"/>
    </row>
    <row r="88" spans="1:17" ht="17.25" customHeight="1" thickTop="1">
      <c r="A88" s="1019"/>
      <c r="B88" s="1227"/>
      <c r="C88" s="508" t="s">
        <v>114</v>
      </c>
      <c r="D88" s="1205" t="s">
        <v>116</v>
      </c>
      <c r="E88" s="1206"/>
      <c r="F88" s="509" t="s">
        <v>116</v>
      </c>
      <c r="G88" s="510" t="s">
        <v>116</v>
      </c>
      <c r="H88" s="509" t="s">
        <v>116</v>
      </c>
      <c r="I88" s="1038"/>
      <c r="J88" s="1039"/>
      <c r="K88" s="1040"/>
      <c r="L88" s="517"/>
      <c r="M88" s="517"/>
      <c r="N88" s="517"/>
      <c r="O88" s="517"/>
      <c r="P88" s="517"/>
      <c r="Q88" s="517"/>
    </row>
    <row r="89" spans="1:17" ht="17.25" customHeight="1" thickBot="1">
      <c r="A89" s="1006"/>
      <c r="B89" s="1228"/>
      <c r="C89" s="502" t="s">
        <v>115</v>
      </c>
      <c r="D89" s="1207" t="s">
        <v>116</v>
      </c>
      <c r="E89" s="1208"/>
      <c r="F89" s="503" t="s">
        <v>116</v>
      </c>
      <c r="G89" s="504" t="s">
        <v>116</v>
      </c>
      <c r="H89" s="503" t="s">
        <v>116</v>
      </c>
      <c r="I89" s="1041"/>
      <c r="J89" s="1042"/>
      <c r="K89" s="1043"/>
      <c r="L89" s="517"/>
      <c r="M89" s="517"/>
      <c r="N89" s="517"/>
      <c r="O89" s="517"/>
      <c r="P89" s="517"/>
      <c r="Q89" s="517"/>
    </row>
    <row r="90" spans="1:17" ht="17.25" customHeight="1" thickTop="1">
      <c r="A90" s="1018" t="s">
        <v>117</v>
      </c>
      <c r="B90" s="394" t="s">
        <v>119</v>
      </c>
      <c r="C90" s="511"/>
      <c r="D90" s="377"/>
      <c r="E90" s="1209"/>
      <c r="F90" s="1210"/>
      <c r="G90" s="1210"/>
      <c r="H90" s="1210"/>
      <c r="I90" s="1210"/>
      <c r="J90" s="1210"/>
      <c r="K90" s="1211"/>
      <c r="L90" s="517"/>
      <c r="M90" s="517"/>
      <c r="N90" s="517"/>
      <c r="O90" s="517"/>
      <c r="P90" s="517"/>
      <c r="Q90" s="517"/>
    </row>
    <row r="91" spans="1:17" ht="17.25" customHeight="1">
      <c r="A91" s="1019"/>
      <c r="B91" s="411" t="s">
        <v>120</v>
      </c>
      <c r="C91" s="512"/>
      <c r="D91" s="456"/>
      <c r="E91" s="1212"/>
      <c r="F91" s="1212"/>
      <c r="G91" s="1212"/>
      <c r="H91" s="1212"/>
      <c r="I91" s="1212"/>
      <c r="J91" s="1212"/>
      <c r="K91" s="1213"/>
      <c r="L91" s="517"/>
      <c r="M91" s="517"/>
      <c r="N91" s="517"/>
      <c r="O91" s="517"/>
      <c r="P91" s="517"/>
      <c r="Q91" s="517"/>
    </row>
    <row r="92" spans="1:17" ht="17.25" customHeight="1">
      <c r="A92" s="1019"/>
      <c r="B92" s="394" t="s">
        <v>121</v>
      </c>
      <c r="C92" s="513"/>
      <c r="D92" s="395"/>
      <c r="E92" s="1210"/>
      <c r="F92" s="1210"/>
      <c r="G92" s="1210"/>
      <c r="H92" s="1210"/>
      <c r="I92" s="1210"/>
      <c r="J92" s="1210"/>
      <c r="K92" s="1211"/>
      <c r="L92" s="517"/>
      <c r="M92" s="517"/>
      <c r="N92" s="517"/>
      <c r="O92" s="517"/>
      <c r="P92" s="517"/>
      <c r="Q92" s="517"/>
    </row>
    <row r="93" spans="1:17" ht="17.25" customHeight="1">
      <c r="A93" s="1019"/>
      <c r="B93" s="411" t="s">
        <v>122</v>
      </c>
      <c r="C93" s="512"/>
      <c r="D93" s="512"/>
      <c r="E93" s="1212"/>
      <c r="F93" s="1212"/>
      <c r="G93" s="1212"/>
      <c r="H93" s="1212"/>
      <c r="I93" s="1212"/>
      <c r="J93" s="1212"/>
      <c r="K93" s="1213"/>
      <c r="L93" s="520"/>
      <c r="M93" s="521"/>
      <c r="N93" s="521"/>
      <c r="O93" s="355" t="s">
        <v>195</v>
      </c>
      <c r="P93" s="355" t="s">
        <v>196</v>
      </c>
      <c r="Q93" s="355" t="s">
        <v>197</v>
      </c>
    </row>
    <row r="94" spans="1:17" ht="17.25" customHeight="1">
      <c r="A94" s="1019"/>
      <c r="B94" s="1092" t="s">
        <v>123</v>
      </c>
      <c r="C94" s="1093"/>
      <c r="D94" s="1093"/>
      <c r="E94" s="1216"/>
      <c r="F94" s="1216"/>
      <c r="G94" s="1216"/>
      <c r="H94" s="1216"/>
      <c r="I94" s="1216"/>
      <c r="J94" s="1216"/>
      <c r="K94" s="1217"/>
      <c r="L94" s="522"/>
      <c r="M94" s="523" t="s">
        <v>198</v>
      </c>
      <c r="N94" s="523" t="s">
        <v>139</v>
      </c>
      <c r="O94" s="524" t="str">
        <f>+K13</f>
        <v>人</v>
      </c>
      <c r="P94" s="524" t="str">
        <f>+I8</f>
        <v>人</v>
      </c>
      <c r="Q94" s="524" t="e">
        <f>+P94-O94</f>
        <v>#VALUE!</v>
      </c>
    </row>
    <row r="95" spans="1:17" ht="17.25" customHeight="1">
      <c r="A95" s="1006"/>
      <c r="B95" s="1214"/>
      <c r="C95" s="1215"/>
      <c r="D95" s="1215"/>
      <c r="E95" s="1218"/>
      <c r="F95" s="1218"/>
      <c r="G95" s="1218"/>
      <c r="H95" s="1218"/>
      <c r="I95" s="1218"/>
      <c r="J95" s="1218"/>
      <c r="K95" s="1219"/>
      <c r="L95" s="522"/>
      <c r="M95" s="523" t="s">
        <v>199</v>
      </c>
      <c r="N95" s="523" t="s">
        <v>139</v>
      </c>
      <c r="O95" s="524" t="str">
        <f>+K15</f>
        <v>人</v>
      </c>
      <c r="P95" s="524" t="str">
        <f>+I8</f>
        <v>人</v>
      </c>
      <c r="Q95" s="524" t="e">
        <f>+P95-O95</f>
        <v>#VALUE!</v>
      </c>
    </row>
    <row r="96" spans="1:17" ht="17.25" customHeight="1">
      <c r="A96" s="1018" t="s">
        <v>118</v>
      </c>
      <c r="B96" s="1196" t="s">
        <v>131</v>
      </c>
      <c r="C96" s="1197"/>
      <c r="D96" s="1197"/>
      <c r="E96" s="1197"/>
      <c r="F96" s="1197"/>
      <c r="G96" s="1197"/>
      <c r="H96" s="1197"/>
      <c r="I96" s="1197"/>
      <c r="J96" s="1197"/>
      <c r="K96" s="1198"/>
      <c r="L96" s="525"/>
      <c r="M96" s="523" t="s">
        <v>201</v>
      </c>
      <c r="N96" s="523" t="s">
        <v>285</v>
      </c>
      <c r="O96" s="524" t="str">
        <f>+K29</f>
        <v>個</v>
      </c>
      <c r="P96" s="524" t="str">
        <f>+K30</f>
        <v>個</v>
      </c>
      <c r="Q96" s="524" t="e">
        <f>+O96-P96</f>
        <v>#VALUE!</v>
      </c>
    </row>
    <row r="97" spans="1:17" ht="17.25" customHeight="1">
      <c r="A97" s="1019"/>
      <c r="B97" s="1199"/>
      <c r="C97" s="1200"/>
      <c r="D97" s="1200"/>
      <c r="E97" s="1200"/>
      <c r="F97" s="1200"/>
      <c r="G97" s="1200"/>
      <c r="H97" s="1200"/>
      <c r="I97" s="1200"/>
      <c r="J97" s="1200"/>
      <c r="K97" s="1201"/>
      <c r="L97" s="525"/>
      <c r="M97" s="523" t="s">
        <v>202</v>
      </c>
      <c r="N97" s="523" t="s">
        <v>286</v>
      </c>
      <c r="O97" s="524" t="str">
        <f>+K31</f>
        <v>L/日/避難所</v>
      </c>
      <c r="P97" s="524" t="str">
        <f>+K32</f>
        <v>L/日/避難所</v>
      </c>
      <c r="Q97" s="524" t="e">
        <f>+O97-P97</f>
        <v>#VALUE!</v>
      </c>
    </row>
    <row r="98" spans="1:17" ht="17.25" customHeight="1">
      <c r="A98" s="1019"/>
      <c r="B98" s="1196" t="s">
        <v>132</v>
      </c>
      <c r="C98" s="1197"/>
      <c r="D98" s="1197"/>
      <c r="E98" s="1197"/>
      <c r="F98" s="1197"/>
      <c r="G98" s="1197"/>
      <c r="H98" s="1197"/>
      <c r="I98" s="1197"/>
      <c r="J98" s="1197"/>
      <c r="K98" s="1198"/>
      <c r="L98" s="525"/>
      <c r="M98" s="523" t="s">
        <v>203</v>
      </c>
      <c r="N98" s="523" t="s">
        <v>287</v>
      </c>
      <c r="O98" s="524" t="str">
        <f>+K33</f>
        <v>L/日/避難所</v>
      </c>
      <c r="P98" s="524" t="str">
        <f>+K34</f>
        <v>L/日/避難所</v>
      </c>
      <c r="Q98" s="524" t="e">
        <f>+O98-P98</f>
        <v>#VALUE!</v>
      </c>
    </row>
    <row r="99" spans="1:17" ht="17.25" customHeight="1">
      <c r="A99" s="1019"/>
      <c r="B99" s="1199"/>
      <c r="C99" s="1200"/>
      <c r="D99" s="1200"/>
      <c r="E99" s="1200"/>
      <c r="F99" s="1200"/>
      <c r="G99" s="1200"/>
      <c r="H99" s="1200"/>
      <c r="I99" s="1200"/>
      <c r="J99" s="1200"/>
      <c r="K99" s="1201"/>
      <c r="L99" s="525"/>
      <c r="M99" s="523" t="s">
        <v>205</v>
      </c>
      <c r="N99" s="523" t="s">
        <v>288</v>
      </c>
      <c r="O99" s="524" t="str">
        <f>+K40</f>
        <v>箇所</v>
      </c>
      <c r="P99" s="524" t="str">
        <f>+F40</f>
        <v>（　　箇所）</v>
      </c>
      <c r="Q99" s="524" t="e">
        <f>+O99-P99</f>
        <v>#VALUE!</v>
      </c>
    </row>
    <row r="100" spans="1:17" ht="17.25" customHeight="1">
      <c r="A100" s="1019"/>
      <c r="B100" s="1196" t="s">
        <v>124</v>
      </c>
      <c r="C100" s="1197"/>
      <c r="D100" s="1197"/>
      <c r="E100" s="1197"/>
      <c r="F100" s="1197"/>
      <c r="G100" s="1197"/>
      <c r="H100" s="1197"/>
      <c r="I100" s="1197"/>
      <c r="J100" s="1197"/>
      <c r="K100" s="1198"/>
      <c r="L100" s="526"/>
      <c r="M100" s="523" t="s">
        <v>204</v>
      </c>
      <c r="N100" s="523"/>
      <c r="O100" s="1232">
        <f>+I52</f>
        <v>0</v>
      </c>
      <c r="P100" s="1232"/>
      <c r="Q100" s="1232"/>
    </row>
    <row r="101" spans="1:17" ht="17.25" customHeight="1" thickBot="1">
      <c r="A101" s="1019"/>
      <c r="B101" s="1202"/>
      <c r="C101" s="1203"/>
      <c r="D101" s="1203"/>
      <c r="E101" s="1203"/>
      <c r="F101" s="1203"/>
      <c r="G101" s="1203"/>
      <c r="H101" s="1203"/>
      <c r="I101" s="1203"/>
      <c r="J101" s="1203"/>
      <c r="K101" s="1204"/>
      <c r="L101" s="526"/>
      <c r="M101" s="523" t="s">
        <v>200</v>
      </c>
      <c r="N101" s="523"/>
      <c r="O101" s="524" t="str">
        <f>+F25</f>
        <v>有　・　無</v>
      </c>
      <c r="P101" s="524"/>
      <c r="Q101" s="524"/>
    </row>
    <row r="102" spans="1:17" ht="14.25" customHeight="1" thickTop="1">
      <c r="A102" s="1055"/>
      <c r="B102" s="514" t="s">
        <v>227</v>
      </c>
      <c r="C102" s="514"/>
      <c r="D102" s="515"/>
      <c r="E102" s="515"/>
      <c r="F102" s="515"/>
      <c r="G102" s="515"/>
      <c r="H102" s="515"/>
      <c r="I102" s="515"/>
      <c r="J102" s="515"/>
      <c r="K102" s="516"/>
      <c r="L102" s="527"/>
      <c r="M102" s="528"/>
      <c r="N102" s="528"/>
      <c r="O102" s="529"/>
      <c r="P102" s="529"/>
      <c r="Q102" s="529"/>
    </row>
    <row r="103" spans="1:17" ht="14.25" customHeight="1">
      <c r="A103" s="1055"/>
      <c r="B103" s="1147" t="s">
        <v>351</v>
      </c>
      <c r="C103" s="1148"/>
      <c r="D103" s="1149"/>
      <c r="E103" s="1149"/>
      <c r="F103" s="1149"/>
      <c r="G103" s="1149"/>
      <c r="H103" s="1149"/>
      <c r="I103" s="1149"/>
      <c r="J103" s="1149"/>
      <c r="K103" s="1150"/>
      <c r="L103" s="527"/>
      <c r="M103" s="528"/>
      <c r="N103" s="528"/>
      <c r="O103" s="528"/>
      <c r="P103" s="528"/>
      <c r="Q103" s="528"/>
    </row>
    <row r="104" spans="1:17" ht="14.25" customHeight="1">
      <c r="A104" s="1055"/>
      <c r="B104" s="1141"/>
      <c r="C104" s="1142"/>
      <c r="D104" s="1142"/>
      <c r="E104" s="1142"/>
      <c r="F104" s="1142"/>
      <c r="G104" s="1142"/>
      <c r="H104" s="1142"/>
      <c r="I104" s="1142"/>
      <c r="J104" s="1142"/>
      <c r="K104" s="1143"/>
      <c r="L104" s="528"/>
      <c r="M104" s="528"/>
      <c r="N104" s="528"/>
      <c r="O104" s="528"/>
      <c r="P104" s="528"/>
      <c r="Q104" s="517"/>
    </row>
    <row r="105" spans="1:17" ht="14.25" customHeight="1" thickBot="1">
      <c r="A105" s="1170"/>
      <c r="B105" s="1144"/>
      <c r="C105" s="1145"/>
      <c r="D105" s="1145"/>
      <c r="E105" s="1145"/>
      <c r="F105" s="1145"/>
      <c r="G105" s="1145"/>
      <c r="H105" s="1145"/>
      <c r="I105" s="1145"/>
      <c r="J105" s="1145"/>
      <c r="K105" s="1146"/>
      <c r="L105" s="517"/>
      <c r="M105" s="517"/>
      <c r="N105" s="517"/>
      <c r="O105" s="517"/>
      <c r="P105" s="517"/>
      <c r="Q105" s="517"/>
    </row>
    <row r="106" spans="1:17" ht="14.25" thickTop="1"/>
  </sheetData>
  <mergeCells count="150">
    <mergeCell ref="A96:A105"/>
    <mergeCell ref="B96:K97"/>
    <mergeCell ref="B98:K99"/>
    <mergeCell ref="B100:K101"/>
    <mergeCell ref="O100:Q100"/>
    <mergeCell ref="B103:C103"/>
    <mergeCell ref="D103:K103"/>
    <mergeCell ref="B104:K105"/>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I85:K89"/>
    <mergeCell ref="D86:E86"/>
    <mergeCell ref="D87:E87"/>
    <mergeCell ref="D88:E88"/>
    <mergeCell ref="B81:B84"/>
    <mergeCell ref="D81:E81"/>
    <mergeCell ref="J81:K81"/>
    <mergeCell ref="D82:E82"/>
    <mergeCell ref="J82:K82"/>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I35:K39"/>
    <mergeCell ref="B29:C34"/>
    <mergeCell ref="I29:J29"/>
    <mergeCell ref="I30:J30"/>
    <mergeCell ref="I31:J31"/>
    <mergeCell ref="I32:J32"/>
    <mergeCell ref="D40:D42"/>
    <mergeCell ref="I40:J40"/>
    <mergeCell ref="I41:J41"/>
    <mergeCell ref="E29:F29"/>
    <mergeCell ref="G29:H29"/>
    <mergeCell ref="E30:F30"/>
    <mergeCell ref="F36:G36"/>
    <mergeCell ref="F37:G37"/>
    <mergeCell ref="F38:G38"/>
    <mergeCell ref="F39:G39"/>
    <mergeCell ref="A27:A28"/>
    <mergeCell ref="B27:H28"/>
    <mergeCell ref="I27:K28"/>
    <mergeCell ref="D19:H19"/>
    <mergeCell ref="B20:C21"/>
    <mergeCell ref="D20:H20"/>
    <mergeCell ref="I20:K20"/>
    <mergeCell ref="D21:K21"/>
    <mergeCell ref="B22:C23"/>
    <mergeCell ref="D22:H22"/>
    <mergeCell ref="I22:K23"/>
    <mergeCell ref="D23:H2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D11:E11"/>
    <mergeCell ref="I11:K12"/>
    <mergeCell ref="B12:H12"/>
    <mergeCell ref="A7:A13"/>
    <mergeCell ref="B7:E7"/>
    <mergeCell ref="F7:H7"/>
    <mergeCell ref="B8:E8"/>
    <mergeCell ref="D9:E9"/>
    <mergeCell ref="G9:H9"/>
    <mergeCell ref="B13:H13"/>
    <mergeCell ref="I13:J13"/>
    <mergeCell ref="E1:K1"/>
    <mergeCell ref="A2:E3"/>
    <mergeCell ref="G2:H2"/>
    <mergeCell ref="I2:K2"/>
    <mergeCell ref="G3:H3"/>
    <mergeCell ref="I3:K3"/>
    <mergeCell ref="J9:K9"/>
    <mergeCell ref="B10:E10"/>
    <mergeCell ref="G10:H10"/>
    <mergeCell ref="E51:F51"/>
    <mergeCell ref="G51:H51"/>
    <mergeCell ref="E32:G32"/>
    <mergeCell ref="G30:H30"/>
    <mergeCell ref="E31:G31"/>
    <mergeCell ref="E33:F33"/>
    <mergeCell ref="G33:H33"/>
    <mergeCell ref="E34:F34"/>
    <mergeCell ref="G34:H34"/>
    <mergeCell ref="F35:G35"/>
  </mergeCells>
  <phoneticPr fontId="47"/>
  <conditionalFormatting sqref="Q96 Q101">
    <cfRule type="cellIs" dxfId="83" priority="4" stopIfTrue="1" operator="greaterThan">
      <formula>0</formula>
    </cfRule>
  </conditionalFormatting>
  <conditionalFormatting sqref="Q99">
    <cfRule type="cellIs" dxfId="82" priority="3" stopIfTrue="1" operator="greaterThan">
      <formula>0</formula>
    </cfRule>
  </conditionalFormatting>
  <conditionalFormatting sqref="Q97:Q98">
    <cfRule type="cellIs" dxfId="81" priority="2" stopIfTrue="1" operator="greaterThan">
      <formula>0</formula>
    </cfRule>
  </conditionalFormatting>
  <conditionalFormatting sqref="Q94:Q95">
    <cfRule type="cellIs" dxfId="80" priority="1" stopIfTrue="1" operator="greaterThan">
      <formula>0</formula>
    </cfRule>
  </conditionalFormatting>
  <dataValidations count="18">
    <dataValidation type="list" allowBlank="1" showInputMessage="1" showErrorMessage="1" sqref="J80:K83">
      <formula1>"◎,○,×"</formula1>
    </dataValidation>
    <dataValidation type="list" allowBlank="1" showInputMessage="1" showErrorMessage="1" sqref="F61">
      <formula1>"熊本県,大分県,福岡県,長崎県"</formula1>
    </dataValidation>
    <dataValidation type="list" allowBlank="1" showInputMessage="1" showErrorMessage="1" sqref="G51:H51">
      <formula1>"十分 ・ 不足 ・ 無,十分,不足,無"</formula1>
    </dataValidation>
    <dataValidation type="list" allowBlank="1" showInputMessage="1" showErrorMessage="1" sqref="E51">
      <formula1>"１回　・　２回　・　３回,１回,２回,３回"</formula1>
    </dataValidation>
    <dataValidation type="list" allowBlank="1" showInputMessage="1" showErrorMessage="1" sqref="G47:H48">
      <formula1>"不適　・　適,適,不適"</formula1>
    </dataValidation>
    <dataValidation type="list" allowBlank="1" showInputMessage="1" showErrorMessage="1" sqref="H45:H46 F46 E48:E50 H49:H50 E52">
      <formula1>"無　・　有,有,無"</formula1>
    </dataValidation>
    <dataValidation type="list" allowBlank="1" showInputMessage="1" showErrorMessage="1" sqref="H40 E43:E44 G44">
      <formula1>"無 ・ 有,無,有"</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F41:F42 H41:H42">
      <formula1>"不良・普・良,不良,普,良"</formula1>
    </dataValidation>
    <dataValidation type="list" allowBlank="1" showInputMessage="1" showErrorMessage="1" sqref="E40">
      <formula1>"無(使用不可)・有(使用可),無(使用不可),有(使用可)"</formula1>
    </dataValidation>
    <dataValidation type="list" allowBlank="1" showInputMessage="1" showErrorMessage="1" sqref="F35:G39">
      <formula1>"（使用可・使用不可）,（使用可),（使用不可）"</formula1>
    </dataValidation>
    <dataValidation type="list" allowBlank="1" showInputMessage="1" showErrorMessage="1" sqref="E35:E39">
      <formula1>"無・有,無,有"</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29:F30 E33:F34">
      <formula1>"可(開通)・不可(不通),可(開通),不可(不通)"</formula1>
    </dataValidation>
    <dataValidation type="list" allowBlank="1" showInputMessage="1" showErrorMessage="1" sqref="G52:H52">
      <formula1>"無(不適)　・　有(適),無(不適),有(適)"</formula1>
    </dataValidation>
    <dataValidation type="list" allowBlank="1" showInputMessage="1" showErrorMessage="1" sqref="E45:F45">
      <formula1>"不良　・　普　・　良,不良,普,良"</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topLeftCell="A37" zoomScale="110" zoomScaleNormal="100" zoomScaleSheetLayoutView="110" workbookViewId="0">
      <selection activeCell="B103" sqref="B103:C103"/>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125" style="1" customWidth="1"/>
    <col min="13" max="13" width="8.5" style="1" customWidth="1"/>
    <col min="14" max="14" width="7.875" style="1" customWidth="1"/>
    <col min="15" max="16" width="8.25" style="1" customWidth="1"/>
    <col min="17" max="16384" width="9" style="1"/>
  </cols>
  <sheetData>
    <row r="1" spans="1:17" ht="17.25" customHeight="1" thickBot="1">
      <c r="A1" s="364" t="s">
        <v>225</v>
      </c>
      <c r="B1" s="364"/>
      <c r="C1" s="364"/>
      <c r="D1" s="364"/>
      <c r="E1" s="1107" t="s">
        <v>326</v>
      </c>
      <c r="F1" s="1107"/>
      <c r="G1" s="1107"/>
      <c r="H1" s="1107"/>
      <c r="I1" s="1107"/>
      <c r="J1" s="1107"/>
      <c r="K1" s="1107"/>
      <c r="L1" s="517"/>
      <c r="M1" s="517"/>
      <c r="N1" s="517"/>
      <c r="O1" s="517"/>
      <c r="P1" s="517"/>
      <c r="Q1" s="517"/>
    </row>
    <row r="2" spans="1:17" ht="17.25" customHeight="1" thickTop="1">
      <c r="A2" s="1108" t="s">
        <v>130</v>
      </c>
      <c r="B2" s="1109"/>
      <c r="C2" s="1109"/>
      <c r="D2" s="1109"/>
      <c r="E2" s="1109"/>
      <c r="F2" s="364"/>
      <c r="G2" s="1110" t="s">
        <v>65</v>
      </c>
      <c r="H2" s="1111"/>
      <c r="I2" s="1112" t="s">
        <v>0</v>
      </c>
      <c r="J2" s="1113"/>
      <c r="K2" s="1114"/>
      <c r="L2" s="517"/>
      <c r="M2" s="517"/>
      <c r="N2" s="517"/>
      <c r="O2" s="517"/>
      <c r="P2" s="517"/>
      <c r="Q2" s="517"/>
    </row>
    <row r="3" spans="1:17" ht="17.25" customHeight="1" thickBot="1">
      <c r="A3" s="1109"/>
      <c r="B3" s="1109"/>
      <c r="C3" s="1109"/>
      <c r="D3" s="1109"/>
      <c r="E3" s="1109"/>
      <c r="F3" s="364"/>
      <c r="G3" s="1115" t="s">
        <v>28</v>
      </c>
      <c r="H3" s="1116"/>
      <c r="I3" s="1117"/>
      <c r="J3" s="1118"/>
      <c r="K3" s="1119"/>
      <c r="L3" s="517"/>
      <c r="M3" s="517"/>
      <c r="N3" s="517"/>
      <c r="O3" s="517"/>
      <c r="P3" s="517"/>
      <c r="Q3" s="517"/>
    </row>
    <row r="4" spans="1:17" ht="17.25" customHeight="1" thickTop="1">
      <c r="A4" s="365" t="s">
        <v>1</v>
      </c>
      <c r="B4" s="364"/>
      <c r="C4" s="364"/>
      <c r="D4" s="364"/>
      <c r="E4" s="364"/>
      <c r="F4" s="364"/>
      <c r="G4" s="366"/>
      <c r="H4" s="367"/>
      <c r="I4" s="367"/>
      <c r="J4" s="367"/>
      <c r="K4" s="367"/>
      <c r="L4" s="517"/>
      <c r="M4" s="517"/>
      <c r="N4" s="517"/>
      <c r="O4" s="517"/>
      <c r="P4" s="517"/>
      <c r="Q4" s="517"/>
    </row>
    <row r="5" spans="1:17" ht="17.25" customHeight="1">
      <c r="A5" s="365" t="s">
        <v>2</v>
      </c>
      <c r="B5" s="364"/>
      <c r="C5" s="364"/>
      <c r="D5" s="364"/>
      <c r="E5" s="364"/>
      <c r="F5" s="364"/>
      <c r="G5" s="364"/>
      <c r="H5" s="364"/>
      <c r="I5" s="364"/>
      <c r="J5" s="364"/>
      <c r="K5" s="364"/>
      <c r="L5" s="517"/>
      <c r="M5" s="517"/>
      <c r="N5" s="517"/>
      <c r="O5" s="517"/>
      <c r="P5" s="517"/>
      <c r="Q5" s="517"/>
    </row>
    <row r="6" spans="1:17" ht="17.25" customHeight="1" thickBot="1">
      <c r="A6" s="365" t="s">
        <v>3</v>
      </c>
      <c r="B6" s="364"/>
      <c r="C6" s="364"/>
      <c r="D6" s="364"/>
      <c r="E6" s="364"/>
      <c r="F6" s="364"/>
      <c r="G6" s="364"/>
      <c r="H6" s="364"/>
      <c r="I6" s="364"/>
      <c r="J6" s="364"/>
      <c r="K6" s="364"/>
      <c r="L6" s="517"/>
      <c r="M6" s="517"/>
      <c r="N6" s="517"/>
      <c r="O6" s="517"/>
      <c r="P6" s="517"/>
      <c r="Q6" s="517"/>
    </row>
    <row r="7" spans="1:17" ht="17.25" customHeight="1" thickTop="1" thickBot="1">
      <c r="A7" s="1054" t="s">
        <v>4</v>
      </c>
      <c r="B7" s="1056" t="s">
        <v>5</v>
      </c>
      <c r="C7" s="1120"/>
      <c r="D7" s="1120"/>
      <c r="E7" s="1121"/>
      <c r="F7" s="1122" t="s">
        <v>73</v>
      </c>
      <c r="G7" s="1120"/>
      <c r="H7" s="1120"/>
      <c r="I7" s="368" t="s">
        <v>16</v>
      </c>
      <c r="J7" s="369" t="s">
        <v>349</v>
      </c>
      <c r="K7" s="370" t="s">
        <v>350</v>
      </c>
      <c r="L7" s="517"/>
      <c r="M7" s="517"/>
      <c r="N7" s="517"/>
      <c r="O7" s="517"/>
      <c r="P7" s="517"/>
      <c r="Q7" s="517"/>
    </row>
    <row r="8" spans="1:17" ht="17.25" customHeight="1" thickTop="1" thickBot="1">
      <c r="A8" s="1055"/>
      <c r="B8" s="1123"/>
      <c r="C8" s="1124"/>
      <c r="D8" s="1124"/>
      <c r="E8" s="1125"/>
      <c r="F8" s="371"/>
      <c r="G8" s="372"/>
      <c r="H8" s="372"/>
      <c r="I8" s="373" t="s">
        <v>77</v>
      </c>
      <c r="J8" s="374" t="s">
        <v>149</v>
      </c>
      <c r="K8" s="375" t="s">
        <v>150</v>
      </c>
      <c r="L8" s="517"/>
      <c r="M8" s="517"/>
      <c r="N8" s="517"/>
      <c r="O8" s="517"/>
      <c r="P8" s="517"/>
      <c r="Q8" s="517"/>
    </row>
    <row r="9" spans="1:17" ht="17.25" customHeight="1" thickTop="1">
      <c r="A9" s="1019"/>
      <c r="B9" s="376" t="s">
        <v>14</v>
      </c>
      <c r="C9" s="377"/>
      <c r="D9" s="1126"/>
      <c r="E9" s="1127"/>
      <c r="F9" s="376" t="s">
        <v>15</v>
      </c>
      <c r="G9" s="1128"/>
      <c r="H9" s="1129"/>
      <c r="I9" s="376" t="s">
        <v>6</v>
      </c>
      <c r="J9" s="1131"/>
      <c r="K9" s="1132"/>
      <c r="L9" s="517"/>
      <c r="M9" s="517"/>
      <c r="N9" s="517"/>
      <c r="O9" s="517"/>
      <c r="P9" s="517"/>
      <c r="Q9" s="517"/>
    </row>
    <row r="10" spans="1:17" ht="17.25" customHeight="1">
      <c r="A10" s="1019"/>
      <c r="B10" s="1070"/>
      <c r="C10" s="1071"/>
      <c r="D10" s="1071"/>
      <c r="E10" s="1072"/>
      <c r="F10" s="378" t="s">
        <v>136</v>
      </c>
      <c r="G10" s="997"/>
      <c r="H10" s="998"/>
      <c r="I10" s="379"/>
      <c r="J10" s="380"/>
      <c r="K10" s="381" t="s">
        <v>341</v>
      </c>
      <c r="L10" s="517"/>
      <c r="M10" s="517"/>
      <c r="N10" s="517"/>
      <c r="O10" s="517"/>
      <c r="P10" s="517"/>
      <c r="Q10" s="517"/>
    </row>
    <row r="11" spans="1:17" ht="17.25" customHeight="1">
      <c r="A11" s="1019"/>
      <c r="B11" s="382" t="s">
        <v>20</v>
      </c>
      <c r="C11" s="383"/>
      <c r="D11" s="1049" t="s">
        <v>315</v>
      </c>
      <c r="E11" s="1049"/>
      <c r="F11" s="384" t="s">
        <v>137</v>
      </c>
      <c r="G11" s="385" t="str">
        <f>IF(ISERROR(K10/I8),"",K10/I8)</f>
        <v/>
      </c>
      <c r="H11" s="386" t="s">
        <v>138</v>
      </c>
      <c r="I11" s="1133" t="s">
        <v>7</v>
      </c>
      <c r="J11" s="1134"/>
      <c r="K11" s="1135"/>
      <c r="L11" s="517"/>
      <c r="M11" s="517"/>
      <c r="N11" s="517"/>
      <c r="O11" s="517"/>
      <c r="P11" s="517"/>
      <c r="Q11" s="517"/>
    </row>
    <row r="12" spans="1:17" ht="17.25" customHeight="1">
      <c r="A12" s="1019"/>
      <c r="B12" s="1092" t="s">
        <v>60</v>
      </c>
      <c r="C12" s="1139"/>
      <c r="D12" s="1139"/>
      <c r="E12" s="1139"/>
      <c r="F12" s="1139"/>
      <c r="G12" s="1139"/>
      <c r="H12" s="1140"/>
      <c r="I12" s="1136"/>
      <c r="J12" s="1137"/>
      <c r="K12" s="1138"/>
      <c r="L12" s="517"/>
      <c r="M12" s="517"/>
      <c r="N12" s="517"/>
      <c r="O12" s="517"/>
      <c r="P12" s="517"/>
      <c r="Q12" s="517"/>
    </row>
    <row r="13" spans="1:17" ht="17.25" customHeight="1" thickBot="1">
      <c r="A13" s="1006"/>
      <c r="B13" s="1130"/>
      <c r="C13" s="1063"/>
      <c r="D13" s="1063"/>
      <c r="E13" s="1063"/>
      <c r="F13" s="1063"/>
      <c r="G13" s="1063"/>
      <c r="H13" s="1064"/>
      <c r="I13" s="1065" t="s">
        <v>328</v>
      </c>
      <c r="J13" s="1066"/>
      <c r="K13" s="387" t="str">
        <f>IF(ISERROR(K10/3.5),"人",K10/3.5)</f>
        <v>人</v>
      </c>
      <c r="L13" s="517"/>
      <c r="M13" s="517"/>
      <c r="N13" s="517"/>
      <c r="O13" s="517"/>
      <c r="P13" s="517"/>
      <c r="Q13" s="517"/>
    </row>
    <row r="14" spans="1:17" ht="17.25" customHeight="1" thickTop="1">
      <c r="A14" s="1054" t="s">
        <v>13</v>
      </c>
      <c r="B14" s="1056" t="s">
        <v>8</v>
      </c>
      <c r="C14" s="1057"/>
      <c r="D14" s="1057"/>
      <c r="E14" s="1057"/>
      <c r="F14" s="1057"/>
      <c r="G14" s="1057"/>
      <c r="H14" s="1058"/>
      <c r="I14" s="1059" t="s">
        <v>187</v>
      </c>
      <c r="J14" s="1060"/>
      <c r="K14" s="388" t="str">
        <f>IF(ISERROR(I8-K13),"人",I8-K13)</f>
        <v>人</v>
      </c>
      <c r="L14" s="517"/>
      <c r="M14" s="517"/>
      <c r="N14" s="517"/>
      <c r="O14" s="517"/>
      <c r="P14" s="517"/>
      <c r="Q14" s="517"/>
    </row>
    <row r="15" spans="1:17" ht="17.25" customHeight="1" thickBot="1">
      <c r="A15" s="1055"/>
      <c r="B15" s="389" t="s">
        <v>17</v>
      </c>
      <c r="C15" s="390"/>
      <c r="D15" s="1061"/>
      <c r="E15" s="1061"/>
      <c r="F15" s="1061"/>
      <c r="G15" s="1061"/>
      <c r="H15" s="1062"/>
      <c r="I15" s="1059" t="s">
        <v>329</v>
      </c>
      <c r="J15" s="1060"/>
      <c r="K15" s="387" t="str">
        <f>IF(ISERROR(K10/6.4),"人",K10/6.4)</f>
        <v>人</v>
      </c>
      <c r="L15" s="517"/>
      <c r="M15" s="517"/>
      <c r="N15" s="517"/>
      <c r="O15" s="517"/>
      <c r="P15" s="517"/>
      <c r="Q15" s="517"/>
    </row>
    <row r="16" spans="1:17" ht="17.25" customHeight="1" thickTop="1">
      <c r="A16" s="1019"/>
      <c r="B16" s="376" t="s">
        <v>18</v>
      </c>
      <c r="C16" s="377"/>
      <c r="D16" s="1063"/>
      <c r="E16" s="1063"/>
      <c r="F16" s="1063"/>
      <c r="G16" s="1063"/>
      <c r="H16" s="1064"/>
      <c r="I16" s="1065" t="s">
        <v>188</v>
      </c>
      <c r="J16" s="1066"/>
      <c r="K16" s="388" t="str">
        <f>IF(ISERROR(I8-K15),"人",I8-K15)</f>
        <v>人</v>
      </c>
      <c r="L16" s="517"/>
      <c r="M16" s="517"/>
      <c r="N16" s="517"/>
      <c r="O16" s="517"/>
      <c r="P16" s="517"/>
      <c r="Q16" s="517"/>
    </row>
    <row r="17" spans="1:17" ht="17.25" customHeight="1">
      <c r="A17" s="1019"/>
      <c r="B17" s="1067" t="s">
        <v>19</v>
      </c>
      <c r="C17" s="1068"/>
      <c r="D17" s="1068"/>
      <c r="E17" s="1068"/>
      <c r="F17" s="1068"/>
      <c r="G17" s="1068"/>
      <c r="H17" s="1069"/>
      <c r="I17" s="391"/>
      <c r="J17" s="392"/>
      <c r="K17" s="393"/>
      <c r="L17" s="517"/>
      <c r="M17" s="517"/>
      <c r="N17" s="517"/>
      <c r="O17" s="517"/>
      <c r="P17" s="517"/>
      <c r="Q17" s="517"/>
    </row>
    <row r="18" spans="1:17" ht="17.25" customHeight="1">
      <c r="A18" s="1019"/>
      <c r="B18" s="1070"/>
      <c r="C18" s="1071"/>
      <c r="D18" s="1071"/>
      <c r="E18" s="1071"/>
      <c r="F18" s="1071"/>
      <c r="G18" s="1071"/>
      <c r="H18" s="1072"/>
      <c r="I18" s="391"/>
      <c r="J18" s="392"/>
      <c r="K18" s="393"/>
      <c r="L18" s="517"/>
      <c r="M18" s="517"/>
      <c r="N18" s="517"/>
      <c r="O18" s="517"/>
      <c r="P18" s="517"/>
      <c r="Q18" s="517"/>
    </row>
    <row r="19" spans="1:17" ht="17.25" customHeight="1" thickBot="1">
      <c r="A19" s="1019"/>
      <c r="B19" s="394" t="s">
        <v>21</v>
      </c>
      <c r="C19" s="395"/>
      <c r="D19" s="1073" t="s">
        <v>29</v>
      </c>
      <c r="E19" s="1073"/>
      <c r="F19" s="1073"/>
      <c r="G19" s="1073"/>
      <c r="H19" s="1074"/>
      <c r="I19" s="391"/>
      <c r="J19" s="392"/>
      <c r="K19" s="393"/>
      <c r="L19" s="517"/>
      <c r="M19" s="517"/>
      <c r="N19" s="517"/>
      <c r="O19" s="517"/>
      <c r="P19" s="517"/>
      <c r="Q19" s="517"/>
    </row>
    <row r="20" spans="1:17" ht="17.25" customHeight="1" thickTop="1">
      <c r="A20" s="1055"/>
      <c r="B20" s="1075" t="s">
        <v>26</v>
      </c>
      <c r="C20" s="1076"/>
      <c r="D20" s="1079" t="s">
        <v>30</v>
      </c>
      <c r="E20" s="1079"/>
      <c r="F20" s="1079"/>
      <c r="G20" s="1079"/>
      <c r="H20" s="1079"/>
      <c r="I20" s="1080" t="s">
        <v>126</v>
      </c>
      <c r="J20" s="1080"/>
      <c r="K20" s="1081"/>
      <c r="L20" s="517"/>
      <c r="M20" s="517"/>
      <c r="N20" s="517"/>
      <c r="O20" s="517"/>
      <c r="P20" s="517"/>
      <c r="Q20" s="517"/>
    </row>
    <row r="21" spans="1:17" ht="17.25" customHeight="1" thickBot="1">
      <c r="A21" s="1055"/>
      <c r="B21" s="1077"/>
      <c r="C21" s="1078"/>
      <c r="D21" s="1082" t="s">
        <v>330</v>
      </c>
      <c r="E21" s="1082"/>
      <c r="F21" s="1082"/>
      <c r="G21" s="1082"/>
      <c r="H21" s="1082"/>
      <c r="I21" s="1082"/>
      <c r="J21" s="1082"/>
      <c r="K21" s="1083"/>
      <c r="L21" s="517"/>
      <c r="M21" s="517"/>
      <c r="N21" s="517"/>
      <c r="O21" s="517"/>
      <c r="P21" s="517"/>
      <c r="Q21" s="517"/>
    </row>
    <row r="22" spans="1:17" ht="17.25" customHeight="1" thickTop="1">
      <c r="A22" s="1019"/>
      <c r="B22" s="1084" t="s">
        <v>22</v>
      </c>
      <c r="C22" s="1085"/>
      <c r="D22" s="1063" t="s">
        <v>30</v>
      </c>
      <c r="E22" s="1063"/>
      <c r="F22" s="1063"/>
      <c r="G22" s="1063"/>
      <c r="H22" s="1063"/>
      <c r="I22" s="1088" t="s">
        <v>11</v>
      </c>
      <c r="J22" s="1089"/>
      <c r="K22" s="1090"/>
      <c r="L22" s="517"/>
      <c r="M22" s="517"/>
      <c r="N22" s="517"/>
      <c r="O22" s="517"/>
      <c r="P22" s="517"/>
      <c r="Q22" s="517"/>
    </row>
    <row r="23" spans="1:17" ht="17.25" customHeight="1">
      <c r="A23" s="1019"/>
      <c r="B23" s="1086"/>
      <c r="C23" s="1087"/>
      <c r="D23" s="1071" t="s">
        <v>27</v>
      </c>
      <c r="E23" s="1071"/>
      <c r="F23" s="1071"/>
      <c r="G23" s="1071"/>
      <c r="H23" s="1071"/>
      <c r="I23" s="1091"/>
      <c r="J23" s="1089"/>
      <c r="K23" s="1090"/>
      <c r="L23" s="517"/>
      <c r="M23" s="517"/>
      <c r="N23" s="517"/>
      <c r="O23" s="517"/>
      <c r="P23" s="517"/>
      <c r="Q23" s="517"/>
    </row>
    <row r="24" spans="1:17" ht="17.25" customHeight="1" thickBot="1">
      <c r="A24" s="1019"/>
      <c r="B24" s="1092" t="s">
        <v>9</v>
      </c>
      <c r="C24" s="1093"/>
      <c r="D24" s="1093"/>
      <c r="E24" s="1093"/>
      <c r="F24" s="1093"/>
      <c r="G24" s="1093"/>
      <c r="H24" s="1093"/>
      <c r="I24" s="1094"/>
      <c r="J24" s="1095"/>
      <c r="K24" s="1096"/>
      <c r="L24" s="517"/>
      <c r="M24" s="517"/>
      <c r="N24" s="517"/>
      <c r="O24" s="517"/>
      <c r="P24" s="517"/>
      <c r="Q24" s="517"/>
    </row>
    <row r="25" spans="1:17" ht="17.25" customHeight="1" thickTop="1" thickBot="1">
      <c r="A25" s="1019"/>
      <c r="B25" s="396" t="s">
        <v>23</v>
      </c>
      <c r="C25" s="397"/>
      <c r="D25" s="398" t="s">
        <v>314</v>
      </c>
      <c r="E25" s="399" t="s">
        <v>71</v>
      </c>
      <c r="F25" s="400" t="s">
        <v>314</v>
      </c>
      <c r="G25" s="1100"/>
      <c r="H25" s="1101"/>
      <c r="I25" s="1094"/>
      <c r="J25" s="1095"/>
      <c r="K25" s="1096"/>
      <c r="L25" s="517"/>
      <c r="M25" s="517"/>
      <c r="N25" s="517"/>
      <c r="O25" s="517"/>
      <c r="P25" s="517"/>
      <c r="Q25" s="517"/>
    </row>
    <row r="26" spans="1:17" ht="17.25" customHeight="1" thickTop="1">
      <c r="A26" s="1006"/>
      <c r="B26" s="1102" t="s">
        <v>25</v>
      </c>
      <c r="C26" s="1103"/>
      <c r="D26" s="1103"/>
      <c r="E26" s="401" t="s">
        <v>314</v>
      </c>
      <c r="F26" s="1104"/>
      <c r="G26" s="1105"/>
      <c r="H26" s="1106"/>
      <c r="I26" s="1097"/>
      <c r="J26" s="1098"/>
      <c r="K26" s="1099"/>
      <c r="L26" s="517"/>
      <c r="M26" s="517"/>
      <c r="N26" s="517"/>
      <c r="O26" s="517"/>
      <c r="P26" s="517"/>
      <c r="Q26" s="517"/>
    </row>
    <row r="27" spans="1:17" ht="17.25" customHeight="1">
      <c r="A27" s="1005"/>
      <c r="B27" s="990" t="s">
        <v>293</v>
      </c>
      <c r="C27" s="1007"/>
      <c r="D27" s="1007"/>
      <c r="E27" s="1007"/>
      <c r="F27" s="1007"/>
      <c r="G27" s="1007"/>
      <c r="H27" s="1008"/>
      <c r="I27" s="1012" t="s">
        <v>10</v>
      </c>
      <c r="J27" s="1013"/>
      <c r="K27" s="1014"/>
      <c r="L27" s="517"/>
      <c r="M27" s="517"/>
      <c r="N27" s="517"/>
      <c r="O27" s="517"/>
      <c r="P27" s="517"/>
      <c r="Q27" s="517"/>
    </row>
    <row r="28" spans="1:17" ht="17.25" customHeight="1" thickBot="1">
      <c r="A28" s="1006"/>
      <c r="B28" s="1009"/>
      <c r="C28" s="1010"/>
      <c r="D28" s="1010"/>
      <c r="E28" s="1010"/>
      <c r="F28" s="1010"/>
      <c r="G28" s="1010"/>
      <c r="H28" s="1011"/>
      <c r="I28" s="1015"/>
      <c r="J28" s="1016"/>
      <c r="K28" s="1017"/>
      <c r="L28" s="517"/>
      <c r="M28" s="517"/>
      <c r="N28" s="517"/>
      <c r="O28" s="517"/>
      <c r="P28" s="517"/>
      <c r="Q28" s="517"/>
    </row>
    <row r="29" spans="1:17" ht="17.25" customHeight="1" thickTop="1">
      <c r="A29" s="1018" t="s">
        <v>12</v>
      </c>
      <c r="B29" s="1012" t="s">
        <v>31</v>
      </c>
      <c r="C29" s="1020"/>
      <c r="D29" s="402" t="s">
        <v>32</v>
      </c>
      <c r="E29" s="1051" t="s">
        <v>296</v>
      </c>
      <c r="F29" s="1051"/>
      <c r="G29" s="1052" t="s">
        <v>294</v>
      </c>
      <c r="H29" s="1053"/>
      <c r="I29" s="1026" t="s">
        <v>233</v>
      </c>
      <c r="J29" s="1027"/>
      <c r="K29" s="403" t="str">
        <f>IF(ISERROR(I8/250),"個",ROUNDUP(I8/250,0))</f>
        <v>個</v>
      </c>
      <c r="L29" s="517" t="s">
        <v>193</v>
      </c>
      <c r="M29" s="517"/>
      <c r="N29" s="517"/>
      <c r="O29" s="517"/>
      <c r="P29" s="517"/>
      <c r="Q29" s="517"/>
    </row>
    <row r="30" spans="1:17" ht="17.25" customHeight="1">
      <c r="A30" s="1019"/>
      <c r="B30" s="1021"/>
      <c r="C30" s="1022"/>
      <c r="D30" s="404" t="s">
        <v>62</v>
      </c>
      <c r="E30" s="954" t="s">
        <v>296</v>
      </c>
      <c r="F30" s="954"/>
      <c r="G30" s="955" t="s">
        <v>294</v>
      </c>
      <c r="H30" s="956"/>
      <c r="I30" s="1028" t="s">
        <v>182</v>
      </c>
      <c r="J30" s="1029"/>
      <c r="K30" s="405" t="s">
        <v>181</v>
      </c>
      <c r="L30" s="517"/>
      <c r="M30" s="517"/>
      <c r="N30" s="517"/>
      <c r="O30" s="517"/>
      <c r="P30" s="517"/>
      <c r="Q30" s="517"/>
    </row>
    <row r="31" spans="1:17" ht="17.25" customHeight="1">
      <c r="A31" s="1019"/>
      <c r="B31" s="1021"/>
      <c r="C31" s="1022"/>
      <c r="D31" s="404" t="s">
        <v>33</v>
      </c>
      <c r="E31" s="948" t="s">
        <v>297</v>
      </c>
      <c r="F31" s="948"/>
      <c r="G31" s="948"/>
      <c r="H31" s="406" t="s">
        <v>295</v>
      </c>
      <c r="I31" s="1028" t="s">
        <v>207</v>
      </c>
      <c r="J31" s="1030"/>
      <c r="K31" s="407" t="str">
        <f>IF(ISERROR(I8*6),"L/日/避難所",I8*6)</f>
        <v>L/日/避難所</v>
      </c>
      <c r="L31" s="517"/>
      <c r="M31" s="517"/>
      <c r="N31" s="517"/>
      <c r="O31" s="517"/>
      <c r="P31" s="517"/>
      <c r="Q31" s="517"/>
    </row>
    <row r="32" spans="1:17" ht="17.25" customHeight="1" thickBot="1">
      <c r="A32" s="1019"/>
      <c r="B32" s="1021"/>
      <c r="C32" s="1022"/>
      <c r="D32" s="408" t="s">
        <v>41</v>
      </c>
      <c r="E32" s="953" t="s">
        <v>302</v>
      </c>
      <c r="F32" s="953"/>
      <c r="G32" s="953"/>
      <c r="H32" s="409" t="s">
        <v>295</v>
      </c>
      <c r="I32" s="1028" t="s">
        <v>192</v>
      </c>
      <c r="J32" s="1030"/>
      <c r="K32" s="410" t="s">
        <v>194</v>
      </c>
      <c r="L32" s="517"/>
      <c r="M32" s="517"/>
      <c r="N32" s="517"/>
      <c r="O32" s="517"/>
      <c r="P32" s="517"/>
      <c r="Q32" s="517"/>
    </row>
    <row r="33" spans="1:17" ht="17.25" customHeight="1" thickTop="1">
      <c r="A33" s="1019"/>
      <c r="B33" s="1021"/>
      <c r="C33" s="1023"/>
      <c r="D33" s="411" t="s">
        <v>34</v>
      </c>
      <c r="E33" s="957" t="s">
        <v>296</v>
      </c>
      <c r="F33" s="957"/>
      <c r="G33" s="958" t="s">
        <v>294</v>
      </c>
      <c r="H33" s="959"/>
      <c r="I33" s="1151" t="s">
        <v>184</v>
      </c>
      <c r="J33" s="1030"/>
      <c r="K33" s="407" t="str">
        <f>IF(ISERROR(I8*3),"L/日/避難所",I8*3)</f>
        <v>L/日/避難所</v>
      </c>
      <c r="L33" s="517"/>
      <c r="M33" s="517"/>
      <c r="N33" s="517"/>
      <c r="O33" s="517"/>
      <c r="P33" s="517"/>
      <c r="Q33" s="517"/>
    </row>
    <row r="34" spans="1:17" ht="17.25" customHeight="1">
      <c r="A34" s="1019"/>
      <c r="B34" s="1024"/>
      <c r="C34" s="1025"/>
      <c r="D34" s="394" t="s">
        <v>35</v>
      </c>
      <c r="E34" s="970" t="s">
        <v>296</v>
      </c>
      <c r="F34" s="970"/>
      <c r="G34" s="971" t="s">
        <v>294</v>
      </c>
      <c r="H34" s="972"/>
      <c r="I34" s="453" t="s">
        <v>183</v>
      </c>
      <c r="J34" s="413" t="s">
        <v>206</v>
      </c>
      <c r="K34" s="407" t="str">
        <f>IF(ISERROR(J34*I8),"L/日/避難所",J34*I8)</f>
        <v>L/日/避難所</v>
      </c>
      <c r="L34" s="517"/>
      <c r="M34" s="517"/>
      <c r="N34" s="517"/>
      <c r="O34" s="517"/>
      <c r="P34" s="517"/>
      <c r="Q34" s="517"/>
    </row>
    <row r="35" spans="1:17" ht="17.25" customHeight="1">
      <c r="A35" s="1019"/>
      <c r="B35" s="990" t="s">
        <v>36</v>
      </c>
      <c r="C35" s="1031"/>
      <c r="D35" s="382" t="s">
        <v>37</v>
      </c>
      <c r="E35" s="414" t="s">
        <v>298</v>
      </c>
      <c r="F35" s="949" t="s">
        <v>299</v>
      </c>
      <c r="G35" s="949"/>
      <c r="H35" s="415"/>
      <c r="I35" s="1035"/>
      <c r="J35" s="1036"/>
      <c r="K35" s="1037"/>
      <c r="L35" s="517"/>
      <c r="M35" s="517"/>
      <c r="N35" s="517"/>
      <c r="O35" s="517"/>
      <c r="P35" s="517"/>
      <c r="Q35" s="517"/>
    </row>
    <row r="36" spans="1:17" ht="17.25" customHeight="1" thickBot="1">
      <c r="A36" s="1019"/>
      <c r="B36" s="1032"/>
      <c r="C36" s="1033"/>
      <c r="D36" s="394" t="s">
        <v>38</v>
      </c>
      <c r="E36" s="416" t="s">
        <v>298</v>
      </c>
      <c r="F36" s="950" t="s">
        <v>299</v>
      </c>
      <c r="G36" s="950"/>
      <c r="H36" s="417"/>
      <c r="I36" s="1038"/>
      <c r="J36" s="1039"/>
      <c r="K36" s="1040"/>
      <c r="L36" s="517"/>
      <c r="M36" s="517"/>
      <c r="N36" s="517"/>
      <c r="O36" s="517"/>
      <c r="P36" s="517"/>
      <c r="Q36" s="517"/>
    </row>
    <row r="37" spans="1:17" ht="17.25" customHeight="1" thickTop="1" thickBot="1">
      <c r="A37" s="1019"/>
      <c r="B37" s="1032"/>
      <c r="C37" s="1034"/>
      <c r="D37" s="418" t="s">
        <v>39</v>
      </c>
      <c r="E37" s="419" t="s">
        <v>298</v>
      </c>
      <c r="F37" s="951" t="s">
        <v>299</v>
      </c>
      <c r="G37" s="951"/>
      <c r="H37" s="420"/>
      <c r="I37" s="1039"/>
      <c r="J37" s="1039"/>
      <c r="K37" s="1040"/>
      <c r="L37" s="517"/>
      <c r="M37" s="517"/>
      <c r="N37" s="517"/>
      <c r="O37" s="517"/>
      <c r="P37" s="517"/>
      <c r="Q37" s="517"/>
    </row>
    <row r="38" spans="1:17" ht="17.25" customHeight="1" thickTop="1">
      <c r="A38" s="1019"/>
      <c r="B38" s="1032"/>
      <c r="C38" s="1033"/>
      <c r="D38" s="411" t="s">
        <v>40</v>
      </c>
      <c r="E38" s="414" t="s">
        <v>298</v>
      </c>
      <c r="F38" s="952" t="s">
        <v>299</v>
      </c>
      <c r="G38" s="952"/>
      <c r="H38" s="415"/>
      <c r="I38" s="1038"/>
      <c r="J38" s="1039"/>
      <c r="K38" s="1040"/>
      <c r="L38" s="517"/>
      <c r="M38" s="517"/>
      <c r="N38" s="517"/>
      <c r="O38" s="517"/>
      <c r="P38" s="517"/>
      <c r="Q38" s="517"/>
    </row>
    <row r="39" spans="1:17" ht="17.25" customHeight="1" thickBot="1">
      <c r="A39" s="1019"/>
      <c r="B39" s="1032"/>
      <c r="C39" s="1033"/>
      <c r="D39" s="394" t="s">
        <v>42</v>
      </c>
      <c r="E39" s="416" t="s">
        <v>298</v>
      </c>
      <c r="F39" s="949" t="s">
        <v>299</v>
      </c>
      <c r="G39" s="949"/>
      <c r="H39" s="421"/>
      <c r="I39" s="1041"/>
      <c r="J39" s="1042"/>
      <c r="K39" s="1043"/>
      <c r="L39" s="517"/>
      <c r="M39" s="517"/>
      <c r="N39" s="517"/>
      <c r="O39" s="517"/>
      <c r="P39" s="517"/>
      <c r="Q39" s="517"/>
    </row>
    <row r="40" spans="1:17" ht="17.25" customHeight="1" thickTop="1">
      <c r="A40" s="1019"/>
      <c r="B40" s="1032"/>
      <c r="C40" s="1034"/>
      <c r="D40" s="1044" t="s">
        <v>63</v>
      </c>
      <c r="E40" s="422" t="s">
        <v>300</v>
      </c>
      <c r="F40" s="423" t="s">
        <v>180</v>
      </c>
      <c r="G40" s="424" t="s">
        <v>144</v>
      </c>
      <c r="H40" s="425" t="s">
        <v>304</v>
      </c>
      <c r="I40" s="1047" t="s">
        <v>292</v>
      </c>
      <c r="J40" s="1048"/>
      <c r="K40" s="426" t="str">
        <f>IF(ISERROR(I8/50),"箇所",ROUNDUP(I8/50,0))</f>
        <v>箇所</v>
      </c>
      <c r="L40" s="518"/>
      <c r="M40" s="519"/>
      <c r="N40" s="519"/>
      <c r="O40" s="519"/>
      <c r="P40" s="519"/>
      <c r="Q40" s="517"/>
    </row>
    <row r="41" spans="1:17" ht="17.25" customHeight="1" thickBot="1">
      <c r="A41" s="1019"/>
      <c r="B41" s="1032"/>
      <c r="C41" s="1034"/>
      <c r="D41" s="1045"/>
      <c r="E41" s="427" t="s">
        <v>146</v>
      </c>
      <c r="F41" s="604" t="s">
        <v>301</v>
      </c>
      <c r="G41" s="428" t="s">
        <v>148</v>
      </c>
      <c r="H41" s="605" t="s">
        <v>301</v>
      </c>
      <c r="I41" s="1038"/>
      <c r="J41" s="1039"/>
      <c r="K41" s="426"/>
      <c r="L41" s="517"/>
      <c r="M41" s="517"/>
      <c r="N41" s="517"/>
      <c r="O41" s="517"/>
      <c r="P41" s="517"/>
      <c r="Q41" s="517"/>
    </row>
    <row r="42" spans="1:17" ht="17.25" customHeight="1" thickTop="1" thickBot="1">
      <c r="A42" s="1019"/>
      <c r="B42" s="1032"/>
      <c r="C42" s="1034"/>
      <c r="D42" s="1046"/>
      <c r="E42" s="429" t="s">
        <v>43</v>
      </c>
      <c r="F42" s="606" t="s">
        <v>303</v>
      </c>
      <c r="G42" s="430" t="s">
        <v>61</v>
      </c>
      <c r="H42" s="607" t="s">
        <v>303</v>
      </c>
      <c r="I42" s="431"/>
      <c r="J42" s="432"/>
      <c r="K42" s="433"/>
      <c r="L42" s="517"/>
      <c r="M42" s="517"/>
      <c r="N42" s="517"/>
      <c r="O42" s="517"/>
      <c r="P42" s="517"/>
      <c r="Q42" s="517"/>
    </row>
    <row r="43" spans="1:17" ht="17.25" customHeight="1" thickTop="1">
      <c r="A43" s="1019"/>
      <c r="B43" s="1032"/>
      <c r="C43" s="1033"/>
      <c r="D43" s="434" t="s">
        <v>44</v>
      </c>
      <c r="E43" s="435" t="s">
        <v>304</v>
      </c>
      <c r="F43" s="436" t="s">
        <v>67</v>
      </c>
      <c r="G43" s="437"/>
      <c r="H43" s="438" t="s">
        <v>152</v>
      </c>
      <c r="I43" s="431"/>
      <c r="J43" s="432"/>
      <c r="K43" s="433"/>
      <c r="L43" s="517"/>
      <c r="M43" s="517"/>
      <c r="N43" s="517"/>
      <c r="O43" s="517"/>
      <c r="P43" s="517"/>
      <c r="Q43" s="517"/>
    </row>
    <row r="44" spans="1:17" ht="17.25" customHeight="1">
      <c r="A44" s="1019"/>
      <c r="B44" s="992"/>
      <c r="C44" s="993"/>
      <c r="D44" s="335" t="s">
        <v>45</v>
      </c>
      <c r="E44" s="439" t="s">
        <v>304</v>
      </c>
      <c r="F44" s="437" t="s">
        <v>68</v>
      </c>
      <c r="G44" s="435" t="s">
        <v>304</v>
      </c>
      <c r="H44" s="440" t="s">
        <v>152</v>
      </c>
      <c r="I44" s="441"/>
      <c r="J44" s="442"/>
      <c r="K44" s="443"/>
      <c r="L44" s="517"/>
      <c r="M44" s="517"/>
      <c r="N44" s="517"/>
      <c r="O44" s="517"/>
      <c r="P44" s="517"/>
      <c r="Q44" s="517"/>
    </row>
    <row r="45" spans="1:17" ht="17.25" customHeight="1" thickBot="1">
      <c r="A45" s="1019"/>
      <c r="B45" s="990" t="s">
        <v>46</v>
      </c>
      <c r="C45" s="1031"/>
      <c r="D45" s="335" t="s">
        <v>47</v>
      </c>
      <c r="E45" s="1049" t="s">
        <v>305</v>
      </c>
      <c r="F45" s="1050"/>
      <c r="G45" s="444" t="s">
        <v>49</v>
      </c>
      <c r="H45" s="445" t="s">
        <v>69</v>
      </c>
      <c r="I45" s="1035"/>
      <c r="J45" s="1036"/>
      <c r="K45" s="1037"/>
      <c r="L45" s="517"/>
      <c r="M45" s="517"/>
      <c r="N45" s="517"/>
      <c r="O45" s="517"/>
      <c r="P45" s="517"/>
      <c r="Q45" s="517"/>
    </row>
    <row r="46" spans="1:17" ht="17.25" customHeight="1" thickTop="1" thickBot="1">
      <c r="A46" s="1019"/>
      <c r="B46" s="1032"/>
      <c r="C46" s="1033"/>
      <c r="D46" s="986" t="s">
        <v>48</v>
      </c>
      <c r="E46" s="987"/>
      <c r="F46" s="439" t="s">
        <v>69</v>
      </c>
      <c r="G46" s="446" t="s">
        <v>308</v>
      </c>
      <c r="H46" s="447" t="s">
        <v>69</v>
      </c>
      <c r="I46" s="1039"/>
      <c r="J46" s="1039"/>
      <c r="K46" s="1040"/>
      <c r="L46" s="517"/>
      <c r="M46" s="517"/>
      <c r="N46" s="517"/>
      <c r="O46" s="517"/>
      <c r="P46" s="517"/>
      <c r="Q46" s="517"/>
    </row>
    <row r="47" spans="1:17" ht="17.25" customHeight="1" thickTop="1">
      <c r="A47" s="1019"/>
      <c r="B47" s="1032"/>
      <c r="C47" s="1033"/>
      <c r="D47" s="986" t="s">
        <v>56</v>
      </c>
      <c r="E47" s="987"/>
      <c r="F47" s="987"/>
      <c r="G47" s="997" t="s">
        <v>307</v>
      </c>
      <c r="H47" s="998"/>
      <c r="I47" s="1038"/>
      <c r="J47" s="1039"/>
      <c r="K47" s="1040"/>
      <c r="L47" s="517"/>
      <c r="M47" s="517"/>
      <c r="N47" s="517"/>
      <c r="O47" s="517"/>
      <c r="P47" s="517"/>
      <c r="Q47" s="517"/>
    </row>
    <row r="48" spans="1:17" ht="17.25" customHeight="1">
      <c r="A48" s="1019"/>
      <c r="B48" s="1032"/>
      <c r="C48" s="1033"/>
      <c r="D48" s="335" t="s">
        <v>52</v>
      </c>
      <c r="E48" s="386" t="s">
        <v>306</v>
      </c>
      <c r="F48" s="335" t="s">
        <v>53</v>
      </c>
      <c r="G48" s="1049" t="s">
        <v>51</v>
      </c>
      <c r="H48" s="1050"/>
      <c r="I48" s="1038"/>
      <c r="J48" s="1039"/>
      <c r="K48" s="1040"/>
      <c r="L48" s="517"/>
      <c r="M48" s="517"/>
      <c r="N48" s="517"/>
      <c r="O48" s="517"/>
      <c r="P48" s="517"/>
      <c r="Q48" s="517"/>
    </row>
    <row r="49" spans="1:17" ht="17.25" customHeight="1">
      <c r="A49" s="1019"/>
      <c r="B49" s="1032"/>
      <c r="C49" s="1033"/>
      <c r="D49" s="335" t="s">
        <v>154</v>
      </c>
      <c r="E49" s="386" t="s">
        <v>306</v>
      </c>
      <c r="F49" s="986" t="s">
        <v>70</v>
      </c>
      <c r="G49" s="987"/>
      <c r="H49" s="448" t="s">
        <v>69</v>
      </c>
      <c r="I49" s="1038"/>
      <c r="J49" s="1039"/>
      <c r="K49" s="1040"/>
      <c r="L49" s="517"/>
      <c r="M49" s="517"/>
      <c r="N49" s="517"/>
      <c r="O49" s="517"/>
      <c r="P49" s="517"/>
      <c r="Q49" s="517"/>
    </row>
    <row r="50" spans="1:17" ht="17.25" customHeight="1" thickBot="1">
      <c r="A50" s="1019"/>
      <c r="B50" s="992"/>
      <c r="C50" s="993"/>
      <c r="D50" s="434" t="s">
        <v>54</v>
      </c>
      <c r="E50" s="386" t="s">
        <v>306</v>
      </c>
      <c r="F50" s="988" t="s">
        <v>55</v>
      </c>
      <c r="G50" s="989"/>
      <c r="H50" s="445" t="s">
        <v>69</v>
      </c>
      <c r="I50" s="1041"/>
      <c r="J50" s="1042"/>
      <c r="K50" s="1043"/>
      <c r="L50" s="517"/>
      <c r="M50" s="517"/>
      <c r="N50" s="517"/>
      <c r="O50" s="517"/>
      <c r="P50" s="517"/>
      <c r="Q50" s="517"/>
    </row>
    <row r="51" spans="1:17" ht="17.25" customHeight="1" thickTop="1" thickBot="1">
      <c r="A51" s="1019"/>
      <c r="B51" s="990" t="s">
        <v>57</v>
      </c>
      <c r="C51" s="991"/>
      <c r="D51" s="449" t="s">
        <v>157</v>
      </c>
      <c r="E51" s="1002" t="s">
        <v>310</v>
      </c>
      <c r="F51" s="1002"/>
      <c r="G51" s="1003" t="s">
        <v>311</v>
      </c>
      <c r="H51" s="1004"/>
      <c r="I51" s="994" t="s">
        <v>190</v>
      </c>
      <c r="J51" s="995"/>
      <c r="K51" s="996"/>
      <c r="L51" s="517"/>
      <c r="M51" s="517"/>
      <c r="N51" s="517"/>
      <c r="O51" s="517"/>
      <c r="P51" s="517"/>
      <c r="Q51" s="517"/>
    </row>
    <row r="52" spans="1:17" ht="17.25" customHeight="1" thickTop="1">
      <c r="A52" s="1006"/>
      <c r="B52" s="992"/>
      <c r="C52" s="993"/>
      <c r="D52" s="450" t="s">
        <v>58</v>
      </c>
      <c r="E52" s="451" t="s">
        <v>69</v>
      </c>
      <c r="F52" s="452" t="s">
        <v>59</v>
      </c>
      <c r="G52" s="997" t="s">
        <v>309</v>
      </c>
      <c r="H52" s="998"/>
      <c r="I52" s="999"/>
      <c r="J52" s="1000"/>
      <c r="K52" s="1001"/>
      <c r="L52" s="517"/>
      <c r="M52" s="517"/>
      <c r="N52" s="517"/>
      <c r="O52" s="517"/>
      <c r="P52" s="517"/>
      <c r="Q52" s="517"/>
    </row>
    <row r="53" spans="1:17" ht="17.25" customHeight="1" thickBot="1">
      <c r="A53" s="364" t="s">
        <v>224</v>
      </c>
      <c r="B53" s="364"/>
      <c r="C53" s="364"/>
      <c r="D53" s="364"/>
      <c r="E53" s="985" t="s">
        <v>127</v>
      </c>
      <c r="F53" s="985"/>
      <c r="G53" s="985"/>
      <c r="H53" s="985"/>
      <c r="I53" s="985"/>
      <c r="J53" s="985"/>
      <c r="K53" s="985"/>
      <c r="L53" s="517"/>
      <c r="M53" s="517"/>
      <c r="N53" s="517"/>
      <c r="O53" s="517"/>
      <c r="P53" s="517"/>
      <c r="Q53" s="517"/>
    </row>
    <row r="54" spans="1:17" ht="17.25" customHeight="1" thickTop="1">
      <c r="A54" s="1152" t="s">
        <v>130</v>
      </c>
      <c r="B54" s="1152"/>
      <c r="C54" s="1152"/>
      <c r="D54" s="1152"/>
      <c r="E54" s="1153" t="s">
        <v>5</v>
      </c>
      <c r="F54" s="1154"/>
      <c r="G54" s="1155"/>
      <c r="H54" s="1156" t="s">
        <v>65</v>
      </c>
      <c r="I54" s="1157"/>
      <c r="J54" s="1158" t="s">
        <v>0</v>
      </c>
      <c r="K54" s="1159"/>
      <c r="L54" s="517"/>
      <c r="M54" s="517"/>
      <c r="N54" s="517"/>
      <c r="O54" s="517"/>
      <c r="P54" s="517"/>
      <c r="Q54" s="517"/>
    </row>
    <row r="55" spans="1:17" ht="17.25" customHeight="1" thickBot="1">
      <c r="A55" s="1152"/>
      <c r="B55" s="1152"/>
      <c r="C55" s="1152"/>
      <c r="D55" s="1152"/>
      <c r="E55" s="1123"/>
      <c r="F55" s="1124"/>
      <c r="G55" s="1125"/>
      <c r="H55" s="1160" t="s">
        <v>28</v>
      </c>
      <c r="I55" s="1161"/>
      <c r="J55" s="1162"/>
      <c r="K55" s="1163"/>
      <c r="L55" s="517"/>
      <c r="M55" s="517"/>
      <c r="N55" s="517"/>
      <c r="O55" s="517"/>
      <c r="P55" s="517"/>
      <c r="Q55" s="517"/>
    </row>
    <row r="56" spans="1:17" ht="17.25" customHeight="1" thickTop="1">
      <c r="A56" s="365" t="s">
        <v>1</v>
      </c>
      <c r="B56" s="364"/>
      <c r="C56" s="364"/>
      <c r="D56" s="364"/>
      <c r="E56" s="364"/>
      <c r="F56" s="364"/>
      <c r="G56" s="1168"/>
      <c r="H56" s="1168"/>
      <c r="I56" s="1168"/>
      <c r="J56" s="1168"/>
      <c r="K56" s="1168"/>
      <c r="L56" s="517"/>
      <c r="M56" s="517"/>
      <c r="N56" s="517"/>
      <c r="O56" s="517"/>
      <c r="P56" s="517"/>
      <c r="Q56" s="517"/>
    </row>
    <row r="57" spans="1:17" ht="17.25" customHeight="1">
      <c r="A57" s="365" t="s">
        <v>2</v>
      </c>
      <c r="B57" s="364"/>
      <c r="C57" s="364"/>
      <c r="D57" s="364"/>
      <c r="E57" s="364"/>
      <c r="F57" s="364"/>
      <c r="G57" s="364"/>
      <c r="H57" s="364"/>
      <c r="I57" s="364"/>
      <c r="J57" s="364"/>
      <c r="K57" s="364"/>
      <c r="L57" s="517"/>
      <c r="M57" s="517"/>
      <c r="N57" s="517"/>
      <c r="O57" s="517"/>
      <c r="P57" s="517"/>
      <c r="Q57" s="517"/>
    </row>
    <row r="58" spans="1:17" ht="17.25" customHeight="1">
      <c r="A58" s="365" t="s">
        <v>3</v>
      </c>
      <c r="B58" s="364"/>
      <c r="C58" s="364"/>
      <c r="D58" s="364"/>
      <c r="E58" s="364"/>
      <c r="F58" s="364"/>
      <c r="G58" s="364"/>
      <c r="H58" s="364"/>
      <c r="I58" s="364"/>
      <c r="J58" s="364"/>
      <c r="K58" s="364"/>
      <c r="L58" s="517"/>
      <c r="M58" s="517"/>
      <c r="N58" s="517"/>
      <c r="O58" s="517"/>
      <c r="P58" s="517"/>
      <c r="Q58" s="517"/>
    </row>
    <row r="59" spans="1:17" ht="17.25" customHeight="1" thickBot="1">
      <c r="A59" s="454"/>
      <c r="B59" s="1012" t="s">
        <v>74</v>
      </c>
      <c r="C59" s="1020"/>
      <c r="D59" s="1020"/>
      <c r="E59" s="975"/>
      <c r="F59" s="975"/>
      <c r="G59" s="975"/>
      <c r="H59" s="976"/>
      <c r="I59" s="1169" t="s">
        <v>75</v>
      </c>
      <c r="J59" s="975"/>
      <c r="K59" s="976"/>
      <c r="L59" s="517"/>
      <c r="M59" s="517"/>
      <c r="N59" s="517"/>
      <c r="O59" s="517"/>
      <c r="P59" s="517"/>
      <c r="Q59" s="517"/>
    </row>
    <row r="60" spans="1:17" ht="17.25" customHeight="1" thickTop="1">
      <c r="A60" s="1054" t="s">
        <v>95</v>
      </c>
      <c r="B60" s="1075" t="s">
        <v>76</v>
      </c>
      <c r="C60" s="1076"/>
      <c r="D60" s="1173" t="s">
        <v>77</v>
      </c>
      <c r="E60" s="395" t="s">
        <v>159</v>
      </c>
      <c r="F60" s="395"/>
      <c r="G60" s="395"/>
      <c r="H60" s="455" t="s">
        <v>77</v>
      </c>
      <c r="I60" s="326" t="s">
        <v>95</v>
      </c>
      <c r="J60" s="327" t="s">
        <v>161</v>
      </c>
      <c r="K60" s="328" t="s">
        <v>139</v>
      </c>
      <c r="L60" s="517"/>
      <c r="M60" s="517"/>
      <c r="N60" s="517"/>
      <c r="O60" s="517"/>
      <c r="P60" s="517"/>
      <c r="Q60" s="517"/>
    </row>
    <row r="61" spans="1:17" ht="17.25" customHeight="1">
      <c r="A61" s="1055"/>
      <c r="B61" s="1171"/>
      <c r="C61" s="1172"/>
      <c r="D61" s="1174"/>
      <c r="E61" s="456" t="s">
        <v>78</v>
      </c>
      <c r="F61" s="456"/>
      <c r="G61" s="456"/>
      <c r="H61" s="457" t="s">
        <v>77</v>
      </c>
      <c r="I61" s="329" t="s">
        <v>162</v>
      </c>
      <c r="J61" s="330" t="s">
        <v>163</v>
      </c>
      <c r="K61" s="331" t="s">
        <v>139</v>
      </c>
      <c r="L61" s="517"/>
      <c r="M61" s="517"/>
      <c r="N61" s="517"/>
      <c r="O61" s="517"/>
      <c r="P61" s="517"/>
      <c r="Q61" s="517"/>
    </row>
    <row r="62" spans="1:17" ht="17.25" customHeight="1" thickBot="1">
      <c r="A62" s="1055"/>
      <c r="B62" s="1175" t="s">
        <v>79</v>
      </c>
      <c r="C62" s="1176"/>
      <c r="D62" s="458" t="s">
        <v>77</v>
      </c>
      <c r="E62" s="395" t="s">
        <v>81</v>
      </c>
      <c r="F62" s="395"/>
      <c r="G62" s="395"/>
      <c r="H62" s="459" t="s">
        <v>77</v>
      </c>
      <c r="I62" s="332"/>
      <c r="J62" s="330" t="s">
        <v>164</v>
      </c>
      <c r="K62" s="331" t="s">
        <v>139</v>
      </c>
      <c r="L62" s="517"/>
      <c r="M62" s="517"/>
      <c r="N62" s="517"/>
      <c r="O62" s="517"/>
      <c r="P62" s="517"/>
      <c r="Q62" s="517"/>
    </row>
    <row r="63" spans="1:17" ht="17.25" customHeight="1" thickTop="1">
      <c r="A63" s="1055"/>
      <c r="B63" s="1175" t="s">
        <v>82</v>
      </c>
      <c r="C63" s="1176"/>
      <c r="D63" s="460" t="s">
        <v>77</v>
      </c>
      <c r="E63" s="461"/>
      <c r="F63" s="462"/>
      <c r="G63" s="461"/>
      <c r="H63" s="463"/>
      <c r="I63" s="332"/>
      <c r="J63" s="333" t="s">
        <v>165</v>
      </c>
      <c r="K63" s="334" t="s">
        <v>139</v>
      </c>
      <c r="L63" s="517"/>
      <c r="M63" s="517"/>
      <c r="N63" s="517"/>
      <c r="O63" s="517"/>
      <c r="P63" s="517"/>
      <c r="Q63" s="517"/>
    </row>
    <row r="64" spans="1:17" ht="17.25" customHeight="1" thickBot="1">
      <c r="A64" s="1055"/>
      <c r="B64" s="1175" t="s">
        <v>135</v>
      </c>
      <c r="C64" s="1176"/>
      <c r="D64" s="464" t="s">
        <v>77</v>
      </c>
      <c r="E64" s="465"/>
      <c r="F64" s="466"/>
      <c r="G64" s="465"/>
      <c r="H64" s="467"/>
      <c r="I64" s="332"/>
      <c r="J64" s="335" t="s">
        <v>166</v>
      </c>
      <c r="K64" s="336" t="s">
        <v>139</v>
      </c>
      <c r="L64" s="517"/>
      <c r="M64" s="517"/>
      <c r="N64" s="517"/>
      <c r="O64" s="517"/>
      <c r="P64" s="517"/>
      <c r="Q64" s="517"/>
    </row>
    <row r="65" spans="1:17" ht="17.25" customHeight="1" thickTop="1">
      <c r="A65" s="1055"/>
      <c r="B65" s="1177" t="s">
        <v>134</v>
      </c>
      <c r="C65" s="1178"/>
      <c r="D65" s="1190" t="s">
        <v>77</v>
      </c>
      <c r="E65" s="456" t="s">
        <v>83</v>
      </c>
      <c r="F65" s="456"/>
      <c r="G65" s="456"/>
      <c r="H65" s="457" t="s">
        <v>77</v>
      </c>
      <c r="I65" s="356" t="s">
        <v>234</v>
      </c>
      <c r="J65" s="357"/>
      <c r="K65" s="358" t="s">
        <v>139</v>
      </c>
      <c r="L65" s="517"/>
      <c r="M65" s="517"/>
      <c r="N65" s="517"/>
      <c r="O65" s="517"/>
      <c r="P65" s="517"/>
      <c r="Q65" s="517"/>
    </row>
    <row r="66" spans="1:17" ht="17.25" customHeight="1">
      <c r="A66" s="1055"/>
      <c r="B66" s="1179"/>
      <c r="C66" s="1180"/>
      <c r="D66" s="1191"/>
      <c r="E66" s="468" t="s">
        <v>84</v>
      </c>
      <c r="F66" s="468"/>
      <c r="G66" s="468"/>
      <c r="H66" s="469" t="s">
        <v>77</v>
      </c>
      <c r="I66" s="977" t="s">
        <v>235</v>
      </c>
      <c r="J66" s="978"/>
      <c r="K66" s="358" t="s">
        <v>139</v>
      </c>
      <c r="L66" s="517"/>
      <c r="M66" s="517"/>
      <c r="N66" s="517"/>
      <c r="O66" s="517"/>
      <c r="P66" s="517"/>
      <c r="Q66" s="517"/>
    </row>
    <row r="67" spans="1:17" ht="17.25" customHeight="1">
      <c r="A67" s="1055"/>
      <c r="B67" s="1181"/>
      <c r="C67" s="1182"/>
      <c r="D67" s="1174"/>
      <c r="E67" s="468" t="s">
        <v>85</v>
      </c>
      <c r="F67" s="468"/>
      <c r="G67" s="468"/>
      <c r="H67" s="469" t="s">
        <v>77</v>
      </c>
      <c r="I67" s="979" t="s">
        <v>236</v>
      </c>
      <c r="J67" s="980"/>
      <c r="K67" s="981"/>
      <c r="L67" s="517"/>
      <c r="M67" s="517"/>
      <c r="N67" s="517"/>
      <c r="O67" s="517"/>
      <c r="P67" s="517"/>
      <c r="Q67" s="517"/>
    </row>
    <row r="68" spans="1:17" ht="17.25" customHeight="1">
      <c r="A68" s="1055"/>
      <c r="B68" s="1192" t="s">
        <v>86</v>
      </c>
      <c r="C68" s="1193"/>
      <c r="D68" s="1190" t="s">
        <v>77</v>
      </c>
      <c r="E68" s="395" t="s">
        <v>87</v>
      </c>
      <c r="F68" s="395"/>
      <c r="G68" s="395"/>
      <c r="H68" s="459" t="s">
        <v>77</v>
      </c>
      <c r="I68" s="979"/>
      <c r="J68" s="980"/>
      <c r="K68" s="981"/>
      <c r="L68" s="517"/>
      <c r="M68" s="517"/>
      <c r="N68" s="517"/>
      <c r="O68" s="517"/>
      <c r="P68" s="517"/>
      <c r="Q68" s="517"/>
    </row>
    <row r="69" spans="1:17" ht="17.25" customHeight="1">
      <c r="A69" s="1055"/>
      <c r="B69" s="1194"/>
      <c r="C69" s="1195"/>
      <c r="D69" s="1191"/>
      <c r="E69" s="377" t="s">
        <v>88</v>
      </c>
      <c r="F69" s="377"/>
      <c r="G69" s="377"/>
      <c r="H69" s="470" t="s">
        <v>77</v>
      </c>
      <c r="I69" s="982" t="s">
        <v>237</v>
      </c>
      <c r="J69" s="359" t="s">
        <v>238</v>
      </c>
      <c r="K69" s="328" t="s">
        <v>139</v>
      </c>
      <c r="L69" s="517"/>
      <c r="M69" s="517"/>
      <c r="N69" s="517"/>
      <c r="O69" s="517"/>
      <c r="P69" s="517"/>
      <c r="Q69" s="517"/>
    </row>
    <row r="70" spans="1:17" ht="17.25" customHeight="1">
      <c r="A70" s="1055"/>
      <c r="B70" s="1194"/>
      <c r="C70" s="1195"/>
      <c r="D70" s="1191"/>
      <c r="E70" s="377" t="s">
        <v>89</v>
      </c>
      <c r="F70" s="377"/>
      <c r="G70" s="377"/>
      <c r="H70" s="470" t="s">
        <v>77</v>
      </c>
      <c r="I70" s="983"/>
      <c r="J70" s="360" t="s">
        <v>239</v>
      </c>
      <c r="K70" s="331" t="s">
        <v>139</v>
      </c>
      <c r="L70" s="517"/>
      <c r="M70" s="517"/>
      <c r="N70" s="517"/>
      <c r="O70" s="517"/>
      <c r="P70" s="517"/>
      <c r="Q70" s="517"/>
    </row>
    <row r="71" spans="1:17" ht="17.25" customHeight="1" thickBot="1">
      <c r="A71" s="1055"/>
      <c r="B71" s="1171"/>
      <c r="C71" s="1172"/>
      <c r="D71" s="1174"/>
      <c r="E71" s="377" t="s">
        <v>90</v>
      </c>
      <c r="F71" s="377"/>
      <c r="G71" s="377"/>
      <c r="H71" s="470" t="s">
        <v>77</v>
      </c>
      <c r="I71" s="983"/>
      <c r="J71" s="360" t="s">
        <v>240</v>
      </c>
      <c r="K71" s="331" t="s">
        <v>139</v>
      </c>
      <c r="L71" s="517"/>
      <c r="M71" s="517"/>
      <c r="N71" s="517"/>
      <c r="O71" s="517"/>
      <c r="P71" s="517"/>
      <c r="Q71" s="517"/>
    </row>
    <row r="72" spans="1:17" ht="17.25" customHeight="1" thickTop="1">
      <c r="A72" s="1055"/>
      <c r="B72" s="471" t="s">
        <v>91</v>
      </c>
      <c r="C72" s="472"/>
      <c r="D72" s="472"/>
      <c r="E72" s="473"/>
      <c r="F72" s="474" t="s">
        <v>77</v>
      </c>
      <c r="G72" s="475"/>
      <c r="H72" s="476"/>
      <c r="I72" s="983"/>
      <c r="J72" s="360" t="s">
        <v>245</v>
      </c>
      <c r="K72" s="331" t="s">
        <v>139</v>
      </c>
      <c r="L72" s="517"/>
      <c r="M72" s="517"/>
      <c r="N72" s="517"/>
      <c r="O72" s="517"/>
      <c r="P72" s="517"/>
      <c r="Q72" s="517"/>
    </row>
    <row r="73" spans="1:17" ht="17.25" customHeight="1">
      <c r="A73" s="1055"/>
      <c r="B73" s="404" t="s">
        <v>92</v>
      </c>
      <c r="C73" s="477"/>
      <c r="D73" s="477"/>
      <c r="E73" s="477"/>
      <c r="F73" s="460" t="s">
        <v>77</v>
      </c>
      <c r="G73" s="478"/>
      <c r="H73" s="479"/>
      <c r="I73" s="983"/>
      <c r="J73" s="360" t="s">
        <v>241</v>
      </c>
      <c r="K73" s="331" t="s">
        <v>139</v>
      </c>
      <c r="L73" s="517"/>
      <c r="M73" s="517"/>
      <c r="N73" s="517"/>
      <c r="O73" s="517"/>
      <c r="P73" s="517"/>
      <c r="Q73" s="517"/>
    </row>
    <row r="74" spans="1:17" ht="17.25" customHeight="1">
      <c r="A74" s="1055"/>
      <c r="B74" s="404" t="s">
        <v>93</v>
      </c>
      <c r="C74" s="477"/>
      <c r="D74" s="477"/>
      <c r="E74" s="477"/>
      <c r="F74" s="460" t="s">
        <v>77</v>
      </c>
      <c r="G74" s="478"/>
      <c r="H74" s="479"/>
      <c r="I74" s="984"/>
      <c r="J74" s="361" t="s">
        <v>325</v>
      </c>
      <c r="K74" s="334" t="s">
        <v>139</v>
      </c>
      <c r="L74" s="517"/>
      <c r="M74" s="517"/>
      <c r="N74" s="517"/>
      <c r="O74" s="517"/>
      <c r="P74" s="517"/>
      <c r="Q74" s="517"/>
    </row>
    <row r="75" spans="1:17" ht="17.25" customHeight="1" thickBot="1">
      <c r="A75" s="1170"/>
      <c r="B75" s="408" t="s">
        <v>94</v>
      </c>
      <c r="C75" s="480"/>
      <c r="D75" s="480"/>
      <c r="E75" s="480"/>
      <c r="F75" s="481" t="s">
        <v>77</v>
      </c>
      <c r="G75" s="482"/>
      <c r="H75" s="483"/>
      <c r="I75" s="974" t="s">
        <v>174</v>
      </c>
      <c r="J75" s="975"/>
      <c r="K75" s="976"/>
      <c r="L75" s="517"/>
      <c r="M75" s="517"/>
      <c r="N75" s="517"/>
      <c r="O75" s="517"/>
      <c r="P75" s="517"/>
      <c r="Q75" s="517"/>
    </row>
    <row r="76" spans="1:17" ht="17.25" customHeight="1" thickTop="1">
      <c r="A76" s="1164" t="s">
        <v>96</v>
      </c>
      <c r="B76" s="1084" t="s">
        <v>100</v>
      </c>
      <c r="C76" s="1085"/>
      <c r="D76" s="401"/>
      <c r="E76" s="377" t="s">
        <v>97</v>
      </c>
      <c r="F76" s="377"/>
      <c r="G76" s="377"/>
      <c r="H76" s="484" t="s">
        <v>77</v>
      </c>
      <c r="I76" s="960"/>
      <c r="J76" s="961"/>
      <c r="K76" s="962"/>
      <c r="L76" s="517"/>
      <c r="M76" s="517"/>
      <c r="N76" s="517"/>
      <c r="O76" s="517"/>
      <c r="P76" s="517"/>
      <c r="Q76" s="517"/>
    </row>
    <row r="77" spans="1:17" ht="17.25" customHeight="1">
      <c r="A77" s="1165"/>
      <c r="B77" s="1167"/>
      <c r="C77" s="1085"/>
      <c r="D77" s="485" t="s">
        <v>77</v>
      </c>
      <c r="E77" s="377" t="s">
        <v>98</v>
      </c>
      <c r="F77" s="377"/>
      <c r="G77" s="377"/>
      <c r="H77" s="484" t="s">
        <v>77</v>
      </c>
      <c r="I77" s="963"/>
      <c r="J77" s="964"/>
      <c r="K77" s="965"/>
      <c r="L77" s="517"/>
      <c r="M77" s="517"/>
      <c r="N77" s="517"/>
      <c r="O77" s="517"/>
      <c r="P77" s="517"/>
      <c r="Q77" s="517"/>
    </row>
    <row r="78" spans="1:17" ht="17.25" customHeight="1" thickBot="1">
      <c r="A78" s="1166"/>
      <c r="B78" s="1086"/>
      <c r="C78" s="1087"/>
      <c r="D78" s="486"/>
      <c r="E78" s="456" t="s">
        <v>99</v>
      </c>
      <c r="F78" s="456"/>
      <c r="G78" s="456"/>
      <c r="H78" s="487" t="s">
        <v>77</v>
      </c>
      <c r="I78" s="963"/>
      <c r="J78" s="964"/>
      <c r="K78" s="965"/>
      <c r="L78" s="517"/>
      <c r="M78" s="517"/>
      <c r="N78" s="517"/>
      <c r="O78" s="517"/>
      <c r="P78" s="517"/>
      <c r="Q78" s="517"/>
    </row>
    <row r="79" spans="1:17" ht="17.25" customHeight="1" thickTop="1">
      <c r="A79" s="1018" t="s">
        <v>106</v>
      </c>
      <c r="B79" s="488" t="s">
        <v>101</v>
      </c>
      <c r="C79" s="489"/>
      <c r="D79" s="1012" t="s">
        <v>102</v>
      </c>
      <c r="E79" s="1014"/>
      <c r="F79" s="490" t="s">
        <v>175</v>
      </c>
      <c r="G79" s="491" t="s">
        <v>80</v>
      </c>
      <c r="H79" s="492" t="s">
        <v>103</v>
      </c>
      <c r="I79" s="362" t="s">
        <v>167</v>
      </c>
      <c r="J79" s="1233" t="s">
        <v>333</v>
      </c>
      <c r="K79" s="1234"/>
      <c r="L79" s="517"/>
      <c r="M79" s="517"/>
      <c r="N79" s="517"/>
      <c r="O79" s="517"/>
      <c r="P79" s="517"/>
      <c r="Q79" s="517"/>
    </row>
    <row r="80" spans="1:17" ht="17.25" customHeight="1" thickBot="1">
      <c r="A80" s="1019"/>
      <c r="B80" s="335" t="s">
        <v>176</v>
      </c>
      <c r="C80" s="489"/>
      <c r="D80" s="1220" t="s">
        <v>139</v>
      </c>
      <c r="E80" s="1221"/>
      <c r="F80" s="493" t="s">
        <v>116</v>
      </c>
      <c r="G80" s="494" t="s">
        <v>116</v>
      </c>
      <c r="H80" s="495" t="s">
        <v>116</v>
      </c>
      <c r="I80" s="363" t="s">
        <v>170</v>
      </c>
      <c r="J80" s="968" t="s">
        <v>169</v>
      </c>
      <c r="K80" s="969"/>
      <c r="L80" s="517"/>
      <c r="M80" s="517"/>
      <c r="N80" s="517"/>
      <c r="O80" s="517"/>
      <c r="P80" s="517"/>
      <c r="Q80" s="517"/>
    </row>
    <row r="81" spans="1:17" ht="17.25" customHeight="1" thickTop="1">
      <c r="A81" s="1019"/>
      <c r="B81" s="1183" t="s">
        <v>104</v>
      </c>
      <c r="C81" s="496" t="s">
        <v>107</v>
      </c>
      <c r="D81" s="1186" t="s">
        <v>77</v>
      </c>
      <c r="E81" s="1187"/>
      <c r="F81" s="493" t="s">
        <v>116</v>
      </c>
      <c r="G81" s="494" t="s">
        <v>116</v>
      </c>
      <c r="H81" s="495" t="s">
        <v>116</v>
      </c>
      <c r="I81" s="363" t="s">
        <v>171</v>
      </c>
      <c r="J81" s="968" t="s">
        <v>169</v>
      </c>
      <c r="K81" s="969"/>
      <c r="L81" s="517"/>
      <c r="M81" s="517"/>
      <c r="N81" s="517"/>
      <c r="O81" s="517"/>
      <c r="P81" s="517"/>
      <c r="Q81" s="517"/>
    </row>
    <row r="82" spans="1:17" ht="17.25" customHeight="1">
      <c r="A82" s="1019"/>
      <c r="B82" s="1184"/>
      <c r="C82" s="497" t="s">
        <v>108</v>
      </c>
      <c r="D82" s="1188" t="s">
        <v>116</v>
      </c>
      <c r="E82" s="1189"/>
      <c r="F82" s="498" t="s">
        <v>116</v>
      </c>
      <c r="G82" s="499" t="s">
        <v>116</v>
      </c>
      <c r="H82" s="500" t="s">
        <v>116</v>
      </c>
      <c r="I82" s="363" t="s">
        <v>172</v>
      </c>
      <c r="J82" s="968" t="s">
        <v>169</v>
      </c>
      <c r="K82" s="969"/>
      <c r="L82" s="517"/>
      <c r="M82" s="517"/>
      <c r="N82" s="517"/>
      <c r="O82" s="517"/>
      <c r="P82" s="517"/>
      <c r="Q82" s="517"/>
    </row>
    <row r="83" spans="1:17" ht="17.25" customHeight="1" thickBot="1">
      <c r="A83" s="1019"/>
      <c r="B83" s="1184"/>
      <c r="C83" s="497" t="s">
        <v>109</v>
      </c>
      <c r="D83" s="1188" t="s">
        <v>116</v>
      </c>
      <c r="E83" s="1189"/>
      <c r="F83" s="498" t="s">
        <v>116</v>
      </c>
      <c r="G83" s="499" t="s">
        <v>116</v>
      </c>
      <c r="H83" s="500" t="s">
        <v>116</v>
      </c>
      <c r="I83" s="501" t="s">
        <v>173</v>
      </c>
      <c r="J83" s="1222" t="s">
        <v>168</v>
      </c>
      <c r="K83" s="1223"/>
      <c r="L83" s="517"/>
      <c r="M83" s="517"/>
      <c r="N83" s="517"/>
      <c r="O83" s="517"/>
      <c r="P83" s="517"/>
      <c r="Q83" s="517"/>
    </row>
    <row r="84" spans="1:17" ht="17.25" customHeight="1" thickTop="1" thickBot="1">
      <c r="A84" s="1019"/>
      <c r="B84" s="1185"/>
      <c r="C84" s="502" t="s">
        <v>110</v>
      </c>
      <c r="D84" s="1207" t="s">
        <v>116</v>
      </c>
      <c r="E84" s="1208"/>
      <c r="F84" s="503" t="s">
        <v>116</v>
      </c>
      <c r="G84" s="504" t="s">
        <v>116</v>
      </c>
      <c r="H84" s="503" t="s">
        <v>116</v>
      </c>
      <c r="I84" s="1024" t="s">
        <v>174</v>
      </c>
      <c r="J84" s="1224"/>
      <c r="K84" s="1025"/>
      <c r="L84" s="517"/>
      <c r="M84" s="517"/>
      <c r="N84" s="517"/>
      <c r="O84" s="517"/>
      <c r="P84" s="517"/>
      <c r="Q84" s="517"/>
    </row>
    <row r="85" spans="1:17" ht="17.25" customHeight="1" thickTop="1">
      <c r="A85" s="1019"/>
      <c r="B85" s="1225" t="s">
        <v>105</v>
      </c>
      <c r="C85" s="505" t="s">
        <v>111</v>
      </c>
      <c r="D85" s="1229" t="s">
        <v>116</v>
      </c>
      <c r="E85" s="1229"/>
      <c r="F85" s="494" t="s">
        <v>116</v>
      </c>
      <c r="G85" s="494" t="s">
        <v>116</v>
      </c>
      <c r="H85" s="493" t="s">
        <v>116</v>
      </c>
      <c r="I85" s="1035"/>
      <c r="J85" s="1036"/>
      <c r="K85" s="1037"/>
      <c r="L85" s="517"/>
      <c r="M85" s="517"/>
      <c r="N85" s="517"/>
      <c r="O85" s="517"/>
      <c r="P85" s="517"/>
      <c r="Q85" s="517"/>
    </row>
    <row r="86" spans="1:17" ht="17.25" customHeight="1">
      <c r="A86" s="1019"/>
      <c r="B86" s="1226"/>
      <c r="C86" s="506" t="s">
        <v>112</v>
      </c>
      <c r="D86" s="1230" t="s">
        <v>116</v>
      </c>
      <c r="E86" s="1230"/>
      <c r="F86" s="499" t="s">
        <v>116</v>
      </c>
      <c r="G86" s="499" t="s">
        <v>116</v>
      </c>
      <c r="H86" s="498" t="s">
        <v>116</v>
      </c>
      <c r="I86" s="1038"/>
      <c r="J86" s="1039"/>
      <c r="K86" s="1040"/>
      <c r="L86" s="517"/>
      <c r="M86" s="517"/>
      <c r="N86" s="517"/>
      <c r="O86" s="517"/>
      <c r="P86" s="517"/>
      <c r="Q86" s="517"/>
    </row>
    <row r="87" spans="1:17" ht="17.25" customHeight="1" thickBot="1">
      <c r="A87" s="1019"/>
      <c r="B87" s="1226"/>
      <c r="C87" s="507" t="s">
        <v>113</v>
      </c>
      <c r="D87" s="1231" t="s">
        <v>116</v>
      </c>
      <c r="E87" s="1231"/>
      <c r="F87" s="499" t="s">
        <v>116</v>
      </c>
      <c r="G87" s="499" t="s">
        <v>116</v>
      </c>
      <c r="H87" s="498" t="s">
        <v>116</v>
      </c>
      <c r="I87" s="1038"/>
      <c r="J87" s="1039"/>
      <c r="K87" s="1040"/>
      <c r="L87" s="517"/>
      <c r="M87" s="517"/>
      <c r="N87" s="517"/>
      <c r="O87" s="517"/>
      <c r="P87" s="517"/>
      <c r="Q87" s="517"/>
    </row>
    <row r="88" spans="1:17" ht="17.25" customHeight="1" thickTop="1">
      <c r="A88" s="1019"/>
      <c r="B88" s="1227"/>
      <c r="C88" s="508" t="s">
        <v>114</v>
      </c>
      <c r="D88" s="1205" t="s">
        <v>116</v>
      </c>
      <c r="E88" s="1206"/>
      <c r="F88" s="509" t="s">
        <v>116</v>
      </c>
      <c r="G88" s="510" t="s">
        <v>116</v>
      </c>
      <c r="H88" s="509" t="s">
        <v>116</v>
      </c>
      <c r="I88" s="1038"/>
      <c r="J88" s="1039"/>
      <c r="K88" s="1040"/>
      <c r="L88" s="517"/>
      <c r="M88" s="517"/>
      <c r="N88" s="517"/>
      <c r="O88" s="517"/>
      <c r="P88" s="517"/>
      <c r="Q88" s="517"/>
    </row>
    <row r="89" spans="1:17" ht="17.25" customHeight="1" thickBot="1">
      <c r="A89" s="1006"/>
      <c r="B89" s="1228"/>
      <c r="C89" s="502" t="s">
        <v>115</v>
      </c>
      <c r="D89" s="1207" t="s">
        <v>116</v>
      </c>
      <c r="E89" s="1208"/>
      <c r="F89" s="503" t="s">
        <v>116</v>
      </c>
      <c r="G89" s="504" t="s">
        <v>116</v>
      </c>
      <c r="H89" s="503" t="s">
        <v>116</v>
      </c>
      <c r="I89" s="1041"/>
      <c r="J89" s="1042"/>
      <c r="K89" s="1043"/>
      <c r="L89" s="517"/>
      <c r="M89" s="517"/>
      <c r="N89" s="517"/>
      <c r="O89" s="517"/>
      <c r="P89" s="517"/>
      <c r="Q89" s="517"/>
    </row>
    <row r="90" spans="1:17" ht="17.25" customHeight="1" thickTop="1">
      <c r="A90" s="1018" t="s">
        <v>117</v>
      </c>
      <c r="B90" s="394" t="s">
        <v>119</v>
      </c>
      <c r="C90" s="511"/>
      <c r="D90" s="377"/>
      <c r="E90" s="1209"/>
      <c r="F90" s="1210"/>
      <c r="G90" s="1210"/>
      <c r="H90" s="1210"/>
      <c r="I90" s="1210"/>
      <c r="J90" s="1210"/>
      <c r="K90" s="1211"/>
      <c r="L90" s="517"/>
      <c r="M90" s="517"/>
      <c r="N90" s="517"/>
      <c r="O90" s="517"/>
      <c r="P90" s="517"/>
      <c r="Q90" s="517"/>
    </row>
    <row r="91" spans="1:17" ht="17.25" customHeight="1">
      <c r="A91" s="1019"/>
      <c r="B91" s="411" t="s">
        <v>120</v>
      </c>
      <c r="C91" s="512"/>
      <c r="D91" s="456"/>
      <c r="E91" s="1212"/>
      <c r="F91" s="1212"/>
      <c r="G91" s="1212"/>
      <c r="H91" s="1212"/>
      <c r="I91" s="1212"/>
      <c r="J91" s="1212"/>
      <c r="K91" s="1213"/>
      <c r="L91" s="517"/>
      <c r="M91" s="517"/>
      <c r="N91" s="517"/>
      <c r="O91" s="517"/>
      <c r="P91" s="517"/>
      <c r="Q91" s="517"/>
    </row>
    <row r="92" spans="1:17" ht="17.25" customHeight="1">
      <c r="A92" s="1019"/>
      <c r="B92" s="394" t="s">
        <v>121</v>
      </c>
      <c r="C92" s="513"/>
      <c r="D92" s="395"/>
      <c r="E92" s="1210"/>
      <c r="F92" s="1210"/>
      <c r="G92" s="1210"/>
      <c r="H92" s="1210"/>
      <c r="I92" s="1210"/>
      <c r="J92" s="1210"/>
      <c r="K92" s="1211"/>
      <c r="L92" s="517"/>
      <c r="M92" s="517"/>
      <c r="N92" s="517"/>
      <c r="O92" s="517"/>
      <c r="P92" s="517"/>
      <c r="Q92" s="517"/>
    </row>
    <row r="93" spans="1:17" ht="17.25" customHeight="1">
      <c r="A93" s="1019"/>
      <c r="B93" s="411" t="s">
        <v>122</v>
      </c>
      <c r="C93" s="512"/>
      <c r="D93" s="512"/>
      <c r="E93" s="1212"/>
      <c r="F93" s="1212"/>
      <c r="G93" s="1212"/>
      <c r="H93" s="1212"/>
      <c r="I93" s="1212"/>
      <c r="J93" s="1212"/>
      <c r="K93" s="1213"/>
      <c r="L93" s="520"/>
      <c r="M93" s="521"/>
      <c r="N93" s="521"/>
      <c r="O93" s="355" t="s">
        <v>195</v>
      </c>
      <c r="P93" s="355" t="s">
        <v>196</v>
      </c>
      <c r="Q93" s="355" t="s">
        <v>197</v>
      </c>
    </row>
    <row r="94" spans="1:17" ht="17.25" customHeight="1">
      <c r="A94" s="1019"/>
      <c r="B94" s="1092" t="s">
        <v>123</v>
      </c>
      <c r="C94" s="1093"/>
      <c r="D94" s="1093"/>
      <c r="E94" s="1216"/>
      <c r="F94" s="1216"/>
      <c r="G94" s="1216"/>
      <c r="H94" s="1216"/>
      <c r="I94" s="1216"/>
      <c r="J94" s="1216"/>
      <c r="K94" s="1217"/>
      <c r="L94" s="522"/>
      <c r="M94" s="523" t="s">
        <v>198</v>
      </c>
      <c r="N94" s="523" t="s">
        <v>139</v>
      </c>
      <c r="O94" s="524" t="str">
        <f>+K13</f>
        <v>人</v>
      </c>
      <c r="P94" s="524" t="str">
        <f>+I8</f>
        <v>人</v>
      </c>
      <c r="Q94" s="524" t="e">
        <f>+P94-O94</f>
        <v>#VALUE!</v>
      </c>
    </row>
    <row r="95" spans="1:17" ht="17.25" customHeight="1">
      <c r="A95" s="1006"/>
      <c r="B95" s="1214"/>
      <c r="C95" s="1215"/>
      <c r="D95" s="1215"/>
      <c r="E95" s="1218"/>
      <c r="F95" s="1218"/>
      <c r="G95" s="1218"/>
      <c r="H95" s="1218"/>
      <c r="I95" s="1218"/>
      <c r="J95" s="1218"/>
      <c r="K95" s="1219"/>
      <c r="L95" s="522"/>
      <c r="M95" s="523" t="s">
        <v>199</v>
      </c>
      <c r="N95" s="523" t="s">
        <v>139</v>
      </c>
      <c r="O95" s="524" t="str">
        <f>+K15</f>
        <v>人</v>
      </c>
      <c r="P95" s="524" t="str">
        <f>+I8</f>
        <v>人</v>
      </c>
      <c r="Q95" s="524" t="e">
        <f>+P95-O95</f>
        <v>#VALUE!</v>
      </c>
    </row>
    <row r="96" spans="1:17" ht="17.25" customHeight="1">
      <c r="A96" s="1018" t="s">
        <v>118</v>
      </c>
      <c r="B96" s="1196" t="s">
        <v>131</v>
      </c>
      <c r="C96" s="1197"/>
      <c r="D96" s="1197"/>
      <c r="E96" s="1197"/>
      <c r="F96" s="1197"/>
      <c r="G96" s="1197"/>
      <c r="H96" s="1197"/>
      <c r="I96" s="1197"/>
      <c r="J96" s="1197"/>
      <c r="K96" s="1198"/>
      <c r="L96" s="525"/>
      <c r="M96" s="523" t="s">
        <v>201</v>
      </c>
      <c r="N96" s="523" t="s">
        <v>285</v>
      </c>
      <c r="O96" s="524" t="str">
        <f>+K29</f>
        <v>個</v>
      </c>
      <c r="P96" s="524" t="str">
        <f>+K30</f>
        <v>個</v>
      </c>
      <c r="Q96" s="524" t="e">
        <f>+O96-P96</f>
        <v>#VALUE!</v>
      </c>
    </row>
    <row r="97" spans="1:17" ht="17.25" customHeight="1">
      <c r="A97" s="1019"/>
      <c r="B97" s="1199"/>
      <c r="C97" s="1200"/>
      <c r="D97" s="1200"/>
      <c r="E97" s="1200"/>
      <c r="F97" s="1200"/>
      <c r="G97" s="1200"/>
      <c r="H97" s="1200"/>
      <c r="I97" s="1200"/>
      <c r="J97" s="1200"/>
      <c r="K97" s="1201"/>
      <c r="L97" s="525"/>
      <c r="M97" s="523" t="s">
        <v>202</v>
      </c>
      <c r="N97" s="523" t="s">
        <v>286</v>
      </c>
      <c r="O97" s="524" t="str">
        <f>+K31</f>
        <v>L/日/避難所</v>
      </c>
      <c r="P97" s="524" t="str">
        <f>+K32</f>
        <v>L/日/避難所</v>
      </c>
      <c r="Q97" s="524" t="e">
        <f>+O97-P97</f>
        <v>#VALUE!</v>
      </c>
    </row>
    <row r="98" spans="1:17" ht="17.25" customHeight="1">
      <c r="A98" s="1019"/>
      <c r="B98" s="1196" t="s">
        <v>132</v>
      </c>
      <c r="C98" s="1197"/>
      <c r="D98" s="1197"/>
      <c r="E98" s="1197"/>
      <c r="F98" s="1197"/>
      <c r="G98" s="1197"/>
      <c r="H98" s="1197"/>
      <c r="I98" s="1197"/>
      <c r="J98" s="1197"/>
      <c r="K98" s="1198"/>
      <c r="L98" s="525"/>
      <c r="M98" s="523" t="s">
        <v>203</v>
      </c>
      <c r="N98" s="523" t="s">
        <v>287</v>
      </c>
      <c r="O98" s="524" t="str">
        <f>+K33</f>
        <v>L/日/避難所</v>
      </c>
      <c r="P98" s="524" t="str">
        <f>+K34</f>
        <v>L/日/避難所</v>
      </c>
      <c r="Q98" s="524" t="e">
        <f>+O98-P98</f>
        <v>#VALUE!</v>
      </c>
    </row>
    <row r="99" spans="1:17" ht="17.25" customHeight="1">
      <c r="A99" s="1019"/>
      <c r="B99" s="1199"/>
      <c r="C99" s="1200"/>
      <c r="D99" s="1200"/>
      <c r="E99" s="1200"/>
      <c r="F99" s="1200"/>
      <c r="G99" s="1200"/>
      <c r="H99" s="1200"/>
      <c r="I99" s="1200"/>
      <c r="J99" s="1200"/>
      <c r="K99" s="1201"/>
      <c r="L99" s="525"/>
      <c r="M99" s="523" t="s">
        <v>205</v>
      </c>
      <c r="N99" s="523" t="s">
        <v>288</v>
      </c>
      <c r="O99" s="524" t="str">
        <f>+K40</f>
        <v>箇所</v>
      </c>
      <c r="P99" s="524" t="str">
        <f>+F40</f>
        <v>（　　箇所）</v>
      </c>
      <c r="Q99" s="524" t="e">
        <f>+O99-P99</f>
        <v>#VALUE!</v>
      </c>
    </row>
    <row r="100" spans="1:17" ht="17.25" customHeight="1">
      <c r="A100" s="1019"/>
      <c r="B100" s="1196" t="s">
        <v>124</v>
      </c>
      <c r="C100" s="1197"/>
      <c r="D100" s="1197"/>
      <c r="E100" s="1197"/>
      <c r="F100" s="1197"/>
      <c r="G100" s="1197"/>
      <c r="H100" s="1197"/>
      <c r="I100" s="1197"/>
      <c r="J100" s="1197"/>
      <c r="K100" s="1198"/>
      <c r="L100" s="526"/>
      <c r="M100" s="523" t="s">
        <v>204</v>
      </c>
      <c r="N100" s="523"/>
      <c r="O100" s="1232">
        <f>+I52</f>
        <v>0</v>
      </c>
      <c r="P100" s="1232"/>
      <c r="Q100" s="1232"/>
    </row>
    <row r="101" spans="1:17" ht="17.25" customHeight="1" thickBot="1">
      <c r="A101" s="1019"/>
      <c r="B101" s="1202"/>
      <c r="C101" s="1203"/>
      <c r="D101" s="1203"/>
      <c r="E101" s="1203"/>
      <c r="F101" s="1203"/>
      <c r="G101" s="1203"/>
      <c r="H101" s="1203"/>
      <c r="I101" s="1203"/>
      <c r="J101" s="1203"/>
      <c r="K101" s="1204"/>
      <c r="L101" s="526"/>
      <c r="M101" s="523" t="s">
        <v>200</v>
      </c>
      <c r="N101" s="523"/>
      <c r="O101" s="524" t="str">
        <f>+F25</f>
        <v>有　・　無</v>
      </c>
      <c r="P101" s="524"/>
      <c r="Q101" s="524"/>
    </row>
    <row r="102" spans="1:17" ht="14.25" customHeight="1" thickTop="1">
      <c r="A102" s="1055"/>
      <c r="B102" s="514" t="s">
        <v>227</v>
      </c>
      <c r="C102" s="514"/>
      <c r="D102" s="515"/>
      <c r="E102" s="515"/>
      <c r="F102" s="515"/>
      <c r="G102" s="515"/>
      <c r="H102" s="515"/>
      <c r="I102" s="515"/>
      <c r="J102" s="515"/>
      <c r="K102" s="516"/>
      <c r="L102" s="527"/>
      <c r="M102" s="528"/>
      <c r="N102" s="528"/>
      <c r="O102" s="529"/>
      <c r="P102" s="529"/>
      <c r="Q102" s="529"/>
    </row>
    <row r="103" spans="1:17" ht="14.25" customHeight="1">
      <c r="A103" s="1055"/>
      <c r="B103" s="1147" t="s">
        <v>351</v>
      </c>
      <c r="C103" s="1148"/>
      <c r="D103" s="1149"/>
      <c r="E103" s="1149"/>
      <c r="F103" s="1149"/>
      <c r="G103" s="1149"/>
      <c r="H103" s="1149"/>
      <c r="I103" s="1149"/>
      <c r="J103" s="1149"/>
      <c r="K103" s="1150"/>
      <c r="L103" s="527"/>
      <c r="M103" s="528"/>
      <c r="N103" s="528"/>
      <c r="O103" s="528"/>
      <c r="P103" s="528"/>
      <c r="Q103" s="528"/>
    </row>
    <row r="104" spans="1:17" ht="14.25" customHeight="1">
      <c r="A104" s="1055"/>
      <c r="B104" s="1141"/>
      <c r="C104" s="1142"/>
      <c r="D104" s="1142"/>
      <c r="E104" s="1142"/>
      <c r="F104" s="1142"/>
      <c r="G104" s="1142"/>
      <c r="H104" s="1142"/>
      <c r="I104" s="1142"/>
      <c r="J104" s="1142"/>
      <c r="K104" s="1143"/>
      <c r="L104" s="528"/>
      <c r="M104" s="528"/>
      <c r="N104" s="528"/>
      <c r="O104" s="528"/>
      <c r="P104" s="528"/>
      <c r="Q104" s="517"/>
    </row>
    <row r="105" spans="1:17" ht="14.25" customHeight="1" thickBot="1">
      <c r="A105" s="1170"/>
      <c r="B105" s="1144"/>
      <c r="C105" s="1145"/>
      <c r="D105" s="1145"/>
      <c r="E105" s="1145"/>
      <c r="F105" s="1145"/>
      <c r="G105" s="1145"/>
      <c r="H105" s="1145"/>
      <c r="I105" s="1145"/>
      <c r="J105" s="1145"/>
      <c r="K105" s="1146"/>
      <c r="L105" s="517"/>
      <c r="M105" s="517"/>
      <c r="N105" s="517"/>
      <c r="O105" s="517"/>
      <c r="P105" s="517"/>
      <c r="Q105" s="517"/>
    </row>
    <row r="106" spans="1:17" ht="14.25" thickTop="1"/>
  </sheetData>
  <mergeCells count="150">
    <mergeCell ref="A96:A105"/>
    <mergeCell ref="B96:K97"/>
    <mergeCell ref="B98:K99"/>
    <mergeCell ref="B100:K101"/>
    <mergeCell ref="O100:Q100"/>
    <mergeCell ref="B103:C103"/>
    <mergeCell ref="D103:K103"/>
    <mergeCell ref="B104:K105"/>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I85:K89"/>
    <mergeCell ref="D86:E86"/>
    <mergeCell ref="D87:E87"/>
    <mergeCell ref="D88:E88"/>
    <mergeCell ref="B81:B84"/>
    <mergeCell ref="D81:E81"/>
    <mergeCell ref="J81:K81"/>
    <mergeCell ref="D82:E82"/>
    <mergeCell ref="J82:K82"/>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I35:K39"/>
    <mergeCell ref="B29:C34"/>
    <mergeCell ref="I29:J29"/>
    <mergeCell ref="I30:J30"/>
    <mergeCell ref="I31:J31"/>
    <mergeCell ref="I32:J32"/>
    <mergeCell ref="D40:D42"/>
    <mergeCell ref="I40:J40"/>
    <mergeCell ref="I41:J41"/>
    <mergeCell ref="E29:F29"/>
    <mergeCell ref="G29:H29"/>
    <mergeCell ref="E30:F30"/>
    <mergeCell ref="F36:G36"/>
    <mergeCell ref="F37:G37"/>
    <mergeCell ref="F38:G38"/>
    <mergeCell ref="F39:G39"/>
    <mergeCell ref="A27:A28"/>
    <mergeCell ref="B27:H28"/>
    <mergeCell ref="I27:K28"/>
    <mergeCell ref="D19:H19"/>
    <mergeCell ref="B20:C21"/>
    <mergeCell ref="D20:H20"/>
    <mergeCell ref="I20:K20"/>
    <mergeCell ref="D21:K21"/>
    <mergeCell ref="B22:C23"/>
    <mergeCell ref="D22:H22"/>
    <mergeCell ref="I22:K23"/>
    <mergeCell ref="D23:H2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D11:E11"/>
    <mergeCell ref="I11:K12"/>
    <mergeCell ref="B12:H12"/>
    <mergeCell ref="A7:A13"/>
    <mergeCell ref="B7:E7"/>
    <mergeCell ref="F7:H7"/>
    <mergeCell ref="B8:E8"/>
    <mergeCell ref="D9:E9"/>
    <mergeCell ref="G9:H9"/>
    <mergeCell ref="B13:H13"/>
    <mergeCell ref="I13:J13"/>
    <mergeCell ref="E1:K1"/>
    <mergeCell ref="A2:E3"/>
    <mergeCell ref="G2:H2"/>
    <mergeCell ref="I2:K2"/>
    <mergeCell ref="G3:H3"/>
    <mergeCell ref="I3:K3"/>
    <mergeCell ref="J9:K9"/>
    <mergeCell ref="B10:E10"/>
    <mergeCell ref="G10:H10"/>
    <mergeCell ref="E51:F51"/>
    <mergeCell ref="G51:H51"/>
    <mergeCell ref="E32:G32"/>
    <mergeCell ref="G30:H30"/>
    <mergeCell ref="E31:G31"/>
    <mergeCell ref="E33:F33"/>
    <mergeCell ref="G33:H33"/>
    <mergeCell ref="E34:F34"/>
    <mergeCell ref="G34:H34"/>
    <mergeCell ref="F35:G35"/>
  </mergeCells>
  <phoneticPr fontId="47"/>
  <conditionalFormatting sqref="Q96 Q101">
    <cfRule type="cellIs" dxfId="79" priority="4" stopIfTrue="1" operator="greaterThan">
      <formula>0</formula>
    </cfRule>
  </conditionalFormatting>
  <conditionalFormatting sqref="Q99">
    <cfRule type="cellIs" dxfId="78" priority="3" stopIfTrue="1" operator="greaterThan">
      <formula>0</formula>
    </cfRule>
  </conditionalFormatting>
  <conditionalFormatting sqref="Q97:Q98">
    <cfRule type="cellIs" dxfId="77" priority="2" stopIfTrue="1" operator="greaterThan">
      <formula>0</formula>
    </cfRule>
  </conditionalFormatting>
  <conditionalFormatting sqref="Q94:Q95">
    <cfRule type="cellIs" dxfId="76" priority="1" stopIfTrue="1" operator="greaterThan">
      <formula>0</formula>
    </cfRule>
  </conditionalFormatting>
  <dataValidations count="18">
    <dataValidation type="list" allowBlank="1" showInputMessage="1" showErrorMessage="1" sqref="F61">
      <formula1>"熊本県,大分県,福岡県,長崎県"</formula1>
    </dataValidation>
    <dataValidation type="list" allowBlank="1" showInputMessage="1" showErrorMessage="1" sqref="J80:K83">
      <formula1>"◎,○,×"</formula1>
    </dataValidation>
    <dataValidation type="list" allowBlank="1" showInputMessage="1" showErrorMessage="1" sqref="G51:H51">
      <formula1>"十分 ・ 不足 ・ 無,十分,不足,無"</formula1>
    </dataValidation>
    <dataValidation type="list" allowBlank="1" showInputMessage="1" showErrorMessage="1" sqref="E51">
      <formula1>"１回　・　２回　・　３回,１回,２回,３回"</formula1>
    </dataValidation>
    <dataValidation type="list" allowBlank="1" showInputMessage="1" showErrorMessage="1" sqref="G47:H48">
      <formula1>"不適　・　適,適,不適"</formula1>
    </dataValidation>
    <dataValidation type="list" allowBlank="1" showInputMessage="1" showErrorMessage="1" sqref="H45:H46 F46 E48:E50 H49:H50 E52">
      <formula1>"無　・　有,有,無"</formula1>
    </dataValidation>
    <dataValidation type="list" allowBlank="1" showInputMessage="1" showErrorMessage="1" sqref="H40 E43:E44 G44">
      <formula1>"無 ・ 有,無,有"</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F41:F42 H41:H42">
      <formula1>"不良・普・良,不良,普,良"</formula1>
    </dataValidation>
    <dataValidation type="list" allowBlank="1" showInputMessage="1" showErrorMessage="1" sqref="E40">
      <formula1>"無(使用不可)・有(使用可),無(使用不可),有(使用可)"</formula1>
    </dataValidation>
    <dataValidation type="list" allowBlank="1" showInputMessage="1" showErrorMessage="1" sqref="F35:G39">
      <formula1>"（使用可・使用不可）,（使用可),（使用不可）"</formula1>
    </dataValidation>
    <dataValidation type="list" allowBlank="1" showInputMessage="1" showErrorMessage="1" sqref="E35:E39">
      <formula1>"無・有,無,有"</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29:F30 E33:F34">
      <formula1>"可(開通)・不可(不通),可(開通),不可(不通)"</formula1>
    </dataValidation>
    <dataValidation type="list" allowBlank="1" showInputMessage="1" showErrorMessage="1" sqref="G52:H52">
      <formula1>"無(不適)　・　有(適),無(不適),有(適)"</formula1>
    </dataValidation>
    <dataValidation type="list" allowBlank="1" showInputMessage="1" showErrorMessage="1" sqref="E45:F45">
      <formula1>"不良　・　普　・　良,不良,普,良"</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topLeftCell="A34" zoomScale="110" zoomScaleNormal="100" zoomScaleSheetLayoutView="110" workbookViewId="0">
      <selection activeCell="B103" sqref="B103:C103"/>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125" style="1" customWidth="1"/>
    <col min="13" max="13" width="8.5" style="1" customWidth="1"/>
    <col min="14" max="14" width="7.875" style="1" customWidth="1"/>
    <col min="15" max="16" width="8.25" style="1" customWidth="1"/>
    <col min="17" max="16384" width="9" style="1"/>
  </cols>
  <sheetData>
    <row r="1" spans="1:17" ht="17.25" customHeight="1" thickBot="1">
      <c r="A1" s="364" t="s">
        <v>128</v>
      </c>
      <c r="B1" s="364"/>
      <c r="C1" s="364"/>
      <c r="D1" s="364"/>
      <c r="E1" s="1107" t="s">
        <v>326</v>
      </c>
      <c r="F1" s="1107"/>
      <c r="G1" s="1107"/>
      <c r="H1" s="1107"/>
      <c r="I1" s="1107"/>
      <c r="J1" s="1107"/>
      <c r="K1" s="1107"/>
      <c r="L1" s="517"/>
      <c r="M1" s="517"/>
      <c r="N1" s="517"/>
      <c r="O1" s="517"/>
      <c r="P1" s="517"/>
      <c r="Q1" s="517"/>
    </row>
    <row r="2" spans="1:17" ht="17.25" customHeight="1" thickTop="1">
      <c r="A2" s="1108" t="s">
        <v>130</v>
      </c>
      <c r="B2" s="1109"/>
      <c r="C2" s="1109"/>
      <c r="D2" s="1109"/>
      <c r="E2" s="1109"/>
      <c r="F2" s="364"/>
      <c r="G2" s="1110" t="s">
        <v>65</v>
      </c>
      <c r="H2" s="1111"/>
      <c r="I2" s="1112" t="s">
        <v>0</v>
      </c>
      <c r="J2" s="1113"/>
      <c r="K2" s="1114"/>
      <c r="L2" s="517"/>
      <c r="M2" s="517"/>
      <c r="N2" s="517"/>
      <c r="O2" s="517"/>
      <c r="P2" s="517"/>
      <c r="Q2" s="517"/>
    </row>
    <row r="3" spans="1:17" ht="17.25" customHeight="1" thickBot="1">
      <c r="A3" s="1109"/>
      <c r="B3" s="1109"/>
      <c r="C3" s="1109"/>
      <c r="D3" s="1109"/>
      <c r="E3" s="1109"/>
      <c r="F3" s="364"/>
      <c r="G3" s="1115" t="s">
        <v>28</v>
      </c>
      <c r="H3" s="1116"/>
      <c r="I3" s="1117"/>
      <c r="J3" s="1118"/>
      <c r="K3" s="1119"/>
      <c r="L3" s="517"/>
      <c r="M3" s="517"/>
      <c r="N3" s="517"/>
      <c r="O3" s="517"/>
      <c r="P3" s="517"/>
      <c r="Q3" s="517"/>
    </row>
    <row r="4" spans="1:17" ht="17.25" customHeight="1" thickTop="1">
      <c r="A4" s="365" t="s">
        <v>1</v>
      </c>
      <c r="B4" s="364"/>
      <c r="C4" s="364"/>
      <c r="D4" s="364"/>
      <c r="E4" s="364"/>
      <c r="F4" s="364"/>
      <c r="G4" s="366"/>
      <c r="H4" s="367"/>
      <c r="I4" s="367"/>
      <c r="J4" s="367"/>
      <c r="K4" s="367"/>
      <c r="L4" s="517"/>
      <c r="M4" s="517"/>
      <c r="N4" s="517"/>
      <c r="O4" s="517"/>
      <c r="P4" s="517"/>
      <c r="Q4" s="517"/>
    </row>
    <row r="5" spans="1:17" ht="17.25" customHeight="1">
      <c r="A5" s="365" t="s">
        <v>2</v>
      </c>
      <c r="B5" s="364"/>
      <c r="C5" s="364"/>
      <c r="D5" s="364"/>
      <c r="E5" s="364"/>
      <c r="F5" s="364"/>
      <c r="G5" s="364"/>
      <c r="H5" s="364"/>
      <c r="I5" s="364"/>
      <c r="J5" s="364"/>
      <c r="K5" s="364"/>
      <c r="L5" s="517"/>
      <c r="M5" s="517"/>
      <c r="N5" s="517"/>
      <c r="O5" s="517"/>
      <c r="P5" s="517"/>
      <c r="Q5" s="517"/>
    </row>
    <row r="6" spans="1:17" ht="17.25" customHeight="1" thickBot="1">
      <c r="A6" s="365" t="s">
        <v>3</v>
      </c>
      <c r="B6" s="364"/>
      <c r="C6" s="364"/>
      <c r="D6" s="364"/>
      <c r="E6" s="364"/>
      <c r="F6" s="364"/>
      <c r="G6" s="364"/>
      <c r="H6" s="364"/>
      <c r="I6" s="364"/>
      <c r="J6" s="364"/>
      <c r="K6" s="364"/>
      <c r="L6" s="517"/>
      <c r="M6" s="517"/>
      <c r="N6" s="517"/>
      <c r="O6" s="517"/>
      <c r="P6" s="517"/>
      <c r="Q6" s="517"/>
    </row>
    <row r="7" spans="1:17" ht="17.25" customHeight="1" thickTop="1" thickBot="1">
      <c r="A7" s="1054" t="s">
        <v>4</v>
      </c>
      <c r="B7" s="1056" t="s">
        <v>5</v>
      </c>
      <c r="C7" s="1120"/>
      <c r="D7" s="1120"/>
      <c r="E7" s="1121"/>
      <c r="F7" s="1122" t="s">
        <v>73</v>
      </c>
      <c r="G7" s="1120"/>
      <c r="H7" s="1120"/>
      <c r="I7" s="368" t="s">
        <v>16</v>
      </c>
      <c r="J7" s="369" t="s">
        <v>349</v>
      </c>
      <c r="K7" s="370" t="s">
        <v>350</v>
      </c>
      <c r="L7" s="517"/>
      <c r="M7" s="517"/>
      <c r="N7" s="517"/>
      <c r="O7" s="517"/>
      <c r="P7" s="517"/>
      <c r="Q7" s="517"/>
    </row>
    <row r="8" spans="1:17" ht="17.25" customHeight="1" thickTop="1" thickBot="1">
      <c r="A8" s="1055"/>
      <c r="B8" s="1123"/>
      <c r="C8" s="1124"/>
      <c r="D8" s="1124"/>
      <c r="E8" s="1125"/>
      <c r="F8" s="371"/>
      <c r="G8" s="372"/>
      <c r="H8" s="372"/>
      <c r="I8" s="373" t="s">
        <v>77</v>
      </c>
      <c r="J8" s="374" t="s">
        <v>149</v>
      </c>
      <c r="K8" s="375" t="s">
        <v>150</v>
      </c>
      <c r="L8" s="517"/>
      <c r="M8" s="517"/>
      <c r="N8" s="517"/>
      <c r="O8" s="517"/>
      <c r="P8" s="517"/>
      <c r="Q8" s="517"/>
    </row>
    <row r="9" spans="1:17" ht="17.25" customHeight="1" thickTop="1">
      <c r="A9" s="1019"/>
      <c r="B9" s="376" t="s">
        <v>14</v>
      </c>
      <c r="C9" s="377"/>
      <c r="D9" s="1126"/>
      <c r="E9" s="1127"/>
      <c r="F9" s="376" t="s">
        <v>15</v>
      </c>
      <c r="G9" s="1128"/>
      <c r="H9" s="1129"/>
      <c r="I9" s="376" t="s">
        <v>6</v>
      </c>
      <c r="J9" s="1131"/>
      <c r="K9" s="1132"/>
      <c r="L9" s="517"/>
      <c r="M9" s="517"/>
      <c r="N9" s="517"/>
      <c r="O9" s="517"/>
      <c r="P9" s="517"/>
      <c r="Q9" s="517"/>
    </row>
    <row r="10" spans="1:17" ht="17.25" customHeight="1">
      <c r="A10" s="1019"/>
      <c r="B10" s="1070"/>
      <c r="C10" s="1071"/>
      <c r="D10" s="1071"/>
      <c r="E10" s="1072"/>
      <c r="F10" s="378" t="s">
        <v>136</v>
      </c>
      <c r="G10" s="997"/>
      <c r="H10" s="998"/>
      <c r="I10" s="379"/>
      <c r="J10" s="380"/>
      <c r="K10" s="381" t="s">
        <v>332</v>
      </c>
      <c r="L10" s="517"/>
      <c r="M10" s="517"/>
      <c r="N10" s="517"/>
      <c r="O10" s="517"/>
      <c r="P10" s="517"/>
      <c r="Q10" s="517"/>
    </row>
    <row r="11" spans="1:17" ht="17.25" customHeight="1">
      <c r="A11" s="1019"/>
      <c r="B11" s="382" t="s">
        <v>20</v>
      </c>
      <c r="C11" s="383"/>
      <c r="D11" s="1049" t="s">
        <v>315</v>
      </c>
      <c r="E11" s="1049"/>
      <c r="F11" s="384" t="s">
        <v>137</v>
      </c>
      <c r="G11" s="385" t="str">
        <f>IF(ISERROR(K10/I8),"",K10/I8)</f>
        <v/>
      </c>
      <c r="H11" s="386" t="s">
        <v>138</v>
      </c>
      <c r="I11" s="1133" t="s">
        <v>7</v>
      </c>
      <c r="J11" s="1134"/>
      <c r="K11" s="1135"/>
      <c r="L11" s="517"/>
      <c r="M11" s="517"/>
      <c r="N11" s="517"/>
      <c r="O11" s="517"/>
      <c r="P11" s="517"/>
      <c r="Q11" s="517"/>
    </row>
    <row r="12" spans="1:17" ht="17.25" customHeight="1">
      <c r="A12" s="1019"/>
      <c r="B12" s="1092" t="s">
        <v>60</v>
      </c>
      <c r="C12" s="1139"/>
      <c r="D12" s="1139"/>
      <c r="E12" s="1139"/>
      <c r="F12" s="1139"/>
      <c r="G12" s="1139"/>
      <c r="H12" s="1140"/>
      <c r="I12" s="1136"/>
      <c r="J12" s="1137"/>
      <c r="K12" s="1138"/>
      <c r="L12" s="517"/>
      <c r="M12" s="517"/>
      <c r="N12" s="517"/>
      <c r="O12" s="517"/>
      <c r="P12" s="517"/>
      <c r="Q12" s="517"/>
    </row>
    <row r="13" spans="1:17" ht="17.25" customHeight="1" thickBot="1">
      <c r="A13" s="1006"/>
      <c r="B13" s="1130"/>
      <c r="C13" s="1063"/>
      <c r="D13" s="1063"/>
      <c r="E13" s="1063"/>
      <c r="F13" s="1063"/>
      <c r="G13" s="1063"/>
      <c r="H13" s="1064"/>
      <c r="I13" s="1065" t="s">
        <v>328</v>
      </c>
      <c r="J13" s="1066"/>
      <c r="K13" s="387" t="str">
        <f>IF(ISERROR(K10/3.5),"人",K10/3.5)</f>
        <v>人</v>
      </c>
      <c r="L13" s="517"/>
      <c r="M13" s="517"/>
      <c r="N13" s="517"/>
      <c r="O13" s="517"/>
      <c r="P13" s="517"/>
      <c r="Q13" s="517"/>
    </row>
    <row r="14" spans="1:17" ht="17.25" customHeight="1" thickTop="1">
      <c r="A14" s="1054" t="s">
        <v>13</v>
      </c>
      <c r="B14" s="1056" t="s">
        <v>8</v>
      </c>
      <c r="C14" s="1057"/>
      <c r="D14" s="1057"/>
      <c r="E14" s="1057"/>
      <c r="F14" s="1057"/>
      <c r="G14" s="1057"/>
      <c r="H14" s="1058"/>
      <c r="I14" s="1059" t="s">
        <v>187</v>
      </c>
      <c r="J14" s="1060"/>
      <c r="K14" s="388" t="str">
        <f>IF(ISERROR(I8-K13),"人",I8-K13)</f>
        <v>人</v>
      </c>
      <c r="L14" s="517"/>
      <c r="M14" s="517"/>
      <c r="N14" s="517"/>
      <c r="O14" s="517"/>
      <c r="P14" s="517"/>
      <c r="Q14" s="517"/>
    </row>
    <row r="15" spans="1:17" ht="17.25" customHeight="1" thickBot="1">
      <c r="A15" s="1055"/>
      <c r="B15" s="389" t="s">
        <v>17</v>
      </c>
      <c r="C15" s="390"/>
      <c r="D15" s="1061"/>
      <c r="E15" s="1061"/>
      <c r="F15" s="1061"/>
      <c r="G15" s="1061"/>
      <c r="H15" s="1062"/>
      <c r="I15" s="1059" t="s">
        <v>329</v>
      </c>
      <c r="J15" s="1060"/>
      <c r="K15" s="387" t="str">
        <f>IF(ISERROR(K10/6.4),"人",K10/6.4)</f>
        <v>人</v>
      </c>
      <c r="L15" s="517"/>
      <c r="M15" s="517"/>
      <c r="N15" s="517"/>
      <c r="O15" s="517"/>
      <c r="P15" s="517"/>
      <c r="Q15" s="517"/>
    </row>
    <row r="16" spans="1:17" ht="17.25" customHeight="1" thickTop="1">
      <c r="A16" s="1019"/>
      <c r="B16" s="376" t="s">
        <v>18</v>
      </c>
      <c r="C16" s="377"/>
      <c r="D16" s="1063"/>
      <c r="E16" s="1063"/>
      <c r="F16" s="1063"/>
      <c r="G16" s="1063"/>
      <c r="H16" s="1064"/>
      <c r="I16" s="1065" t="s">
        <v>188</v>
      </c>
      <c r="J16" s="1066"/>
      <c r="K16" s="388" t="str">
        <f>IF(ISERROR(I8-K15),"人",I8-K15)</f>
        <v>人</v>
      </c>
      <c r="L16" s="517"/>
      <c r="M16" s="517"/>
      <c r="N16" s="517"/>
      <c r="O16" s="517"/>
      <c r="P16" s="517"/>
      <c r="Q16" s="517"/>
    </row>
    <row r="17" spans="1:17" ht="17.25" customHeight="1">
      <c r="A17" s="1019"/>
      <c r="B17" s="1067" t="s">
        <v>19</v>
      </c>
      <c r="C17" s="1068"/>
      <c r="D17" s="1068"/>
      <c r="E17" s="1068"/>
      <c r="F17" s="1068"/>
      <c r="G17" s="1068"/>
      <c r="H17" s="1069"/>
      <c r="I17" s="391"/>
      <c r="J17" s="392"/>
      <c r="K17" s="393"/>
      <c r="L17" s="517"/>
      <c r="M17" s="517"/>
      <c r="N17" s="517"/>
      <c r="O17" s="517"/>
      <c r="P17" s="517"/>
      <c r="Q17" s="517"/>
    </row>
    <row r="18" spans="1:17" ht="17.25" customHeight="1">
      <c r="A18" s="1019"/>
      <c r="B18" s="1070"/>
      <c r="C18" s="1071"/>
      <c r="D18" s="1071"/>
      <c r="E18" s="1071"/>
      <c r="F18" s="1071"/>
      <c r="G18" s="1071"/>
      <c r="H18" s="1072"/>
      <c r="I18" s="391"/>
      <c r="J18" s="392"/>
      <c r="K18" s="393"/>
      <c r="L18" s="517"/>
      <c r="M18" s="517"/>
      <c r="N18" s="517"/>
      <c r="O18" s="517"/>
      <c r="P18" s="517"/>
      <c r="Q18" s="517"/>
    </row>
    <row r="19" spans="1:17" ht="17.25" customHeight="1" thickBot="1">
      <c r="A19" s="1019"/>
      <c r="B19" s="394" t="s">
        <v>21</v>
      </c>
      <c r="C19" s="395"/>
      <c r="D19" s="1073" t="s">
        <v>29</v>
      </c>
      <c r="E19" s="1073"/>
      <c r="F19" s="1073"/>
      <c r="G19" s="1073"/>
      <c r="H19" s="1074"/>
      <c r="I19" s="391"/>
      <c r="J19" s="392"/>
      <c r="K19" s="393"/>
      <c r="L19" s="517"/>
      <c r="M19" s="517"/>
      <c r="N19" s="517"/>
      <c r="O19" s="517"/>
      <c r="P19" s="517"/>
      <c r="Q19" s="517"/>
    </row>
    <row r="20" spans="1:17" ht="17.25" customHeight="1" thickTop="1">
      <c r="A20" s="1055"/>
      <c r="B20" s="1075" t="s">
        <v>26</v>
      </c>
      <c r="C20" s="1076"/>
      <c r="D20" s="1079" t="s">
        <v>30</v>
      </c>
      <c r="E20" s="1079"/>
      <c r="F20" s="1079"/>
      <c r="G20" s="1079"/>
      <c r="H20" s="1079"/>
      <c r="I20" s="1080" t="s">
        <v>126</v>
      </c>
      <c r="J20" s="1080"/>
      <c r="K20" s="1081"/>
      <c r="L20" s="517"/>
      <c r="M20" s="517"/>
      <c r="N20" s="517"/>
      <c r="O20" s="517"/>
      <c r="P20" s="517"/>
      <c r="Q20" s="517"/>
    </row>
    <row r="21" spans="1:17" ht="17.25" customHeight="1" thickBot="1">
      <c r="A21" s="1055"/>
      <c r="B21" s="1077"/>
      <c r="C21" s="1078"/>
      <c r="D21" s="1082" t="s">
        <v>330</v>
      </c>
      <c r="E21" s="1082"/>
      <c r="F21" s="1082"/>
      <c r="G21" s="1082"/>
      <c r="H21" s="1082"/>
      <c r="I21" s="1082"/>
      <c r="J21" s="1082"/>
      <c r="K21" s="1083"/>
      <c r="L21" s="517"/>
      <c r="M21" s="517"/>
      <c r="N21" s="517"/>
      <c r="O21" s="517"/>
      <c r="P21" s="517"/>
      <c r="Q21" s="517"/>
    </row>
    <row r="22" spans="1:17" ht="17.25" customHeight="1" thickTop="1">
      <c r="A22" s="1019"/>
      <c r="B22" s="1084" t="s">
        <v>22</v>
      </c>
      <c r="C22" s="1085"/>
      <c r="D22" s="1063" t="s">
        <v>30</v>
      </c>
      <c r="E22" s="1063"/>
      <c r="F22" s="1063"/>
      <c r="G22" s="1063"/>
      <c r="H22" s="1063"/>
      <c r="I22" s="1088" t="s">
        <v>11</v>
      </c>
      <c r="J22" s="1089"/>
      <c r="K22" s="1090"/>
      <c r="L22" s="517"/>
      <c r="M22" s="517"/>
      <c r="N22" s="517"/>
      <c r="O22" s="517"/>
      <c r="P22" s="517"/>
      <c r="Q22" s="517"/>
    </row>
    <row r="23" spans="1:17" ht="17.25" customHeight="1">
      <c r="A23" s="1019"/>
      <c r="B23" s="1086"/>
      <c r="C23" s="1087"/>
      <c r="D23" s="1071" t="s">
        <v>27</v>
      </c>
      <c r="E23" s="1071"/>
      <c r="F23" s="1071"/>
      <c r="G23" s="1071"/>
      <c r="H23" s="1071"/>
      <c r="I23" s="1091"/>
      <c r="J23" s="1089"/>
      <c r="K23" s="1090"/>
      <c r="L23" s="517"/>
      <c r="M23" s="517"/>
      <c r="N23" s="517"/>
      <c r="O23" s="517"/>
      <c r="P23" s="517"/>
      <c r="Q23" s="517"/>
    </row>
    <row r="24" spans="1:17" ht="17.25" customHeight="1" thickBot="1">
      <c r="A24" s="1019"/>
      <c r="B24" s="1092" t="s">
        <v>9</v>
      </c>
      <c r="C24" s="1093"/>
      <c r="D24" s="1093"/>
      <c r="E24" s="1093"/>
      <c r="F24" s="1093"/>
      <c r="G24" s="1093"/>
      <c r="H24" s="1093"/>
      <c r="I24" s="1094"/>
      <c r="J24" s="1095"/>
      <c r="K24" s="1096"/>
      <c r="L24" s="517"/>
      <c r="M24" s="517"/>
      <c r="N24" s="517"/>
      <c r="O24" s="517"/>
      <c r="P24" s="517"/>
      <c r="Q24" s="517"/>
    </row>
    <row r="25" spans="1:17" ht="17.25" customHeight="1" thickTop="1" thickBot="1">
      <c r="A25" s="1019"/>
      <c r="B25" s="396" t="s">
        <v>23</v>
      </c>
      <c r="C25" s="397"/>
      <c r="D25" s="398" t="s">
        <v>314</v>
      </c>
      <c r="E25" s="399" t="s">
        <v>71</v>
      </c>
      <c r="F25" s="400" t="s">
        <v>314</v>
      </c>
      <c r="G25" s="1100"/>
      <c r="H25" s="1101"/>
      <c r="I25" s="1094"/>
      <c r="J25" s="1095"/>
      <c r="K25" s="1096"/>
      <c r="L25" s="517"/>
      <c r="M25" s="517"/>
      <c r="N25" s="517"/>
      <c r="O25" s="517"/>
      <c r="P25" s="517"/>
      <c r="Q25" s="517"/>
    </row>
    <row r="26" spans="1:17" ht="17.25" customHeight="1" thickTop="1">
      <c r="A26" s="1006"/>
      <c r="B26" s="1102" t="s">
        <v>25</v>
      </c>
      <c r="C26" s="1103"/>
      <c r="D26" s="1103"/>
      <c r="E26" s="401" t="s">
        <v>314</v>
      </c>
      <c r="F26" s="1104"/>
      <c r="G26" s="1105"/>
      <c r="H26" s="1106"/>
      <c r="I26" s="1097"/>
      <c r="J26" s="1098"/>
      <c r="K26" s="1099"/>
      <c r="L26" s="517"/>
      <c r="M26" s="517"/>
      <c r="N26" s="517"/>
      <c r="O26" s="517"/>
      <c r="P26" s="517"/>
      <c r="Q26" s="517"/>
    </row>
    <row r="27" spans="1:17" ht="17.25" customHeight="1">
      <c r="A27" s="1005"/>
      <c r="B27" s="990" t="s">
        <v>293</v>
      </c>
      <c r="C27" s="1007"/>
      <c r="D27" s="1007"/>
      <c r="E27" s="1007"/>
      <c r="F27" s="1007"/>
      <c r="G27" s="1007"/>
      <c r="H27" s="1008"/>
      <c r="I27" s="1012" t="s">
        <v>10</v>
      </c>
      <c r="J27" s="1013"/>
      <c r="K27" s="1014"/>
      <c r="L27" s="517"/>
      <c r="M27" s="517"/>
      <c r="N27" s="517"/>
      <c r="O27" s="517"/>
      <c r="P27" s="517"/>
      <c r="Q27" s="517"/>
    </row>
    <row r="28" spans="1:17" ht="17.25" customHeight="1" thickBot="1">
      <c r="A28" s="1006"/>
      <c r="B28" s="1009"/>
      <c r="C28" s="1010"/>
      <c r="D28" s="1010"/>
      <c r="E28" s="1010"/>
      <c r="F28" s="1010"/>
      <c r="G28" s="1010"/>
      <c r="H28" s="1011"/>
      <c r="I28" s="1015"/>
      <c r="J28" s="1016"/>
      <c r="K28" s="1017"/>
      <c r="L28" s="517"/>
      <c r="M28" s="517"/>
      <c r="N28" s="517"/>
      <c r="O28" s="517"/>
      <c r="P28" s="517"/>
      <c r="Q28" s="517"/>
    </row>
    <row r="29" spans="1:17" ht="17.25" customHeight="1" thickTop="1">
      <c r="A29" s="1018" t="s">
        <v>12</v>
      </c>
      <c r="B29" s="1012" t="s">
        <v>31</v>
      </c>
      <c r="C29" s="1020"/>
      <c r="D29" s="402" t="s">
        <v>32</v>
      </c>
      <c r="E29" s="1051" t="s">
        <v>296</v>
      </c>
      <c r="F29" s="1051"/>
      <c r="G29" s="1052" t="s">
        <v>294</v>
      </c>
      <c r="H29" s="1053"/>
      <c r="I29" s="1026" t="s">
        <v>233</v>
      </c>
      <c r="J29" s="1027"/>
      <c r="K29" s="403" t="str">
        <f>IF(ISERROR(I8/250),"個",ROUNDUP(I8/250,0))</f>
        <v>個</v>
      </c>
      <c r="L29" s="517" t="s">
        <v>193</v>
      </c>
      <c r="M29" s="517"/>
      <c r="N29" s="517"/>
      <c r="O29" s="517"/>
      <c r="P29" s="517"/>
      <c r="Q29" s="517"/>
    </row>
    <row r="30" spans="1:17" ht="17.25" customHeight="1">
      <c r="A30" s="1019"/>
      <c r="B30" s="1021"/>
      <c r="C30" s="1022"/>
      <c r="D30" s="404" t="s">
        <v>62</v>
      </c>
      <c r="E30" s="954" t="s">
        <v>296</v>
      </c>
      <c r="F30" s="954"/>
      <c r="G30" s="955" t="s">
        <v>294</v>
      </c>
      <c r="H30" s="956"/>
      <c r="I30" s="1028" t="s">
        <v>182</v>
      </c>
      <c r="J30" s="1029"/>
      <c r="K30" s="405" t="s">
        <v>181</v>
      </c>
      <c r="L30" s="517"/>
      <c r="M30" s="517"/>
      <c r="N30" s="517"/>
      <c r="O30" s="517"/>
      <c r="P30" s="517"/>
      <c r="Q30" s="517"/>
    </row>
    <row r="31" spans="1:17" ht="17.25" customHeight="1">
      <c r="A31" s="1019"/>
      <c r="B31" s="1021"/>
      <c r="C31" s="1022"/>
      <c r="D31" s="404" t="s">
        <v>33</v>
      </c>
      <c r="E31" s="948" t="s">
        <v>297</v>
      </c>
      <c r="F31" s="948"/>
      <c r="G31" s="948"/>
      <c r="H31" s="406" t="s">
        <v>295</v>
      </c>
      <c r="I31" s="1028" t="s">
        <v>207</v>
      </c>
      <c r="J31" s="1030"/>
      <c r="K31" s="407" t="str">
        <f>IF(ISERROR(I8*6),"L/日/避難所",I8*6)</f>
        <v>L/日/避難所</v>
      </c>
      <c r="L31" s="517"/>
      <c r="M31" s="517"/>
      <c r="N31" s="517"/>
      <c r="O31" s="517"/>
      <c r="P31" s="517"/>
      <c r="Q31" s="517"/>
    </row>
    <row r="32" spans="1:17" ht="17.25" customHeight="1" thickBot="1">
      <c r="A32" s="1019"/>
      <c r="B32" s="1021"/>
      <c r="C32" s="1022"/>
      <c r="D32" s="408" t="s">
        <v>41</v>
      </c>
      <c r="E32" s="953" t="s">
        <v>302</v>
      </c>
      <c r="F32" s="953"/>
      <c r="G32" s="953"/>
      <c r="H32" s="409" t="s">
        <v>295</v>
      </c>
      <c r="I32" s="1028" t="s">
        <v>192</v>
      </c>
      <c r="J32" s="1030"/>
      <c r="K32" s="410" t="s">
        <v>194</v>
      </c>
      <c r="L32" s="517"/>
      <c r="M32" s="517"/>
      <c r="N32" s="517"/>
      <c r="O32" s="517"/>
      <c r="P32" s="517"/>
      <c r="Q32" s="517"/>
    </row>
    <row r="33" spans="1:17" ht="17.25" customHeight="1" thickTop="1">
      <c r="A33" s="1019"/>
      <c r="B33" s="1021"/>
      <c r="C33" s="1023"/>
      <c r="D33" s="411" t="s">
        <v>34</v>
      </c>
      <c r="E33" s="957" t="s">
        <v>296</v>
      </c>
      <c r="F33" s="957"/>
      <c r="G33" s="958" t="s">
        <v>294</v>
      </c>
      <c r="H33" s="959"/>
      <c r="I33" s="1151" t="s">
        <v>184</v>
      </c>
      <c r="J33" s="1030"/>
      <c r="K33" s="407" t="str">
        <f>IF(ISERROR(I8*3),"L/日/避難所",I8*3)</f>
        <v>L/日/避難所</v>
      </c>
      <c r="L33" s="517"/>
      <c r="M33" s="517"/>
      <c r="N33" s="517"/>
      <c r="O33" s="517"/>
      <c r="P33" s="517"/>
      <c r="Q33" s="517"/>
    </row>
    <row r="34" spans="1:17" ht="17.25" customHeight="1">
      <c r="A34" s="1019"/>
      <c r="B34" s="1024"/>
      <c r="C34" s="1025"/>
      <c r="D34" s="394" t="s">
        <v>35</v>
      </c>
      <c r="E34" s="970" t="s">
        <v>296</v>
      </c>
      <c r="F34" s="970"/>
      <c r="G34" s="971" t="s">
        <v>294</v>
      </c>
      <c r="H34" s="972"/>
      <c r="I34" s="453" t="s">
        <v>183</v>
      </c>
      <c r="J34" s="413" t="s">
        <v>206</v>
      </c>
      <c r="K34" s="407" t="str">
        <f>IF(ISERROR(J34*I8),"L/日/避難所",J34*I8)</f>
        <v>L/日/避難所</v>
      </c>
      <c r="L34" s="517"/>
      <c r="M34" s="517"/>
      <c r="N34" s="517"/>
      <c r="O34" s="517"/>
      <c r="P34" s="517"/>
      <c r="Q34" s="517"/>
    </row>
    <row r="35" spans="1:17" ht="17.25" customHeight="1">
      <c r="A35" s="1019"/>
      <c r="B35" s="990" t="s">
        <v>36</v>
      </c>
      <c r="C35" s="1031"/>
      <c r="D35" s="382" t="s">
        <v>37</v>
      </c>
      <c r="E35" s="414" t="s">
        <v>298</v>
      </c>
      <c r="F35" s="949" t="s">
        <v>299</v>
      </c>
      <c r="G35" s="949"/>
      <c r="H35" s="415"/>
      <c r="I35" s="1035"/>
      <c r="J35" s="1036"/>
      <c r="K35" s="1037"/>
      <c r="L35" s="517"/>
      <c r="M35" s="517"/>
      <c r="N35" s="517"/>
      <c r="O35" s="517"/>
      <c r="P35" s="517"/>
      <c r="Q35" s="517"/>
    </row>
    <row r="36" spans="1:17" ht="17.25" customHeight="1" thickBot="1">
      <c r="A36" s="1019"/>
      <c r="B36" s="1032"/>
      <c r="C36" s="1033"/>
      <c r="D36" s="394" t="s">
        <v>38</v>
      </c>
      <c r="E36" s="416" t="s">
        <v>298</v>
      </c>
      <c r="F36" s="950" t="s">
        <v>299</v>
      </c>
      <c r="G36" s="950"/>
      <c r="H36" s="417"/>
      <c r="I36" s="1038"/>
      <c r="J36" s="1039"/>
      <c r="K36" s="1040"/>
      <c r="L36" s="517"/>
      <c r="M36" s="517"/>
      <c r="N36" s="517"/>
      <c r="O36" s="517"/>
      <c r="P36" s="517"/>
      <c r="Q36" s="517"/>
    </row>
    <row r="37" spans="1:17" ht="17.25" customHeight="1" thickTop="1" thickBot="1">
      <c r="A37" s="1019"/>
      <c r="B37" s="1032"/>
      <c r="C37" s="1034"/>
      <c r="D37" s="418" t="s">
        <v>39</v>
      </c>
      <c r="E37" s="419" t="s">
        <v>298</v>
      </c>
      <c r="F37" s="951" t="s">
        <v>299</v>
      </c>
      <c r="G37" s="951"/>
      <c r="H37" s="420"/>
      <c r="I37" s="1039"/>
      <c r="J37" s="1039"/>
      <c r="K37" s="1040"/>
      <c r="L37" s="517"/>
      <c r="M37" s="517"/>
      <c r="N37" s="517"/>
      <c r="O37" s="517"/>
      <c r="P37" s="517"/>
      <c r="Q37" s="517"/>
    </row>
    <row r="38" spans="1:17" ht="17.25" customHeight="1" thickTop="1">
      <c r="A38" s="1019"/>
      <c r="B38" s="1032"/>
      <c r="C38" s="1033"/>
      <c r="D38" s="411" t="s">
        <v>40</v>
      </c>
      <c r="E38" s="414" t="s">
        <v>298</v>
      </c>
      <c r="F38" s="952" t="s">
        <v>299</v>
      </c>
      <c r="G38" s="952"/>
      <c r="H38" s="415"/>
      <c r="I38" s="1038"/>
      <c r="J38" s="1039"/>
      <c r="K38" s="1040"/>
      <c r="L38" s="517"/>
      <c r="M38" s="517"/>
      <c r="N38" s="517"/>
      <c r="O38" s="517"/>
      <c r="P38" s="517"/>
      <c r="Q38" s="517"/>
    </row>
    <row r="39" spans="1:17" ht="17.25" customHeight="1" thickBot="1">
      <c r="A39" s="1019"/>
      <c r="B39" s="1032"/>
      <c r="C39" s="1033"/>
      <c r="D39" s="394" t="s">
        <v>42</v>
      </c>
      <c r="E39" s="416" t="s">
        <v>298</v>
      </c>
      <c r="F39" s="949" t="s">
        <v>299</v>
      </c>
      <c r="G39" s="949"/>
      <c r="H39" s="421"/>
      <c r="I39" s="1041"/>
      <c r="J39" s="1042"/>
      <c r="K39" s="1043"/>
      <c r="L39" s="517"/>
      <c r="M39" s="517"/>
      <c r="N39" s="517"/>
      <c r="O39" s="517"/>
      <c r="P39" s="517"/>
      <c r="Q39" s="517"/>
    </row>
    <row r="40" spans="1:17" ht="17.25" customHeight="1" thickTop="1">
      <c r="A40" s="1019"/>
      <c r="B40" s="1032"/>
      <c r="C40" s="1034"/>
      <c r="D40" s="1044" t="s">
        <v>63</v>
      </c>
      <c r="E40" s="422" t="s">
        <v>300</v>
      </c>
      <c r="F40" s="423" t="s">
        <v>180</v>
      </c>
      <c r="G40" s="424" t="s">
        <v>144</v>
      </c>
      <c r="H40" s="425" t="s">
        <v>304</v>
      </c>
      <c r="I40" s="1047" t="s">
        <v>292</v>
      </c>
      <c r="J40" s="1048"/>
      <c r="K40" s="426" t="str">
        <f>IF(ISERROR(I8/50),"箇所",ROUNDUP(I8/50,0))</f>
        <v>箇所</v>
      </c>
      <c r="L40" s="518"/>
      <c r="M40" s="519"/>
      <c r="N40" s="519"/>
      <c r="O40" s="519"/>
      <c r="P40" s="519"/>
      <c r="Q40" s="517"/>
    </row>
    <row r="41" spans="1:17" ht="17.25" customHeight="1" thickBot="1">
      <c r="A41" s="1019"/>
      <c r="B41" s="1032"/>
      <c r="C41" s="1034"/>
      <c r="D41" s="1045"/>
      <c r="E41" s="427" t="s">
        <v>146</v>
      </c>
      <c r="F41" s="604" t="s">
        <v>301</v>
      </c>
      <c r="G41" s="428" t="s">
        <v>148</v>
      </c>
      <c r="H41" s="605" t="s">
        <v>301</v>
      </c>
      <c r="I41" s="1038"/>
      <c r="J41" s="1039"/>
      <c r="K41" s="426"/>
      <c r="L41" s="517"/>
      <c r="M41" s="517"/>
      <c r="N41" s="517"/>
      <c r="O41" s="517"/>
      <c r="P41" s="517"/>
      <c r="Q41" s="517"/>
    </row>
    <row r="42" spans="1:17" ht="17.25" customHeight="1" thickTop="1" thickBot="1">
      <c r="A42" s="1019"/>
      <c r="B42" s="1032"/>
      <c r="C42" s="1034"/>
      <c r="D42" s="1046"/>
      <c r="E42" s="429" t="s">
        <v>43</v>
      </c>
      <c r="F42" s="606" t="s">
        <v>303</v>
      </c>
      <c r="G42" s="430" t="s">
        <v>61</v>
      </c>
      <c r="H42" s="607" t="s">
        <v>303</v>
      </c>
      <c r="I42" s="431"/>
      <c r="J42" s="432"/>
      <c r="K42" s="433"/>
      <c r="L42" s="517"/>
      <c r="M42" s="517"/>
      <c r="N42" s="517"/>
      <c r="O42" s="517"/>
      <c r="P42" s="517"/>
      <c r="Q42" s="517"/>
    </row>
    <row r="43" spans="1:17" ht="17.25" customHeight="1" thickTop="1">
      <c r="A43" s="1019"/>
      <c r="B43" s="1032"/>
      <c r="C43" s="1033"/>
      <c r="D43" s="434" t="s">
        <v>44</v>
      </c>
      <c r="E43" s="435" t="s">
        <v>304</v>
      </c>
      <c r="F43" s="436" t="s">
        <v>67</v>
      </c>
      <c r="G43" s="437"/>
      <c r="H43" s="438" t="s">
        <v>152</v>
      </c>
      <c r="I43" s="431"/>
      <c r="J43" s="432"/>
      <c r="K43" s="433"/>
      <c r="L43" s="517"/>
      <c r="M43" s="517"/>
      <c r="N43" s="517"/>
      <c r="O43" s="517"/>
      <c r="P43" s="517"/>
      <c r="Q43" s="517"/>
    </row>
    <row r="44" spans="1:17" ht="17.25" customHeight="1">
      <c r="A44" s="1019"/>
      <c r="B44" s="992"/>
      <c r="C44" s="993"/>
      <c r="D44" s="335" t="s">
        <v>45</v>
      </c>
      <c r="E44" s="439" t="s">
        <v>304</v>
      </c>
      <c r="F44" s="437" t="s">
        <v>68</v>
      </c>
      <c r="G44" s="435" t="s">
        <v>304</v>
      </c>
      <c r="H44" s="440" t="s">
        <v>152</v>
      </c>
      <c r="I44" s="441"/>
      <c r="J44" s="442"/>
      <c r="K44" s="443"/>
      <c r="L44" s="517"/>
      <c r="M44" s="517"/>
      <c r="N44" s="517"/>
      <c r="O44" s="517"/>
      <c r="P44" s="517"/>
      <c r="Q44" s="517"/>
    </row>
    <row r="45" spans="1:17" ht="17.25" customHeight="1" thickBot="1">
      <c r="A45" s="1019"/>
      <c r="B45" s="990" t="s">
        <v>46</v>
      </c>
      <c r="C45" s="1031"/>
      <c r="D45" s="335" t="s">
        <v>47</v>
      </c>
      <c r="E45" s="1049" t="s">
        <v>305</v>
      </c>
      <c r="F45" s="1050"/>
      <c r="G45" s="444" t="s">
        <v>49</v>
      </c>
      <c r="H45" s="445" t="s">
        <v>69</v>
      </c>
      <c r="I45" s="1035"/>
      <c r="J45" s="1036"/>
      <c r="K45" s="1037"/>
      <c r="L45" s="517"/>
      <c r="M45" s="517"/>
      <c r="N45" s="517"/>
      <c r="O45" s="517"/>
      <c r="P45" s="517"/>
      <c r="Q45" s="517"/>
    </row>
    <row r="46" spans="1:17" ht="17.25" customHeight="1" thickTop="1" thickBot="1">
      <c r="A46" s="1019"/>
      <c r="B46" s="1032"/>
      <c r="C46" s="1033"/>
      <c r="D46" s="986" t="s">
        <v>48</v>
      </c>
      <c r="E46" s="987"/>
      <c r="F46" s="439" t="s">
        <v>69</v>
      </c>
      <c r="G46" s="446" t="s">
        <v>308</v>
      </c>
      <c r="H46" s="447" t="s">
        <v>69</v>
      </c>
      <c r="I46" s="1039"/>
      <c r="J46" s="1039"/>
      <c r="K46" s="1040"/>
      <c r="L46" s="517"/>
      <c r="M46" s="517"/>
      <c r="N46" s="517"/>
      <c r="O46" s="517"/>
      <c r="P46" s="517"/>
      <c r="Q46" s="517"/>
    </row>
    <row r="47" spans="1:17" ht="17.25" customHeight="1" thickTop="1">
      <c r="A47" s="1019"/>
      <c r="B47" s="1032"/>
      <c r="C47" s="1033"/>
      <c r="D47" s="986" t="s">
        <v>56</v>
      </c>
      <c r="E47" s="987"/>
      <c r="F47" s="987"/>
      <c r="G47" s="997" t="s">
        <v>307</v>
      </c>
      <c r="H47" s="998"/>
      <c r="I47" s="1038"/>
      <c r="J47" s="1039"/>
      <c r="K47" s="1040"/>
      <c r="L47" s="517"/>
      <c r="M47" s="517"/>
      <c r="N47" s="517"/>
      <c r="O47" s="517"/>
      <c r="P47" s="517"/>
      <c r="Q47" s="517"/>
    </row>
    <row r="48" spans="1:17" ht="17.25" customHeight="1">
      <c r="A48" s="1019"/>
      <c r="B48" s="1032"/>
      <c r="C48" s="1033"/>
      <c r="D48" s="335" t="s">
        <v>52</v>
      </c>
      <c r="E48" s="386" t="s">
        <v>306</v>
      </c>
      <c r="F48" s="335" t="s">
        <v>53</v>
      </c>
      <c r="G48" s="1049" t="s">
        <v>51</v>
      </c>
      <c r="H48" s="1050"/>
      <c r="I48" s="1038"/>
      <c r="J48" s="1039"/>
      <c r="K48" s="1040"/>
      <c r="L48" s="517"/>
      <c r="M48" s="517"/>
      <c r="N48" s="517"/>
      <c r="O48" s="517"/>
      <c r="P48" s="517"/>
      <c r="Q48" s="517"/>
    </row>
    <row r="49" spans="1:17" ht="17.25" customHeight="1">
      <c r="A49" s="1019"/>
      <c r="B49" s="1032"/>
      <c r="C49" s="1033"/>
      <c r="D49" s="335" t="s">
        <v>154</v>
      </c>
      <c r="E49" s="386" t="s">
        <v>306</v>
      </c>
      <c r="F49" s="986" t="s">
        <v>70</v>
      </c>
      <c r="G49" s="987"/>
      <c r="H49" s="448" t="s">
        <v>69</v>
      </c>
      <c r="I49" s="1038"/>
      <c r="J49" s="1039"/>
      <c r="K49" s="1040"/>
      <c r="L49" s="517"/>
      <c r="M49" s="517"/>
      <c r="N49" s="517"/>
      <c r="O49" s="517"/>
      <c r="P49" s="517"/>
      <c r="Q49" s="517"/>
    </row>
    <row r="50" spans="1:17" ht="17.25" customHeight="1" thickBot="1">
      <c r="A50" s="1019"/>
      <c r="B50" s="992"/>
      <c r="C50" s="993"/>
      <c r="D50" s="434" t="s">
        <v>54</v>
      </c>
      <c r="E50" s="386" t="s">
        <v>306</v>
      </c>
      <c r="F50" s="988" t="s">
        <v>55</v>
      </c>
      <c r="G50" s="989"/>
      <c r="H50" s="445" t="s">
        <v>69</v>
      </c>
      <c r="I50" s="1041"/>
      <c r="J50" s="1042"/>
      <c r="K50" s="1043"/>
      <c r="L50" s="517"/>
      <c r="M50" s="517"/>
      <c r="N50" s="517"/>
      <c r="O50" s="517"/>
      <c r="P50" s="517"/>
      <c r="Q50" s="517"/>
    </row>
    <row r="51" spans="1:17" ht="17.25" customHeight="1" thickTop="1" thickBot="1">
      <c r="A51" s="1019"/>
      <c r="B51" s="990" t="s">
        <v>57</v>
      </c>
      <c r="C51" s="991"/>
      <c r="D51" s="449" t="s">
        <v>157</v>
      </c>
      <c r="E51" s="1002" t="s">
        <v>310</v>
      </c>
      <c r="F51" s="1002"/>
      <c r="G51" s="1003" t="s">
        <v>311</v>
      </c>
      <c r="H51" s="1004"/>
      <c r="I51" s="994" t="s">
        <v>190</v>
      </c>
      <c r="J51" s="995"/>
      <c r="K51" s="996"/>
      <c r="L51" s="517"/>
      <c r="M51" s="517"/>
      <c r="N51" s="517"/>
      <c r="O51" s="517"/>
      <c r="P51" s="517"/>
      <c r="Q51" s="517"/>
    </row>
    <row r="52" spans="1:17" ht="17.25" customHeight="1" thickTop="1">
      <c r="A52" s="1006"/>
      <c r="B52" s="992"/>
      <c r="C52" s="993"/>
      <c r="D52" s="450" t="s">
        <v>58</v>
      </c>
      <c r="E52" s="451" t="s">
        <v>69</v>
      </c>
      <c r="F52" s="452" t="s">
        <v>59</v>
      </c>
      <c r="G52" s="997" t="s">
        <v>309</v>
      </c>
      <c r="H52" s="998"/>
      <c r="I52" s="999"/>
      <c r="J52" s="1000"/>
      <c r="K52" s="1001"/>
      <c r="L52" s="517"/>
      <c r="M52" s="517"/>
      <c r="N52" s="517"/>
      <c r="O52" s="517"/>
      <c r="P52" s="517"/>
      <c r="Q52" s="517"/>
    </row>
    <row r="53" spans="1:17" ht="17.25" customHeight="1" thickBot="1">
      <c r="A53" s="364" t="s">
        <v>224</v>
      </c>
      <c r="B53" s="364"/>
      <c r="C53" s="364"/>
      <c r="D53" s="364"/>
      <c r="E53" s="985" t="s">
        <v>127</v>
      </c>
      <c r="F53" s="985"/>
      <c r="G53" s="985"/>
      <c r="H53" s="985"/>
      <c r="I53" s="985"/>
      <c r="J53" s="985"/>
      <c r="K53" s="985"/>
      <c r="L53" s="517"/>
      <c r="M53" s="517"/>
      <c r="N53" s="517"/>
      <c r="O53" s="517"/>
      <c r="P53" s="517"/>
      <c r="Q53" s="517"/>
    </row>
    <row r="54" spans="1:17" ht="17.25" customHeight="1" thickTop="1">
      <c r="A54" s="1152" t="s">
        <v>130</v>
      </c>
      <c r="B54" s="1152"/>
      <c r="C54" s="1152"/>
      <c r="D54" s="1152"/>
      <c r="E54" s="1153" t="s">
        <v>5</v>
      </c>
      <c r="F54" s="1154"/>
      <c r="G54" s="1155"/>
      <c r="H54" s="1156" t="s">
        <v>65</v>
      </c>
      <c r="I54" s="1157"/>
      <c r="J54" s="1158" t="s">
        <v>0</v>
      </c>
      <c r="K54" s="1159"/>
      <c r="L54" s="517"/>
      <c r="M54" s="517"/>
      <c r="N54" s="517"/>
      <c r="O54" s="517"/>
      <c r="P54" s="517"/>
      <c r="Q54" s="517"/>
    </row>
    <row r="55" spans="1:17" ht="17.25" customHeight="1" thickBot="1">
      <c r="A55" s="1152"/>
      <c r="B55" s="1152"/>
      <c r="C55" s="1152"/>
      <c r="D55" s="1152"/>
      <c r="E55" s="1123"/>
      <c r="F55" s="1124"/>
      <c r="G55" s="1125"/>
      <c r="H55" s="1160" t="s">
        <v>28</v>
      </c>
      <c r="I55" s="1161"/>
      <c r="J55" s="1162"/>
      <c r="K55" s="1163"/>
      <c r="L55" s="517"/>
      <c r="M55" s="517"/>
      <c r="N55" s="517"/>
      <c r="O55" s="517"/>
      <c r="P55" s="517"/>
      <c r="Q55" s="517"/>
    </row>
    <row r="56" spans="1:17" ht="17.25" customHeight="1" thickTop="1">
      <c r="A56" s="365" t="s">
        <v>1</v>
      </c>
      <c r="B56" s="364"/>
      <c r="C56" s="364"/>
      <c r="D56" s="364"/>
      <c r="E56" s="364"/>
      <c r="F56" s="364"/>
      <c r="G56" s="1168"/>
      <c r="H56" s="1168"/>
      <c r="I56" s="1168"/>
      <c r="J56" s="1168"/>
      <c r="K56" s="1168"/>
      <c r="L56" s="517"/>
      <c r="M56" s="517"/>
      <c r="N56" s="517"/>
      <c r="O56" s="517"/>
      <c r="P56" s="517"/>
      <c r="Q56" s="517"/>
    </row>
    <row r="57" spans="1:17" ht="17.25" customHeight="1">
      <c r="A57" s="365" t="s">
        <v>2</v>
      </c>
      <c r="B57" s="364"/>
      <c r="C57" s="364"/>
      <c r="D57" s="364"/>
      <c r="E57" s="364"/>
      <c r="F57" s="364"/>
      <c r="G57" s="364"/>
      <c r="H57" s="364"/>
      <c r="I57" s="364"/>
      <c r="J57" s="364"/>
      <c r="K57" s="364"/>
      <c r="L57" s="517"/>
      <c r="M57" s="517"/>
      <c r="N57" s="517"/>
      <c r="O57" s="517"/>
      <c r="P57" s="517"/>
      <c r="Q57" s="517"/>
    </row>
    <row r="58" spans="1:17" ht="17.25" customHeight="1">
      <c r="A58" s="365" t="s">
        <v>3</v>
      </c>
      <c r="B58" s="364"/>
      <c r="C58" s="364"/>
      <c r="D58" s="364"/>
      <c r="E58" s="364"/>
      <c r="F58" s="364"/>
      <c r="G58" s="364"/>
      <c r="H58" s="364"/>
      <c r="I58" s="364"/>
      <c r="J58" s="364"/>
      <c r="K58" s="364"/>
      <c r="L58" s="517"/>
      <c r="M58" s="517"/>
      <c r="N58" s="517"/>
      <c r="O58" s="517"/>
      <c r="P58" s="517"/>
      <c r="Q58" s="517"/>
    </row>
    <row r="59" spans="1:17" ht="17.25" customHeight="1" thickBot="1">
      <c r="A59" s="454"/>
      <c r="B59" s="1012" t="s">
        <v>74</v>
      </c>
      <c r="C59" s="1020"/>
      <c r="D59" s="1020"/>
      <c r="E59" s="975"/>
      <c r="F59" s="975"/>
      <c r="G59" s="975"/>
      <c r="H59" s="976"/>
      <c r="I59" s="1169" t="s">
        <v>75</v>
      </c>
      <c r="J59" s="975"/>
      <c r="K59" s="976"/>
      <c r="L59" s="517"/>
      <c r="M59" s="517"/>
      <c r="N59" s="517"/>
      <c r="O59" s="517"/>
      <c r="P59" s="517"/>
      <c r="Q59" s="517"/>
    </row>
    <row r="60" spans="1:17" ht="17.25" customHeight="1" thickTop="1">
      <c r="A60" s="1054" t="s">
        <v>95</v>
      </c>
      <c r="B60" s="1075" t="s">
        <v>76</v>
      </c>
      <c r="C60" s="1076"/>
      <c r="D60" s="1173" t="s">
        <v>77</v>
      </c>
      <c r="E60" s="395" t="s">
        <v>159</v>
      </c>
      <c r="F60" s="395"/>
      <c r="G60" s="395"/>
      <c r="H60" s="455" t="s">
        <v>77</v>
      </c>
      <c r="I60" s="326" t="s">
        <v>95</v>
      </c>
      <c r="J60" s="327" t="s">
        <v>161</v>
      </c>
      <c r="K60" s="328" t="s">
        <v>139</v>
      </c>
      <c r="L60" s="517"/>
      <c r="M60" s="517"/>
      <c r="N60" s="517"/>
      <c r="O60" s="517"/>
      <c r="P60" s="517"/>
      <c r="Q60" s="517"/>
    </row>
    <row r="61" spans="1:17" ht="17.25" customHeight="1">
      <c r="A61" s="1055"/>
      <c r="B61" s="1171"/>
      <c r="C61" s="1172"/>
      <c r="D61" s="1174"/>
      <c r="E61" s="456" t="s">
        <v>78</v>
      </c>
      <c r="F61" s="456"/>
      <c r="G61" s="456"/>
      <c r="H61" s="457" t="s">
        <v>77</v>
      </c>
      <c r="I61" s="329" t="s">
        <v>162</v>
      </c>
      <c r="J61" s="330" t="s">
        <v>163</v>
      </c>
      <c r="K61" s="331" t="s">
        <v>139</v>
      </c>
      <c r="L61" s="517"/>
      <c r="M61" s="517"/>
      <c r="N61" s="517"/>
      <c r="O61" s="517"/>
      <c r="P61" s="517"/>
      <c r="Q61" s="517"/>
    </row>
    <row r="62" spans="1:17" ht="17.25" customHeight="1" thickBot="1">
      <c r="A62" s="1055"/>
      <c r="B62" s="1175" t="s">
        <v>79</v>
      </c>
      <c r="C62" s="1176"/>
      <c r="D62" s="458" t="s">
        <v>77</v>
      </c>
      <c r="E62" s="395" t="s">
        <v>81</v>
      </c>
      <c r="F62" s="395"/>
      <c r="G62" s="395"/>
      <c r="H62" s="459" t="s">
        <v>77</v>
      </c>
      <c r="I62" s="332"/>
      <c r="J62" s="330" t="s">
        <v>164</v>
      </c>
      <c r="K62" s="331" t="s">
        <v>139</v>
      </c>
      <c r="L62" s="517"/>
      <c r="M62" s="517"/>
      <c r="N62" s="517"/>
      <c r="O62" s="517"/>
      <c r="P62" s="517"/>
      <c r="Q62" s="517"/>
    </row>
    <row r="63" spans="1:17" ht="17.25" customHeight="1" thickTop="1">
      <c r="A63" s="1055"/>
      <c r="B63" s="1175" t="s">
        <v>82</v>
      </c>
      <c r="C63" s="1176"/>
      <c r="D63" s="460" t="s">
        <v>77</v>
      </c>
      <c r="E63" s="461"/>
      <c r="F63" s="462"/>
      <c r="G63" s="461"/>
      <c r="H63" s="463"/>
      <c r="I63" s="332"/>
      <c r="J63" s="333" t="s">
        <v>165</v>
      </c>
      <c r="K63" s="334" t="s">
        <v>139</v>
      </c>
      <c r="L63" s="517"/>
      <c r="M63" s="517"/>
      <c r="N63" s="517"/>
      <c r="O63" s="517"/>
      <c r="P63" s="517"/>
      <c r="Q63" s="517"/>
    </row>
    <row r="64" spans="1:17" ht="17.25" customHeight="1" thickBot="1">
      <c r="A64" s="1055"/>
      <c r="B64" s="1175" t="s">
        <v>135</v>
      </c>
      <c r="C64" s="1176"/>
      <c r="D64" s="464" t="s">
        <v>77</v>
      </c>
      <c r="E64" s="465"/>
      <c r="F64" s="466"/>
      <c r="G64" s="465"/>
      <c r="H64" s="467"/>
      <c r="I64" s="332"/>
      <c r="J64" s="335" t="s">
        <v>166</v>
      </c>
      <c r="K64" s="336" t="s">
        <v>139</v>
      </c>
      <c r="L64" s="517"/>
      <c r="M64" s="517"/>
      <c r="N64" s="517"/>
      <c r="O64" s="517"/>
      <c r="P64" s="517"/>
      <c r="Q64" s="517"/>
    </row>
    <row r="65" spans="1:17" ht="17.25" customHeight="1" thickTop="1">
      <c r="A65" s="1055"/>
      <c r="B65" s="1177" t="s">
        <v>134</v>
      </c>
      <c r="C65" s="1178"/>
      <c r="D65" s="1190" t="s">
        <v>77</v>
      </c>
      <c r="E65" s="456" t="s">
        <v>83</v>
      </c>
      <c r="F65" s="456"/>
      <c r="G65" s="456"/>
      <c r="H65" s="457" t="s">
        <v>77</v>
      </c>
      <c r="I65" s="356" t="s">
        <v>234</v>
      </c>
      <c r="J65" s="357"/>
      <c r="K65" s="358" t="s">
        <v>139</v>
      </c>
      <c r="L65" s="517"/>
      <c r="M65" s="517"/>
      <c r="N65" s="517"/>
      <c r="O65" s="517"/>
      <c r="P65" s="517"/>
      <c r="Q65" s="517"/>
    </row>
    <row r="66" spans="1:17" ht="17.25" customHeight="1">
      <c r="A66" s="1055"/>
      <c r="B66" s="1179"/>
      <c r="C66" s="1180"/>
      <c r="D66" s="1191"/>
      <c r="E66" s="468" t="s">
        <v>84</v>
      </c>
      <c r="F66" s="468"/>
      <c r="G66" s="468"/>
      <c r="H66" s="469" t="s">
        <v>77</v>
      </c>
      <c r="I66" s="977" t="s">
        <v>235</v>
      </c>
      <c r="J66" s="978"/>
      <c r="K66" s="358" t="s">
        <v>139</v>
      </c>
      <c r="L66" s="517"/>
      <c r="M66" s="517"/>
      <c r="N66" s="517"/>
      <c r="O66" s="517"/>
      <c r="P66" s="517"/>
      <c r="Q66" s="517"/>
    </row>
    <row r="67" spans="1:17" ht="17.25" customHeight="1">
      <c r="A67" s="1055"/>
      <c r="B67" s="1181"/>
      <c r="C67" s="1182"/>
      <c r="D67" s="1174"/>
      <c r="E67" s="468" t="s">
        <v>85</v>
      </c>
      <c r="F67" s="468"/>
      <c r="G67" s="468"/>
      <c r="H67" s="469" t="s">
        <v>77</v>
      </c>
      <c r="I67" s="979" t="s">
        <v>236</v>
      </c>
      <c r="J67" s="980"/>
      <c r="K67" s="981"/>
      <c r="L67" s="517"/>
      <c r="M67" s="517"/>
      <c r="N67" s="517"/>
      <c r="O67" s="517"/>
      <c r="P67" s="517"/>
      <c r="Q67" s="517"/>
    </row>
    <row r="68" spans="1:17" ht="17.25" customHeight="1">
      <c r="A68" s="1055"/>
      <c r="B68" s="1192" t="s">
        <v>86</v>
      </c>
      <c r="C68" s="1193"/>
      <c r="D68" s="1190" t="s">
        <v>77</v>
      </c>
      <c r="E68" s="395" t="s">
        <v>87</v>
      </c>
      <c r="F68" s="395"/>
      <c r="G68" s="395"/>
      <c r="H68" s="459" t="s">
        <v>77</v>
      </c>
      <c r="I68" s="979"/>
      <c r="J68" s="980"/>
      <c r="K68" s="981"/>
      <c r="L68" s="517"/>
      <c r="M68" s="517"/>
      <c r="N68" s="517"/>
      <c r="O68" s="517"/>
      <c r="P68" s="517"/>
      <c r="Q68" s="517"/>
    </row>
    <row r="69" spans="1:17" ht="17.25" customHeight="1">
      <c r="A69" s="1055"/>
      <c r="B69" s="1194"/>
      <c r="C69" s="1195"/>
      <c r="D69" s="1191"/>
      <c r="E69" s="377" t="s">
        <v>88</v>
      </c>
      <c r="F69" s="377"/>
      <c r="G69" s="377"/>
      <c r="H69" s="470" t="s">
        <v>77</v>
      </c>
      <c r="I69" s="982" t="s">
        <v>237</v>
      </c>
      <c r="J69" s="359" t="s">
        <v>238</v>
      </c>
      <c r="K69" s="328" t="s">
        <v>139</v>
      </c>
      <c r="L69" s="517"/>
      <c r="M69" s="517"/>
      <c r="N69" s="517"/>
      <c r="O69" s="517"/>
      <c r="P69" s="517"/>
      <c r="Q69" s="517"/>
    </row>
    <row r="70" spans="1:17" ht="17.25" customHeight="1">
      <c r="A70" s="1055"/>
      <c r="B70" s="1194"/>
      <c r="C70" s="1195"/>
      <c r="D70" s="1191"/>
      <c r="E70" s="377" t="s">
        <v>89</v>
      </c>
      <c r="F70" s="377"/>
      <c r="G70" s="377"/>
      <c r="H70" s="470" t="s">
        <v>77</v>
      </c>
      <c r="I70" s="983"/>
      <c r="J70" s="360" t="s">
        <v>239</v>
      </c>
      <c r="K70" s="331" t="s">
        <v>139</v>
      </c>
      <c r="L70" s="517"/>
      <c r="M70" s="517"/>
      <c r="N70" s="517"/>
      <c r="O70" s="517"/>
      <c r="P70" s="517"/>
      <c r="Q70" s="517"/>
    </row>
    <row r="71" spans="1:17" ht="17.25" customHeight="1" thickBot="1">
      <c r="A71" s="1055"/>
      <c r="B71" s="1171"/>
      <c r="C71" s="1172"/>
      <c r="D71" s="1174"/>
      <c r="E71" s="377" t="s">
        <v>90</v>
      </c>
      <c r="F71" s="377"/>
      <c r="G71" s="377"/>
      <c r="H71" s="470" t="s">
        <v>77</v>
      </c>
      <c r="I71" s="983"/>
      <c r="J71" s="360" t="s">
        <v>240</v>
      </c>
      <c r="K71" s="331" t="s">
        <v>139</v>
      </c>
      <c r="L71" s="517"/>
      <c r="M71" s="517"/>
      <c r="N71" s="517"/>
      <c r="O71" s="517"/>
      <c r="P71" s="517"/>
      <c r="Q71" s="517"/>
    </row>
    <row r="72" spans="1:17" ht="17.25" customHeight="1" thickTop="1">
      <c r="A72" s="1055"/>
      <c r="B72" s="471" t="s">
        <v>91</v>
      </c>
      <c r="C72" s="472"/>
      <c r="D72" s="472"/>
      <c r="E72" s="473"/>
      <c r="F72" s="474" t="s">
        <v>77</v>
      </c>
      <c r="G72" s="475"/>
      <c r="H72" s="476"/>
      <c r="I72" s="983"/>
      <c r="J72" s="360" t="s">
        <v>245</v>
      </c>
      <c r="K72" s="331" t="s">
        <v>139</v>
      </c>
      <c r="L72" s="517"/>
      <c r="M72" s="517"/>
      <c r="N72" s="517"/>
      <c r="O72" s="517"/>
      <c r="P72" s="517"/>
      <c r="Q72" s="517"/>
    </row>
    <row r="73" spans="1:17" ht="17.25" customHeight="1">
      <c r="A73" s="1055"/>
      <c r="B73" s="404" t="s">
        <v>92</v>
      </c>
      <c r="C73" s="477"/>
      <c r="D73" s="477"/>
      <c r="E73" s="477"/>
      <c r="F73" s="460" t="s">
        <v>77</v>
      </c>
      <c r="G73" s="478"/>
      <c r="H73" s="479"/>
      <c r="I73" s="983"/>
      <c r="J73" s="360" t="s">
        <v>241</v>
      </c>
      <c r="K73" s="331" t="s">
        <v>139</v>
      </c>
      <c r="L73" s="517"/>
      <c r="M73" s="517"/>
      <c r="N73" s="517"/>
      <c r="O73" s="517"/>
      <c r="P73" s="517"/>
      <c r="Q73" s="517"/>
    </row>
    <row r="74" spans="1:17" ht="17.25" customHeight="1">
      <c r="A74" s="1055"/>
      <c r="B74" s="404" t="s">
        <v>93</v>
      </c>
      <c r="C74" s="477"/>
      <c r="D74" s="477"/>
      <c r="E74" s="477"/>
      <c r="F74" s="460" t="s">
        <v>77</v>
      </c>
      <c r="G74" s="478"/>
      <c r="H74" s="479"/>
      <c r="I74" s="984"/>
      <c r="J74" s="361" t="s">
        <v>325</v>
      </c>
      <c r="K74" s="334" t="s">
        <v>139</v>
      </c>
      <c r="L74" s="517"/>
      <c r="M74" s="517"/>
      <c r="N74" s="517"/>
      <c r="O74" s="517"/>
      <c r="P74" s="517"/>
      <c r="Q74" s="517"/>
    </row>
    <row r="75" spans="1:17" ht="17.25" customHeight="1" thickBot="1">
      <c r="A75" s="1170"/>
      <c r="B75" s="408" t="s">
        <v>94</v>
      </c>
      <c r="C75" s="480"/>
      <c r="D75" s="480"/>
      <c r="E75" s="480"/>
      <c r="F75" s="481" t="s">
        <v>77</v>
      </c>
      <c r="G75" s="482"/>
      <c r="H75" s="483"/>
      <c r="I75" s="974" t="s">
        <v>174</v>
      </c>
      <c r="J75" s="975"/>
      <c r="K75" s="976"/>
      <c r="L75" s="517"/>
      <c r="M75" s="517"/>
      <c r="N75" s="517"/>
      <c r="O75" s="517"/>
      <c r="P75" s="517"/>
      <c r="Q75" s="517"/>
    </row>
    <row r="76" spans="1:17" ht="17.25" customHeight="1" thickTop="1">
      <c r="A76" s="1164" t="s">
        <v>96</v>
      </c>
      <c r="B76" s="1084" t="s">
        <v>100</v>
      </c>
      <c r="C76" s="1085"/>
      <c r="D76" s="401"/>
      <c r="E76" s="377" t="s">
        <v>97</v>
      </c>
      <c r="F76" s="377"/>
      <c r="G76" s="377"/>
      <c r="H76" s="484" t="s">
        <v>77</v>
      </c>
      <c r="I76" s="960"/>
      <c r="J76" s="961"/>
      <c r="K76" s="962"/>
      <c r="L76" s="517"/>
      <c r="M76" s="517"/>
      <c r="N76" s="517"/>
      <c r="O76" s="517"/>
      <c r="P76" s="517"/>
      <c r="Q76" s="517"/>
    </row>
    <row r="77" spans="1:17" ht="17.25" customHeight="1">
      <c r="A77" s="1165"/>
      <c r="B77" s="1167"/>
      <c r="C77" s="1085"/>
      <c r="D77" s="485" t="s">
        <v>77</v>
      </c>
      <c r="E77" s="377" t="s">
        <v>98</v>
      </c>
      <c r="F77" s="377"/>
      <c r="G77" s="377"/>
      <c r="H77" s="484" t="s">
        <v>77</v>
      </c>
      <c r="I77" s="963"/>
      <c r="J77" s="964"/>
      <c r="K77" s="965"/>
      <c r="L77" s="517"/>
      <c r="M77" s="517"/>
      <c r="N77" s="517"/>
      <c r="O77" s="517"/>
      <c r="P77" s="517"/>
      <c r="Q77" s="517"/>
    </row>
    <row r="78" spans="1:17" ht="17.25" customHeight="1" thickBot="1">
      <c r="A78" s="1166"/>
      <c r="B78" s="1086"/>
      <c r="C78" s="1087"/>
      <c r="D78" s="486"/>
      <c r="E78" s="456" t="s">
        <v>99</v>
      </c>
      <c r="F78" s="456"/>
      <c r="G78" s="456"/>
      <c r="H78" s="487" t="s">
        <v>77</v>
      </c>
      <c r="I78" s="963"/>
      <c r="J78" s="964"/>
      <c r="K78" s="965"/>
      <c r="L78" s="517"/>
      <c r="M78" s="517"/>
      <c r="N78" s="517"/>
      <c r="O78" s="517"/>
      <c r="P78" s="517"/>
      <c r="Q78" s="517"/>
    </row>
    <row r="79" spans="1:17" ht="17.25" customHeight="1" thickTop="1">
      <c r="A79" s="1018" t="s">
        <v>106</v>
      </c>
      <c r="B79" s="488" t="s">
        <v>101</v>
      </c>
      <c r="C79" s="489"/>
      <c r="D79" s="1012" t="s">
        <v>102</v>
      </c>
      <c r="E79" s="1014"/>
      <c r="F79" s="490" t="s">
        <v>175</v>
      </c>
      <c r="G79" s="491" t="s">
        <v>80</v>
      </c>
      <c r="H79" s="492" t="s">
        <v>103</v>
      </c>
      <c r="I79" s="362" t="s">
        <v>167</v>
      </c>
      <c r="J79" s="1233" t="s">
        <v>333</v>
      </c>
      <c r="K79" s="1234"/>
      <c r="L79" s="517"/>
      <c r="M79" s="517"/>
      <c r="N79" s="517"/>
      <c r="O79" s="517"/>
      <c r="P79" s="517"/>
      <c r="Q79" s="517"/>
    </row>
    <row r="80" spans="1:17" ht="17.25" customHeight="1" thickBot="1">
      <c r="A80" s="1019"/>
      <c r="B80" s="335" t="s">
        <v>176</v>
      </c>
      <c r="C80" s="489"/>
      <c r="D80" s="1220" t="s">
        <v>139</v>
      </c>
      <c r="E80" s="1221"/>
      <c r="F80" s="493" t="s">
        <v>116</v>
      </c>
      <c r="G80" s="494" t="s">
        <v>116</v>
      </c>
      <c r="H80" s="495" t="s">
        <v>116</v>
      </c>
      <c r="I80" s="363" t="s">
        <v>170</v>
      </c>
      <c r="J80" s="968" t="s">
        <v>169</v>
      </c>
      <c r="K80" s="969"/>
      <c r="L80" s="517"/>
      <c r="M80" s="517"/>
      <c r="N80" s="517"/>
      <c r="O80" s="517"/>
      <c r="P80" s="517"/>
      <c r="Q80" s="517"/>
    </row>
    <row r="81" spans="1:17" ht="17.25" customHeight="1" thickTop="1">
      <c r="A81" s="1019"/>
      <c r="B81" s="1183" t="s">
        <v>104</v>
      </c>
      <c r="C81" s="496" t="s">
        <v>107</v>
      </c>
      <c r="D81" s="1186" t="s">
        <v>77</v>
      </c>
      <c r="E81" s="1187"/>
      <c r="F81" s="493" t="s">
        <v>116</v>
      </c>
      <c r="G81" s="494" t="s">
        <v>116</v>
      </c>
      <c r="H81" s="495" t="s">
        <v>116</v>
      </c>
      <c r="I81" s="363" t="s">
        <v>171</v>
      </c>
      <c r="J81" s="968" t="s">
        <v>169</v>
      </c>
      <c r="K81" s="969"/>
      <c r="L81" s="517"/>
      <c r="M81" s="517"/>
      <c r="N81" s="517"/>
      <c r="O81" s="517"/>
      <c r="P81" s="517"/>
      <c r="Q81" s="517"/>
    </row>
    <row r="82" spans="1:17" ht="17.25" customHeight="1">
      <c r="A82" s="1019"/>
      <c r="B82" s="1184"/>
      <c r="C82" s="497" t="s">
        <v>108</v>
      </c>
      <c r="D82" s="1188" t="s">
        <v>116</v>
      </c>
      <c r="E82" s="1189"/>
      <c r="F82" s="498" t="s">
        <v>116</v>
      </c>
      <c r="G82" s="499" t="s">
        <v>116</v>
      </c>
      <c r="H82" s="500" t="s">
        <v>116</v>
      </c>
      <c r="I82" s="363" t="s">
        <v>172</v>
      </c>
      <c r="J82" s="968" t="s">
        <v>169</v>
      </c>
      <c r="K82" s="969"/>
      <c r="L82" s="517"/>
      <c r="M82" s="517"/>
      <c r="N82" s="517"/>
      <c r="O82" s="517"/>
      <c r="P82" s="517"/>
      <c r="Q82" s="517"/>
    </row>
    <row r="83" spans="1:17" ht="17.25" customHeight="1" thickBot="1">
      <c r="A83" s="1019"/>
      <c r="B83" s="1184"/>
      <c r="C83" s="497" t="s">
        <v>109</v>
      </c>
      <c r="D83" s="1188" t="s">
        <v>116</v>
      </c>
      <c r="E83" s="1189"/>
      <c r="F83" s="498" t="s">
        <v>116</v>
      </c>
      <c r="G83" s="499" t="s">
        <v>116</v>
      </c>
      <c r="H83" s="500" t="s">
        <v>116</v>
      </c>
      <c r="I83" s="501" t="s">
        <v>173</v>
      </c>
      <c r="J83" s="1222" t="s">
        <v>168</v>
      </c>
      <c r="K83" s="1223"/>
      <c r="L83" s="517"/>
      <c r="M83" s="517"/>
      <c r="N83" s="517"/>
      <c r="O83" s="517"/>
      <c r="P83" s="517"/>
      <c r="Q83" s="517"/>
    </row>
    <row r="84" spans="1:17" ht="17.25" customHeight="1" thickTop="1" thickBot="1">
      <c r="A84" s="1019"/>
      <c r="B84" s="1185"/>
      <c r="C84" s="502" t="s">
        <v>110</v>
      </c>
      <c r="D84" s="1207" t="s">
        <v>116</v>
      </c>
      <c r="E84" s="1208"/>
      <c r="F84" s="503" t="s">
        <v>116</v>
      </c>
      <c r="G84" s="504" t="s">
        <v>116</v>
      </c>
      <c r="H84" s="503" t="s">
        <v>116</v>
      </c>
      <c r="I84" s="1024" t="s">
        <v>174</v>
      </c>
      <c r="J84" s="1224"/>
      <c r="K84" s="1025"/>
      <c r="L84" s="517"/>
      <c r="M84" s="517"/>
      <c r="N84" s="517"/>
      <c r="O84" s="517"/>
      <c r="P84" s="517"/>
      <c r="Q84" s="517"/>
    </row>
    <row r="85" spans="1:17" ht="17.25" customHeight="1" thickTop="1">
      <c r="A85" s="1019"/>
      <c r="B85" s="1225" t="s">
        <v>105</v>
      </c>
      <c r="C85" s="505" t="s">
        <v>111</v>
      </c>
      <c r="D85" s="1229" t="s">
        <v>116</v>
      </c>
      <c r="E85" s="1229"/>
      <c r="F85" s="494" t="s">
        <v>116</v>
      </c>
      <c r="G85" s="494" t="s">
        <v>116</v>
      </c>
      <c r="H85" s="493" t="s">
        <v>116</v>
      </c>
      <c r="I85" s="1035"/>
      <c r="J85" s="1036"/>
      <c r="K85" s="1037"/>
      <c r="L85" s="517"/>
      <c r="M85" s="517"/>
      <c r="N85" s="517"/>
      <c r="O85" s="517"/>
      <c r="P85" s="517"/>
      <c r="Q85" s="517"/>
    </row>
    <row r="86" spans="1:17" ht="17.25" customHeight="1">
      <c r="A86" s="1019"/>
      <c r="B86" s="1226"/>
      <c r="C86" s="506" t="s">
        <v>112</v>
      </c>
      <c r="D86" s="1230" t="s">
        <v>116</v>
      </c>
      <c r="E86" s="1230"/>
      <c r="F86" s="499" t="s">
        <v>116</v>
      </c>
      <c r="G86" s="499" t="s">
        <v>116</v>
      </c>
      <c r="H86" s="498" t="s">
        <v>116</v>
      </c>
      <c r="I86" s="1038"/>
      <c r="J86" s="1039"/>
      <c r="K86" s="1040"/>
      <c r="L86" s="517"/>
      <c r="M86" s="517"/>
      <c r="N86" s="517"/>
      <c r="O86" s="517"/>
      <c r="P86" s="517"/>
      <c r="Q86" s="517"/>
    </row>
    <row r="87" spans="1:17" ht="17.25" customHeight="1" thickBot="1">
      <c r="A87" s="1019"/>
      <c r="B87" s="1226"/>
      <c r="C87" s="507" t="s">
        <v>113</v>
      </c>
      <c r="D87" s="1231" t="s">
        <v>116</v>
      </c>
      <c r="E87" s="1231"/>
      <c r="F87" s="499" t="s">
        <v>116</v>
      </c>
      <c r="G87" s="499" t="s">
        <v>116</v>
      </c>
      <c r="H87" s="498" t="s">
        <v>116</v>
      </c>
      <c r="I87" s="1038"/>
      <c r="J87" s="1039"/>
      <c r="K87" s="1040"/>
      <c r="L87" s="517"/>
      <c r="M87" s="517"/>
      <c r="N87" s="517"/>
      <c r="O87" s="517"/>
      <c r="P87" s="517"/>
      <c r="Q87" s="517"/>
    </row>
    <row r="88" spans="1:17" ht="17.25" customHeight="1" thickTop="1">
      <c r="A88" s="1019"/>
      <c r="B88" s="1227"/>
      <c r="C88" s="508" t="s">
        <v>114</v>
      </c>
      <c r="D88" s="1205" t="s">
        <v>116</v>
      </c>
      <c r="E88" s="1206"/>
      <c r="F88" s="509" t="s">
        <v>116</v>
      </c>
      <c r="G88" s="510" t="s">
        <v>116</v>
      </c>
      <c r="H88" s="509" t="s">
        <v>116</v>
      </c>
      <c r="I88" s="1038"/>
      <c r="J88" s="1039"/>
      <c r="K88" s="1040"/>
      <c r="L88" s="517"/>
      <c r="M88" s="517"/>
      <c r="N88" s="517"/>
      <c r="O88" s="517"/>
      <c r="P88" s="517"/>
      <c r="Q88" s="517"/>
    </row>
    <row r="89" spans="1:17" ht="17.25" customHeight="1" thickBot="1">
      <c r="A89" s="1006"/>
      <c r="B89" s="1228"/>
      <c r="C89" s="502" t="s">
        <v>115</v>
      </c>
      <c r="D89" s="1207" t="s">
        <v>116</v>
      </c>
      <c r="E89" s="1208"/>
      <c r="F89" s="503" t="s">
        <v>116</v>
      </c>
      <c r="G89" s="504" t="s">
        <v>116</v>
      </c>
      <c r="H89" s="503" t="s">
        <v>116</v>
      </c>
      <c r="I89" s="1041"/>
      <c r="J89" s="1042"/>
      <c r="K89" s="1043"/>
      <c r="L89" s="517"/>
      <c r="M89" s="517"/>
      <c r="N89" s="517"/>
      <c r="O89" s="517"/>
      <c r="P89" s="517"/>
      <c r="Q89" s="517"/>
    </row>
    <row r="90" spans="1:17" ht="17.25" customHeight="1" thickTop="1">
      <c r="A90" s="1018" t="s">
        <v>117</v>
      </c>
      <c r="B90" s="394" t="s">
        <v>119</v>
      </c>
      <c r="C90" s="511"/>
      <c r="D90" s="377"/>
      <c r="E90" s="1209"/>
      <c r="F90" s="1210"/>
      <c r="G90" s="1210"/>
      <c r="H90" s="1210"/>
      <c r="I90" s="1210"/>
      <c r="J90" s="1210"/>
      <c r="K90" s="1211"/>
      <c r="L90" s="517"/>
      <c r="M90" s="517"/>
      <c r="N90" s="517"/>
      <c r="O90" s="517"/>
      <c r="P90" s="517"/>
      <c r="Q90" s="517"/>
    </row>
    <row r="91" spans="1:17" ht="17.25" customHeight="1">
      <c r="A91" s="1019"/>
      <c r="B91" s="411" t="s">
        <v>120</v>
      </c>
      <c r="C91" s="512"/>
      <c r="D91" s="456"/>
      <c r="E91" s="1212"/>
      <c r="F91" s="1212"/>
      <c r="G91" s="1212"/>
      <c r="H91" s="1212"/>
      <c r="I91" s="1212"/>
      <c r="J91" s="1212"/>
      <c r="K91" s="1213"/>
      <c r="L91" s="517"/>
      <c r="M91" s="517"/>
      <c r="N91" s="517"/>
      <c r="O91" s="517"/>
      <c r="P91" s="517"/>
      <c r="Q91" s="517"/>
    </row>
    <row r="92" spans="1:17" ht="17.25" customHeight="1">
      <c r="A92" s="1019"/>
      <c r="B92" s="394" t="s">
        <v>121</v>
      </c>
      <c r="C92" s="513"/>
      <c r="D92" s="395"/>
      <c r="E92" s="1210"/>
      <c r="F92" s="1210"/>
      <c r="G92" s="1210"/>
      <c r="H92" s="1210"/>
      <c r="I92" s="1210"/>
      <c r="J92" s="1210"/>
      <c r="K92" s="1211"/>
      <c r="L92" s="517"/>
      <c r="M92" s="517"/>
      <c r="N92" s="517"/>
      <c r="O92" s="517"/>
      <c r="P92" s="517"/>
      <c r="Q92" s="517"/>
    </row>
    <row r="93" spans="1:17" ht="17.25" customHeight="1">
      <c r="A93" s="1019"/>
      <c r="B93" s="411" t="s">
        <v>122</v>
      </c>
      <c r="C93" s="512"/>
      <c r="D93" s="512"/>
      <c r="E93" s="1212"/>
      <c r="F93" s="1212"/>
      <c r="G93" s="1212"/>
      <c r="H93" s="1212"/>
      <c r="I93" s="1212"/>
      <c r="J93" s="1212"/>
      <c r="K93" s="1213"/>
      <c r="L93" s="520"/>
      <c r="M93" s="521"/>
      <c r="N93" s="521"/>
      <c r="O93" s="355" t="s">
        <v>195</v>
      </c>
      <c r="P93" s="355" t="s">
        <v>196</v>
      </c>
      <c r="Q93" s="355" t="s">
        <v>197</v>
      </c>
    </row>
    <row r="94" spans="1:17" ht="17.25" customHeight="1">
      <c r="A94" s="1019"/>
      <c r="B94" s="1092" t="s">
        <v>123</v>
      </c>
      <c r="C94" s="1093"/>
      <c r="D94" s="1093"/>
      <c r="E94" s="1216"/>
      <c r="F94" s="1216"/>
      <c r="G94" s="1216"/>
      <c r="H94" s="1216"/>
      <c r="I94" s="1216"/>
      <c r="J94" s="1216"/>
      <c r="K94" s="1217"/>
      <c r="L94" s="522"/>
      <c r="M94" s="523" t="s">
        <v>198</v>
      </c>
      <c r="N94" s="523" t="s">
        <v>139</v>
      </c>
      <c r="O94" s="524" t="str">
        <f>+K13</f>
        <v>人</v>
      </c>
      <c r="P94" s="524" t="str">
        <f>+I8</f>
        <v>人</v>
      </c>
      <c r="Q94" s="524" t="e">
        <f>+P94-O94</f>
        <v>#VALUE!</v>
      </c>
    </row>
    <row r="95" spans="1:17" ht="17.25" customHeight="1">
      <c r="A95" s="1006"/>
      <c r="B95" s="1214"/>
      <c r="C95" s="1215"/>
      <c r="D95" s="1215"/>
      <c r="E95" s="1218"/>
      <c r="F95" s="1218"/>
      <c r="G95" s="1218"/>
      <c r="H95" s="1218"/>
      <c r="I95" s="1218"/>
      <c r="J95" s="1218"/>
      <c r="K95" s="1219"/>
      <c r="L95" s="522"/>
      <c r="M95" s="523" t="s">
        <v>199</v>
      </c>
      <c r="N95" s="523" t="s">
        <v>139</v>
      </c>
      <c r="O95" s="524" t="str">
        <f>+K15</f>
        <v>人</v>
      </c>
      <c r="P95" s="524" t="str">
        <f>+I8</f>
        <v>人</v>
      </c>
      <c r="Q95" s="524" t="e">
        <f>+P95-O95</f>
        <v>#VALUE!</v>
      </c>
    </row>
    <row r="96" spans="1:17" ht="17.25" customHeight="1">
      <c r="A96" s="1018" t="s">
        <v>118</v>
      </c>
      <c r="B96" s="1196" t="s">
        <v>131</v>
      </c>
      <c r="C96" s="1197"/>
      <c r="D96" s="1197"/>
      <c r="E96" s="1197"/>
      <c r="F96" s="1197"/>
      <c r="G96" s="1197"/>
      <c r="H96" s="1197"/>
      <c r="I96" s="1197"/>
      <c r="J96" s="1197"/>
      <c r="K96" s="1198"/>
      <c r="L96" s="525"/>
      <c r="M96" s="523" t="s">
        <v>201</v>
      </c>
      <c r="N96" s="523" t="s">
        <v>285</v>
      </c>
      <c r="O96" s="524" t="str">
        <f>+K29</f>
        <v>個</v>
      </c>
      <c r="P96" s="524" t="str">
        <f>+K30</f>
        <v>個</v>
      </c>
      <c r="Q96" s="524" t="e">
        <f>+O96-P96</f>
        <v>#VALUE!</v>
      </c>
    </row>
    <row r="97" spans="1:17" ht="17.25" customHeight="1">
      <c r="A97" s="1019"/>
      <c r="B97" s="1199"/>
      <c r="C97" s="1200"/>
      <c r="D97" s="1200"/>
      <c r="E97" s="1200"/>
      <c r="F97" s="1200"/>
      <c r="G97" s="1200"/>
      <c r="H97" s="1200"/>
      <c r="I97" s="1200"/>
      <c r="J97" s="1200"/>
      <c r="K97" s="1201"/>
      <c r="L97" s="525"/>
      <c r="M97" s="523" t="s">
        <v>202</v>
      </c>
      <c r="N97" s="523" t="s">
        <v>286</v>
      </c>
      <c r="O97" s="524" t="str">
        <f>+K31</f>
        <v>L/日/避難所</v>
      </c>
      <c r="P97" s="524" t="str">
        <f>+K32</f>
        <v>L/日/避難所</v>
      </c>
      <c r="Q97" s="524" t="e">
        <f>+O97-P97</f>
        <v>#VALUE!</v>
      </c>
    </row>
    <row r="98" spans="1:17" ht="17.25" customHeight="1">
      <c r="A98" s="1019"/>
      <c r="B98" s="1196" t="s">
        <v>132</v>
      </c>
      <c r="C98" s="1197"/>
      <c r="D98" s="1197"/>
      <c r="E98" s="1197"/>
      <c r="F98" s="1197"/>
      <c r="G98" s="1197"/>
      <c r="H98" s="1197"/>
      <c r="I98" s="1197"/>
      <c r="J98" s="1197"/>
      <c r="K98" s="1198"/>
      <c r="L98" s="525"/>
      <c r="M98" s="523" t="s">
        <v>203</v>
      </c>
      <c r="N98" s="523" t="s">
        <v>287</v>
      </c>
      <c r="O98" s="524" t="str">
        <f>+K33</f>
        <v>L/日/避難所</v>
      </c>
      <c r="P98" s="524" t="str">
        <f>+K34</f>
        <v>L/日/避難所</v>
      </c>
      <c r="Q98" s="524" t="e">
        <f>+O98-P98</f>
        <v>#VALUE!</v>
      </c>
    </row>
    <row r="99" spans="1:17" ht="17.25" customHeight="1">
      <c r="A99" s="1019"/>
      <c r="B99" s="1199"/>
      <c r="C99" s="1200"/>
      <c r="D99" s="1200"/>
      <c r="E99" s="1200"/>
      <c r="F99" s="1200"/>
      <c r="G99" s="1200"/>
      <c r="H99" s="1200"/>
      <c r="I99" s="1200"/>
      <c r="J99" s="1200"/>
      <c r="K99" s="1201"/>
      <c r="L99" s="525"/>
      <c r="M99" s="523" t="s">
        <v>205</v>
      </c>
      <c r="N99" s="523" t="s">
        <v>288</v>
      </c>
      <c r="O99" s="524" t="str">
        <f>+K40</f>
        <v>箇所</v>
      </c>
      <c r="P99" s="524" t="str">
        <f>+F40</f>
        <v>（　　箇所）</v>
      </c>
      <c r="Q99" s="524" t="e">
        <f>+O99-P99</f>
        <v>#VALUE!</v>
      </c>
    </row>
    <row r="100" spans="1:17" ht="17.25" customHeight="1">
      <c r="A100" s="1019"/>
      <c r="B100" s="1196" t="s">
        <v>124</v>
      </c>
      <c r="C100" s="1197"/>
      <c r="D100" s="1197"/>
      <c r="E100" s="1197"/>
      <c r="F100" s="1197"/>
      <c r="G100" s="1197"/>
      <c r="H100" s="1197"/>
      <c r="I100" s="1197"/>
      <c r="J100" s="1197"/>
      <c r="K100" s="1198"/>
      <c r="L100" s="526"/>
      <c r="M100" s="523" t="s">
        <v>204</v>
      </c>
      <c r="N100" s="523"/>
      <c r="O100" s="1232">
        <f>+I52</f>
        <v>0</v>
      </c>
      <c r="P100" s="1232"/>
      <c r="Q100" s="1232"/>
    </row>
    <row r="101" spans="1:17" ht="17.25" customHeight="1" thickBot="1">
      <c r="A101" s="1019"/>
      <c r="B101" s="1202"/>
      <c r="C101" s="1203"/>
      <c r="D101" s="1203"/>
      <c r="E101" s="1203"/>
      <c r="F101" s="1203"/>
      <c r="G101" s="1203"/>
      <c r="H101" s="1203"/>
      <c r="I101" s="1203"/>
      <c r="J101" s="1203"/>
      <c r="K101" s="1204"/>
      <c r="L101" s="526"/>
      <c r="M101" s="523" t="s">
        <v>200</v>
      </c>
      <c r="N101" s="523"/>
      <c r="O101" s="524" t="str">
        <f>+F25</f>
        <v>有　・　無</v>
      </c>
      <c r="P101" s="524"/>
      <c r="Q101" s="524"/>
    </row>
    <row r="102" spans="1:17" ht="14.25" customHeight="1" thickTop="1">
      <c r="A102" s="1055"/>
      <c r="B102" s="514" t="s">
        <v>227</v>
      </c>
      <c r="C102" s="514"/>
      <c r="D102" s="515"/>
      <c r="E102" s="515"/>
      <c r="F102" s="515"/>
      <c r="G102" s="515"/>
      <c r="H102" s="515"/>
      <c r="I102" s="515"/>
      <c r="J102" s="515"/>
      <c r="K102" s="516"/>
      <c r="L102" s="527"/>
      <c r="M102" s="528"/>
      <c r="N102" s="528"/>
      <c r="O102" s="529"/>
      <c r="P102" s="529"/>
      <c r="Q102" s="529"/>
    </row>
    <row r="103" spans="1:17" ht="14.25" customHeight="1">
      <c r="A103" s="1055"/>
      <c r="B103" s="1147" t="s">
        <v>351</v>
      </c>
      <c r="C103" s="1148"/>
      <c r="D103" s="1149"/>
      <c r="E103" s="1149"/>
      <c r="F103" s="1149"/>
      <c r="G103" s="1149"/>
      <c r="H103" s="1149"/>
      <c r="I103" s="1149"/>
      <c r="J103" s="1149"/>
      <c r="K103" s="1150"/>
      <c r="L103" s="527"/>
      <c r="M103" s="528"/>
      <c r="N103" s="528"/>
      <c r="O103" s="528"/>
      <c r="P103" s="528"/>
      <c r="Q103" s="528"/>
    </row>
    <row r="104" spans="1:17" ht="14.25" customHeight="1">
      <c r="A104" s="1055"/>
      <c r="B104" s="1141"/>
      <c r="C104" s="1142"/>
      <c r="D104" s="1142"/>
      <c r="E104" s="1142"/>
      <c r="F104" s="1142"/>
      <c r="G104" s="1142"/>
      <c r="H104" s="1142"/>
      <c r="I104" s="1142"/>
      <c r="J104" s="1142"/>
      <c r="K104" s="1143"/>
      <c r="L104" s="528"/>
      <c r="M104" s="528"/>
      <c r="N104" s="528"/>
      <c r="O104" s="528"/>
      <c r="P104" s="528"/>
      <c r="Q104" s="517"/>
    </row>
    <row r="105" spans="1:17" ht="14.25" customHeight="1" thickBot="1">
      <c r="A105" s="1170"/>
      <c r="B105" s="1144"/>
      <c r="C105" s="1145"/>
      <c r="D105" s="1145"/>
      <c r="E105" s="1145"/>
      <c r="F105" s="1145"/>
      <c r="G105" s="1145"/>
      <c r="H105" s="1145"/>
      <c r="I105" s="1145"/>
      <c r="J105" s="1145"/>
      <c r="K105" s="1146"/>
      <c r="L105" s="517"/>
      <c r="M105" s="517"/>
      <c r="N105" s="517"/>
      <c r="O105" s="517"/>
      <c r="P105" s="517"/>
      <c r="Q105" s="517"/>
    </row>
    <row r="106" spans="1:17" ht="14.25" thickTop="1"/>
  </sheetData>
  <mergeCells count="150">
    <mergeCell ref="A96:A105"/>
    <mergeCell ref="B96:K97"/>
    <mergeCell ref="B98:K99"/>
    <mergeCell ref="B100:K101"/>
    <mergeCell ref="O100:Q100"/>
    <mergeCell ref="B103:C103"/>
    <mergeCell ref="D103:K103"/>
    <mergeCell ref="B104:K105"/>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I85:K89"/>
    <mergeCell ref="D86:E86"/>
    <mergeCell ref="D87:E87"/>
    <mergeCell ref="D88:E88"/>
    <mergeCell ref="B81:B84"/>
    <mergeCell ref="D81:E81"/>
    <mergeCell ref="J81:K81"/>
    <mergeCell ref="D82:E82"/>
    <mergeCell ref="J82:K82"/>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I35:K39"/>
    <mergeCell ref="B29:C34"/>
    <mergeCell ref="I29:J29"/>
    <mergeCell ref="I30:J30"/>
    <mergeCell ref="I31:J31"/>
    <mergeCell ref="I32:J32"/>
    <mergeCell ref="D40:D42"/>
    <mergeCell ref="I40:J40"/>
    <mergeCell ref="I41:J41"/>
    <mergeCell ref="E29:F29"/>
    <mergeCell ref="G29:H29"/>
    <mergeCell ref="E30:F30"/>
    <mergeCell ref="F36:G36"/>
    <mergeCell ref="F37:G37"/>
    <mergeCell ref="F38:G38"/>
    <mergeCell ref="F39:G39"/>
    <mergeCell ref="A27:A28"/>
    <mergeCell ref="B27:H28"/>
    <mergeCell ref="I27:K28"/>
    <mergeCell ref="D19:H19"/>
    <mergeCell ref="B20:C21"/>
    <mergeCell ref="D20:H20"/>
    <mergeCell ref="I20:K20"/>
    <mergeCell ref="D21:K21"/>
    <mergeCell ref="B22:C23"/>
    <mergeCell ref="D22:H22"/>
    <mergeCell ref="I22:K23"/>
    <mergeCell ref="D23:H2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D11:E11"/>
    <mergeCell ref="I11:K12"/>
    <mergeCell ref="B12:H12"/>
    <mergeCell ref="A7:A13"/>
    <mergeCell ref="B7:E7"/>
    <mergeCell ref="F7:H7"/>
    <mergeCell ref="B8:E8"/>
    <mergeCell ref="D9:E9"/>
    <mergeCell ref="G9:H9"/>
    <mergeCell ref="B13:H13"/>
    <mergeCell ref="I13:J13"/>
    <mergeCell ref="E1:K1"/>
    <mergeCell ref="A2:E3"/>
    <mergeCell ref="G2:H2"/>
    <mergeCell ref="I2:K2"/>
    <mergeCell ref="G3:H3"/>
    <mergeCell ref="I3:K3"/>
    <mergeCell ref="J9:K9"/>
    <mergeCell ref="B10:E10"/>
    <mergeCell ref="G10:H10"/>
    <mergeCell ref="E51:F51"/>
    <mergeCell ref="G51:H51"/>
    <mergeCell ref="E32:G32"/>
    <mergeCell ref="G30:H30"/>
    <mergeCell ref="E31:G31"/>
    <mergeCell ref="E33:F33"/>
    <mergeCell ref="G33:H33"/>
    <mergeCell ref="E34:F34"/>
    <mergeCell ref="G34:H34"/>
    <mergeCell ref="F35:G35"/>
  </mergeCells>
  <phoneticPr fontId="47"/>
  <conditionalFormatting sqref="Q96 Q101">
    <cfRule type="cellIs" dxfId="75" priority="4" stopIfTrue="1" operator="greaterThan">
      <formula>0</formula>
    </cfRule>
  </conditionalFormatting>
  <conditionalFormatting sqref="Q99">
    <cfRule type="cellIs" dxfId="74" priority="3" stopIfTrue="1" operator="greaterThan">
      <formula>0</formula>
    </cfRule>
  </conditionalFormatting>
  <conditionalFormatting sqref="Q97:Q98">
    <cfRule type="cellIs" dxfId="73" priority="2" stopIfTrue="1" operator="greaterThan">
      <formula>0</formula>
    </cfRule>
  </conditionalFormatting>
  <conditionalFormatting sqref="Q94:Q95">
    <cfRule type="cellIs" dxfId="72" priority="1" stopIfTrue="1" operator="greaterThan">
      <formula>0</formula>
    </cfRule>
  </conditionalFormatting>
  <dataValidations count="18">
    <dataValidation type="list" allowBlank="1" showInputMessage="1" showErrorMessage="1" sqref="J80:K83">
      <formula1>"◎,○,×"</formula1>
    </dataValidation>
    <dataValidation type="list" allowBlank="1" showInputMessage="1" showErrorMessage="1" sqref="F61">
      <formula1>"熊本県,大分県,福岡県,長崎県"</formula1>
    </dataValidation>
    <dataValidation type="list" allowBlank="1" showInputMessage="1" showErrorMessage="1" sqref="G51:H51">
      <formula1>"十分 ・ 不足 ・ 無,十分,不足,無"</formula1>
    </dataValidation>
    <dataValidation type="list" allowBlank="1" showInputMessage="1" showErrorMessage="1" sqref="E51">
      <formula1>"１回　・　２回　・　３回,１回,２回,３回"</formula1>
    </dataValidation>
    <dataValidation type="list" allowBlank="1" showInputMessage="1" showErrorMessage="1" sqref="G47:H48">
      <formula1>"不適　・　適,適,不適"</formula1>
    </dataValidation>
    <dataValidation type="list" allowBlank="1" showInputMessage="1" showErrorMessage="1" sqref="H45:H46 F46 E48:E50 H49:H50 E52">
      <formula1>"無　・　有,有,無"</formula1>
    </dataValidation>
    <dataValidation type="list" allowBlank="1" showInputMessage="1" showErrorMessage="1" sqref="H40 E43:E44 G44">
      <formula1>"無 ・ 有,無,有"</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F41:F42 H41:H42">
      <formula1>"不良・普・良,不良,普,良"</formula1>
    </dataValidation>
    <dataValidation type="list" allowBlank="1" showInputMessage="1" showErrorMessage="1" sqref="E40">
      <formula1>"無(使用不可)・有(使用可),無(使用不可),有(使用可)"</formula1>
    </dataValidation>
    <dataValidation type="list" allowBlank="1" showInputMessage="1" showErrorMessage="1" sqref="F35:G39">
      <formula1>"（使用可・使用不可）,（使用可),（使用不可）"</formula1>
    </dataValidation>
    <dataValidation type="list" allowBlank="1" showInputMessage="1" showErrorMessage="1" sqref="E35:E39">
      <formula1>"無・有,無,有"</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29:F30 E33:F34">
      <formula1>"可(開通)・不可(不通),可(開通),不可(不通)"</formula1>
    </dataValidation>
    <dataValidation type="list" allowBlank="1" showInputMessage="1" showErrorMessage="1" sqref="G52:H52">
      <formula1>"無(不適)　・　有(適),無(不適),有(適)"</formula1>
    </dataValidation>
    <dataValidation type="list" allowBlank="1" showInputMessage="1" showErrorMessage="1" sqref="E45:F45">
      <formula1>"不良　・　普　・　良,不良,普,良"</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workbookViewId="0">
      <selection activeCell="Y8" sqref="Y8"/>
    </sheetView>
  </sheetViews>
  <sheetFormatPr defaultRowHeight="13.5"/>
  <cols>
    <col min="1" max="1" width="7.75" customWidth="1"/>
    <col min="2" max="2" width="7.625" customWidth="1"/>
    <col min="3" max="3" width="7.5" customWidth="1"/>
    <col min="4" max="4" width="8.25" customWidth="1"/>
    <col min="5" max="5" width="6.875" customWidth="1"/>
    <col min="6" max="6" width="6" customWidth="1"/>
    <col min="7" max="7" width="5.75" customWidth="1"/>
    <col min="8" max="15" width="3.375" customWidth="1"/>
    <col min="16" max="16" width="9.375" customWidth="1"/>
    <col min="17" max="17" width="6.875" customWidth="1"/>
    <col min="18" max="18" width="4.625" customWidth="1"/>
    <col min="19" max="19" width="6" customWidth="1"/>
    <col min="20" max="20" width="5.75" customWidth="1"/>
    <col min="21" max="21" width="3.375" customWidth="1"/>
    <col min="22" max="28" width="3.125" customWidth="1"/>
    <col min="29" max="29" width="9.375" customWidth="1"/>
  </cols>
  <sheetData>
    <row r="1" spans="1:29">
      <c r="A1" s="307" t="s">
        <v>289</v>
      </c>
      <c r="B1" s="307"/>
      <c r="C1" s="307"/>
      <c r="D1" s="307"/>
      <c r="E1" s="307"/>
      <c r="F1" s="307"/>
      <c r="G1" s="307"/>
      <c r="H1" s="307"/>
      <c r="I1" s="307"/>
      <c r="J1" s="307"/>
      <c r="K1" s="307"/>
      <c r="L1" s="307"/>
      <c r="M1" s="307"/>
      <c r="N1" s="307"/>
      <c r="O1" s="307"/>
      <c r="P1" s="308"/>
      <c r="Q1" s="308"/>
      <c r="R1" s="308"/>
      <c r="S1" s="307"/>
      <c r="T1" s="307"/>
      <c r="U1" s="307"/>
      <c r="V1" s="307"/>
      <c r="W1" s="307"/>
      <c r="X1" s="307"/>
      <c r="Y1" s="307"/>
      <c r="Z1" s="307"/>
      <c r="AA1" s="307"/>
      <c r="AB1" s="307"/>
      <c r="AC1" s="308" t="s">
        <v>246</v>
      </c>
    </row>
    <row r="2" spans="1:29" ht="14.25" thickBot="1">
      <c r="A2" s="886" t="s">
        <v>247</v>
      </c>
      <c r="B2" s="887" t="s">
        <v>248</v>
      </c>
      <c r="C2" s="887"/>
      <c r="D2" s="887"/>
      <c r="E2" s="888" t="s">
        <v>249</v>
      </c>
      <c r="F2" s="888"/>
      <c r="G2" s="888"/>
      <c r="H2" s="888"/>
      <c r="I2" s="888"/>
      <c r="J2" s="888"/>
      <c r="K2" s="888"/>
      <c r="L2" s="888"/>
      <c r="M2" s="888"/>
      <c r="N2" s="888"/>
      <c r="O2" s="888"/>
      <c r="P2" s="889"/>
      <c r="Q2" s="890" t="s">
        <v>322</v>
      </c>
      <c r="R2" s="891"/>
      <c r="S2" s="891"/>
      <c r="T2" s="891"/>
      <c r="U2" s="891"/>
      <c r="V2" s="892"/>
      <c r="W2" s="892"/>
      <c r="X2" s="892"/>
      <c r="Y2" s="892"/>
      <c r="Z2" s="892"/>
      <c r="AA2" s="892"/>
      <c r="AB2" s="892"/>
      <c r="AC2" s="893"/>
    </row>
    <row r="3" spans="1:29" ht="59.25" customHeight="1" thickTop="1">
      <c r="A3" s="886"/>
      <c r="B3" s="887"/>
      <c r="C3" s="887"/>
      <c r="D3" s="887"/>
      <c r="E3" s="271" t="s">
        <v>250</v>
      </c>
      <c r="F3" s="272" t="s">
        <v>214</v>
      </c>
      <c r="G3" s="273" t="s">
        <v>215</v>
      </c>
      <c r="H3" s="273" t="s">
        <v>251</v>
      </c>
      <c r="I3" s="894" t="s">
        <v>252</v>
      </c>
      <c r="J3" s="894"/>
      <c r="K3" s="894"/>
      <c r="L3" s="894"/>
      <c r="M3" s="894"/>
      <c r="N3" s="894"/>
      <c r="O3" s="894"/>
      <c r="P3" s="895"/>
      <c r="Q3" s="274" t="s">
        <v>253</v>
      </c>
      <c r="R3" s="275" t="s">
        <v>254</v>
      </c>
      <c r="S3" s="272" t="s">
        <v>214</v>
      </c>
      <c r="T3" s="273" t="s">
        <v>215</v>
      </c>
      <c r="U3" s="273" t="s">
        <v>251</v>
      </c>
      <c r="V3" s="896" t="s">
        <v>252</v>
      </c>
      <c r="W3" s="896"/>
      <c r="X3" s="896"/>
      <c r="Y3" s="896"/>
      <c r="Z3" s="896"/>
      <c r="AA3" s="896"/>
      <c r="AB3" s="896"/>
      <c r="AC3" s="897"/>
    </row>
    <row r="4" spans="1:29" ht="82.5" customHeight="1" thickBot="1">
      <c r="A4" s="886"/>
      <c r="B4" s="276" t="s">
        <v>255</v>
      </c>
      <c r="C4" s="277" t="s">
        <v>256</v>
      </c>
      <c r="D4" s="271" t="s">
        <v>257</v>
      </c>
      <c r="E4" s="278" t="s">
        <v>217</v>
      </c>
      <c r="F4" s="273" t="s">
        <v>290</v>
      </c>
      <c r="G4" s="273" t="s">
        <v>290</v>
      </c>
      <c r="H4" s="273" t="s">
        <v>266</v>
      </c>
      <c r="I4" s="279" t="s">
        <v>258</v>
      </c>
      <c r="J4" s="271" t="s">
        <v>259</v>
      </c>
      <c r="K4" s="273" t="s">
        <v>260</v>
      </c>
      <c r="L4" s="273" t="s">
        <v>261</v>
      </c>
      <c r="M4" s="273" t="s">
        <v>262</v>
      </c>
      <c r="N4" s="271" t="s">
        <v>263</v>
      </c>
      <c r="O4" s="273" t="s">
        <v>264</v>
      </c>
      <c r="P4" s="280" t="s">
        <v>265</v>
      </c>
      <c r="Q4" s="281" t="s">
        <v>321</v>
      </c>
      <c r="R4" s="282" t="s">
        <v>324</v>
      </c>
      <c r="S4" s="273" t="s">
        <v>290</v>
      </c>
      <c r="T4" s="273" t="s">
        <v>290</v>
      </c>
      <c r="U4" s="273" t="s">
        <v>219</v>
      </c>
      <c r="V4" s="283" t="s">
        <v>258</v>
      </c>
      <c r="W4" s="271" t="s">
        <v>259</v>
      </c>
      <c r="X4" s="273" t="s">
        <v>260</v>
      </c>
      <c r="Y4" s="273" t="s">
        <v>261</v>
      </c>
      <c r="Z4" s="273" t="s">
        <v>262</v>
      </c>
      <c r="AA4" s="271" t="s">
        <v>263</v>
      </c>
      <c r="AB4" s="273" t="s">
        <v>264</v>
      </c>
      <c r="AC4" s="284" t="s">
        <v>265</v>
      </c>
    </row>
    <row r="5" spans="1:29" ht="40.5" customHeight="1" thickTop="1" thickBot="1">
      <c r="A5" s="285">
        <f>+様式５_集計表!C5</f>
        <v>0</v>
      </c>
      <c r="B5" s="286">
        <f>+様式５_集計表!J42</f>
        <v>0</v>
      </c>
      <c r="C5" s="287">
        <f>+様式５_集計表!K42</f>
        <v>0</v>
      </c>
      <c r="D5" s="288">
        <f>+様式５_集計表!L42</f>
        <v>0</v>
      </c>
      <c r="E5" s="289">
        <f>+様式５_集計表!D39</f>
        <v>0</v>
      </c>
      <c r="F5" s="290">
        <f>+様式５_集計表!G42</f>
        <v>0</v>
      </c>
      <c r="G5" s="290">
        <f>+様式５_集計表!H42</f>
        <v>0</v>
      </c>
      <c r="H5" s="291">
        <f>+様式５_集計表!I42</f>
        <v>0</v>
      </c>
      <c r="I5" s="292">
        <f>+様式５_集計表!N39</f>
        <v>0</v>
      </c>
      <c r="J5" s="292">
        <f>+様式５_集計表!N40</f>
        <v>0</v>
      </c>
      <c r="K5" s="292">
        <f>+様式５_集計表!N41</f>
        <v>0</v>
      </c>
      <c r="L5" s="292">
        <f>+様式５_集計表!N42</f>
        <v>0</v>
      </c>
      <c r="M5" s="292">
        <f>+様式５_集計表!N43</f>
        <v>0</v>
      </c>
      <c r="N5" s="292">
        <f>+様式５_集計表!N44</f>
        <v>0</v>
      </c>
      <c r="O5" s="293">
        <f>SUM(I5:N5)</f>
        <v>0</v>
      </c>
      <c r="P5" s="294"/>
      <c r="Q5" s="295"/>
      <c r="R5" s="296" t="str">
        <f>IF(ISERROR(Q5/E5),"",Q5/E5)</f>
        <v/>
      </c>
      <c r="S5" s="290" t="str">
        <f>IF(ISERROR(F5*$R5),"",ROUNDUP(F5*$R5,1))</f>
        <v/>
      </c>
      <c r="T5" s="290" t="str">
        <f t="shared" ref="T5:Z5" si="0">IF(ISERROR(G5*$R5),"",ROUNDUP(G5*$R5,1))</f>
        <v/>
      </c>
      <c r="U5" s="290" t="str">
        <f t="shared" si="0"/>
        <v/>
      </c>
      <c r="V5" s="290" t="str">
        <f t="shared" si="0"/>
        <v/>
      </c>
      <c r="W5" s="290" t="str">
        <f t="shared" si="0"/>
        <v/>
      </c>
      <c r="X5" s="290" t="str">
        <f t="shared" si="0"/>
        <v/>
      </c>
      <c r="Y5" s="290" t="str">
        <f t="shared" si="0"/>
        <v/>
      </c>
      <c r="Z5" s="290" t="str">
        <f t="shared" si="0"/>
        <v/>
      </c>
      <c r="AA5" s="290" t="str">
        <f>IF(ISERROR(N5*$R5),"",ROUNDUP(N5*$R5,1))</f>
        <v/>
      </c>
      <c r="AB5" s="297">
        <f>SUM(V5:AA5)</f>
        <v>0</v>
      </c>
      <c r="AC5" s="298"/>
    </row>
    <row r="6" spans="1:29" ht="17.25" customHeight="1" thickTop="1">
      <c r="A6" s="307" t="s">
        <v>316</v>
      </c>
      <c r="B6" s="310"/>
      <c r="C6" s="311"/>
      <c r="D6" s="312"/>
      <c r="E6" s="313"/>
      <c r="F6" s="314"/>
      <c r="G6" s="314"/>
      <c r="H6" s="315"/>
      <c r="I6" s="316"/>
      <c r="J6" s="316"/>
      <c r="K6" s="316"/>
      <c r="L6" s="316"/>
      <c r="M6" s="316"/>
      <c r="N6" s="316"/>
      <c r="O6" s="316"/>
      <c r="P6" s="317"/>
      <c r="Q6" s="318"/>
      <c r="R6" s="319"/>
      <c r="S6" s="314"/>
      <c r="T6" s="314"/>
      <c r="U6" s="315"/>
      <c r="V6" s="316"/>
      <c r="W6" s="316"/>
      <c r="X6" s="316"/>
      <c r="Y6" s="316"/>
      <c r="Z6" s="316"/>
      <c r="AA6" s="316"/>
      <c r="AB6" s="316"/>
      <c r="AC6" s="320"/>
    </row>
    <row r="7" spans="1:29" ht="17.25" customHeight="1">
      <c r="A7" s="307" t="s">
        <v>317</v>
      </c>
      <c r="B7" s="310"/>
      <c r="C7" s="311"/>
      <c r="D7" s="312"/>
      <c r="E7" s="313"/>
      <c r="F7" s="314"/>
      <c r="G7" s="314"/>
      <c r="H7" s="315"/>
      <c r="I7" s="316"/>
      <c r="J7" s="316"/>
      <c r="K7" s="316"/>
      <c r="L7" s="316"/>
      <c r="M7" s="316"/>
      <c r="N7" s="316"/>
      <c r="O7" s="316"/>
      <c r="P7" s="317"/>
      <c r="Q7" s="320"/>
      <c r="R7" s="320"/>
      <c r="S7" s="314"/>
      <c r="T7" s="314"/>
      <c r="U7" s="315"/>
      <c r="V7" s="316"/>
      <c r="W7" s="316"/>
      <c r="X7" s="316"/>
      <c r="Y7" s="316"/>
      <c r="Z7" s="316"/>
      <c r="AA7" s="316"/>
      <c r="AB7" s="316"/>
      <c r="AC7" s="320"/>
    </row>
    <row r="8" spans="1:29" ht="17.25" customHeight="1">
      <c r="A8" s="307" t="s">
        <v>318</v>
      </c>
      <c r="B8" s="310"/>
      <c r="C8" s="311"/>
      <c r="D8" s="312"/>
      <c r="E8" s="313"/>
      <c r="F8" s="314"/>
      <c r="G8" s="314"/>
      <c r="H8" s="315"/>
      <c r="I8" s="316"/>
      <c r="J8" s="316"/>
      <c r="K8" s="316"/>
      <c r="L8" s="316"/>
      <c r="M8" s="316"/>
      <c r="N8" s="316"/>
      <c r="O8" s="316"/>
      <c r="P8" s="317"/>
      <c r="Q8" s="320"/>
      <c r="R8" s="320"/>
      <c r="S8" s="314"/>
      <c r="T8" s="314"/>
      <c r="U8" s="315"/>
      <c r="V8" s="316"/>
      <c r="W8" s="316"/>
      <c r="X8" s="316"/>
      <c r="Y8" s="316"/>
      <c r="Z8" s="316"/>
      <c r="AA8" s="316"/>
      <c r="AB8" s="316"/>
      <c r="AC8" s="320"/>
    </row>
    <row r="9" spans="1:29" ht="17.25" customHeight="1">
      <c r="A9" s="305" t="s">
        <v>319</v>
      </c>
      <c r="B9" s="310"/>
      <c r="C9" s="311"/>
      <c r="D9" s="312"/>
      <c r="E9" s="313"/>
      <c r="F9" s="314"/>
      <c r="G9" s="314"/>
      <c r="H9" s="315"/>
      <c r="I9" s="316"/>
      <c r="J9" s="316"/>
      <c r="K9" s="316"/>
      <c r="L9" s="316"/>
      <c r="M9" s="316"/>
      <c r="N9" s="316"/>
      <c r="O9" s="316"/>
      <c r="P9" s="317"/>
      <c r="Q9" s="320"/>
      <c r="R9" s="320"/>
      <c r="S9" s="314"/>
      <c r="T9" s="314"/>
      <c r="U9" s="315"/>
      <c r="V9" s="316"/>
      <c r="W9" s="316"/>
      <c r="X9" s="316"/>
      <c r="Y9" s="316"/>
      <c r="Z9" s="316"/>
      <c r="AA9" s="316"/>
      <c r="AB9" s="316"/>
      <c r="AC9" s="320"/>
    </row>
    <row r="10" spans="1:29" ht="17.25" customHeight="1">
      <c r="A10" s="305" t="s">
        <v>267</v>
      </c>
      <c r="B10" s="310"/>
      <c r="C10" s="311"/>
      <c r="D10" s="312"/>
      <c r="E10" s="313"/>
      <c r="F10" s="314"/>
      <c r="G10" s="314"/>
      <c r="H10" s="315"/>
      <c r="I10" s="316"/>
      <c r="J10" s="316"/>
      <c r="K10" s="316"/>
      <c r="L10" s="316"/>
      <c r="M10" s="316"/>
      <c r="N10" s="316"/>
      <c r="O10" s="316"/>
      <c r="P10" s="317"/>
      <c r="Q10" s="320"/>
      <c r="R10" s="320"/>
      <c r="S10" s="314"/>
      <c r="T10" s="314"/>
      <c r="U10" s="315"/>
      <c r="V10" s="316"/>
      <c r="W10" s="316"/>
      <c r="X10" s="316"/>
      <c r="Y10" s="316"/>
      <c r="Z10" s="316"/>
      <c r="AA10" s="316"/>
      <c r="AB10" s="316"/>
      <c r="AC10" s="320"/>
    </row>
    <row r="11" spans="1:29" ht="17.25" customHeight="1">
      <c r="A11" s="307"/>
      <c r="B11" s="321" t="s">
        <v>320</v>
      </c>
      <c r="C11" s="322"/>
      <c r="D11" s="312"/>
      <c r="E11" s="313"/>
      <c r="F11" s="314"/>
      <c r="G11" s="314"/>
      <c r="H11" s="315"/>
      <c r="I11" s="316"/>
      <c r="J11" s="316"/>
      <c r="K11" s="316"/>
      <c r="L11" s="316"/>
      <c r="M11" s="316"/>
      <c r="N11" s="316"/>
      <c r="O11" s="316"/>
      <c r="P11" s="317"/>
      <c r="Q11" s="320"/>
      <c r="R11" s="320"/>
      <c r="S11" s="314"/>
      <c r="T11" s="314"/>
      <c r="U11" s="315"/>
      <c r="V11" s="316"/>
      <c r="W11" s="316"/>
      <c r="X11" s="316"/>
      <c r="Y11" s="316"/>
      <c r="Z11" s="316"/>
      <c r="AA11" s="316"/>
      <c r="AB11" s="316"/>
      <c r="AC11" s="320"/>
    </row>
    <row r="12" spans="1:29" ht="17.25" customHeight="1">
      <c r="A12" s="307" t="s">
        <v>323</v>
      </c>
      <c r="B12" s="321"/>
      <c r="C12" s="322"/>
      <c r="D12" s="312"/>
      <c r="E12" s="313"/>
      <c r="F12" s="314"/>
      <c r="G12" s="314"/>
      <c r="H12" s="315"/>
      <c r="I12" s="316"/>
      <c r="J12" s="316"/>
      <c r="K12" s="316"/>
      <c r="L12" s="316"/>
      <c r="M12" s="316"/>
      <c r="N12" s="316"/>
      <c r="O12" s="316"/>
      <c r="P12" s="317"/>
      <c r="Q12" s="320"/>
      <c r="R12" s="320"/>
      <c r="S12" s="314"/>
      <c r="T12" s="314"/>
      <c r="U12" s="315"/>
      <c r="V12" s="316"/>
      <c r="W12" s="316"/>
      <c r="X12" s="316"/>
      <c r="Y12" s="316"/>
      <c r="Z12" s="316"/>
      <c r="AA12" s="316"/>
      <c r="AB12" s="316"/>
      <c r="AC12" s="320"/>
    </row>
    <row r="13" spans="1:29">
      <c r="A13" s="307" t="s">
        <v>268</v>
      </c>
      <c r="B13" s="307"/>
      <c r="C13" s="307"/>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row>
  </sheetData>
  <mergeCells count="6">
    <mergeCell ref="A2:A4"/>
    <mergeCell ref="B2:D3"/>
    <mergeCell ref="E2:P2"/>
    <mergeCell ref="Q2:AC2"/>
    <mergeCell ref="I3:P3"/>
    <mergeCell ref="V3:AC3"/>
  </mergeCells>
  <phoneticPr fontId="47"/>
  <pageMargins left="0.31496062992125984" right="0.31496062992125984" top="0.74803149606299213" bottom="0.74803149606299213"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topLeftCell="A25" zoomScale="110" zoomScaleNormal="100" zoomScaleSheetLayoutView="110" workbookViewId="0">
      <selection activeCell="B103" sqref="B103:C103"/>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125" style="1" customWidth="1"/>
    <col min="13" max="13" width="8.5" style="1" customWidth="1"/>
    <col min="14" max="14" width="7.875" style="1" customWidth="1"/>
    <col min="15" max="16" width="8.25" style="1" customWidth="1"/>
    <col min="17" max="16384" width="9" style="1"/>
  </cols>
  <sheetData>
    <row r="1" spans="1:11" ht="17.25" customHeight="1" thickBot="1">
      <c r="A1" s="4" t="s">
        <v>225</v>
      </c>
      <c r="B1" s="4"/>
      <c r="C1" s="4"/>
      <c r="D1" s="4"/>
      <c r="E1" s="1248" t="s">
        <v>342</v>
      </c>
      <c r="F1" s="1248"/>
      <c r="G1" s="1248"/>
      <c r="H1" s="1248"/>
      <c r="I1" s="1248"/>
      <c r="J1" s="1248"/>
      <c r="K1" s="1248"/>
    </row>
    <row r="2" spans="1:11" ht="17.25" customHeight="1" thickTop="1">
      <c r="A2" s="678" t="s">
        <v>130</v>
      </c>
      <c r="B2" s="679"/>
      <c r="C2" s="679"/>
      <c r="D2" s="679"/>
      <c r="E2" s="679"/>
      <c r="F2" s="4"/>
      <c r="G2" s="669" t="s">
        <v>65</v>
      </c>
      <c r="H2" s="670"/>
      <c r="I2" s="663" t="s">
        <v>0</v>
      </c>
      <c r="J2" s="664"/>
      <c r="K2" s="665"/>
    </row>
    <row r="3" spans="1:11" ht="17.25" customHeight="1" thickBot="1">
      <c r="A3" s="679"/>
      <c r="B3" s="679"/>
      <c r="C3" s="679"/>
      <c r="D3" s="679"/>
      <c r="E3" s="679"/>
      <c r="F3" s="4"/>
      <c r="G3" s="671" t="s">
        <v>28</v>
      </c>
      <c r="H3" s="672"/>
      <c r="I3" s="666"/>
      <c r="J3" s="667"/>
      <c r="K3" s="668"/>
    </row>
    <row r="4" spans="1:11" ht="17.25" customHeight="1" thickTop="1">
      <c r="A4" s="6" t="s">
        <v>1</v>
      </c>
      <c r="B4" s="4"/>
      <c r="C4" s="4"/>
      <c r="D4" s="4"/>
      <c r="E4" s="4"/>
      <c r="F4" s="4"/>
      <c r="G4" s="530"/>
      <c r="H4" s="60"/>
      <c r="I4" s="60"/>
      <c r="J4" s="60"/>
      <c r="K4" s="60"/>
    </row>
    <row r="5" spans="1:11" ht="17.25" customHeight="1">
      <c r="A5" s="6" t="s">
        <v>2</v>
      </c>
      <c r="B5" s="4"/>
      <c r="C5" s="4"/>
      <c r="D5" s="4"/>
      <c r="E5" s="4"/>
      <c r="F5" s="4"/>
      <c r="G5" s="4"/>
      <c r="H5" s="4"/>
      <c r="I5" s="4"/>
      <c r="J5" s="4"/>
      <c r="K5" s="4"/>
    </row>
    <row r="6" spans="1:11" ht="17.25" customHeight="1" thickBot="1">
      <c r="A6" s="6" t="s">
        <v>3</v>
      </c>
      <c r="B6" s="4"/>
      <c r="C6" s="4"/>
      <c r="D6" s="4"/>
      <c r="E6" s="4"/>
      <c r="F6" s="4"/>
      <c r="G6" s="4"/>
      <c r="H6" s="4"/>
      <c r="I6" s="4"/>
      <c r="J6" s="4"/>
      <c r="K6" s="4"/>
    </row>
    <row r="7" spans="1:11" ht="17.25" customHeight="1" thickTop="1" thickBot="1">
      <c r="A7" s="715" t="s">
        <v>4</v>
      </c>
      <c r="B7" s="730" t="s">
        <v>5</v>
      </c>
      <c r="C7" s="729"/>
      <c r="D7" s="729"/>
      <c r="E7" s="731"/>
      <c r="F7" s="728" t="s">
        <v>73</v>
      </c>
      <c r="G7" s="729"/>
      <c r="H7" s="729"/>
      <c r="I7" s="347" t="s">
        <v>16</v>
      </c>
      <c r="J7" s="369" t="s">
        <v>349</v>
      </c>
      <c r="K7" s="370" t="s">
        <v>350</v>
      </c>
    </row>
    <row r="8" spans="1:11" ht="17.25" customHeight="1" thickTop="1" thickBot="1">
      <c r="A8" s="716"/>
      <c r="B8" s="675"/>
      <c r="C8" s="676"/>
      <c r="D8" s="676"/>
      <c r="E8" s="677"/>
      <c r="F8" s="47"/>
      <c r="G8" s="48"/>
      <c r="H8" s="48"/>
      <c r="I8" s="169" t="s">
        <v>77</v>
      </c>
      <c r="J8" s="91" t="s">
        <v>149</v>
      </c>
      <c r="K8" s="531" t="s">
        <v>150</v>
      </c>
    </row>
    <row r="9" spans="1:11" ht="17.25" customHeight="1" thickTop="1">
      <c r="A9" s="717"/>
      <c r="B9" s="16" t="s">
        <v>14</v>
      </c>
      <c r="C9" s="15"/>
      <c r="D9" s="723"/>
      <c r="E9" s="724"/>
      <c r="F9" s="16" t="s">
        <v>15</v>
      </c>
      <c r="G9" s="721"/>
      <c r="H9" s="722"/>
      <c r="I9" s="16" t="s">
        <v>6</v>
      </c>
      <c r="J9" s="673"/>
      <c r="K9" s="674"/>
    </row>
    <row r="10" spans="1:11" ht="17.25" customHeight="1">
      <c r="A10" s="717"/>
      <c r="B10" s="718"/>
      <c r="C10" s="719"/>
      <c r="D10" s="719"/>
      <c r="E10" s="720"/>
      <c r="F10" s="77" t="s">
        <v>136</v>
      </c>
      <c r="G10" s="649"/>
      <c r="H10" s="650"/>
      <c r="I10" s="532"/>
      <c r="J10" s="533"/>
      <c r="K10" s="534" t="s">
        <v>343</v>
      </c>
    </row>
    <row r="11" spans="1:11" ht="17.25" customHeight="1">
      <c r="A11" s="717"/>
      <c r="B11" s="13" t="s">
        <v>20</v>
      </c>
      <c r="C11" s="14"/>
      <c r="D11" s="637" t="s">
        <v>315</v>
      </c>
      <c r="E11" s="637"/>
      <c r="F11" s="78" t="s">
        <v>137</v>
      </c>
      <c r="G11" s="168" t="str">
        <f>IF(ISERROR(K10/I8),"",K10/I8)</f>
        <v/>
      </c>
      <c r="H11" s="10" t="s">
        <v>138</v>
      </c>
      <c r="I11" s="861" t="s">
        <v>7</v>
      </c>
      <c r="J11" s="862"/>
      <c r="K11" s="863"/>
    </row>
    <row r="12" spans="1:11" ht="17.25" customHeight="1">
      <c r="A12" s="717"/>
      <c r="B12" s="725" t="s">
        <v>60</v>
      </c>
      <c r="C12" s="726"/>
      <c r="D12" s="726"/>
      <c r="E12" s="726"/>
      <c r="F12" s="726"/>
      <c r="G12" s="726"/>
      <c r="H12" s="727"/>
      <c r="I12" s="864"/>
      <c r="J12" s="865"/>
      <c r="K12" s="866"/>
    </row>
    <row r="13" spans="1:11" ht="17.25" customHeight="1" thickBot="1">
      <c r="A13" s="628"/>
      <c r="B13" s="885"/>
      <c r="C13" s="786"/>
      <c r="D13" s="786"/>
      <c r="E13" s="786"/>
      <c r="F13" s="786"/>
      <c r="G13" s="786"/>
      <c r="H13" s="787"/>
      <c r="I13" s="776" t="s">
        <v>185</v>
      </c>
      <c r="J13" s="777"/>
      <c r="K13" s="166" t="str">
        <f>IF(ISERROR(K10/3.5),"人",K10/3.5)</f>
        <v>人</v>
      </c>
    </row>
    <row r="14" spans="1:11" ht="17.25" customHeight="1" thickTop="1">
      <c r="A14" s="715" t="s">
        <v>13</v>
      </c>
      <c r="B14" s="730" t="s">
        <v>8</v>
      </c>
      <c r="C14" s="739"/>
      <c r="D14" s="739"/>
      <c r="E14" s="739"/>
      <c r="F14" s="739"/>
      <c r="G14" s="739"/>
      <c r="H14" s="740"/>
      <c r="I14" s="774" t="s">
        <v>187</v>
      </c>
      <c r="J14" s="775"/>
      <c r="K14" s="167" t="str">
        <f>IF(ISERROR(I8-K13),"人",I8-K13)</f>
        <v>人</v>
      </c>
    </row>
    <row r="15" spans="1:11" ht="17.25" customHeight="1" thickBot="1">
      <c r="A15" s="716"/>
      <c r="B15" s="44" t="s">
        <v>17</v>
      </c>
      <c r="C15" s="45"/>
      <c r="D15" s="784"/>
      <c r="E15" s="784"/>
      <c r="F15" s="784"/>
      <c r="G15" s="784"/>
      <c r="H15" s="785"/>
      <c r="I15" s="774" t="s">
        <v>186</v>
      </c>
      <c r="J15" s="775"/>
      <c r="K15" s="166" t="str">
        <f>IF(ISERROR(K10/6.4),"人",K10/6.4)</f>
        <v>人</v>
      </c>
    </row>
    <row r="16" spans="1:11" ht="17.25" customHeight="1" thickTop="1">
      <c r="A16" s="717"/>
      <c r="B16" s="16" t="s">
        <v>18</v>
      </c>
      <c r="C16" s="15"/>
      <c r="D16" s="786"/>
      <c r="E16" s="786"/>
      <c r="F16" s="786"/>
      <c r="G16" s="786"/>
      <c r="H16" s="787"/>
      <c r="I16" s="776" t="s">
        <v>188</v>
      </c>
      <c r="J16" s="777"/>
      <c r="K16" s="167" t="str">
        <f>IF(ISERROR(I8-K15),"人",I8-K15)</f>
        <v>人</v>
      </c>
    </row>
    <row r="17" spans="1:12" ht="17.25" customHeight="1">
      <c r="A17" s="717"/>
      <c r="B17" s="736" t="s">
        <v>19</v>
      </c>
      <c r="C17" s="737"/>
      <c r="D17" s="737"/>
      <c r="E17" s="737"/>
      <c r="F17" s="737"/>
      <c r="G17" s="737"/>
      <c r="H17" s="738"/>
      <c r="I17" s="158"/>
      <c r="J17" s="159"/>
      <c r="K17" s="160"/>
    </row>
    <row r="18" spans="1:12" ht="17.25" customHeight="1">
      <c r="A18" s="717"/>
      <c r="B18" s="718"/>
      <c r="C18" s="719"/>
      <c r="D18" s="719"/>
      <c r="E18" s="719"/>
      <c r="F18" s="719"/>
      <c r="G18" s="719"/>
      <c r="H18" s="720"/>
      <c r="I18" s="158"/>
      <c r="J18" s="159"/>
      <c r="K18" s="160"/>
    </row>
    <row r="19" spans="1:12" ht="17.25" customHeight="1" thickBot="1">
      <c r="A19" s="717"/>
      <c r="B19" s="349" t="s">
        <v>21</v>
      </c>
      <c r="C19" s="12"/>
      <c r="D19" s="867" t="s">
        <v>29</v>
      </c>
      <c r="E19" s="867"/>
      <c r="F19" s="867"/>
      <c r="G19" s="867"/>
      <c r="H19" s="868"/>
      <c r="I19" s="158"/>
      <c r="J19" s="159"/>
      <c r="K19" s="160"/>
    </row>
    <row r="20" spans="1:12" ht="17.25" customHeight="1" thickTop="1">
      <c r="A20" s="716"/>
      <c r="B20" s="857" t="s">
        <v>26</v>
      </c>
      <c r="C20" s="858"/>
      <c r="D20" s="732" t="s">
        <v>30</v>
      </c>
      <c r="E20" s="732"/>
      <c r="F20" s="732"/>
      <c r="G20" s="732"/>
      <c r="H20" s="732"/>
      <c r="I20" s="1249" t="s">
        <v>126</v>
      </c>
      <c r="J20" s="1249"/>
      <c r="K20" s="1250"/>
    </row>
    <row r="21" spans="1:12" ht="17.25" customHeight="1" thickBot="1">
      <c r="A21" s="716"/>
      <c r="B21" s="859"/>
      <c r="C21" s="860"/>
      <c r="D21" s="695" t="s">
        <v>330</v>
      </c>
      <c r="E21" s="695"/>
      <c r="F21" s="695"/>
      <c r="G21" s="695"/>
      <c r="H21" s="695"/>
      <c r="I21" s="695"/>
      <c r="J21" s="695"/>
      <c r="K21" s="696"/>
    </row>
    <row r="22" spans="1:12" ht="17.25" customHeight="1" thickTop="1">
      <c r="A22" s="717"/>
      <c r="B22" s="655" t="s">
        <v>22</v>
      </c>
      <c r="C22" s="656"/>
      <c r="D22" s="786" t="s">
        <v>30</v>
      </c>
      <c r="E22" s="786"/>
      <c r="F22" s="786"/>
      <c r="G22" s="786"/>
      <c r="H22" s="786"/>
      <c r="I22" s="707" t="s">
        <v>11</v>
      </c>
      <c r="J22" s="708"/>
      <c r="K22" s="709"/>
    </row>
    <row r="23" spans="1:12" ht="17.25" customHeight="1">
      <c r="A23" s="717"/>
      <c r="B23" s="658"/>
      <c r="C23" s="659"/>
      <c r="D23" s="719" t="s">
        <v>27</v>
      </c>
      <c r="E23" s="719"/>
      <c r="F23" s="719"/>
      <c r="G23" s="719"/>
      <c r="H23" s="719"/>
      <c r="I23" s="710"/>
      <c r="J23" s="708"/>
      <c r="K23" s="709"/>
    </row>
    <row r="24" spans="1:12" ht="17.25" customHeight="1" thickBot="1">
      <c r="A24" s="717"/>
      <c r="B24" s="725" t="s">
        <v>9</v>
      </c>
      <c r="C24" s="796"/>
      <c r="D24" s="796"/>
      <c r="E24" s="796"/>
      <c r="F24" s="796"/>
      <c r="G24" s="796"/>
      <c r="H24" s="796"/>
      <c r="I24" s="790"/>
      <c r="J24" s="791"/>
      <c r="K24" s="792"/>
    </row>
    <row r="25" spans="1:12" ht="17.25" customHeight="1" thickTop="1" thickBot="1">
      <c r="A25" s="717"/>
      <c r="B25" s="17" t="s">
        <v>23</v>
      </c>
      <c r="C25" s="18"/>
      <c r="D25" s="348" t="s">
        <v>314</v>
      </c>
      <c r="E25" s="58" t="s">
        <v>71</v>
      </c>
      <c r="F25" s="175" t="s">
        <v>314</v>
      </c>
      <c r="G25" s="741"/>
      <c r="H25" s="742"/>
      <c r="I25" s="790"/>
      <c r="J25" s="791"/>
      <c r="K25" s="792"/>
    </row>
    <row r="26" spans="1:12" ht="17.25" customHeight="1" thickTop="1">
      <c r="A26" s="628"/>
      <c r="B26" s="869" t="s">
        <v>25</v>
      </c>
      <c r="C26" s="870"/>
      <c r="D26" s="870"/>
      <c r="E26" s="56" t="s">
        <v>314</v>
      </c>
      <c r="F26" s="733"/>
      <c r="G26" s="734"/>
      <c r="H26" s="735"/>
      <c r="I26" s="793"/>
      <c r="J26" s="794"/>
      <c r="K26" s="795"/>
    </row>
    <row r="27" spans="1:12" ht="17.25" customHeight="1">
      <c r="A27" s="627"/>
      <c r="B27" s="629" t="s">
        <v>293</v>
      </c>
      <c r="C27" s="630"/>
      <c r="D27" s="630"/>
      <c r="E27" s="630"/>
      <c r="F27" s="630"/>
      <c r="G27" s="630"/>
      <c r="H27" s="631"/>
      <c r="I27" s="680" t="s">
        <v>10</v>
      </c>
      <c r="J27" s="711"/>
      <c r="K27" s="681"/>
    </row>
    <row r="28" spans="1:12" ht="17.25" customHeight="1" thickBot="1">
      <c r="A28" s="628"/>
      <c r="B28" s="632"/>
      <c r="C28" s="633"/>
      <c r="D28" s="633"/>
      <c r="E28" s="633"/>
      <c r="F28" s="633"/>
      <c r="G28" s="633"/>
      <c r="H28" s="634"/>
      <c r="I28" s="712"/>
      <c r="J28" s="713"/>
      <c r="K28" s="714"/>
    </row>
    <row r="29" spans="1:12" ht="17.25" customHeight="1" thickTop="1">
      <c r="A29" s="750" t="s">
        <v>12</v>
      </c>
      <c r="B29" s="680" t="s">
        <v>31</v>
      </c>
      <c r="C29" s="847"/>
      <c r="D29" s="41" t="s">
        <v>32</v>
      </c>
      <c r="E29" s="1251" t="s">
        <v>296</v>
      </c>
      <c r="F29" s="1251"/>
      <c r="G29" s="1252" t="s">
        <v>294</v>
      </c>
      <c r="H29" s="1253"/>
      <c r="I29" s="764" t="s">
        <v>233</v>
      </c>
      <c r="J29" s="765"/>
      <c r="K29" s="535" t="str">
        <f>IF(ISERROR(I8/250),"個",ROUNDUP(I8/250,0))</f>
        <v>個</v>
      </c>
      <c r="L29" s="1" t="s">
        <v>193</v>
      </c>
    </row>
    <row r="30" spans="1:12" ht="17.25" customHeight="1">
      <c r="A30" s="717"/>
      <c r="B30" s="848"/>
      <c r="C30" s="849"/>
      <c r="D30" s="42" t="s">
        <v>62</v>
      </c>
      <c r="E30" s="1254" t="s">
        <v>296</v>
      </c>
      <c r="F30" s="1254"/>
      <c r="G30" s="1239" t="s">
        <v>294</v>
      </c>
      <c r="H30" s="1240"/>
      <c r="I30" s="646" t="s">
        <v>182</v>
      </c>
      <c r="J30" s="766"/>
      <c r="K30" s="536" t="s">
        <v>181</v>
      </c>
    </row>
    <row r="31" spans="1:12" ht="17.25" customHeight="1">
      <c r="A31" s="717"/>
      <c r="B31" s="848"/>
      <c r="C31" s="849"/>
      <c r="D31" s="42" t="s">
        <v>33</v>
      </c>
      <c r="E31" s="1241" t="s">
        <v>297</v>
      </c>
      <c r="F31" s="1241"/>
      <c r="G31" s="1241"/>
      <c r="H31" s="537" t="s">
        <v>295</v>
      </c>
      <c r="I31" s="646" t="s">
        <v>207</v>
      </c>
      <c r="J31" s="616"/>
      <c r="K31" s="171" t="str">
        <f>IF(ISERROR(I8*6),"L/日/避難所",I8*6)</f>
        <v>L/日/避難所</v>
      </c>
    </row>
    <row r="32" spans="1:12" ht="17.25" customHeight="1" thickBot="1">
      <c r="A32" s="717"/>
      <c r="B32" s="848"/>
      <c r="C32" s="849"/>
      <c r="D32" s="43" t="s">
        <v>41</v>
      </c>
      <c r="E32" s="1238" t="s">
        <v>302</v>
      </c>
      <c r="F32" s="1238"/>
      <c r="G32" s="1238"/>
      <c r="H32" s="538" t="s">
        <v>295</v>
      </c>
      <c r="I32" s="646" t="s">
        <v>192</v>
      </c>
      <c r="J32" s="616"/>
      <c r="K32" s="189" t="s">
        <v>194</v>
      </c>
    </row>
    <row r="33" spans="1:16" ht="17.25" customHeight="1" thickTop="1">
      <c r="A33" s="717"/>
      <c r="B33" s="848"/>
      <c r="C33" s="850"/>
      <c r="D33" s="28" t="s">
        <v>34</v>
      </c>
      <c r="E33" s="1242" t="s">
        <v>296</v>
      </c>
      <c r="F33" s="1242"/>
      <c r="G33" s="1243" t="s">
        <v>294</v>
      </c>
      <c r="H33" s="1244"/>
      <c r="I33" s="615" t="s">
        <v>184</v>
      </c>
      <c r="J33" s="616"/>
      <c r="K33" s="171" t="str">
        <f>IF(ISERROR(I8*3),"L/日/避難所",I8*3)</f>
        <v>L/日/避難所</v>
      </c>
    </row>
    <row r="34" spans="1:16" ht="17.25" customHeight="1">
      <c r="A34" s="717"/>
      <c r="B34" s="816"/>
      <c r="C34" s="818"/>
      <c r="D34" s="349" t="s">
        <v>35</v>
      </c>
      <c r="E34" s="1245" t="s">
        <v>296</v>
      </c>
      <c r="F34" s="1245"/>
      <c r="G34" s="1246" t="s">
        <v>294</v>
      </c>
      <c r="H34" s="1247"/>
      <c r="I34" s="162" t="s">
        <v>183</v>
      </c>
      <c r="J34" s="539" t="s">
        <v>206</v>
      </c>
      <c r="K34" s="171" t="str">
        <f>IF(ISERROR(J34*I8),"L/日/避難所",J34*I8)</f>
        <v>L/日/避難所</v>
      </c>
    </row>
    <row r="35" spans="1:16" ht="17.25" customHeight="1">
      <c r="A35" s="717"/>
      <c r="B35" s="629" t="s">
        <v>36</v>
      </c>
      <c r="C35" s="851"/>
      <c r="D35" s="13" t="s">
        <v>37</v>
      </c>
      <c r="E35" s="90" t="s">
        <v>298</v>
      </c>
      <c r="F35" s="651" t="s">
        <v>299</v>
      </c>
      <c r="G35" s="651"/>
      <c r="H35" s="540"/>
      <c r="I35" s="697"/>
      <c r="J35" s="698"/>
      <c r="K35" s="699"/>
    </row>
    <row r="36" spans="1:16" ht="17.25" customHeight="1" thickBot="1">
      <c r="A36" s="717"/>
      <c r="B36" s="852"/>
      <c r="C36" s="853"/>
      <c r="D36" s="349" t="s">
        <v>38</v>
      </c>
      <c r="E36" s="88" t="s">
        <v>298</v>
      </c>
      <c r="F36" s="767" t="s">
        <v>299</v>
      </c>
      <c r="G36" s="767"/>
      <c r="H36" s="541"/>
      <c r="I36" s="644"/>
      <c r="J36" s="645"/>
      <c r="K36" s="700"/>
    </row>
    <row r="37" spans="1:16" ht="17.25" customHeight="1" thickTop="1" thickBot="1">
      <c r="A37" s="717"/>
      <c r="B37" s="852"/>
      <c r="C37" s="854"/>
      <c r="D37" s="53" t="s">
        <v>39</v>
      </c>
      <c r="E37" s="89" t="s">
        <v>298</v>
      </c>
      <c r="F37" s="1255" t="s">
        <v>299</v>
      </c>
      <c r="G37" s="1255"/>
      <c r="H37" s="542"/>
      <c r="I37" s="645"/>
      <c r="J37" s="645"/>
      <c r="K37" s="700"/>
    </row>
    <row r="38" spans="1:16" ht="17.25" customHeight="1" thickTop="1">
      <c r="A38" s="717"/>
      <c r="B38" s="852"/>
      <c r="C38" s="853"/>
      <c r="D38" s="28" t="s">
        <v>40</v>
      </c>
      <c r="E38" s="90" t="s">
        <v>298</v>
      </c>
      <c r="F38" s="771" t="s">
        <v>299</v>
      </c>
      <c r="G38" s="771"/>
      <c r="H38" s="540"/>
      <c r="I38" s="644"/>
      <c r="J38" s="645"/>
      <c r="K38" s="700"/>
    </row>
    <row r="39" spans="1:16" ht="17.25" customHeight="1" thickBot="1">
      <c r="A39" s="717"/>
      <c r="B39" s="852"/>
      <c r="C39" s="853"/>
      <c r="D39" s="349" t="s">
        <v>42</v>
      </c>
      <c r="E39" s="88" t="s">
        <v>298</v>
      </c>
      <c r="F39" s="651" t="s">
        <v>299</v>
      </c>
      <c r="G39" s="651"/>
      <c r="H39" s="543"/>
      <c r="I39" s="701"/>
      <c r="J39" s="702"/>
      <c r="K39" s="703"/>
    </row>
    <row r="40" spans="1:16" ht="17.25" customHeight="1" thickTop="1">
      <c r="A40" s="717"/>
      <c r="B40" s="852"/>
      <c r="C40" s="854"/>
      <c r="D40" s="704" t="s">
        <v>63</v>
      </c>
      <c r="E40" s="118" t="s">
        <v>300</v>
      </c>
      <c r="F40" s="172" t="s">
        <v>180</v>
      </c>
      <c r="G40" s="352" t="s">
        <v>144</v>
      </c>
      <c r="H40" s="97" t="s">
        <v>304</v>
      </c>
      <c r="I40" s="642" t="s">
        <v>292</v>
      </c>
      <c r="J40" s="643"/>
      <c r="K40" s="161" t="str">
        <f>IF(ISERROR(I8/50),"箇所",ROUNDUP(I8/50,0))</f>
        <v>箇所</v>
      </c>
      <c r="L40" s="2"/>
      <c r="M40" s="3"/>
      <c r="N40" s="3"/>
      <c r="O40" s="3"/>
      <c r="P40" s="3"/>
    </row>
    <row r="41" spans="1:16" ht="17.25" customHeight="1" thickBot="1">
      <c r="A41" s="717"/>
      <c r="B41" s="852"/>
      <c r="C41" s="854"/>
      <c r="D41" s="705"/>
      <c r="E41" s="119" t="s">
        <v>146</v>
      </c>
      <c r="F41" s="604" t="s">
        <v>301</v>
      </c>
      <c r="G41" s="428" t="s">
        <v>148</v>
      </c>
      <c r="H41" s="605" t="s">
        <v>301</v>
      </c>
      <c r="I41" s="644"/>
      <c r="J41" s="645"/>
      <c r="K41" s="161"/>
    </row>
    <row r="42" spans="1:16" ht="17.25" customHeight="1" thickTop="1" thickBot="1">
      <c r="A42" s="717"/>
      <c r="B42" s="852"/>
      <c r="C42" s="854"/>
      <c r="D42" s="706"/>
      <c r="E42" s="81" t="s">
        <v>43</v>
      </c>
      <c r="F42" s="606" t="s">
        <v>303</v>
      </c>
      <c r="G42" s="430" t="s">
        <v>61</v>
      </c>
      <c r="H42" s="607" t="s">
        <v>303</v>
      </c>
      <c r="I42" s="340"/>
      <c r="J42" s="341"/>
      <c r="K42" s="342"/>
    </row>
    <row r="43" spans="1:16" ht="17.25" customHeight="1" thickTop="1">
      <c r="A43" s="717"/>
      <c r="B43" s="852"/>
      <c r="C43" s="853"/>
      <c r="D43" s="93" t="s">
        <v>44</v>
      </c>
      <c r="E43" s="324" t="s">
        <v>304</v>
      </c>
      <c r="F43" s="8" t="s">
        <v>67</v>
      </c>
      <c r="G43" s="7"/>
      <c r="H43" s="9" t="s">
        <v>152</v>
      </c>
      <c r="I43" s="340"/>
      <c r="J43" s="341"/>
      <c r="K43" s="342"/>
    </row>
    <row r="44" spans="1:16" ht="17.25" customHeight="1">
      <c r="A44" s="717"/>
      <c r="B44" s="855"/>
      <c r="C44" s="856"/>
      <c r="D44" s="94" t="s">
        <v>45</v>
      </c>
      <c r="E44" s="346" t="s">
        <v>304</v>
      </c>
      <c r="F44" s="7" t="s">
        <v>68</v>
      </c>
      <c r="G44" s="324" t="s">
        <v>304</v>
      </c>
      <c r="H44" s="325" t="s">
        <v>152</v>
      </c>
      <c r="I44" s="343"/>
      <c r="J44" s="344"/>
      <c r="K44" s="345"/>
    </row>
    <row r="45" spans="1:16" ht="17.25" customHeight="1" thickBot="1">
      <c r="A45" s="717"/>
      <c r="B45" s="629" t="s">
        <v>46</v>
      </c>
      <c r="C45" s="851"/>
      <c r="D45" s="94" t="s">
        <v>47</v>
      </c>
      <c r="E45" s="637" t="s">
        <v>305</v>
      </c>
      <c r="F45" s="638"/>
      <c r="G45" s="351" t="s">
        <v>49</v>
      </c>
      <c r="H45" s="304" t="s">
        <v>69</v>
      </c>
      <c r="I45" s="697"/>
      <c r="J45" s="698"/>
      <c r="K45" s="699"/>
    </row>
    <row r="46" spans="1:16" ht="17.25" customHeight="1" thickTop="1" thickBot="1">
      <c r="A46" s="717"/>
      <c r="B46" s="852"/>
      <c r="C46" s="853"/>
      <c r="D46" s="647" t="s">
        <v>48</v>
      </c>
      <c r="E46" s="648"/>
      <c r="F46" s="346" t="s">
        <v>69</v>
      </c>
      <c r="G46" s="544" t="s">
        <v>308</v>
      </c>
      <c r="H46" s="104" t="s">
        <v>69</v>
      </c>
      <c r="I46" s="645"/>
      <c r="J46" s="645"/>
      <c r="K46" s="700"/>
    </row>
    <row r="47" spans="1:16" ht="17.25" customHeight="1" thickTop="1">
      <c r="A47" s="717"/>
      <c r="B47" s="852"/>
      <c r="C47" s="853"/>
      <c r="D47" s="647" t="s">
        <v>56</v>
      </c>
      <c r="E47" s="648"/>
      <c r="F47" s="648"/>
      <c r="G47" s="649" t="s">
        <v>307</v>
      </c>
      <c r="H47" s="650"/>
      <c r="I47" s="644"/>
      <c r="J47" s="645"/>
      <c r="K47" s="700"/>
    </row>
    <row r="48" spans="1:16" ht="17.25" customHeight="1">
      <c r="A48" s="717"/>
      <c r="B48" s="852"/>
      <c r="C48" s="853"/>
      <c r="D48" s="94" t="s">
        <v>52</v>
      </c>
      <c r="E48" s="10" t="s">
        <v>306</v>
      </c>
      <c r="F48" s="94" t="s">
        <v>53</v>
      </c>
      <c r="G48" s="637" t="s">
        <v>51</v>
      </c>
      <c r="H48" s="638"/>
      <c r="I48" s="644"/>
      <c r="J48" s="645"/>
      <c r="K48" s="700"/>
    </row>
    <row r="49" spans="1:11" ht="17.25" customHeight="1">
      <c r="A49" s="717"/>
      <c r="B49" s="852"/>
      <c r="C49" s="853"/>
      <c r="D49" s="94" t="s">
        <v>154</v>
      </c>
      <c r="E49" s="10" t="s">
        <v>306</v>
      </c>
      <c r="F49" s="647" t="s">
        <v>70</v>
      </c>
      <c r="G49" s="648"/>
      <c r="H49" s="353" t="s">
        <v>69</v>
      </c>
      <c r="I49" s="644"/>
      <c r="J49" s="645"/>
      <c r="K49" s="700"/>
    </row>
    <row r="50" spans="1:11" ht="17.25" customHeight="1" thickBot="1">
      <c r="A50" s="717"/>
      <c r="B50" s="855"/>
      <c r="C50" s="856"/>
      <c r="D50" s="93" t="s">
        <v>54</v>
      </c>
      <c r="E50" s="10" t="s">
        <v>306</v>
      </c>
      <c r="F50" s="684" t="s">
        <v>55</v>
      </c>
      <c r="G50" s="685"/>
      <c r="H50" s="304" t="s">
        <v>69</v>
      </c>
      <c r="I50" s="701"/>
      <c r="J50" s="702"/>
      <c r="K50" s="703"/>
    </row>
    <row r="51" spans="1:11" ht="17.25" customHeight="1" thickTop="1" thickBot="1">
      <c r="A51" s="717"/>
      <c r="B51" s="629" t="s">
        <v>57</v>
      </c>
      <c r="C51" s="871"/>
      <c r="D51" s="101" t="s">
        <v>157</v>
      </c>
      <c r="E51" s="1235" t="s">
        <v>310</v>
      </c>
      <c r="F51" s="1235"/>
      <c r="G51" s="1236" t="s">
        <v>311</v>
      </c>
      <c r="H51" s="1237"/>
      <c r="I51" s="1257" t="s">
        <v>190</v>
      </c>
      <c r="J51" s="1258"/>
      <c r="K51" s="1259"/>
    </row>
    <row r="52" spans="1:11" ht="17.25" customHeight="1" thickTop="1">
      <c r="A52" s="628"/>
      <c r="B52" s="855"/>
      <c r="C52" s="856"/>
      <c r="D52" s="102" t="s">
        <v>58</v>
      </c>
      <c r="E52" s="51" t="s">
        <v>69</v>
      </c>
      <c r="F52" s="339" t="s">
        <v>59</v>
      </c>
      <c r="G52" s="649" t="s">
        <v>309</v>
      </c>
      <c r="H52" s="650"/>
      <c r="I52" s="1260"/>
      <c r="J52" s="1261"/>
      <c r="K52" s="1262"/>
    </row>
    <row r="53" spans="1:11" ht="17.25" customHeight="1" thickBot="1">
      <c r="A53" s="4" t="s">
        <v>224</v>
      </c>
      <c r="B53" s="4"/>
      <c r="C53" s="4"/>
      <c r="D53" s="4"/>
      <c r="E53" s="1256" t="s">
        <v>127</v>
      </c>
      <c r="F53" s="1256"/>
      <c r="G53" s="1256"/>
      <c r="H53" s="1256"/>
      <c r="I53" s="1256"/>
      <c r="J53" s="1256"/>
      <c r="K53" s="1256"/>
    </row>
    <row r="54" spans="1:11" ht="17.25" customHeight="1" thickTop="1">
      <c r="A54" s="686" t="s">
        <v>130</v>
      </c>
      <c r="B54" s="686"/>
      <c r="C54" s="686"/>
      <c r="D54" s="686"/>
      <c r="E54" s="687" t="s">
        <v>5</v>
      </c>
      <c r="F54" s="688"/>
      <c r="G54" s="689"/>
      <c r="H54" s="690" t="s">
        <v>65</v>
      </c>
      <c r="I54" s="691"/>
      <c r="J54" s="751" t="s">
        <v>0</v>
      </c>
      <c r="K54" s="752"/>
    </row>
    <row r="55" spans="1:11" ht="17.25" customHeight="1" thickBot="1">
      <c r="A55" s="686"/>
      <c r="B55" s="686"/>
      <c r="C55" s="686"/>
      <c r="D55" s="686"/>
      <c r="E55" s="675"/>
      <c r="F55" s="676"/>
      <c r="G55" s="677"/>
      <c r="H55" s="653" t="s">
        <v>28</v>
      </c>
      <c r="I55" s="654"/>
      <c r="J55" s="610"/>
      <c r="K55" s="611"/>
    </row>
    <row r="56" spans="1:11" ht="17.25" customHeight="1" thickTop="1">
      <c r="A56" s="6" t="s">
        <v>1</v>
      </c>
      <c r="B56" s="4"/>
      <c r="C56" s="4"/>
      <c r="D56" s="4"/>
      <c r="E56" s="4"/>
      <c r="F56" s="4"/>
      <c r="G56" s="1272"/>
      <c r="H56" s="1272"/>
      <c r="I56" s="1272"/>
      <c r="J56" s="1272"/>
      <c r="K56" s="1272"/>
    </row>
    <row r="57" spans="1:11" ht="17.25" customHeight="1">
      <c r="A57" s="6" t="s">
        <v>2</v>
      </c>
      <c r="B57" s="4"/>
      <c r="C57" s="4"/>
      <c r="D57" s="4"/>
      <c r="E57" s="4"/>
      <c r="F57" s="4"/>
      <c r="G57" s="4"/>
      <c r="H57" s="4"/>
      <c r="I57" s="4"/>
      <c r="J57" s="4"/>
      <c r="K57" s="4"/>
    </row>
    <row r="58" spans="1:11" ht="17.25" customHeight="1">
      <c r="A58" s="6" t="s">
        <v>3</v>
      </c>
      <c r="B58" s="4"/>
      <c r="C58" s="4"/>
      <c r="D58" s="4"/>
      <c r="E58" s="4"/>
      <c r="F58" s="4"/>
      <c r="G58" s="4"/>
      <c r="H58" s="4"/>
      <c r="I58" s="4"/>
      <c r="J58" s="4"/>
      <c r="K58" s="4"/>
    </row>
    <row r="59" spans="1:11" ht="17.25" customHeight="1" thickBot="1">
      <c r="A59" s="20"/>
      <c r="B59" s="680" t="s">
        <v>74</v>
      </c>
      <c r="C59" s="847"/>
      <c r="D59" s="847"/>
      <c r="E59" s="613"/>
      <c r="F59" s="613"/>
      <c r="G59" s="613"/>
      <c r="H59" s="614"/>
      <c r="I59" s="874" t="s">
        <v>75</v>
      </c>
      <c r="J59" s="613"/>
      <c r="K59" s="614"/>
    </row>
    <row r="60" spans="1:11" ht="17.25" customHeight="1" thickTop="1">
      <c r="A60" s="715" t="s">
        <v>95</v>
      </c>
      <c r="B60" s="857" t="s">
        <v>76</v>
      </c>
      <c r="C60" s="858"/>
      <c r="D60" s="1273" t="s">
        <v>77</v>
      </c>
      <c r="E60" s="12" t="s">
        <v>159</v>
      </c>
      <c r="F60" s="12"/>
      <c r="G60" s="12"/>
      <c r="H60" s="545" t="s">
        <v>77</v>
      </c>
      <c r="I60" s="108" t="s">
        <v>95</v>
      </c>
      <c r="J60" s="110" t="s">
        <v>161</v>
      </c>
      <c r="K60" s="148" t="s">
        <v>139</v>
      </c>
    </row>
    <row r="61" spans="1:11" ht="17.25" customHeight="1">
      <c r="A61" s="716"/>
      <c r="B61" s="1270"/>
      <c r="C61" s="1271"/>
      <c r="D61" s="1265"/>
      <c r="E61" s="19" t="s">
        <v>78</v>
      </c>
      <c r="F61" s="19"/>
      <c r="G61" s="19"/>
      <c r="H61" s="546" t="s">
        <v>77</v>
      </c>
      <c r="I61" s="109" t="s">
        <v>162</v>
      </c>
      <c r="J61" s="111" t="s">
        <v>163</v>
      </c>
      <c r="K61" s="149" t="s">
        <v>139</v>
      </c>
    </row>
    <row r="62" spans="1:11" ht="17.25" customHeight="1" thickBot="1">
      <c r="A62" s="716"/>
      <c r="B62" s="1274" t="s">
        <v>79</v>
      </c>
      <c r="C62" s="1275"/>
      <c r="D62" s="547" t="s">
        <v>77</v>
      </c>
      <c r="E62" s="12" t="s">
        <v>81</v>
      </c>
      <c r="F62" s="12"/>
      <c r="G62" s="12"/>
      <c r="H62" s="548" t="s">
        <v>77</v>
      </c>
      <c r="I62" s="113"/>
      <c r="J62" s="111" t="s">
        <v>164</v>
      </c>
      <c r="K62" s="149" t="s">
        <v>139</v>
      </c>
    </row>
    <row r="63" spans="1:11" ht="17.25" customHeight="1" thickTop="1">
      <c r="A63" s="716"/>
      <c r="B63" s="1274" t="s">
        <v>82</v>
      </c>
      <c r="C63" s="1275"/>
      <c r="D63" s="549" t="s">
        <v>77</v>
      </c>
      <c r="E63" s="550"/>
      <c r="F63" s="551"/>
      <c r="G63" s="550"/>
      <c r="H63" s="552"/>
      <c r="I63" s="113"/>
      <c r="J63" s="112" t="s">
        <v>165</v>
      </c>
      <c r="K63" s="150" t="s">
        <v>139</v>
      </c>
    </row>
    <row r="64" spans="1:11" ht="17.25" customHeight="1" thickBot="1">
      <c r="A64" s="716"/>
      <c r="B64" s="1274" t="s">
        <v>135</v>
      </c>
      <c r="C64" s="1275"/>
      <c r="D64" s="553" t="s">
        <v>77</v>
      </c>
      <c r="E64" s="554"/>
      <c r="F64" s="555"/>
      <c r="G64" s="554"/>
      <c r="H64" s="556"/>
      <c r="I64" s="113"/>
      <c r="J64" s="94" t="s">
        <v>166</v>
      </c>
      <c r="K64" s="350" t="s">
        <v>139</v>
      </c>
    </row>
    <row r="65" spans="1:11" ht="17.25" customHeight="1" thickTop="1">
      <c r="A65" s="716"/>
      <c r="B65" s="1276" t="s">
        <v>134</v>
      </c>
      <c r="C65" s="1277"/>
      <c r="D65" s="1263" t="s">
        <v>77</v>
      </c>
      <c r="E65" s="19" t="s">
        <v>83</v>
      </c>
      <c r="F65" s="19"/>
      <c r="G65" s="19"/>
      <c r="H65" s="546" t="s">
        <v>77</v>
      </c>
      <c r="I65" s="557" t="s">
        <v>234</v>
      </c>
      <c r="J65" s="558"/>
      <c r="K65" s="559" t="s">
        <v>139</v>
      </c>
    </row>
    <row r="66" spans="1:11" ht="17.25" customHeight="1">
      <c r="A66" s="716"/>
      <c r="B66" s="1278"/>
      <c r="C66" s="1279"/>
      <c r="D66" s="1264"/>
      <c r="E66" s="560" t="s">
        <v>84</v>
      </c>
      <c r="F66" s="560"/>
      <c r="G66" s="560"/>
      <c r="H66" s="561" t="s">
        <v>77</v>
      </c>
      <c r="I66" s="1282" t="s">
        <v>235</v>
      </c>
      <c r="J66" s="1283"/>
      <c r="K66" s="559" t="s">
        <v>139</v>
      </c>
    </row>
    <row r="67" spans="1:11" ht="17.25" customHeight="1">
      <c r="A67" s="716"/>
      <c r="B67" s="1280"/>
      <c r="C67" s="1281"/>
      <c r="D67" s="1265"/>
      <c r="E67" s="560" t="s">
        <v>85</v>
      </c>
      <c r="F67" s="560"/>
      <c r="G67" s="560"/>
      <c r="H67" s="561" t="s">
        <v>77</v>
      </c>
      <c r="I67" s="1284" t="s">
        <v>236</v>
      </c>
      <c r="J67" s="1285"/>
      <c r="K67" s="1286"/>
    </row>
    <row r="68" spans="1:11" ht="17.25" customHeight="1">
      <c r="A68" s="716"/>
      <c r="B68" s="1266" t="s">
        <v>86</v>
      </c>
      <c r="C68" s="1267"/>
      <c r="D68" s="1263" t="s">
        <v>77</v>
      </c>
      <c r="E68" s="12" t="s">
        <v>87</v>
      </c>
      <c r="F68" s="12"/>
      <c r="G68" s="12"/>
      <c r="H68" s="548" t="s">
        <v>77</v>
      </c>
      <c r="I68" s="1284"/>
      <c r="J68" s="1285"/>
      <c r="K68" s="1286"/>
    </row>
    <row r="69" spans="1:11" ht="17.25" customHeight="1">
      <c r="A69" s="716"/>
      <c r="B69" s="1268"/>
      <c r="C69" s="1269"/>
      <c r="D69" s="1264"/>
      <c r="E69" s="15" t="s">
        <v>88</v>
      </c>
      <c r="F69" s="15"/>
      <c r="G69" s="15"/>
      <c r="H69" s="562" t="s">
        <v>77</v>
      </c>
      <c r="I69" s="1287" t="s">
        <v>237</v>
      </c>
      <c r="J69" s="563" t="s">
        <v>238</v>
      </c>
      <c r="K69" s="148" t="s">
        <v>139</v>
      </c>
    </row>
    <row r="70" spans="1:11" ht="17.25" customHeight="1">
      <c r="A70" s="716"/>
      <c r="B70" s="1268"/>
      <c r="C70" s="1269"/>
      <c r="D70" s="1264"/>
      <c r="E70" s="15" t="s">
        <v>89</v>
      </c>
      <c r="F70" s="15"/>
      <c r="G70" s="15"/>
      <c r="H70" s="562" t="s">
        <v>77</v>
      </c>
      <c r="I70" s="1288"/>
      <c r="J70" s="564" t="s">
        <v>239</v>
      </c>
      <c r="K70" s="149" t="s">
        <v>139</v>
      </c>
    </row>
    <row r="71" spans="1:11" ht="17.25" customHeight="1" thickBot="1">
      <c r="A71" s="716"/>
      <c r="B71" s="1270"/>
      <c r="C71" s="1271"/>
      <c r="D71" s="1265"/>
      <c r="E71" s="15" t="s">
        <v>90</v>
      </c>
      <c r="F71" s="15"/>
      <c r="G71" s="15"/>
      <c r="H71" s="562" t="s">
        <v>77</v>
      </c>
      <c r="I71" s="1288"/>
      <c r="J71" s="564" t="s">
        <v>240</v>
      </c>
      <c r="K71" s="149" t="s">
        <v>139</v>
      </c>
    </row>
    <row r="72" spans="1:11" ht="17.25" customHeight="1" thickTop="1">
      <c r="A72" s="716"/>
      <c r="B72" s="565" t="s">
        <v>91</v>
      </c>
      <c r="C72" s="566"/>
      <c r="D72" s="566"/>
      <c r="E72" s="567"/>
      <c r="F72" s="568" t="s">
        <v>77</v>
      </c>
      <c r="G72" s="569"/>
      <c r="H72" s="570"/>
      <c r="I72" s="1288"/>
      <c r="J72" s="564" t="s">
        <v>245</v>
      </c>
      <c r="K72" s="149" t="s">
        <v>139</v>
      </c>
    </row>
    <row r="73" spans="1:11" ht="17.25" customHeight="1">
      <c r="A73" s="716"/>
      <c r="B73" s="42" t="s">
        <v>92</v>
      </c>
      <c r="C73" s="571"/>
      <c r="D73" s="571"/>
      <c r="E73" s="571"/>
      <c r="F73" s="549" t="s">
        <v>77</v>
      </c>
      <c r="G73" s="572"/>
      <c r="H73" s="573"/>
      <c r="I73" s="1288"/>
      <c r="J73" s="564" t="s">
        <v>241</v>
      </c>
      <c r="K73" s="149" t="s">
        <v>139</v>
      </c>
    </row>
    <row r="74" spans="1:11" ht="17.25" customHeight="1">
      <c r="A74" s="716"/>
      <c r="B74" s="42" t="s">
        <v>93</v>
      </c>
      <c r="C74" s="571"/>
      <c r="D74" s="571"/>
      <c r="E74" s="571"/>
      <c r="F74" s="549" t="s">
        <v>77</v>
      </c>
      <c r="G74" s="572"/>
      <c r="H74" s="573"/>
      <c r="I74" s="1289"/>
      <c r="J74" s="574" t="s">
        <v>344</v>
      </c>
      <c r="K74" s="150" t="s">
        <v>139</v>
      </c>
    </row>
    <row r="75" spans="1:11" ht="17.25" customHeight="1" thickBot="1">
      <c r="A75" s="753"/>
      <c r="B75" s="43" t="s">
        <v>94</v>
      </c>
      <c r="C75" s="575"/>
      <c r="D75" s="575"/>
      <c r="E75" s="575"/>
      <c r="F75" s="576" t="s">
        <v>77</v>
      </c>
      <c r="G75" s="577"/>
      <c r="H75" s="578"/>
      <c r="I75" s="612" t="s">
        <v>174</v>
      </c>
      <c r="J75" s="613"/>
      <c r="K75" s="614"/>
    </row>
    <row r="76" spans="1:11" ht="17.25" customHeight="1" thickTop="1">
      <c r="A76" s="692" t="s">
        <v>96</v>
      </c>
      <c r="B76" s="655" t="s">
        <v>100</v>
      </c>
      <c r="C76" s="656"/>
      <c r="D76" s="56"/>
      <c r="E76" s="15" t="s">
        <v>97</v>
      </c>
      <c r="F76" s="15"/>
      <c r="G76" s="15"/>
      <c r="H76" s="121" t="s">
        <v>77</v>
      </c>
      <c r="I76" s="621"/>
      <c r="J76" s="622"/>
      <c r="K76" s="623"/>
    </row>
    <row r="77" spans="1:11" ht="17.25" customHeight="1">
      <c r="A77" s="693"/>
      <c r="B77" s="657"/>
      <c r="C77" s="656"/>
      <c r="D77" s="120" t="s">
        <v>77</v>
      </c>
      <c r="E77" s="15" t="s">
        <v>98</v>
      </c>
      <c r="F77" s="15"/>
      <c r="G77" s="15"/>
      <c r="H77" s="121" t="s">
        <v>77</v>
      </c>
      <c r="I77" s="624"/>
      <c r="J77" s="625"/>
      <c r="K77" s="626"/>
    </row>
    <row r="78" spans="1:11" ht="17.25" customHeight="1" thickBot="1">
      <c r="A78" s="694"/>
      <c r="B78" s="658"/>
      <c r="C78" s="659"/>
      <c r="D78" s="579"/>
      <c r="E78" s="19" t="s">
        <v>99</v>
      </c>
      <c r="F78" s="19"/>
      <c r="G78" s="19"/>
      <c r="H78" s="580" t="s">
        <v>77</v>
      </c>
      <c r="I78" s="624"/>
      <c r="J78" s="625"/>
      <c r="K78" s="626"/>
    </row>
    <row r="79" spans="1:11" ht="17.25" customHeight="1" thickTop="1">
      <c r="A79" s="750" t="s">
        <v>106</v>
      </c>
      <c r="B79" s="114" t="s">
        <v>101</v>
      </c>
      <c r="C79" s="115"/>
      <c r="D79" s="680" t="s">
        <v>102</v>
      </c>
      <c r="E79" s="681"/>
      <c r="F79" s="117" t="s">
        <v>175</v>
      </c>
      <c r="G79" s="116" t="s">
        <v>80</v>
      </c>
      <c r="H79" s="124" t="s">
        <v>103</v>
      </c>
      <c r="I79" s="125" t="s">
        <v>167</v>
      </c>
      <c r="J79" s="617" t="s">
        <v>335</v>
      </c>
      <c r="K79" s="618"/>
    </row>
    <row r="80" spans="1:11" ht="17.25" customHeight="1" thickBot="1">
      <c r="A80" s="717"/>
      <c r="B80" s="94" t="s">
        <v>176</v>
      </c>
      <c r="C80" s="115"/>
      <c r="D80" s="682" t="s">
        <v>139</v>
      </c>
      <c r="E80" s="683"/>
      <c r="F80" s="138" t="s">
        <v>116</v>
      </c>
      <c r="G80" s="139" t="s">
        <v>116</v>
      </c>
      <c r="H80" s="140" t="s">
        <v>116</v>
      </c>
      <c r="I80" s="126" t="s">
        <v>170</v>
      </c>
      <c r="J80" s="619" t="s">
        <v>169</v>
      </c>
      <c r="K80" s="620"/>
    </row>
    <row r="81" spans="1:17" ht="17.25" customHeight="1" thickTop="1">
      <c r="A81" s="717"/>
      <c r="B81" s="819" t="s">
        <v>104</v>
      </c>
      <c r="C81" s="35" t="s">
        <v>107</v>
      </c>
      <c r="D81" s="825" t="s">
        <v>77</v>
      </c>
      <c r="E81" s="826"/>
      <c r="F81" s="138" t="s">
        <v>116</v>
      </c>
      <c r="G81" s="139" t="s">
        <v>116</v>
      </c>
      <c r="H81" s="140" t="s">
        <v>116</v>
      </c>
      <c r="I81" s="126" t="s">
        <v>171</v>
      </c>
      <c r="J81" s="619" t="s">
        <v>169</v>
      </c>
      <c r="K81" s="620"/>
    </row>
    <row r="82" spans="1:17" ht="17.25" customHeight="1">
      <c r="A82" s="717"/>
      <c r="B82" s="820"/>
      <c r="C82" s="36" t="s">
        <v>108</v>
      </c>
      <c r="D82" s="827" t="s">
        <v>116</v>
      </c>
      <c r="E82" s="828"/>
      <c r="F82" s="141" t="s">
        <v>116</v>
      </c>
      <c r="G82" s="142" t="s">
        <v>116</v>
      </c>
      <c r="H82" s="143" t="s">
        <v>116</v>
      </c>
      <c r="I82" s="126" t="s">
        <v>172</v>
      </c>
      <c r="J82" s="619" t="s">
        <v>169</v>
      </c>
      <c r="K82" s="620"/>
    </row>
    <row r="83" spans="1:17" ht="17.25" customHeight="1" thickBot="1">
      <c r="A83" s="717"/>
      <c r="B83" s="820"/>
      <c r="C83" s="36" t="s">
        <v>109</v>
      </c>
      <c r="D83" s="827" t="s">
        <v>116</v>
      </c>
      <c r="E83" s="828"/>
      <c r="F83" s="141" t="s">
        <v>116</v>
      </c>
      <c r="G83" s="142" t="s">
        <v>116</v>
      </c>
      <c r="H83" s="143" t="s">
        <v>116</v>
      </c>
      <c r="I83" s="127" t="s">
        <v>173</v>
      </c>
      <c r="J83" s="608" t="s">
        <v>168</v>
      </c>
      <c r="K83" s="609"/>
    </row>
    <row r="84" spans="1:17" ht="17.25" customHeight="1" thickTop="1" thickBot="1">
      <c r="A84" s="717"/>
      <c r="B84" s="821"/>
      <c r="C84" s="37" t="s">
        <v>110</v>
      </c>
      <c r="D84" s="806" t="s">
        <v>116</v>
      </c>
      <c r="E84" s="807"/>
      <c r="F84" s="144" t="s">
        <v>116</v>
      </c>
      <c r="G84" s="145" t="s">
        <v>116</v>
      </c>
      <c r="H84" s="144" t="s">
        <v>116</v>
      </c>
      <c r="I84" s="816" t="s">
        <v>174</v>
      </c>
      <c r="J84" s="817"/>
      <c r="K84" s="818"/>
    </row>
    <row r="85" spans="1:17" ht="17.25" customHeight="1" thickTop="1">
      <c r="A85" s="717"/>
      <c r="B85" s="829" t="s">
        <v>105</v>
      </c>
      <c r="C85" s="34" t="s">
        <v>111</v>
      </c>
      <c r="D85" s="822" t="s">
        <v>116</v>
      </c>
      <c r="E85" s="822"/>
      <c r="F85" s="139" t="s">
        <v>116</v>
      </c>
      <c r="G85" s="139" t="s">
        <v>116</v>
      </c>
      <c r="H85" s="138" t="s">
        <v>116</v>
      </c>
      <c r="I85" s="697"/>
      <c r="J85" s="698"/>
      <c r="K85" s="699"/>
    </row>
    <row r="86" spans="1:17" ht="17.25" customHeight="1">
      <c r="A86" s="717"/>
      <c r="B86" s="830"/>
      <c r="C86" s="26" t="s">
        <v>112</v>
      </c>
      <c r="D86" s="823" t="s">
        <v>116</v>
      </c>
      <c r="E86" s="823"/>
      <c r="F86" s="142" t="s">
        <v>116</v>
      </c>
      <c r="G86" s="142" t="s">
        <v>116</v>
      </c>
      <c r="H86" s="141" t="s">
        <v>116</v>
      </c>
      <c r="I86" s="644"/>
      <c r="J86" s="645"/>
      <c r="K86" s="700"/>
    </row>
    <row r="87" spans="1:17" ht="17.25" customHeight="1" thickBot="1">
      <c r="A87" s="717"/>
      <c r="B87" s="830"/>
      <c r="C87" s="38" t="s">
        <v>113</v>
      </c>
      <c r="D87" s="824" t="s">
        <v>116</v>
      </c>
      <c r="E87" s="824"/>
      <c r="F87" s="142" t="s">
        <v>116</v>
      </c>
      <c r="G87" s="142" t="s">
        <v>116</v>
      </c>
      <c r="H87" s="141" t="s">
        <v>116</v>
      </c>
      <c r="I87" s="644"/>
      <c r="J87" s="645"/>
      <c r="K87" s="700"/>
    </row>
    <row r="88" spans="1:17" ht="17.25" customHeight="1" thickTop="1">
      <c r="A88" s="717"/>
      <c r="B88" s="831"/>
      <c r="C88" s="354" t="s">
        <v>114</v>
      </c>
      <c r="D88" s="833" t="s">
        <v>116</v>
      </c>
      <c r="E88" s="834"/>
      <c r="F88" s="146" t="s">
        <v>116</v>
      </c>
      <c r="G88" s="147" t="s">
        <v>116</v>
      </c>
      <c r="H88" s="146" t="s">
        <v>116</v>
      </c>
      <c r="I88" s="644"/>
      <c r="J88" s="645"/>
      <c r="K88" s="700"/>
    </row>
    <row r="89" spans="1:17" ht="17.25" customHeight="1" thickBot="1">
      <c r="A89" s="628"/>
      <c r="B89" s="832"/>
      <c r="C89" s="37" t="s">
        <v>115</v>
      </c>
      <c r="D89" s="806" t="s">
        <v>116</v>
      </c>
      <c r="E89" s="807"/>
      <c r="F89" s="144" t="s">
        <v>116</v>
      </c>
      <c r="G89" s="145" t="s">
        <v>116</v>
      </c>
      <c r="H89" s="144" t="s">
        <v>116</v>
      </c>
      <c r="I89" s="701"/>
      <c r="J89" s="702"/>
      <c r="K89" s="703"/>
    </row>
    <row r="90" spans="1:17" ht="17.25" customHeight="1" thickTop="1">
      <c r="A90" s="750" t="s">
        <v>117</v>
      </c>
      <c r="B90" s="349" t="s">
        <v>119</v>
      </c>
      <c r="C90" s="39"/>
      <c r="D90" s="15"/>
      <c r="E90" s="836"/>
      <c r="F90" s="837"/>
      <c r="G90" s="837"/>
      <c r="H90" s="837"/>
      <c r="I90" s="837"/>
      <c r="J90" s="837"/>
      <c r="K90" s="838"/>
    </row>
    <row r="91" spans="1:17" ht="17.25" customHeight="1">
      <c r="A91" s="717"/>
      <c r="B91" s="28" t="s">
        <v>120</v>
      </c>
      <c r="C91" s="29"/>
      <c r="D91" s="19"/>
      <c r="E91" s="839"/>
      <c r="F91" s="839"/>
      <c r="G91" s="839"/>
      <c r="H91" s="839"/>
      <c r="I91" s="839"/>
      <c r="J91" s="839"/>
      <c r="K91" s="840"/>
    </row>
    <row r="92" spans="1:17" ht="17.25" customHeight="1">
      <c r="A92" s="717"/>
      <c r="B92" s="349" t="s">
        <v>121</v>
      </c>
      <c r="C92" s="27"/>
      <c r="D92" s="12"/>
      <c r="E92" s="837"/>
      <c r="F92" s="837"/>
      <c r="G92" s="837"/>
      <c r="H92" s="837"/>
      <c r="I92" s="837"/>
      <c r="J92" s="837"/>
      <c r="K92" s="838"/>
    </row>
    <row r="93" spans="1:17" ht="17.25" customHeight="1">
      <c r="A93" s="717"/>
      <c r="B93" s="28" t="s">
        <v>122</v>
      </c>
      <c r="C93" s="29"/>
      <c r="D93" s="29"/>
      <c r="E93" s="839"/>
      <c r="F93" s="839"/>
      <c r="G93" s="839"/>
      <c r="H93" s="839"/>
      <c r="I93" s="839"/>
      <c r="J93" s="839"/>
      <c r="K93" s="840"/>
      <c r="L93" s="247"/>
      <c r="M93" s="223"/>
      <c r="N93" s="223"/>
      <c r="O93" s="224" t="s">
        <v>195</v>
      </c>
      <c r="P93" s="224" t="s">
        <v>196</v>
      </c>
      <c r="Q93" s="224" t="s">
        <v>197</v>
      </c>
    </row>
    <row r="94" spans="1:17" ht="17.25" customHeight="1">
      <c r="A94" s="717"/>
      <c r="B94" s="725" t="s">
        <v>123</v>
      </c>
      <c r="C94" s="796"/>
      <c r="D94" s="796"/>
      <c r="E94" s="841"/>
      <c r="F94" s="841"/>
      <c r="G94" s="841"/>
      <c r="H94" s="841"/>
      <c r="I94" s="841"/>
      <c r="J94" s="841"/>
      <c r="K94" s="842"/>
      <c r="L94" s="248"/>
      <c r="M94" s="225" t="s">
        <v>198</v>
      </c>
      <c r="N94" s="225" t="s">
        <v>139</v>
      </c>
      <c r="O94" s="299" t="str">
        <f>+K13</f>
        <v>人</v>
      </c>
      <c r="P94" s="299" t="str">
        <f>+I8</f>
        <v>人</v>
      </c>
      <c r="Q94" s="299" t="e">
        <f>+P94-O94</f>
        <v>#VALUE!</v>
      </c>
    </row>
    <row r="95" spans="1:17" ht="17.25" customHeight="1">
      <c r="A95" s="628"/>
      <c r="B95" s="808"/>
      <c r="C95" s="809"/>
      <c r="D95" s="809"/>
      <c r="E95" s="843"/>
      <c r="F95" s="843"/>
      <c r="G95" s="843"/>
      <c r="H95" s="843"/>
      <c r="I95" s="843"/>
      <c r="J95" s="843"/>
      <c r="K95" s="844"/>
      <c r="L95" s="248"/>
      <c r="M95" s="225" t="s">
        <v>199</v>
      </c>
      <c r="N95" s="225" t="s">
        <v>139</v>
      </c>
      <c r="O95" s="299" t="str">
        <f>+K15</f>
        <v>人</v>
      </c>
      <c r="P95" s="299" t="str">
        <f>+I8</f>
        <v>人</v>
      </c>
      <c r="Q95" s="299" t="e">
        <f>+P95-O95</f>
        <v>#VALUE!</v>
      </c>
    </row>
    <row r="96" spans="1:17" ht="17.25" customHeight="1">
      <c r="A96" s="750" t="s">
        <v>118</v>
      </c>
      <c r="B96" s="810" t="s">
        <v>131</v>
      </c>
      <c r="C96" s="811"/>
      <c r="D96" s="811"/>
      <c r="E96" s="811"/>
      <c r="F96" s="811"/>
      <c r="G96" s="811"/>
      <c r="H96" s="811"/>
      <c r="I96" s="811"/>
      <c r="J96" s="811"/>
      <c r="K96" s="812"/>
      <c r="L96" s="249"/>
      <c r="M96" s="225" t="s">
        <v>201</v>
      </c>
      <c r="N96" s="225" t="s">
        <v>285</v>
      </c>
      <c r="O96" s="299" t="str">
        <f>+K29</f>
        <v>個</v>
      </c>
      <c r="P96" s="299" t="str">
        <f>+K30</f>
        <v>個</v>
      </c>
      <c r="Q96" s="299" t="e">
        <f>+O96-P96</f>
        <v>#VALUE!</v>
      </c>
    </row>
    <row r="97" spans="1:17" ht="17.25" customHeight="1">
      <c r="A97" s="717"/>
      <c r="B97" s="813"/>
      <c r="C97" s="814"/>
      <c r="D97" s="814"/>
      <c r="E97" s="814"/>
      <c r="F97" s="814"/>
      <c r="G97" s="814"/>
      <c r="H97" s="814"/>
      <c r="I97" s="814"/>
      <c r="J97" s="814"/>
      <c r="K97" s="815"/>
      <c r="L97" s="249"/>
      <c r="M97" s="225" t="s">
        <v>202</v>
      </c>
      <c r="N97" s="225" t="s">
        <v>286</v>
      </c>
      <c r="O97" s="299" t="str">
        <f>+K31</f>
        <v>L/日/避難所</v>
      </c>
      <c r="P97" s="299" t="str">
        <f>+K32</f>
        <v>L/日/避難所</v>
      </c>
      <c r="Q97" s="299" t="e">
        <f>+O97-P97</f>
        <v>#VALUE!</v>
      </c>
    </row>
    <row r="98" spans="1:17" ht="17.25" customHeight="1">
      <c r="A98" s="717"/>
      <c r="B98" s="810" t="s">
        <v>132</v>
      </c>
      <c r="C98" s="811"/>
      <c r="D98" s="811"/>
      <c r="E98" s="811"/>
      <c r="F98" s="811"/>
      <c r="G98" s="811"/>
      <c r="H98" s="811"/>
      <c r="I98" s="811"/>
      <c r="J98" s="811"/>
      <c r="K98" s="812"/>
      <c r="L98" s="249"/>
      <c r="M98" s="225" t="s">
        <v>203</v>
      </c>
      <c r="N98" s="225" t="s">
        <v>287</v>
      </c>
      <c r="O98" s="299" t="str">
        <f>+K33</f>
        <v>L/日/避難所</v>
      </c>
      <c r="P98" s="299" t="str">
        <f>+K34</f>
        <v>L/日/避難所</v>
      </c>
      <c r="Q98" s="299" t="e">
        <f>+O98-P98</f>
        <v>#VALUE!</v>
      </c>
    </row>
    <row r="99" spans="1:17" ht="17.25" customHeight="1">
      <c r="A99" s="717"/>
      <c r="B99" s="813"/>
      <c r="C99" s="814"/>
      <c r="D99" s="814"/>
      <c r="E99" s="814"/>
      <c r="F99" s="814"/>
      <c r="G99" s="814"/>
      <c r="H99" s="814"/>
      <c r="I99" s="814"/>
      <c r="J99" s="814"/>
      <c r="K99" s="815"/>
      <c r="L99" s="249"/>
      <c r="M99" s="225" t="s">
        <v>205</v>
      </c>
      <c r="N99" s="225" t="s">
        <v>288</v>
      </c>
      <c r="O99" s="299" t="str">
        <f>+K40</f>
        <v>箇所</v>
      </c>
      <c r="P99" s="299" t="str">
        <f>+F40</f>
        <v>（　　箇所）</v>
      </c>
      <c r="Q99" s="299" t="e">
        <f>+O99-P99</f>
        <v>#VALUE!</v>
      </c>
    </row>
    <row r="100" spans="1:17" ht="17.25" customHeight="1">
      <c r="A100" s="717"/>
      <c r="B100" s="810" t="s">
        <v>124</v>
      </c>
      <c r="C100" s="811"/>
      <c r="D100" s="811"/>
      <c r="E100" s="811"/>
      <c r="F100" s="811"/>
      <c r="G100" s="811"/>
      <c r="H100" s="811"/>
      <c r="I100" s="811"/>
      <c r="J100" s="811"/>
      <c r="K100" s="812"/>
      <c r="L100" s="337"/>
      <c r="M100" s="225" t="s">
        <v>204</v>
      </c>
      <c r="N100" s="225"/>
      <c r="O100" s="973">
        <f>+I52</f>
        <v>0</v>
      </c>
      <c r="P100" s="973"/>
      <c r="Q100" s="973"/>
    </row>
    <row r="101" spans="1:17" ht="17.25" customHeight="1" thickBot="1">
      <c r="A101" s="717"/>
      <c r="B101" s="881"/>
      <c r="C101" s="882"/>
      <c r="D101" s="882"/>
      <c r="E101" s="882"/>
      <c r="F101" s="882"/>
      <c r="G101" s="882"/>
      <c r="H101" s="882"/>
      <c r="I101" s="882"/>
      <c r="J101" s="882"/>
      <c r="K101" s="883"/>
      <c r="L101" s="337"/>
      <c r="M101" s="225" t="s">
        <v>200</v>
      </c>
      <c r="N101" s="225"/>
      <c r="O101" s="299" t="str">
        <f>+F25</f>
        <v>有　・　無</v>
      </c>
      <c r="P101" s="299"/>
      <c r="Q101" s="299"/>
    </row>
    <row r="102" spans="1:17" ht="14.25" customHeight="1" thickTop="1">
      <c r="A102" s="716"/>
      <c r="B102" s="253" t="s">
        <v>227</v>
      </c>
      <c r="C102" s="253"/>
      <c r="D102" s="254"/>
      <c r="E102" s="254"/>
      <c r="F102" s="254"/>
      <c r="G102" s="254"/>
      <c r="H102" s="254"/>
      <c r="I102" s="254"/>
      <c r="J102" s="254"/>
      <c r="K102" s="252"/>
      <c r="L102" s="338"/>
      <c r="M102" s="184"/>
      <c r="N102" s="184"/>
      <c r="O102" s="180"/>
      <c r="P102" s="180"/>
      <c r="Q102" s="180"/>
    </row>
    <row r="103" spans="1:17" ht="14.25" customHeight="1">
      <c r="A103" s="716"/>
      <c r="B103" s="1147" t="s">
        <v>351</v>
      </c>
      <c r="C103" s="1148"/>
      <c r="D103" s="966"/>
      <c r="E103" s="966"/>
      <c r="F103" s="966"/>
      <c r="G103" s="966"/>
      <c r="H103" s="966"/>
      <c r="I103" s="966"/>
      <c r="J103" s="966"/>
      <c r="K103" s="967"/>
      <c r="L103" s="338"/>
      <c r="M103" s="184"/>
      <c r="N103" s="184"/>
      <c r="O103" s="184"/>
      <c r="P103" s="184"/>
      <c r="Q103" s="184"/>
    </row>
    <row r="104" spans="1:17" ht="14.25" customHeight="1">
      <c r="A104" s="716"/>
      <c r="B104" s="800"/>
      <c r="C104" s="801"/>
      <c r="D104" s="801"/>
      <c r="E104" s="801"/>
      <c r="F104" s="801"/>
      <c r="G104" s="801"/>
      <c r="H104" s="801"/>
      <c r="I104" s="801"/>
      <c r="J104" s="801"/>
      <c r="K104" s="802"/>
      <c r="L104" s="184"/>
      <c r="M104" s="184"/>
      <c r="N104" s="184"/>
      <c r="O104" s="184"/>
      <c r="P104" s="184"/>
    </row>
    <row r="105" spans="1:17" ht="14.25" customHeight="1" thickBot="1">
      <c r="A105" s="753"/>
      <c r="B105" s="803"/>
      <c r="C105" s="804"/>
      <c r="D105" s="804"/>
      <c r="E105" s="804"/>
      <c r="F105" s="804"/>
      <c r="G105" s="804"/>
      <c r="H105" s="804"/>
      <c r="I105" s="804"/>
      <c r="J105" s="804"/>
      <c r="K105" s="805"/>
    </row>
    <row r="106" spans="1:17" ht="14.25" thickTop="1"/>
  </sheetData>
  <mergeCells count="150">
    <mergeCell ref="A96:A105"/>
    <mergeCell ref="B96:K97"/>
    <mergeCell ref="B98:K99"/>
    <mergeCell ref="B100:K101"/>
    <mergeCell ref="O100:Q100"/>
    <mergeCell ref="B103:C103"/>
    <mergeCell ref="D103:K103"/>
    <mergeCell ref="B104:K105"/>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I85:K89"/>
    <mergeCell ref="D86:E86"/>
    <mergeCell ref="D87:E87"/>
    <mergeCell ref="D88:E88"/>
    <mergeCell ref="B81:B84"/>
    <mergeCell ref="D81:E81"/>
    <mergeCell ref="J81:K81"/>
    <mergeCell ref="D82:E82"/>
    <mergeCell ref="J82:K82"/>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I35:K39"/>
    <mergeCell ref="B29:C34"/>
    <mergeCell ref="I29:J29"/>
    <mergeCell ref="I30:J30"/>
    <mergeCell ref="I31:J31"/>
    <mergeCell ref="I32:J32"/>
    <mergeCell ref="D40:D42"/>
    <mergeCell ref="I40:J40"/>
    <mergeCell ref="I41:J41"/>
    <mergeCell ref="E29:F29"/>
    <mergeCell ref="G29:H29"/>
    <mergeCell ref="E30:F30"/>
    <mergeCell ref="F36:G36"/>
    <mergeCell ref="F37:G37"/>
    <mergeCell ref="F38:G38"/>
    <mergeCell ref="F39:G39"/>
    <mergeCell ref="A27:A28"/>
    <mergeCell ref="B27:H28"/>
    <mergeCell ref="I27:K28"/>
    <mergeCell ref="D19:H19"/>
    <mergeCell ref="B20:C21"/>
    <mergeCell ref="D20:H20"/>
    <mergeCell ref="I20:K20"/>
    <mergeCell ref="D21:K21"/>
    <mergeCell ref="B22:C23"/>
    <mergeCell ref="D22:H22"/>
    <mergeCell ref="I22:K23"/>
    <mergeCell ref="D23:H2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D11:E11"/>
    <mergeCell ref="I11:K12"/>
    <mergeCell ref="B12:H12"/>
    <mergeCell ref="A7:A13"/>
    <mergeCell ref="B7:E7"/>
    <mergeCell ref="F7:H7"/>
    <mergeCell ref="B8:E8"/>
    <mergeCell ref="D9:E9"/>
    <mergeCell ref="G9:H9"/>
    <mergeCell ref="B13:H13"/>
    <mergeCell ref="I13:J13"/>
    <mergeCell ref="E1:K1"/>
    <mergeCell ref="A2:E3"/>
    <mergeCell ref="G2:H2"/>
    <mergeCell ref="I2:K2"/>
    <mergeCell ref="G3:H3"/>
    <mergeCell ref="I3:K3"/>
    <mergeCell ref="J9:K9"/>
    <mergeCell ref="B10:E10"/>
    <mergeCell ref="G10:H10"/>
    <mergeCell ref="E51:F51"/>
    <mergeCell ref="G51:H51"/>
    <mergeCell ref="E32:G32"/>
    <mergeCell ref="G30:H30"/>
    <mergeCell ref="E31:G31"/>
    <mergeCell ref="E33:F33"/>
    <mergeCell ref="G33:H33"/>
    <mergeCell ref="E34:F34"/>
    <mergeCell ref="G34:H34"/>
    <mergeCell ref="F35:G35"/>
  </mergeCells>
  <phoneticPr fontId="47"/>
  <conditionalFormatting sqref="Q96 Q101">
    <cfRule type="cellIs" dxfId="71" priority="4" stopIfTrue="1" operator="greaterThan">
      <formula>0</formula>
    </cfRule>
  </conditionalFormatting>
  <conditionalFormatting sqref="Q99">
    <cfRule type="cellIs" dxfId="70" priority="3" stopIfTrue="1" operator="greaterThan">
      <formula>0</formula>
    </cfRule>
  </conditionalFormatting>
  <conditionalFormatting sqref="Q97:Q98">
    <cfRule type="cellIs" dxfId="69" priority="2" stopIfTrue="1" operator="greaterThan">
      <formula>0</formula>
    </cfRule>
  </conditionalFormatting>
  <conditionalFormatting sqref="Q94:Q95">
    <cfRule type="cellIs" dxfId="68" priority="1" stopIfTrue="1" operator="greaterThan">
      <formula>0</formula>
    </cfRule>
  </conditionalFormatting>
  <dataValidations count="18">
    <dataValidation type="list" allowBlank="1" showInputMessage="1" showErrorMessage="1" sqref="F61">
      <formula1>"熊本県,大分県,福岡県,長崎県"</formula1>
    </dataValidation>
    <dataValidation type="list" allowBlank="1" showInputMessage="1" showErrorMessage="1" sqref="J80:K83">
      <formula1>"◎,○,×"</formula1>
    </dataValidation>
    <dataValidation type="list" allowBlank="1" showInputMessage="1" showErrorMessage="1" sqref="G51:H51">
      <formula1>"十分 ・ 不足 ・ 無,十分,不足,無"</formula1>
    </dataValidation>
    <dataValidation type="list" allowBlank="1" showInputMessage="1" showErrorMessage="1" sqref="E51">
      <formula1>"１回　・　２回　・　３回,１回,２回,３回"</formula1>
    </dataValidation>
    <dataValidation type="list" allowBlank="1" showInputMessage="1" showErrorMessage="1" sqref="G47:H48">
      <formula1>"不適　・　適,適,不適"</formula1>
    </dataValidation>
    <dataValidation type="list" allowBlank="1" showInputMessage="1" showErrorMessage="1" sqref="H45:H46 F46 E48:E50 H49:H50 E52">
      <formula1>"無　・　有,有,無"</formula1>
    </dataValidation>
    <dataValidation type="list" allowBlank="1" showInputMessage="1" showErrorMessage="1" sqref="H40 E43:E44 G44">
      <formula1>"無 ・ 有,無,有"</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F41:F42 H41:H42">
      <formula1>"不良・普・良,不良,普,良"</formula1>
    </dataValidation>
    <dataValidation type="list" allowBlank="1" showInputMessage="1" showErrorMessage="1" sqref="E40">
      <formula1>"無(使用不可)・有(使用可),無(使用不可),有(使用可)"</formula1>
    </dataValidation>
    <dataValidation type="list" allowBlank="1" showInputMessage="1" showErrorMessage="1" sqref="F35:G39">
      <formula1>"（使用可・使用不可）,（使用可),（使用不可）"</formula1>
    </dataValidation>
    <dataValidation type="list" allowBlank="1" showInputMessage="1" showErrorMessage="1" sqref="E35:E39">
      <formula1>"無・有,無,有"</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29:F30 E33:F34">
      <formula1>"可(開通)・不可(不通),可(開通),不可(不通)"</formula1>
    </dataValidation>
    <dataValidation type="list" allowBlank="1" showInputMessage="1" showErrorMessage="1" sqref="G52:H52">
      <formula1>"無(不適)　・　有(適),無(不適),有(適)"</formula1>
    </dataValidation>
    <dataValidation type="list" allowBlank="1" showInputMessage="1" showErrorMessage="1" sqref="E45:F45">
      <formula1>"不良　・　普　・　良,不良,普,良"</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topLeftCell="A31" zoomScale="110" zoomScaleNormal="100" zoomScaleSheetLayoutView="110" workbookViewId="0">
      <selection activeCell="B103" sqref="B103:C103"/>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125" style="1" customWidth="1"/>
    <col min="13" max="13" width="8.5" style="1" customWidth="1"/>
    <col min="14" max="14" width="7.875" style="1" customWidth="1"/>
    <col min="15" max="16" width="8.25" style="1" customWidth="1"/>
    <col min="17" max="16384" width="9" style="1"/>
  </cols>
  <sheetData>
    <row r="1" spans="1:11" ht="17.25" customHeight="1" thickBot="1">
      <c r="A1" s="4" t="s">
        <v>225</v>
      </c>
      <c r="B1" s="4"/>
      <c r="C1" s="4"/>
      <c r="D1" s="4"/>
      <c r="E1" s="1248" t="s">
        <v>342</v>
      </c>
      <c r="F1" s="1248"/>
      <c r="G1" s="1248"/>
      <c r="H1" s="1248"/>
      <c r="I1" s="1248"/>
      <c r="J1" s="1248"/>
      <c r="K1" s="1248"/>
    </row>
    <row r="2" spans="1:11" ht="17.25" customHeight="1" thickTop="1">
      <c r="A2" s="678" t="s">
        <v>130</v>
      </c>
      <c r="B2" s="679"/>
      <c r="C2" s="679"/>
      <c r="D2" s="679"/>
      <c r="E2" s="679"/>
      <c r="F2" s="4"/>
      <c r="G2" s="669" t="s">
        <v>65</v>
      </c>
      <c r="H2" s="670"/>
      <c r="I2" s="663" t="s">
        <v>0</v>
      </c>
      <c r="J2" s="664"/>
      <c r="K2" s="665"/>
    </row>
    <row r="3" spans="1:11" ht="17.25" customHeight="1" thickBot="1">
      <c r="A3" s="679"/>
      <c r="B3" s="679"/>
      <c r="C3" s="679"/>
      <c r="D3" s="679"/>
      <c r="E3" s="679"/>
      <c r="F3" s="4"/>
      <c r="G3" s="671" t="s">
        <v>28</v>
      </c>
      <c r="H3" s="672"/>
      <c r="I3" s="666"/>
      <c r="J3" s="667"/>
      <c r="K3" s="668"/>
    </row>
    <row r="4" spans="1:11" ht="17.25" customHeight="1" thickTop="1">
      <c r="A4" s="6" t="s">
        <v>1</v>
      </c>
      <c r="B4" s="4"/>
      <c r="C4" s="4"/>
      <c r="D4" s="4"/>
      <c r="E4" s="4"/>
      <c r="F4" s="4"/>
      <c r="G4" s="530"/>
      <c r="H4" s="60"/>
      <c r="I4" s="60"/>
      <c r="J4" s="60"/>
      <c r="K4" s="60"/>
    </row>
    <row r="5" spans="1:11" ht="17.25" customHeight="1">
      <c r="A5" s="6" t="s">
        <v>2</v>
      </c>
      <c r="B5" s="4"/>
      <c r="C5" s="4"/>
      <c r="D5" s="4"/>
      <c r="E5" s="4"/>
      <c r="F5" s="4"/>
      <c r="G5" s="4"/>
      <c r="H5" s="4"/>
      <c r="I5" s="4"/>
      <c r="J5" s="4"/>
      <c r="K5" s="4"/>
    </row>
    <row r="6" spans="1:11" ht="17.25" customHeight="1" thickBot="1">
      <c r="A6" s="6" t="s">
        <v>3</v>
      </c>
      <c r="B6" s="4"/>
      <c r="C6" s="4"/>
      <c r="D6" s="4"/>
      <c r="E6" s="4"/>
      <c r="F6" s="4"/>
      <c r="G6" s="4"/>
      <c r="H6" s="4"/>
      <c r="I6" s="4"/>
      <c r="J6" s="4"/>
      <c r="K6" s="4"/>
    </row>
    <row r="7" spans="1:11" ht="17.25" customHeight="1" thickTop="1" thickBot="1">
      <c r="A7" s="715" t="s">
        <v>4</v>
      </c>
      <c r="B7" s="730" t="s">
        <v>5</v>
      </c>
      <c r="C7" s="729"/>
      <c r="D7" s="729"/>
      <c r="E7" s="731"/>
      <c r="F7" s="728" t="s">
        <v>73</v>
      </c>
      <c r="G7" s="729"/>
      <c r="H7" s="729"/>
      <c r="I7" s="347" t="s">
        <v>16</v>
      </c>
      <c r="J7" s="369" t="s">
        <v>349</v>
      </c>
      <c r="K7" s="370" t="s">
        <v>350</v>
      </c>
    </row>
    <row r="8" spans="1:11" ht="17.25" customHeight="1" thickTop="1" thickBot="1">
      <c r="A8" s="716"/>
      <c r="B8" s="675"/>
      <c r="C8" s="676"/>
      <c r="D8" s="676"/>
      <c r="E8" s="677"/>
      <c r="F8" s="47"/>
      <c r="G8" s="48"/>
      <c r="H8" s="48"/>
      <c r="I8" s="169" t="s">
        <v>77</v>
      </c>
      <c r="J8" s="91" t="s">
        <v>149</v>
      </c>
      <c r="K8" s="531" t="s">
        <v>150</v>
      </c>
    </row>
    <row r="9" spans="1:11" ht="17.25" customHeight="1" thickTop="1">
      <c r="A9" s="717"/>
      <c r="B9" s="16" t="s">
        <v>14</v>
      </c>
      <c r="C9" s="15"/>
      <c r="D9" s="723"/>
      <c r="E9" s="724"/>
      <c r="F9" s="16" t="s">
        <v>15</v>
      </c>
      <c r="G9" s="721"/>
      <c r="H9" s="722"/>
      <c r="I9" s="16" t="s">
        <v>6</v>
      </c>
      <c r="J9" s="673"/>
      <c r="K9" s="674"/>
    </row>
    <row r="10" spans="1:11" ht="17.25" customHeight="1">
      <c r="A10" s="717"/>
      <c r="B10" s="718"/>
      <c r="C10" s="719"/>
      <c r="D10" s="719"/>
      <c r="E10" s="720"/>
      <c r="F10" s="77" t="s">
        <v>136</v>
      </c>
      <c r="G10" s="649"/>
      <c r="H10" s="650"/>
      <c r="I10" s="532"/>
      <c r="J10" s="533"/>
      <c r="K10" s="534" t="s">
        <v>343</v>
      </c>
    </row>
    <row r="11" spans="1:11" ht="17.25" customHeight="1">
      <c r="A11" s="717"/>
      <c r="B11" s="13" t="s">
        <v>20</v>
      </c>
      <c r="C11" s="14"/>
      <c r="D11" s="637" t="s">
        <v>315</v>
      </c>
      <c r="E11" s="637"/>
      <c r="F11" s="78" t="s">
        <v>137</v>
      </c>
      <c r="G11" s="168" t="str">
        <f>IF(ISERROR(K10/I8),"",K10/I8)</f>
        <v/>
      </c>
      <c r="H11" s="10" t="s">
        <v>138</v>
      </c>
      <c r="I11" s="861" t="s">
        <v>7</v>
      </c>
      <c r="J11" s="862"/>
      <c r="K11" s="863"/>
    </row>
    <row r="12" spans="1:11" ht="17.25" customHeight="1">
      <c r="A12" s="717"/>
      <c r="B12" s="725" t="s">
        <v>60</v>
      </c>
      <c r="C12" s="726"/>
      <c r="D12" s="726"/>
      <c r="E12" s="726"/>
      <c r="F12" s="726"/>
      <c r="G12" s="726"/>
      <c r="H12" s="727"/>
      <c r="I12" s="864"/>
      <c r="J12" s="865"/>
      <c r="K12" s="866"/>
    </row>
    <row r="13" spans="1:11" ht="17.25" customHeight="1" thickBot="1">
      <c r="A13" s="628"/>
      <c r="B13" s="885"/>
      <c r="C13" s="786"/>
      <c r="D13" s="786"/>
      <c r="E13" s="786"/>
      <c r="F13" s="786"/>
      <c r="G13" s="786"/>
      <c r="H13" s="787"/>
      <c r="I13" s="776" t="s">
        <v>185</v>
      </c>
      <c r="J13" s="777"/>
      <c r="K13" s="166" t="str">
        <f>IF(ISERROR(K10/3.5),"人",K10/3.5)</f>
        <v>人</v>
      </c>
    </row>
    <row r="14" spans="1:11" ht="17.25" customHeight="1" thickTop="1">
      <c r="A14" s="715" t="s">
        <v>13</v>
      </c>
      <c r="B14" s="730" t="s">
        <v>8</v>
      </c>
      <c r="C14" s="739"/>
      <c r="D14" s="739"/>
      <c r="E14" s="739"/>
      <c r="F14" s="739"/>
      <c r="G14" s="739"/>
      <c r="H14" s="740"/>
      <c r="I14" s="774" t="s">
        <v>187</v>
      </c>
      <c r="J14" s="775"/>
      <c r="K14" s="167" t="str">
        <f>IF(ISERROR(I8-K13),"人",I8-K13)</f>
        <v>人</v>
      </c>
    </row>
    <row r="15" spans="1:11" ht="17.25" customHeight="1" thickBot="1">
      <c r="A15" s="716"/>
      <c r="B15" s="44" t="s">
        <v>17</v>
      </c>
      <c r="C15" s="45"/>
      <c r="D15" s="784"/>
      <c r="E15" s="784"/>
      <c r="F15" s="784"/>
      <c r="G15" s="784"/>
      <c r="H15" s="785"/>
      <c r="I15" s="774" t="s">
        <v>186</v>
      </c>
      <c r="J15" s="775"/>
      <c r="K15" s="166" t="str">
        <f>IF(ISERROR(K10/6.4),"人",K10/6.4)</f>
        <v>人</v>
      </c>
    </row>
    <row r="16" spans="1:11" ht="17.25" customHeight="1" thickTop="1">
      <c r="A16" s="717"/>
      <c r="B16" s="16" t="s">
        <v>18</v>
      </c>
      <c r="C16" s="15"/>
      <c r="D16" s="786"/>
      <c r="E16" s="786"/>
      <c r="F16" s="786"/>
      <c r="G16" s="786"/>
      <c r="H16" s="787"/>
      <c r="I16" s="776" t="s">
        <v>188</v>
      </c>
      <c r="J16" s="777"/>
      <c r="K16" s="167" t="str">
        <f>IF(ISERROR(I8-K15),"人",I8-K15)</f>
        <v>人</v>
      </c>
    </row>
    <row r="17" spans="1:12" ht="17.25" customHeight="1">
      <c r="A17" s="717"/>
      <c r="B17" s="736" t="s">
        <v>19</v>
      </c>
      <c r="C17" s="737"/>
      <c r="D17" s="737"/>
      <c r="E17" s="737"/>
      <c r="F17" s="737"/>
      <c r="G17" s="737"/>
      <c r="H17" s="738"/>
      <c r="I17" s="158"/>
      <c r="J17" s="159"/>
      <c r="K17" s="160"/>
    </row>
    <row r="18" spans="1:12" ht="17.25" customHeight="1">
      <c r="A18" s="717"/>
      <c r="B18" s="718"/>
      <c r="C18" s="719"/>
      <c r="D18" s="719"/>
      <c r="E18" s="719"/>
      <c r="F18" s="719"/>
      <c r="G18" s="719"/>
      <c r="H18" s="720"/>
      <c r="I18" s="158"/>
      <c r="J18" s="159"/>
      <c r="K18" s="160"/>
    </row>
    <row r="19" spans="1:12" ht="17.25" customHeight="1" thickBot="1">
      <c r="A19" s="717"/>
      <c r="B19" s="349" t="s">
        <v>21</v>
      </c>
      <c r="C19" s="12"/>
      <c r="D19" s="867" t="s">
        <v>29</v>
      </c>
      <c r="E19" s="867"/>
      <c r="F19" s="867"/>
      <c r="G19" s="867"/>
      <c r="H19" s="868"/>
      <c r="I19" s="158"/>
      <c r="J19" s="159"/>
      <c r="K19" s="160"/>
    </row>
    <row r="20" spans="1:12" ht="17.25" customHeight="1" thickTop="1">
      <c r="A20" s="716"/>
      <c r="B20" s="857" t="s">
        <v>26</v>
      </c>
      <c r="C20" s="858"/>
      <c r="D20" s="732" t="s">
        <v>30</v>
      </c>
      <c r="E20" s="732"/>
      <c r="F20" s="732"/>
      <c r="G20" s="732"/>
      <c r="H20" s="732"/>
      <c r="I20" s="1249" t="s">
        <v>126</v>
      </c>
      <c r="J20" s="1249"/>
      <c r="K20" s="1250"/>
    </row>
    <row r="21" spans="1:12" ht="17.25" customHeight="1" thickBot="1">
      <c r="A21" s="716"/>
      <c r="B21" s="859"/>
      <c r="C21" s="860"/>
      <c r="D21" s="695" t="s">
        <v>330</v>
      </c>
      <c r="E21" s="695"/>
      <c r="F21" s="695"/>
      <c r="G21" s="695"/>
      <c r="H21" s="695"/>
      <c r="I21" s="695"/>
      <c r="J21" s="695"/>
      <c r="K21" s="696"/>
    </row>
    <row r="22" spans="1:12" ht="17.25" customHeight="1" thickTop="1">
      <c r="A22" s="717"/>
      <c r="B22" s="655" t="s">
        <v>22</v>
      </c>
      <c r="C22" s="656"/>
      <c r="D22" s="786" t="s">
        <v>30</v>
      </c>
      <c r="E22" s="786"/>
      <c r="F22" s="786"/>
      <c r="G22" s="786"/>
      <c r="H22" s="786"/>
      <c r="I22" s="707" t="s">
        <v>11</v>
      </c>
      <c r="J22" s="708"/>
      <c r="K22" s="709"/>
    </row>
    <row r="23" spans="1:12" ht="17.25" customHeight="1">
      <c r="A23" s="717"/>
      <c r="B23" s="658"/>
      <c r="C23" s="659"/>
      <c r="D23" s="719" t="s">
        <v>27</v>
      </c>
      <c r="E23" s="719"/>
      <c r="F23" s="719"/>
      <c r="G23" s="719"/>
      <c r="H23" s="719"/>
      <c r="I23" s="710"/>
      <c r="J23" s="708"/>
      <c r="K23" s="709"/>
    </row>
    <row r="24" spans="1:12" ht="17.25" customHeight="1" thickBot="1">
      <c r="A24" s="717"/>
      <c r="B24" s="725" t="s">
        <v>9</v>
      </c>
      <c r="C24" s="796"/>
      <c r="D24" s="796"/>
      <c r="E24" s="796"/>
      <c r="F24" s="796"/>
      <c r="G24" s="796"/>
      <c r="H24" s="796"/>
      <c r="I24" s="790"/>
      <c r="J24" s="791"/>
      <c r="K24" s="792"/>
    </row>
    <row r="25" spans="1:12" ht="17.25" customHeight="1" thickTop="1" thickBot="1">
      <c r="A25" s="717"/>
      <c r="B25" s="17" t="s">
        <v>23</v>
      </c>
      <c r="C25" s="18"/>
      <c r="D25" s="348" t="s">
        <v>314</v>
      </c>
      <c r="E25" s="58" t="s">
        <v>71</v>
      </c>
      <c r="F25" s="175" t="s">
        <v>314</v>
      </c>
      <c r="G25" s="741"/>
      <c r="H25" s="742"/>
      <c r="I25" s="790"/>
      <c r="J25" s="791"/>
      <c r="K25" s="792"/>
    </row>
    <row r="26" spans="1:12" ht="17.25" customHeight="1" thickTop="1">
      <c r="A26" s="628"/>
      <c r="B26" s="869" t="s">
        <v>25</v>
      </c>
      <c r="C26" s="870"/>
      <c r="D26" s="870"/>
      <c r="E26" s="56" t="s">
        <v>314</v>
      </c>
      <c r="F26" s="733"/>
      <c r="G26" s="734"/>
      <c r="H26" s="735"/>
      <c r="I26" s="793"/>
      <c r="J26" s="794"/>
      <c r="K26" s="795"/>
    </row>
    <row r="27" spans="1:12" ht="17.25" customHeight="1">
      <c r="A27" s="627"/>
      <c r="B27" s="629" t="s">
        <v>293</v>
      </c>
      <c r="C27" s="630"/>
      <c r="D27" s="630"/>
      <c r="E27" s="630"/>
      <c r="F27" s="630"/>
      <c r="G27" s="630"/>
      <c r="H27" s="631"/>
      <c r="I27" s="680" t="s">
        <v>10</v>
      </c>
      <c r="J27" s="711"/>
      <c r="K27" s="681"/>
    </row>
    <row r="28" spans="1:12" ht="17.25" customHeight="1" thickBot="1">
      <c r="A28" s="628"/>
      <c r="B28" s="632"/>
      <c r="C28" s="633"/>
      <c r="D28" s="633"/>
      <c r="E28" s="633"/>
      <c r="F28" s="633"/>
      <c r="G28" s="633"/>
      <c r="H28" s="634"/>
      <c r="I28" s="712"/>
      <c r="J28" s="713"/>
      <c r="K28" s="714"/>
    </row>
    <row r="29" spans="1:12" ht="17.25" customHeight="1" thickTop="1">
      <c r="A29" s="750" t="s">
        <v>12</v>
      </c>
      <c r="B29" s="680" t="s">
        <v>31</v>
      </c>
      <c r="C29" s="847"/>
      <c r="D29" s="41" t="s">
        <v>32</v>
      </c>
      <c r="E29" s="1251" t="s">
        <v>296</v>
      </c>
      <c r="F29" s="1251"/>
      <c r="G29" s="1252" t="s">
        <v>294</v>
      </c>
      <c r="H29" s="1253"/>
      <c r="I29" s="764" t="s">
        <v>233</v>
      </c>
      <c r="J29" s="765"/>
      <c r="K29" s="535" t="str">
        <f>IF(ISERROR(I8/250),"個",ROUNDUP(I8/250,0))</f>
        <v>個</v>
      </c>
      <c r="L29" s="1" t="s">
        <v>193</v>
      </c>
    </row>
    <row r="30" spans="1:12" ht="17.25" customHeight="1">
      <c r="A30" s="717"/>
      <c r="B30" s="848"/>
      <c r="C30" s="849"/>
      <c r="D30" s="42" t="s">
        <v>62</v>
      </c>
      <c r="E30" s="1254" t="s">
        <v>296</v>
      </c>
      <c r="F30" s="1254"/>
      <c r="G30" s="1239" t="s">
        <v>294</v>
      </c>
      <c r="H30" s="1240"/>
      <c r="I30" s="646" t="s">
        <v>182</v>
      </c>
      <c r="J30" s="766"/>
      <c r="K30" s="536" t="s">
        <v>181</v>
      </c>
    </row>
    <row r="31" spans="1:12" ht="17.25" customHeight="1">
      <c r="A31" s="717"/>
      <c r="B31" s="848"/>
      <c r="C31" s="849"/>
      <c r="D31" s="42" t="s">
        <v>33</v>
      </c>
      <c r="E31" s="1241" t="s">
        <v>297</v>
      </c>
      <c r="F31" s="1241"/>
      <c r="G31" s="1241"/>
      <c r="H31" s="537" t="s">
        <v>295</v>
      </c>
      <c r="I31" s="646" t="s">
        <v>207</v>
      </c>
      <c r="J31" s="616"/>
      <c r="K31" s="171" t="str">
        <f>IF(ISERROR(I8*6),"L/日/避難所",I8*6)</f>
        <v>L/日/避難所</v>
      </c>
    </row>
    <row r="32" spans="1:12" ht="17.25" customHeight="1" thickBot="1">
      <c r="A32" s="717"/>
      <c r="B32" s="848"/>
      <c r="C32" s="849"/>
      <c r="D32" s="43" t="s">
        <v>41</v>
      </c>
      <c r="E32" s="1238" t="s">
        <v>302</v>
      </c>
      <c r="F32" s="1238"/>
      <c r="G32" s="1238"/>
      <c r="H32" s="538" t="s">
        <v>295</v>
      </c>
      <c r="I32" s="646" t="s">
        <v>192</v>
      </c>
      <c r="J32" s="616"/>
      <c r="K32" s="189" t="s">
        <v>194</v>
      </c>
    </row>
    <row r="33" spans="1:16" ht="17.25" customHeight="1" thickTop="1">
      <c r="A33" s="717"/>
      <c r="B33" s="848"/>
      <c r="C33" s="850"/>
      <c r="D33" s="28" t="s">
        <v>34</v>
      </c>
      <c r="E33" s="1242" t="s">
        <v>296</v>
      </c>
      <c r="F33" s="1242"/>
      <c r="G33" s="1243" t="s">
        <v>294</v>
      </c>
      <c r="H33" s="1244"/>
      <c r="I33" s="615" t="s">
        <v>184</v>
      </c>
      <c r="J33" s="616"/>
      <c r="K33" s="171" t="str">
        <f>IF(ISERROR(I8*3),"L/日/避難所",I8*3)</f>
        <v>L/日/避難所</v>
      </c>
    </row>
    <row r="34" spans="1:16" ht="17.25" customHeight="1">
      <c r="A34" s="717"/>
      <c r="B34" s="816"/>
      <c r="C34" s="818"/>
      <c r="D34" s="349" t="s">
        <v>35</v>
      </c>
      <c r="E34" s="1245" t="s">
        <v>296</v>
      </c>
      <c r="F34" s="1245"/>
      <c r="G34" s="1246" t="s">
        <v>294</v>
      </c>
      <c r="H34" s="1247"/>
      <c r="I34" s="162" t="s">
        <v>183</v>
      </c>
      <c r="J34" s="539" t="s">
        <v>206</v>
      </c>
      <c r="K34" s="171" t="str">
        <f>IF(ISERROR(J34*I8),"L/日/避難所",J34*I8)</f>
        <v>L/日/避難所</v>
      </c>
    </row>
    <row r="35" spans="1:16" ht="17.25" customHeight="1">
      <c r="A35" s="717"/>
      <c r="B35" s="629" t="s">
        <v>36</v>
      </c>
      <c r="C35" s="851"/>
      <c r="D35" s="13" t="s">
        <v>37</v>
      </c>
      <c r="E35" s="90" t="s">
        <v>298</v>
      </c>
      <c r="F35" s="651" t="s">
        <v>299</v>
      </c>
      <c r="G35" s="651"/>
      <c r="H35" s="540"/>
      <c r="I35" s="697"/>
      <c r="J35" s="698"/>
      <c r="K35" s="699"/>
    </row>
    <row r="36" spans="1:16" ht="17.25" customHeight="1" thickBot="1">
      <c r="A36" s="717"/>
      <c r="B36" s="852"/>
      <c r="C36" s="853"/>
      <c r="D36" s="349" t="s">
        <v>38</v>
      </c>
      <c r="E36" s="88" t="s">
        <v>298</v>
      </c>
      <c r="F36" s="767" t="s">
        <v>299</v>
      </c>
      <c r="G36" s="767"/>
      <c r="H36" s="541"/>
      <c r="I36" s="644"/>
      <c r="J36" s="645"/>
      <c r="K36" s="700"/>
    </row>
    <row r="37" spans="1:16" ht="17.25" customHeight="1" thickTop="1" thickBot="1">
      <c r="A37" s="717"/>
      <c r="B37" s="852"/>
      <c r="C37" s="854"/>
      <c r="D37" s="53" t="s">
        <v>39</v>
      </c>
      <c r="E37" s="89" t="s">
        <v>298</v>
      </c>
      <c r="F37" s="1255" t="s">
        <v>299</v>
      </c>
      <c r="G37" s="1255"/>
      <c r="H37" s="542"/>
      <c r="I37" s="645"/>
      <c r="J37" s="645"/>
      <c r="K37" s="700"/>
    </row>
    <row r="38" spans="1:16" ht="17.25" customHeight="1" thickTop="1">
      <c r="A38" s="717"/>
      <c r="B38" s="852"/>
      <c r="C38" s="853"/>
      <c r="D38" s="28" t="s">
        <v>40</v>
      </c>
      <c r="E38" s="90" t="s">
        <v>298</v>
      </c>
      <c r="F38" s="771" t="s">
        <v>299</v>
      </c>
      <c r="G38" s="771"/>
      <c r="H38" s="540"/>
      <c r="I38" s="644"/>
      <c r="J38" s="645"/>
      <c r="K38" s="700"/>
    </row>
    <row r="39" spans="1:16" ht="17.25" customHeight="1" thickBot="1">
      <c r="A39" s="717"/>
      <c r="B39" s="852"/>
      <c r="C39" s="853"/>
      <c r="D39" s="349" t="s">
        <v>42</v>
      </c>
      <c r="E39" s="88" t="s">
        <v>298</v>
      </c>
      <c r="F39" s="651" t="s">
        <v>299</v>
      </c>
      <c r="G39" s="651"/>
      <c r="H39" s="543"/>
      <c r="I39" s="701"/>
      <c r="J39" s="702"/>
      <c r="K39" s="703"/>
    </row>
    <row r="40" spans="1:16" ht="17.25" customHeight="1" thickTop="1">
      <c r="A40" s="717"/>
      <c r="B40" s="852"/>
      <c r="C40" s="854"/>
      <c r="D40" s="704" t="s">
        <v>63</v>
      </c>
      <c r="E40" s="118" t="s">
        <v>300</v>
      </c>
      <c r="F40" s="172" t="s">
        <v>180</v>
      </c>
      <c r="G40" s="352" t="s">
        <v>144</v>
      </c>
      <c r="H40" s="97" t="s">
        <v>304</v>
      </c>
      <c r="I40" s="642" t="s">
        <v>292</v>
      </c>
      <c r="J40" s="643"/>
      <c r="K40" s="161" t="str">
        <f>IF(ISERROR(I8/50),"箇所",ROUNDUP(I8/50,0))</f>
        <v>箇所</v>
      </c>
      <c r="L40" s="2"/>
      <c r="M40" s="3"/>
      <c r="N40" s="3"/>
      <c r="O40" s="3"/>
      <c r="P40" s="3"/>
    </row>
    <row r="41" spans="1:16" ht="17.25" customHeight="1" thickBot="1">
      <c r="A41" s="717"/>
      <c r="B41" s="852"/>
      <c r="C41" s="854"/>
      <c r="D41" s="705"/>
      <c r="E41" s="119" t="s">
        <v>146</v>
      </c>
      <c r="F41" s="604" t="s">
        <v>301</v>
      </c>
      <c r="G41" s="428" t="s">
        <v>148</v>
      </c>
      <c r="H41" s="605" t="s">
        <v>301</v>
      </c>
      <c r="I41" s="644"/>
      <c r="J41" s="645"/>
      <c r="K41" s="161"/>
    </row>
    <row r="42" spans="1:16" ht="17.25" customHeight="1" thickTop="1" thickBot="1">
      <c r="A42" s="717"/>
      <c r="B42" s="852"/>
      <c r="C42" s="854"/>
      <c r="D42" s="706"/>
      <c r="E42" s="81" t="s">
        <v>43</v>
      </c>
      <c r="F42" s="606" t="s">
        <v>303</v>
      </c>
      <c r="G42" s="430" t="s">
        <v>61</v>
      </c>
      <c r="H42" s="607" t="s">
        <v>303</v>
      </c>
      <c r="I42" s="340"/>
      <c r="J42" s="341"/>
      <c r="K42" s="342"/>
    </row>
    <row r="43" spans="1:16" ht="17.25" customHeight="1" thickTop="1">
      <c r="A43" s="717"/>
      <c r="B43" s="852"/>
      <c r="C43" s="853"/>
      <c r="D43" s="93" t="s">
        <v>44</v>
      </c>
      <c r="E43" s="324" t="s">
        <v>304</v>
      </c>
      <c r="F43" s="8" t="s">
        <v>67</v>
      </c>
      <c r="G43" s="7"/>
      <c r="H43" s="9" t="s">
        <v>152</v>
      </c>
      <c r="I43" s="340"/>
      <c r="J43" s="341"/>
      <c r="K43" s="342"/>
    </row>
    <row r="44" spans="1:16" ht="17.25" customHeight="1">
      <c r="A44" s="717"/>
      <c r="B44" s="855"/>
      <c r="C44" s="856"/>
      <c r="D44" s="94" t="s">
        <v>45</v>
      </c>
      <c r="E44" s="346" t="s">
        <v>304</v>
      </c>
      <c r="F44" s="7" t="s">
        <v>68</v>
      </c>
      <c r="G44" s="324" t="s">
        <v>304</v>
      </c>
      <c r="H44" s="325" t="s">
        <v>152</v>
      </c>
      <c r="I44" s="343"/>
      <c r="J44" s="344"/>
      <c r="K44" s="345"/>
    </row>
    <row r="45" spans="1:16" ht="17.25" customHeight="1" thickBot="1">
      <c r="A45" s="717"/>
      <c r="B45" s="629" t="s">
        <v>46</v>
      </c>
      <c r="C45" s="851"/>
      <c r="D45" s="94" t="s">
        <v>47</v>
      </c>
      <c r="E45" s="637" t="s">
        <v>305</v>
      </c>
      <c r="F45" s="638"/>
      <c r="G45" s="351" t="s">
        <v>49</v>
      </c>
      <c r="H45" s="304" t="s">
        <v>69</v>
      </c>
      <c r="I45" s="697"/>
      <c r="J45" s="698"/>
      <c r="K45" s="699"/>
    </row>
    <row r="46" spans="1:16" ht="17.25" customHeight="1" thickTop="1" thickBot="1">
      <c r="A46" s="717"/>
      <c r="B46" s="852"/>
      <c r="C46" s="853"/>
      <c r="D46" s="647" t="s">
        <v>48</v>
      </c>
      <c r="E46" s="648"/>
      <c r="F46" s="346" t="s">
        <v>69</v>
      </c>
      <c r="G46" s="544" t="s">
        <v>308</v>
      </c>
      <c r="H46" s="104" t="s">
        <v>69</v>
      </c>
      <c r="I46" s="645"/>
      <c r="J46" s="645"/>
      <c r="K46" s="700"/>
    </row>
    <row r="47" spans="1:16" ht="17.25" customHeight="1" thickTop="1">
      <c r="A47" s="717"/>
      <c r="B47" s="852"/>
      <c r="C47" s="853"/>
      <c r="D47" s="647" t="s">
        <v>56</v>
      </c>
      <c r="E47" s="648"/>
      <c r="F47" s="648"/>
      <c r="G47" s="649" t="s">
        <v>307</v>
      </c>
      <c r="H47" s="650"/>
      <c r="I47" s="644"/>
      <c r="J47" s="645"/>
      <c r="K47" s="700"/>
    </row>
    <row r="48" spans="1:16" ht="17.25" customHeight="1">
      <c r="A48" s="717"/>
      <c r="B48" s="852"/>
      <c r="C48" s="853"/>
      <c r="D48" s="94" t="s">
        <v>52</v>
      </c>
      <c r="E48" s="10" t="s">
        <v>306</v>
      </c>
      <c r="F48" s="94" t="s">
        <v>53</v>
      </c>
      <c r="G48" s="637" t="s">
        <v>51</v>
      </c>
      <c r="H48" s="638"/>
      <c r="I48" s="644"/>
      <c r="J48" s="645"/>
      <c r="K48" s="700"/>
    </row>
    <row r="49" spans="1:11" ht="17.25" customHeight="1">
      <c r="A49" s="717"/>
      <c r="B49" s="852"/>
      <c r="C49" s="853"/>
      <c r="D49" s="94" t="s">
        <v>154</v>
      </c>
      <c r="E49" s="10" t="s">
        <v>306</v>
      </c>
      <c r="F49" s="647" t="s">
        <v>70</v>
      </c>
      <c r="G49" s="648"/>
      <c r="H49" s="353" t="s">
        <v>69</v>
      </c>
      <c r="I49" s="644"/>
      <c r="J49" s="645"/>
      <c r="K49" s="700"/>
    </row>
    <row r="50" spans="1:11" ht="17.25" customHeight="1" thickBot="1">
      <c r="A50" s="717"/>
      <c r="B50" s="855"/>
      <c r="C50" s="856"/>
      <c r="D50" s="93" t="s">
        <v>54</v>
      </c>
      <c r="E50" s="10" t="s">
        <v>306</v>
      </c>
      <c r="F50" s="684" t="s">
        <v>55</v>
      </c>
      <c r="G50" s="685"/>
      <c r="H50" s="304" t="s">
        <v>69</v>
      </c>
      <c r="I50" s="701"/>
      <c r="J50" s="702"/>
      <c r="K50" s="703"/>
    </row>
    <row r="51" spans="1:11" ht="17.25" customHeight="1" thickTop="1" thickBot="1">
      <c r="A51" s="717"/>
      <c r="B51" s="629" t="s">
        <v>57</v>
      </c>
      <c r="C51" s="871"/>
      <c r="D51" s="101" t="s">
        <v>157</v>
      </c>
      <c r="E51" s="1235" t="s">
        <v>310</v>
      </c>
      <c r="F51" s="1235"/>
      <c r="G51" s="1236" t="s">
        <v>311</v>
      </c>
      <c r="H51" s="1237"/>
      <c r="I51" s="1257" t="s">
        <v>190</v>
      </c>
      <c r="J51" s="1258"/>
      <c r="K51" s="1259"/>
    </row>
    <row r="52" spans="1:11" ht="17.25" customHeight="1" thickTop="1">
      <c r="A52" s="628"/>
      <c r="B52" s="855"/>
      <c r="C52" s="856"/>
      <c r="D52" s="102" t="s">
        <v>58</v>
      </c>
      <c r="E52" s="51" t="s">
        <v>69</v>
      </c>
      <c r="F52" s="339" t="s">
        <v>59</v>
      </c>
      <c r="G52" s="649" t="s">
        <v>309</v>
      </c>
      <c r="H52" s="650"/>
      <c r="I52" s="1260"/>
      <c r="J52" s="1261"/>
      <c r="K52" s="1262"/>
    </row>
    <row r="53" spans="1:11" ht="17.25" customHeight="1" thickBot="1">
      <c r="A53" s="4" t="s">
        <v>224</v>
      </c>
      <c r="B53" s="4"/>
      <c r="C53" s="4"/>
      <c r="D53" s="4"/>
      <c r="E53" s="1256" t="s">
        <v>127</v>
      </c>
      <c r="F53" s="1256"/>
      <c r="G53" s="1256"/>
      <c r="H53" s="1256"/>
      <c r="I53" s="1256"/>
      <c r="J53" s="1256"/>
      <c r="K53" s="1256"/>
    </row>
    <row r="54" spans="1:11" ht="17.25" customHeight="1" thickTop="1">
      <c r="A54" s="686" t="s">
        <v>130</v>
      </c>
      <c r="B54" s="686"/>
      <c r="C54" s="686"/>
      <c r="D54" s="686"/>
      <c r="E54" s="687" t="s">
        <v>5</v>
      </c>
      <c r="F54" s="688"/>
      <c r="G54" s="689"/>
      <c r="H54" s="690" t="s">
        <v>65</v>
      </c>
      <c r="I54" s="691"/>
      <c r="J54" s="751" t="s">
        <v>0</v>
      </c>
      <c r="K54" s="752"/>
    </row>
    <row r="55" spans="1:11" ht="17.25" customHeight="1" thickBot="1">
      <c r="A55" s="686"/>
      <c r="B55" s="686"/>
      <c r="C55" s="686"/>
      <c r="D55" s="686"/>
      <c r="E55" s="675"/>
      <c r="F55" s="676"/>
      <c r="G55" s="677"/>
      <c r="H55" s="653" t="s">
        <v>28</v>
      </c>
      <c r="I55" s="654"/>
      <c r="J55" s="610"/>
      <c r="K55" s="611"/>
    </row>
    <row r="56" spans="1:11" ht="17.25" customHeight="1" thickTop="1">
      <c r="A56" s="6" t="s">
        <v>1</v>
      </c>
      <c r="B56" s="4"/>
      <c r="C56" s="4"/>
      <c r="D56" s="4"/>
      <c r="E56" s="4"/>
      <c r="F56" s="4"/>
      <c r="G56" s="1272"/>
      <c r="H56" s="1272"/>
      <c r="I56" s="1272"/>
      <c r="J56" s="1272"/>
      <c r="K56" s="1272"/>
    </row>
    <row r="57" spans="1:11" ht="17.25" customHeight="1">
      <c r="A57" s="6" t="s">
        <v>2</v>
      </c>
      <c r="B57" s="4"/>
      <c r="C57" s="4"/>
      <c r="D57" s="4"/>
      <c r="E57" s="4"/>
      <c r="F57" s="4"/>
      <c r="G57" s="4"/>
      <c r="H57" s="4"/>
      <c r="I57" s="4"/>
      <c r="J57" s="4"/>
      <c r="K57" s="4"/>
    </row>
    <row r="58" spans="1:11" ht="17.25" customHeight="1">
      <c r="A58" s="6" t="s">
        <v>3</v>
      </c>
      <c r="B58" s="4"/>
      <c r="C58" s="4"/>
      <c r="D58" s="4"/>
      <c r="E58" s="4"/>
      <c r="F58" s="4"/>
      <c r="G58" s="4"/>
      <c r="H58" s="4"/>
      <c r="I58" s="4"/>
      <c r="J58" s="4"/>
      <c r="K58" s="4"/>
    </row>
    <row r="59" spans="1:11" ht="17.25" customHeight="1" thickBot="1">
      <c r="A59" s="20"/>
      <c r="B59" s="680" t="s">
        <v>74</v>
      </c>
      <c r="C59" s="847"/>
      <c r="D59" s="847"/>
      <c r="E59" s="613"/>
      <c r="F59" s="613"/>
      <c r="G59" s="613"/>
      <c r="H59" s="614"/>
      <c r="I59" s="874" t="s">
        <v>75</v>
      </c>
      <c r="J59" s="613"/>
      <c r="K59" s="614"/>
    </row>
    <row r="60" spans="1:11" ht="17.25" customHeight="1" thickTop="1">
      <c r="A60" s="715" t="s">
        <v>95</v>
      </c>
      <c r="B60" s="857" t="s">
        <v>76</v>
      </c>
      <c r="C60" s="858"/>
      <c r="D60" s="1273" t="s">
        <v>77</v>
      </c>
      <c r="E60" s="12" t="s">
        <v>159</v>
      </c>
      <c r="F60" s="12"/>
      <c r="G60" s="12"/>
      <c r="H60" s="545" t="s">
        <v>77</v>
      </c>
      <c r="I60" s="108" t="s">
        <v>95</v>
      </c>
      <c r="J60" s="110" t="s">
        <v>161</v>
      </c>
      <c r="K60" s="148" t="s">
        <v>139</v>
      </c>
    </row>
    <row r="61" spans="1:11" ht="17.25" customHeight="1">
      <c r="A61" s="716"/>
      <c r="B61" s="1270"/>
      <c r="C61" s="1271"/>
      <c r="D61" s="1265"/>
      <c r="E61" s="19" t="s">
        <v>78</v>
      </c>
      <c r="F61" s="19"/>
      <c r="G61" s="19"/>
      <c r="H61" s="546" t="s">
        <v>77</v>
      </c>
      <c r="I61" s="109" t="s">
        <v>162</v>
      </c>
      <c r="J61" s="111" t="s">
        <v>163</v>
      </c>
      <c r="K61" s="149" t="s">
        <v>139</v>
      </c>
    </row>
    <row r="62" spans="1:11" ht="17.25" customHeight="1" thickBot="1">
      <c r="A62" s="716"/>
      <c r="B62" s="1274" t="s">
        <v>79</v>
      </c>
      <c r="C62" s="1275"/>
      <c r="D62" s="547" t="s">
        <v>77</v>
      </c>
      <c r="E62" s="12" t="s">
        <v>81</v>
      </c>
      <c r="F62" s="12"/>
      <c r="G62" s="12"/>
      <c r="H62" s="548" t="s">
        <v>77</v>
      </c>
      <c r="I62" s="113"/>
      <c r="J62" s="111" t="s">
        <v>164</v>
      </c>
      <c r="K62" s="149" t="s">
        <v>139</v>
      </c>
    </row>
    <row r="63" spans="1:11" ht="17.25" customHeight="1" thickTop="1">
      <c r="A63" s="716"/>
      <c r="B63" s="1274" t="s">
        <v>82</v>
      </c>
      <c r="C63" s="1275"/>
      <c r="D63" s="549" t="s">
        <v>77</v>
      </c>
      <c r="E63" s="550"/>
      <c r="F63" s="551"/>
      <c r="G63" s="550"/>
      <c r="H63" s="552"/>
      <c r="I63" s="113"/>
      <c r="J63" s="112" t="s">
        <v>165</v>
      </c>
      <c r="K63" s="150" t="s">
        <v>139</v>
      </c>
    </row>
    <row r="64" spans="1:11" ht="17.25" customHeight="1" thickBot="1">
      <c r="A64" s="716"/>
      <c r="B64" s="1274" t="s">
        <v>135</v>
      </c>
      <c r="C64" s="1275"/>
      <c r="D64" s="553" t="s">
        <v>77</v>
      </c>
      <c r="E64" s="554"/>
      <c r="F64" s="555"/>
      <c r="G64" s="554"/>
      <c r="H64" s="556"/>
      <c r="I64" s="113"/>
      <c r="J64" s="94" t="s">
        <v>166</v>
      </c>
      <c r="K64" s="350" t="s">
        <v>139</v>
      </c>
    </row>
    <row r="65" spans="1:11" ht="17.25" customHeight="1" thickTop="1">
      <c r="A65" s="716"/>
      <c r="B65" s="1276" t="s">
        <v>134</v>
      </c>
      <c r="C65" s="1277"/>
      <c r="D65" s="1263" t="s">
        <v>77</v>
      </c>
      <c r="E65" s="19" t="s">
        <v>83</v>
      </c>
      <c r="F65" s="19"/>
      <c r="G65" s="19"/>
      <c r="H65" s="546" t="s">
        <v>77</v>
      </c>
      <c r="I65" s="557" t="s">
        <v>234</v>
      </c>
      <c r="J65" s="558"/>
      <c r="K65" s="559" t="s">
        <v>139</v>
      </c>
    </row>
    <row r="66" spans="1:11" ht="17.25" customHeight="1">
      <c r="A66" s="716"/>
      <c r="B66" s="1278"/>
      <c r="C66" s="1279"/>
      <c r="D66" s="1264"/>
      <c r="E66" s="560" t="s">
        <v>84</v>
      </c>
      <c r="F66" s="560"/>
      <c r="G66" s="560"/>
      <c r="H66" s="561" t="s">
        <v>77</v>
      </c>
      <c r="I66" s="1282" t="s">
        <v>235</v>
      </c>
      <c r="J66" s="1283"/>
      <c r="K66" s="559" t="s">
        <v>139</v>
      </c>
    </row>
    <row r="67" spans="1:11" ht="17.25" customHeight="1">
      <c r="A67" s="716"/>
      <c r="B67" s="1280"/>
      <c r="C67" s="1281"/>
      <c r="D67" s="1265"/>
      <c r="E67" s="560" t="s">
        <v>85</v>
      </c>
      <c r="F67" s="560"/>
      <c r="G67" s="560"/>
      <c r="H67" s="561" t="s">
        <v>77</v>
      </c>
      <c r="I67" s="1284" t="s">
        <v>236</v>
      </c>
      <c r="J67" s="1285"/>
      <c r="K67" s="1286"/>
    </row>
    <row r="68" spans="1:11" ht="17.25" customHeight="1">
      <c r="A68" s="716"/>
      <c r="B68" s="1266" t="s">
        <v>86</v>
      </c>
      <c r="C68" s="1267"/>
      <c r="D68" s="1263" t="s">
        <v>77</v>
      </c>
      <c r="E68" s="12" t="s">
        <v>87</v>
      </c>
      <c r="F68" s="12"/>
      <c r="G68" s="12"/>
      <c r="H68" s="548" t="s">
        <v>77</v>
      </c>
      <c r="I68" s="1284"/>
      <c r="J68" s="1285"/>
      <c r="K68" s="1286"/>
    </row>
    <row r="69" spans="1:11" ht="17.25" customHeight="1">
      <c r="A69" s="716"/>
      <c r="B69" s="1268"/>
      <c r="C69" s="1269"/>
      <c r="D69" s="1264"/>
      <c r="E69" s="15" t="s">
        <v>88</v>
      </c>
      <c r="F69" s="15"/>
      <c r="G69" s="15"/>
      <c r="H69" s="562" t="s">
        <v>77</v>
      </c>
      <c r="I69" s="1287" t="s">
        <v>237</v>
      </c>
      <c r="J69" s="563" t="s">
        <v>238</v>
      </c>
      <c r="K69" s="148" t="s">
        <v>139</v>
      </c>
    </row>
    <row r="70" spans="1:11" ht="17.25" customHeight="1">
      <c r="A70" s="716"/>
      <c r="B70" s="1268"/>
      <c r="C70" s="1269"/>
      <c r="D70" s="1264"/>
      <c r="E70" s="15" t="s">
        <v>89</v>
      </c>
      <c r="F70" s="15"/>
      <c r="G70" s="15"/>
      <c r="H70" s="562" t="s">
        <v>77</v>
      </c>
      <c r="I70" s="1288"/>
      <c r="J70" s="564" t="s">
        <v>239</v>
      </c>
      <c r="K70" s="149" t="s">
        <v>139</v>
      </c>
    </row>
    <row r="71" spans="1:11" ht="17.25" customHeight="1" thickBot="1">
      <c r="A71" s="716"/>
      <c r="B71" s="1270"/>
      <c r="C71" s="1271"/>
      <c r="D71" s="1265"/>
      <c r="E71" s="15" t="s">
        <v>90</v>
      </c>
      <c r="F71" s="15"/>
      <c r="G71" s="15"/>
      <c r="H71" s="562" t="s">
        <v>77</v>
      </c>
      <c r="I71" s="1288"/>
      <c r="J71" s="564" t="s">
        <v>240</v>
      </c>
      <c r="K71" s="149" t="s">
        <v>139</v>
      </c>
    </row>
    <row r="72" spans="1:11" ht="17.25" customHeight="1" thickTop="1">
      <c r="A72" s="716"/>
      <c r="B72" s="565" t="s">
        <v>91</v>
      </c>
      <c r="C72" s="566"/>
      <c r="D72" s="566"/>
      <c r="E72" s="567"/>
      <c r="F72" s="568" t="s">
        <v>77</v>
      </c>
      <c r="G72" s="569"/>
      <c r="H72" s="570"/>
      <c r="I72" s="1288"/>
      <c r="J72" s="564" t="s">
        <v>245</v>
      </c>
      <c r="K72" s="149" t="s">
        <v>139</v>
      </c>
    </row>
    <row r="73" spans="1:11" ht="17.25" customHeight="1">
      <c r="A73" s="716"/>
      <c r="B73" s="42" t="s">
        <v>92</v>
      </c>
      <c r="C73" s="571"/>
      <c r="D73" s="571"/>
      <c r="E73" s="571"/>
      <c r="F73" s="549" t="s">
        <v>77</v>
      </c>
      <c r="G73" s="572"/>
      <c r="H73" s="573"/>
      <c r="I73" s="1288"/>
      <c r="J73" s="564" t="s">
        <v>241</v>
      </c>
      <c r="K73" s="149" t="s">
        <v>139</v>
      </c>
    </row>
    <row r="74" spans="1:11" ht="17.25" customHeight="1">
      <c r="A74" s="716"/>
      <c r="B74" s="42" t="s">
        <v>93</v>
      </c>
      <c r="C74" s="571"/>
      <c r="D74" s="571"/>
      <c r="E74" s="571"/>
      <c r="F74" s="549" t="s">
        <v>77</v>
      </c>
      <c r="G74" s="572"/>
      <c r="H74" s="573"/>
      <c r="I74" s="1289"/>
      <c r="J74" s="574" t="s">
        <v>344</v>
      </c>
      <c r="K74" s="150" t="s">
        <v>139</v>
      </c>
    </row>
    <row r="75" spans="1:11" ht="17.25" customHeight="1" thickBot="1">
      <c r="A75" s="753"/>
      <c r="B75" s="43" t="s">
        <v>94</v>
      </c>
      <c r="C75" s="575"/>
      <c r="D75" s="575"/>
      <c r="E75" s="575"/>
      <c r="F75" s="576" t="s">
        <v>77</v>
      </c>
      <c r="G75" s="577"/>
      <c r="H75" s="578"/>
      <c r="I75" s="612" t="s">
        <v>174</v>
      </c>
      <c r="J75" s="613"/>
      <c r="K75" s="614"/>
    </row>
    <row r="76" spans="1:11" ht="17.25" customHeight="1" thickTop="1">
      <c r="A76" s="692" t="s">
        <v>96</v>
      </c>
      <c r="B76" s="655" t="s">
        <v>100</v>
      </c>
      <c r="C76" s="656"/>
      <c r="D76" s="56"/>
      <c r="E76" s="15" t="s">
        <v>97</v>
      </c>
      <c r="F76" s="15"/>
      <c r="G76" s="15"/>
      <c r="H76" s="121" t="s">
        <v>77</v>
      </c>
      <c r="I76" s="621"/>
      <c r="J76" s="622"/>
      <c r="K76" s="623"/>
    </row>
    <row r="77" spans="1:11" ht="17.25" customHeight="1">
      <c r="A77" s="693"/>
      <c r="B77" s="657"/>
      <c r="C77" s="656"/>
      <c r="D77" s="120" t="s">
        <v>77</v>
      </c>
      <c r="E77" s="15" t="s">
        <v>98</v>
      </c>
      <c r="F77" s="15"/>
      <c r="G77" s="15"/>
      <c r="H77" s="121" t="s">
        <v>77</v>
      </c>
      <c r="I77" s="624"/>
      <c r="J77" s="625"/>
      <c r="K77" s="626"/>
    </row>
    <row r="78" spans="1:11" ht="17.25" customHeight="1" thickBot="1">
      <c r="A78" s="694"/>
      <c r="B78" s="658"/>
      <c r="C78" s="659"/>
      <c r="D78" s="579"/>
      <c r="E78" s="19" t="s">
        <v>99</v>
      </c>
      <c r="F78" s="19"/>
      <c r="G78" s="19"/>
      <c r="H78" s="580" t="s">
        <v>77</v>
      </c>
      <c r="I78" s="624"/>
      <c r="J78" s="625"/>
      <c r="K78" s="626"/>
    </row>
    <row r="79" spans="1:11" ht="17.25" customHeight="1" thickTop="1">
      <c r="A79" s="750" t="s">
        <v>106</v>
      </c>
      <c r="B79" s="114" t="s">
        <v>101</v>
      </c>
      <c r="C79" s="115"/>
      <c r="D79" s="680" t="s">
        <v>102</v>
      </c>
      <c r="E79" s="681"/>
      <c r="F79" s="117" t="s">
        <v>175</v>
      </c>
      <c r="G79" s="116" t="s">
        <v>80</v>
      </c>
      <c r="H79" s="124" t="s">
        <v>103</v>
      </c>
      <c r="I79" s="125" t="s">
        <v>167</v>
      </c>
      <c r="J79" s="617" t="s">
        <v>336</v>
      </c>
      <c r="K79" s="618"/>
    </row>
    <row r="80" spans="1:11" ht="17.25" customHeight="1" thickBot="1">
      <c r="A80" s="717"/>
      <c r="B80" s="94" t="s">
        <v>176</v>
      </c>
      <c r="C80" s="115"/>
      <c r="D80" s="682" t="s">
        <v>139</v>
      </c>
      <c r="E80" s="683"/>
      <c r="F80" s="138" t="s">
        <v>116</v>
      </c>
      <c r="G80" s="139" t="s">
        <v>116</v>
      </c>
      <c r="H80" s="140" t="s">
        <v>116</v>
      </c>
      <c r="I80" s="126" t="s">
        <v>170</v>
      </c>
      <c r="J80" s="619" t="s">
        <v>169</v>
      </c>
      <c r="K80" s="620"/>
    </row>
    <row r="81" spans="1:17" ht="17.25" customHeight="1" thickTop="1">
      <c r="A81" s="717"/>
      <c r="B81" s="819" t="s">
        <v>104</v>
      </c>
      <c r="C81" s="35" t="s">
        <v>107</v>
      </c>
      <c r="D81" s="825" t="s">
        <v>77</v>
      </c>
      <c r="E81" s="826"/>
      <c r="F81" s="138" t="s">
        <v>116</v>
      </c>
      <c r="G81" s="139" t="s">
        <v>116</v>
      </c>
      <c r="H81" s="140" t="s">
        <v>116</v>
      </c>
      <c r="I81" s="126" t="s">
        <v>171</v>
      </c>
      <c r="J81" s="619" t="s">
        <v>169</v>
      </c>
      <c r="K81" s="620"/>
    </row>
    <row r="82" spans="1:17" ht="17.25" customHeight="1">
      <c r="A82" s="717"/>
      <c r="B82" s="820"/>
      <c r="C82" s="36" t="s">
        <v>108</v>
      </c>
      <c r="D82" s="827" t="s">
        <v>116</v>
      </c>
      <c r="E82" s="828"/>
      <c r="F82" s="141" t="s">
        <v>116</v>
      </c>
      <c r="G82" s="142" t="s">
        <v>116</v>
      </c>
      <c r="H82" s="143" t="s">
        <v>116</v>
      </c>
      <c r="I82" s="126" t="s">
        <v>172</v>
      </c>
      <c r="J82" s="619" t="s">
        <v>169</v>
      </c>
      <c r="K82" s="620"/>
    </row>
    <row r="83" spans="1:17" ht="17.25" customHeight="1" thickBot="1">
      <c r="A83" s="717"/>
      <c r="B83" s="820"/>
      <c r="C83" s="36" t="s">
        <v>109</v>
      </c>
      <c r="D83" s="827" t="s">
        <v>116</v>
      </c>
      <c r="E83" s="828"/>
      <c r="F83" s="141" t="s">
        <v>116</v>
      </c>
      <c r="G83" s="142" t="s">
        <v>116</v>
      </c>
      <c r="H83" s="143" t="s">
        <v>116</v>
      </c>
      <c r="I83" s="127" t="s">
        <v>173</v>
      </c>
      <c r="J83" s="608" t="s">
        <v>168</v>
      </c>
      <c r="K83" s="609"/>
    </row>
    <row r="84" spans="1:17" ht="17.25" customHeight="1" thickTop="1" thickBot="1">
      <c r="A84" s="717"/>
      <c r="B84" s="821"/>
      <c r="C84" s="37" t="s">
        <v>110</v>
      </c>
      <c r="D84" s="806" t="s">
        <v>116</v>
      </c>
      <c r="E84" s="807"/>
      <c r="F84" s="144" t="s">
        <v>116</v>
      </c>
      <c r="G84" s="145" t="s">
        <v>116</v>
      </c>
      <c r="H84" s="144" t="s">
        <v>116</v>
      </c>
      <c r="I84" s="816" t="s">
        <v>174</v>
      </c>
      <c r="J84" s="817"/>
      <c r="K84" s="818"/>
    </row>
    <row r="85" spans="1:17" ht="17.25" customHeight="1" thickTop="1">
      <c r="A85" s="717"/>
      <c r="B85" s="829" t="s">
        <v>105</v>
      </c>
      <c r="C85" s="34" t="s">
        <v>111</v>
      </c>
      <c r="D85" s="822" t="s">
        <v>116</v>
      </c>
      <c r="E85" s="822"/>
      <c r="F85" s="139" t="s">
        <v>116</v>
      </c>
      <c r="G85" s="139" t="s">
        <v>116</v>
      </c>
      <c r="H85" s="138" t="s">
        <v>116</v>
      </c>
      <c r="I85" s="697"/>
      <c r="J85" s="698"/>
      <c r="K85" s="699"/>
    </row>
    <row r="86" spans="1:17" ht="17.25" customHeight="1">
      <c r="A86" s="717"/>
      <c r="B86" s="830"/>
      <c r="C86" s="26" t="s">
        <v>112</v>
      </c>
      <c r="D86" s="823" t="s">
        <v>116</v>
      </c>
      <c r="E86" s="823"/>
      <c r="F86" s="142" t="s">
        <v>116</v>
      </c>
      <c r="G86" s="142" t="s">
        <v>116</v>
      </c>
      <c r="H86" s="141" t="s">
        <v>116</v>
      </c>
      <c r="I86" s="644"/>
      <c r="J86" s="645"/>
      <c r="K86" s="700"/>
    </row>
    <row r="87" spans="1:17" ht="17.25" customHeight="1" thickBot="1">
      <c r="A87" s="717"/>
      <c r="B87" s="830"/>
      <c r="C87" s="38" t="s">
        <v>113</v>
      </c>
      <c r="D87" s="824" t="s">
        <v>116</v>
      </c>
      <c r="E87" s="824"/>
      <c r="F87" s="142" t="s">
        <v>116</v>
      </c>
      <c r="G87" s="142" t="s">
        <v>116</v>
      </c>
      <c r="H87" s="141" t="s">
        <v>116</v>
      </c>
      <c r="I87" s="644"/>
      <c r="J87" s="645"/>
      <c r="K87" s="700"/>
    </row>
    <row r="88" spans="1:17" ht="17.25" customHeight="1" thickTop="1">
      <c r="A88" s="717"/>
      <c r="B88" s="831"/>
      <c r="C88" s="354" t="s">
        <v>114</v>
      </c>
      <c r="D88" s="833" t="s">
        <v>116</v>
      </c>
      <c r="E88" s="834"/>
      <c r="F88" s="146" t="s">
        <v>116</v>
      </c>
      <c r="G88" s="147" t="s">
        <v>116</v>
      </c>
      <c r="H88" s="146" t="s">
        <v>116</v>
      </c>
      <c r="I88" s="644"/>
      <c r="J88" s="645"/>
      <c r="K88" s="700"/>
    </row>
    <row r="89" spans="1:17" ht="17.25" customHeight="1" thickBot="1">
      <c r="A89" s="628"/>
      <c r="B89" s="832"/>
      <c r="C89" s="37" t="s">
        <v>115</v>
      </c>
      <c r="D89" s="806" t="s">
        <v>116</v>
      </c>
      <c r="E89" s="807"/>
      <c r="F89" s="144" t="s">
        <v>116</v>
      </c>
      <c r="G89" s="145" t="s">
        <v>116</v>
      </c>
      <c r="H89" s="144" t="s">
        <v>116</v>
      </c>
      <c r="I89" s="701"/>
      <c r="J89" s="702"/>
      <c r="K89" s="703"/>
    </row>
    <row r="90" spans="1:17" ht="17.25" customHeight="1" thickTop="1">
      <c r="A90" s="750" t="s">
        <v>117</v>
      </c>
      <c r="B90" s="349" t="s">
        <v>119</v>
      </c>
      <c r="C90" s="39"/>
      <c r="D90" s="15"/>
      <c r="E90" s="836"/>
      <c r="F90" s="837"/>
      <c r="G90" s="837"/>
      <c r="H90" s="837"/>
      <c r="I90" s="837"/>
      <c r="J90" s="837"/>
      <c r="K90" s="838"/>
    </row>
    <row r="91" spans="1:17" ht="17.25" customHeight="1">
      <c r="A91" s="717"/>
      <c r="B91" s="28" t="s">
        <v>120</v>
      </c>
      <c r="C91" s="29"/>
      <c r="D91" s="19"/>
      <c r="E91" s="839"/>
      <c r="F91" s="839"/>
      <c r="G91" s="839"/>
      <c r="H91" s="839"/>
      <c r="I91" s="839"/>
      <c r="J91" s="839"/>
      <c r="K91" s="840"/>
    </row>
    <row r="92" spans="1:17" ht="17.25" customHeight="1">
      <c r="A92" s="717"/>
      <c r="B92" s="349" t="s">
        <v>121</v>
      </c>
      <c r="C92" s="27"/>
      <c r="D92" s="12"/>
      <c r="E92" s="837"/>
      <c r="F92" s="837"/>
      <c r="G92" s="837"/>
      <c r="H92" s="837"/>
      <c r="I92" s="837"/>
      <c r="J92" s="837"/>
      <c r="K92" s="838"/>
    </row>
    <row r="93" spans="1:17" ht="17.25" customHeight="1">
      <c r="A93" s="717"/>
      <c r="B93" s="28" t="s">
        <v>122</v>
      </c>
      <c r="C93" s="29"/>
      <c r="D93" s="29"/>
      <c r="E93" s="839"/>
      <c r="F93" s="839"/>
      <c r="G93" s="839"/>
      <c r="H93" s="839"/>
      <c r="I93" s="839"/>
      <c r="J93" s="839"/>
      <c r="K93" s="840"/>
      <c r="L93" s="247"/>
      <c r="M93" s="223"/>
      <c r="N93" s="223"/>
      <c r="O93" s="224" t="s">
        <v>195</v>
      </c>
      <c r="P93" s="224" t="s">
        <v>196</v>
      </c>
      <c r="Q93" s="224" t="s">
        <v>197</v>
      </c>
    </row>
    <row r="94" spans="1:17" ht="17.25" customHeight="1">
      <c r="A94" s="717"/>
      <c r="B94" s="725" t="s">
        <v>123</v>
      </c>
      <c r="C94" s="796"/>
      <c r="D94" s="796"/>
      <c r="E94" s="841"/>
      <c r="F94" s="841"/>
      <c r="G94" s="841"/>
      <c r="H94" s="841"/>
      <c r="I94" s="841"/>
      <c r="J94" s="841"/>
      <c r="K94" s="842"/>
      <c r="L94" s="248"/>
      <c r="M94" s="225" t="s">
        <v>198</v>
      </c>
      <c r="N94" s="225" t="s">
        <v>139</v>
      </c>
      <c r="O94" s="299" t="str">
        <f>+K13</f>
        <v>人</v>
      </c>
      <c r="P94" s="299" t="str">
        <f>+I8</f>
        <v>人</v>
      </c>
      <c r="Q94" s="299" t="e">
        <f>+P94-O94</f>
        <v>#VALUE!</v>
      </c>
    </row>
    <row r="95" spans="1:17" ht="17.25" customHeight="1">
      <c r="A95" s="628"/>
      <c r="B95" s="808"/>
      <c r="C95" s="809"/>
      <c r="D95" s="809"/>
      <c r="E95" s="843"/>
      <c r="F95" s="843"/>
      <c r="G95" s="843"/>
      <c r="H95" s="843"/>
      <c r="I95" s="843"/>
      <c r="J95" s="843"/>
      <c r="K95" s="844"/>
      <c r="L95" s="248"/>
      <c r="M95" s="225" t="s">
        <v>199</v>
      </c>
      <c r="N95" s="225" t="s">
        <v>139</v>
      </c>
      <c r="O95" s="299" t="str">
        <f>+K15</f>
        <v>人</v>
      </c>
      <c r="P95" s="299" t="str">
        <f>+I8</f>
        <v>人</v>
      </c>
      <c r="Q95" s="299" t="e">
        <f>+P95-O95</f>
        <v>#VALUE!</v>
      </c>
    </row>
    <row r="96" spans="1:17" ht="17.25" customHeight="1">
      <c r="A96" s="750" t="s">
        <v>118</v>
      </c>
      <c r="B96" s="810" t="s">
        <v>131</v>
      </c>
      <c r="C96" s="811"/>
      <c r="D96" s="811"/>
      <c r="E96" s="811"/>
      <c r="F96" s="811"/>
      <c r="G96" s="811"/>
      <c r="H96" s="811"/>
      <c r="I96" s="811"/>
      <c r="J96" s="811"/>
      <c r="K96" s="812"/>
      <c r="L96" s="249"/>
      <c r="M96" s="225" t="s">
        <v>201</v>
      </c>
      <c r="N96" s="225" t="s">
        <v>285</v>
      </c>
      <c r="O96" s="299" t="str">
        <f>+K29</f>
        <v>個</v>
      </c>
      <c r="P96" s="299" t="str">
        <f>+K30</f>
        <v>個</v>
      </c>
      <c r="Q96" s="299" t="e">
        <f>+O96-P96</f>
        <v>#VALUE!</v>
      </c>
    </row>
    <row r="97" spans="1:17" ht="17.25" customHeight="1">
      <c r="A97" s="717"/>
      <c r="B97" s="813"/>
      <c r="C97" s="814"/>
      <c r="D97" s="814"/>
      <c r="E97" s="814"/>
      <c r="F97" s="814"/>
      <c r="G97" s="814"/>
      <c r="H97" s="814"/>
      <c r="I97" s="814"/>
      <c r="J97" s="814"/>
      <c r="K97" s="815"/>
      <c r="L97" s="249"/>
      <c r="M97" s="225" t="s">
        <v>202</v>
      </c>
      <c r="N97" s="225" t="s">
        <v>286</v>
      </c>
      <c r="O97" s="299" t="str">
        <f>+K31</f>
        <v>L/日/避難所</v>
      </c>
      <c r="P97" s="299" t="str">
        <f>+K32</f>
        <v>L/日/避難所</v>
      </c>
      <c r="Q97" s="299" t="e">
        <f>+O97-P97</f>
        <v>#VALUE!</v>
      </c>
    </row>
    <row r="98" spans="1:17" ht="17.25" customHeight="1">
      <c r="A98" s="717"/>
      <c r="B98" s="810" t="s">
        <v>132</v>
      </c>
      <c r="C98" s="811"/>
      <c r="D98" s="811"/>
      <c r="E98" s="811"/>
      <c r="F98" s="811"/>
      <c r="G98" s="811"/>
      <c r="H98" s="811"/>
      <c r="I98" s="811"/>
      <c r="J98" s="811"/>
      <c r="K98" s="812"/>
      <c r="L98" s="249"/>
      <c r="M98" s="225" t="s">
        <v>203</v>
      </c>
      <c r="N98" s="225" t="s">
        <v>287</v>
      </c>
      <c r="O98" s="299" t="str">
        <f>+K33</f>
        <v>L/日/避難所</v>
      </c>
      <c r="P98" s="299" t="str">
        <f>+K34</f>
        <v>L/日/避難所</v>
      </c>
      <c r="Q98" s="299" t="e">
        <f>+O98-P98</f>
        <v>#VALUE!</v>
      </c>
    </row>
    <row r="99" spans="1:17" ht="17.25" customHeight="1">
      <c r="A99" s="717"/>
      <c r="B99" s="813"/>
      <c r="C99" s="814"/>
      <c r="D99" s="814"/>
      <c r="E99" s="814"/>
      <c r="F99" s="814"/>
      <c r="G99" s="814"/>
      <c r="H99" s="814"/>
      <c r="I99" s="814"/>
      <c r="J99" s="814"/>
      <c r="K99" s="815"/>
      <c r="L99" s="249"/>
      <c r="M99" s="225" t="s">
        <v>205</v>
      </c>
      <c r="N99" s="225" t="s">
        <v>288</v>
      </c>
      <c r="O99" s="299" t="str">
        <f>+K40</f>
        <v>箇所</v>
      </c>
      <c r="P99" s="299" t="str">
        <f>+F40</f>
        <v>（　　箇所）</v>
      </c>
      <c r="Q99" s="299" t="e">
        <f>+O99-P99</f>
        <v>#VALUE!</v>
      </c>
    </row>
    <row r="100" spans="1:17" ht="17.25" customHeight="1">
      <c r="A100" s="717"/>
      <c r="B100" s="810" t="s">
        <v>124</v>
      </c>
      <c r="C100" s="811"/>
      <c r="D100" s="811"/>
      <c r="E100" s="811"/>
      <c r="F100" s="811"/>
      <c r="G100" s="811"/>
      <c r="H100" s="811"/>
      <c r="I100" s="811"/>
      <c r="J100" s="811"/>
      <c r="K100" s="812"/>
      <c r="L100" s="337"/>
      <c r="M100" s="225" t="s">
        <v>204</v>
      </c>
      <c r="N100" s="225"/>
      <c r="O100" s="973">
        <f>+I52</f>
        <v>0</v>
      </c>
      <c r="P100" s="973"/>
      <c r="Q100" s="973"/>
    </row>
    <row r="101" spans="1:17" ht="17.25" customHeight="1" thickBot="1">
      <c r="A101" s="717"/>
      <c r="B101" s="881"/>
      <c r="C101" s="882"/>
      <c r="D101" s="882"/>
      <c r="E101" s="882"/>
      <c r="F101" s="882"/>
      <c r="G101" s="882"/>
      <c r="H101" s="882"/>
      <c r="I101" s="882"/>
      <c r="J101" s="882"/>
      <c r="K101" s="883"/>
      <c r="L101" s="337"/>
      <c r="M101" s="225" t="s">
        <v>200</v>
      </c>
      <c r="N101" s="225"/>
      <c r="O101" s="299" t="str">
        <f>+F25</f>
        <v>有　・　無</v>
      </c>
      <c r="P101" s="299"/>
      <c r="Q101" s="299"/>
    </row>
    <row r="102" spans="1:17" ht="14.25" customHeight="1" thickTop="1">
      <c r="A102" s="716"/>
      <c r="B102" s="253" t="s">
        <v>227</v>
      </c>
      <c r="C102" s="253"/>
      <c r="D102" s="254"/>
      <c r="E102" s="254"/>
      <c r="F102" s="254"/>
      <c r="G102" s="254"/>
      <c r="H102" s="254"/>
      <c r="I102" s="254"/>
      <c r="J102" s="254"/>
      <c r="K102" s="252"/>
      <c r="L102" s="338"/>
      <c r="M102" s="184"/>
      <c r="N102" s="184"/>
      <c r="O102" s="180"/>
      <c r="P102" s="180"/>
      <c r="Q102" s="180"/>
    </row>
    <row r="103" spans="1:17" ht="14.25" customHeight="1">
      <c r="A103" s="716"/>
      <c r="B103" s="1147" t="s">
        <v>351</v>
      </c>
      <c r="C103" s="1148"/>
      <c r="D103" s="966"/>
      <c r="E103" s="966"/>
      <c r="F103" s="966"/>
      <c r="G103" s="966"/>
      <c r="H103" s="966"/>
      <c r="I103" s="966"/>
      <c r="J103" s="966"/>
      <c r="K103" s="967"/>
      <c r="L103" s="338"/>
      <c r="M103" s="184"/>
      <c r="N103" s="184"/>
      <c r="O103" s="184"/>
      <c r="P103" s="184"/>
      <c r="Q103" s="184"/>
    </row>
    <row r="104" spans="1:17" ht="14.25" customHeight="1">
      <c r="A104" s="716"/>
      <c r="B104" s="800"/>
      <c r="C104" s="801"/>
      <c r="D104" s="801"/>
      <c r="E104" s="801"/>
      <c r="F104" s="801"/>
      <c r="G104" s="801"/>
      <c r="H104" s="801"/>
      <c r="I104" s="801"/>
      <c r="J104" s="801"/>
      <c r="K104" s="802"/>
      <c r="L104" s="184"/>
      <c r="M104" s="184"/>
      <c r="N104" s="184"/>
      <c r="O104" s="184"/>
      <c r="P104" s="184"/>
    </row>
    <row r="105" spans="1:17" ht="14.25" customHeight="1" thickBot="1">
      <c r="A105" s="753"/>
      <c r="B105" s="803"/>
      <c r="C105" s="804"/>
      <c r="D105" s="804"/>
      <c r="E105" s="804"/>
      <c r="F105" s="804"/>
      <c r="G105" s="804"/>
      <c r="H105" s="804"/>
      <c r="I105" s="804"/>
      <c r="J105" s="804"/>
      <c r="K105" s="805"/>
    </row>
    <row r="106" spans="1:17" ht="14.25" thickTop="1"/>
  </sheetData>
  <mergeCells count="150">
    <mergeCell ref="A96:A105"/>
    <mergeCell ref="B96:K97"/>
    <mergeCell ref="B98:K99"/>
    <mergeCell ref="B100:K101"/>
    <mergeCell ref="O100:Q100"/>
    <mergeCell ref="B103:C103"/>
    <mergeCell ref="D103:K103"/>
    <mergeCell ref="B104:K105"/>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I85:K89"/>
    <mergeCell ref="D86:E86"/>
    <mergeCell ref="D87:E87"/>
    <mergeCell ref="D88:E88"/>
    <mergeCell ref="B81:B84"/>
    <mergeCell ref="D81:E81"/>
    <mergeCell ref="J81:K81"/>
    <mergeCell ref="D82:E82"/>
    <mergeCell ref="J82:K82"/>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I35:K39"/>
    <mergeCell ref="B29:C34"/>
    <mergeCell ref="I29:J29"/>
    <mergeCell ref="I30:J30"/>
    <mergeCell ref="I31:J31"/>
    <mergeCell ref="I32:J32"/>
    <mergeCell ref="D40:D42"/>
    <mergeCell ref="I40:J40"/>
    <mergeCell ref="I41:J41"/>
    <mergeCell ref="E29:F29"/>
    <mergeCell ref="G29:H29"/>
    <mergeCell ref="E30:F30"/>
    <mergeCell ref="F37:G37"/>
    <mergeCell ref="F38:G38"/>
    <mergeCell ref="F39:G39"/>
    <mergeCell ref="A27:A28"/>
    <mergeCell ref="B27:H28"/>
    <mergeCell ref="I27:K28"/>
    <mergeCell ref="D19:H19"/>
    <mergeCell ref="B20:C21"/>
    <mergeCell ref="D20:H20"/>
    <mergeCell ref="I20:K20"/>
    <mergeCell ref="D21:K21"/>
    <mergeCell ref="B22:C23"/>
    <mergeCell ref="D22:H22"/>
    <mergeCell ref="I22:K23"/>
    <mergeCell ref="D23:H2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D11:E11"/>
    <mergeCell ref="I11:K12"/>
    <mergeCell ref="B12:H12"/>
    <mergeCell ref="A7:A13"/>
    <mergeCell ref="B7:E7"/>
    <mergeCell ref="F7:H7"/>
    <mergeCell ref="B8:E8"/>
    <mergeCell ref="D9:E9"/>
    <mergeCell ref="G9:H9"/>
    <mergeCell ref="B13:H13"/>
    <mergeCell ref="I13:J13"/>
    <mergeCell ref="E1:K1"/>
    <mergeCell ref="A2:E3"/>
    <mergeCell ref="G2:H2"/>
    <mergeCell ref="I2:K2"/>
    <mergeCell ref="G3:H3"/>
    <mergeCell ref="I3:K3"/>
    <mergeCell ref="J9:K9"/>
    <mergeCell ref="B10:E10"/>
    <mergeCell ref="G10:H10"/>
    <mergeCell ref="E51:F51"/>
    <mergeCell ref="G51:H51"/>
    <mergeCell ref="G30:H30"/>
    <mergeCell ref="E31:G31"/>
    <mergeCell ref="E32:G32"/>
    <mergeCell ref="E33:F33"/>
    <mergeCell ref="G33:H33"/>
    <mergeCell ref="E34:F34"/>
    <mergeCell ref="G34:H34"/>
    <mergeCell ref="F35:G35"/>
    <mergeCell ref="F36:G36"/>
  </mergeCells>
  <phoneticPr fontId="47"/>
  <conditionalFormatting sqref="Q96 Q101">
    <cfRule type="cellIs" dxfId="67" priority="4" stopIfTrue="1" operator="greaterThan">
      <formula>0</formula>
    </cfRule>
  </conditionalFormatting>
  <conditionalFormatting sqref="Q99">
    <cfRule type="cellIs" dxfId="66" priority="3" stopIfTrue="1" operator="greaterThan">
      <formula>0</formula>
    </cfRule>
  </conditionalFormatting>
  <conditionalFormatting sqref="Q97:Q98">
    <cfRule type="cellIs" dxfId="65" priority="2" stopIfTrue="1" operator="greaterThan">
      <formula>0</formula>
    </cfRule>
  </conditionalFormatting>
  <conditionalFormatting sqref="Q94:Q95">
    <cfRule type="cellIs" dxfId="64" priority="1" stopIfTrue="1" operator="greaterThan">
      <formula>0</formula>
    </cfRule>
  </conditionalFormatting>
  <dataValidations count="18">
    <dataValidation type="list" allowBlank="1" showInputMessage="1" showErrorMessage="1" sqref="F61">
      <formula1>"熊本県,大分県,福岡県,長崎県"</formula1>
    </dataValidation>
    <dataValidation type="list" allowBlank="1" showInputMessage="1" showErrorMessage="1" sqref="J80:K83">
      <formula1>"◎,○,×"</formula1>
    </dataValidation>
    <dataValidation type="list" allowBlank="1" showInputMessage="1" showErrorMessage="1" sqref="E45:F45">
      <formula1>"不良　・　普　・　良,不良,普,良"</formula1>
    </dataValidation>
    <dataValidation type="list" allowBlank="1" showInputMessage="1" showErrorMessage="1" sqref="G52:H52">
      <formula1>"無(不適)　・　有(適),無(不適),有(適)"</formula1>
    </dataValidation>
    <dataValidation type="list" allowBlank="1" showInputMessage="1" showErrorMessage="1" sqref="E29:F30 E33:F34">
      <formula1>"可(開通)・不可(不通),可(開通),不可(不通)"</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35:E39">
      <formula1>"無・有,無,有"</formula1>
    </dataValidation>
    <dataValidation type="list" allowBlank="1" showInputMessage="1" showErrorMessage="1" sqref="F35:G39">
      <formula1>"（使用可・使用不可）,（使用可),（使用不可）"</formula1>
    </dataValidation>
    <dataValidation type="list" allowBlank="1" showInputMessage="1" showErrorMessage="1" sqref="E40">
      <formula1>"無(使用不可)・有(使用可),無(使用不可),有(使用可)"</formula1>
    </dataValidation>
    <dataValidation type="list" allowBlank="1" showInputMessage="1" showErrorMessage="1" sqref="F41:F42 H41:H42">
      <formula1>"不良・普・良,不良,普,良"</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H40 E43:E44 G44">
      <formula1>"無 ・ 有,無,有"</formula1>
    </dataValidation>
    <dataValidation type="list" allowBlank="1" showInputMessage="1" showErrorMessage="1" sqref="H45:H46 F46 E48:E50 H49:H50 E52">
      <formula1>"無　・　有,有,無"</formula1>
    </dataValidation>
    <dataValidation type="list" allowBlank="1" showInputMessage="1" showErrorMessage="1" sqref="G47:H48">
      <formula1>"不適　・　適,適,不適"</formula1>
    </dataValidation>
    <dataValidation type="list" allowBlank="1" showInputMessage="1" showErrorMessage="1" sqref="E51">
      <formula1>"１回　・　２回　・　３回,１回,２回,３回"</formula1>
    </dataValidation>
    <dataValidation type="list" allowBlank="1" showInputMessage="1" showErrorMessage="1" sqref="G51:H51">
      <formula1>"十分 ・ 不足 ・ 無,十分,不足,無"</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topLeftCell="A31" zoomScale="110" zoomScaleNormal="100" zoomScaleSheetLayoutView="110" workbookViewId="0">
      <selection activeCell="B103" sqref="B103:C103"/>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125" style="1" customWidth="1"/>
    <col min="13" max="13" width="8.5" style="1" customWidth="1"/>
    <col min="14" max="14" width="7.875" style="1" customWidth="1"/>
    <col min="15" max="16" width="8.25" style="1" customWidth="1"/>
    <col min="17" max="16384" width="9" style="1"/>
  </cols>
  <sheetData>
    <row r="1" spans="1:11" ht="17.25" customHeight="1" thickBot="1">
      <c r="A1" s="4" t="s">
        <v>225</v>
      </c>
      <c r="B1" s="4"/>
      <c r="C1" s="4"/>
      <c r="D1" s="4"/>
      <c r="E1" s="1248" t="s">
        <v>342</v>
      </c>
      <c r="F1" s="1248"/>
      <c r="G1" s="1248"/>
      <c r="H1" s="1248"/>
      <c r="I1" s="1248"/>
      <c r="J1" s="1248"/>
      <c r="K1" s="1248"/>
    </row>
    <row r="2" spans="1:11" ht="17.25" customHeight="1" thickTop="1">
      <c r="A2" s="678" t="s">
        <v>130</v>
      </c>
      <c r="B2" s="679"/>
      <c r="C2" s="679"/>
      <c r="D2" s="679"/>
      <c r="E2" s="679"/>
      <c r="F2" s="4"/>
      <c r="G2" s="669" t="s">
        <v>65</v>
      </c>
      <c r="H2" s="670"/>
      <c r="I2" s="663" t="s">
        <v>0</v>
      </c>
      <c r="J2" s="664"/>
      <c r="K2" s="665"/>
    </row>
    <row r="3" spans="1:11" ht="17.25" customHeight="1" thickBot="1">
      <c r="A3" s="679"/>
      <c r="B3" s="679"/>
      <c r="C3" s="679"/>
      <c r="D3" s="679"/>
      <c r="E3" s="679"/>
      <c r="F3" s="4"/>
      <c r="G3" s="671" t="s">
        <v>28</v>
      </c>
      <c r="H3" s="672"/>
      <c r="I3" s="666"/>
      <c r="J3" s="667"/>
      <c r="K3" s="668"/>
    </row>
    <row r="4" spans="1:11" ht="17.25" customHeight="1" thickTop="1">
      <c r="A4" s="6" t="s">
        <v>1</v>
      </c>
      <c r="B4" s="4"/>
      <c r="C4" s="4"/>
      <c r="D4" s="4"/>
      <c r="E4" s="4"/>
      <c r="F4" s="4"/>
      <c r="G4" s="530"/>
      <c r="H4" s="60"/>
      <c r="I4" s="60"/>
      <c r="J4" s="60"/>
      <c r="K4" s="60"/>
    </row>
    <row r="5" spans="1:11" ht="17.25" customHeight="1">
      <c r="A5" s="6" t="s">
        <v>2</v>
      </c>
      <c r="B5" s="4"/>
      <c r="C5" s="4"/>
      <c r="D5" s="4"/>
      <c r="E5" s="4"/>
      <c r="F5" s="4"/>
      <c r="G5" s="4"/>
      <c r="H5" s="4"/>
      <c r="I5" s="4"/>
      <c r="J5" s="4"/>
      <c r="K5" s="4"/>
    </row>
    <row r="6" spans="1:11" ht="17.25" customHeight="1" thickBot="1">
      <c r="A6" s="6" t="s">
        <v>3</v>
      </c>
      <c r="B6" s="4"/>
      <c r="C6" s="4"/>
      <c r="D6" s="4"/>
      <c r="E6" s="4"/>
      <c r="F6" s="4"/>
      <c r="G6" s="4"/>
      <c r="H6" s="4"/>
      <c r="I6" s="4"/>
      <c r="J6" s="4"/>
      <c r="K6" s="4"/>
    </row>
    <row r="7" spans="1:11" ht="17.25" customHeight="1" thickTop="1" thickBot="1">
      <c r="A7" s="715" t="s">
        <v>4</v>
      </c>
      <c r="B7" s="730" t="s">
        <v>5</v>
      </c>
      <c r="C7" s="729"/>
      <c r="D7" s="729"/>
      <c r="E7" s="731"/>
      <c r="F7" s="728" t="s">
        <v>73</v>
      </c>
      <c r="G7" s="729"/>
      <c r="H7" s="729"/>
      <c r="I7" s="347" t="s">
        <v>16</v>
      </c>
      <c r="J7" s="369" t="s">
        <v>349</v>
      </c>
      <c r="K7" s="370" t="s">
        <v>350</v>
      </c>
    </row>
    <row r="8" spans="1:11" ht="17.25" customHeight="1" thickTop="1" thickBot="1">
      <c r="A8" s="716"/>
      <c r="B8" s="675"/>
      <c r="C8" s="676"/>
      <c r="D8" s="676"/>
      <c r="E8" s="677"/>
      <c r="F8" s="47"/>
      <c r="G8" s="48"/>
      <c r="H8" s="48"/>
      <c r="I8" s="169" t="s">
        <v>77</v>
      </c>
      <c r="J8" s="91" t="s">
        <v>149</v>
      </c>
      <c r="K8" s="531" t="s">
        <v>150</v>
      </c>
    </row>
    <row r="9" spans="1:11" ht="17.25" customHeight="1" thickTop="1">
      <c r="A9" s="717"/>
      <c r="B9" s="16" t="s">
        <v>14</v>
      </c>
      <c r="C9" s="15"/>
      <c r="D9" s="723"/>
      <c r="E9" s="724"/>
      <c r="F9" s="16" t="s">
        <v>15</v>
      </c>
      <c r="G9" s="721"/>
      <c r="H9" s="722"/>
      <c r="I9" s="16" t="s">
        <v>6</v>
      </c>
      <c r="J9" s="673"/>
      <c r="K9" s="674"/>
    </row>
    <row r="10" spans="1:11" ht="17.25" customHeight="1">
      <c r="A10" s="717"/>
      <c r="B10" s="718"/>
      <c r="C10" s="719"/>
      <c r="D10" s="719"/>
      <c r="E10" s="720"/>
      <c r="F10" s="77" t="s">
        <v>136</v>
      </c>
      <c r="G10" s="649"/>
      <c r="H10" s="650"/>
      <c r="I10" s="532"/>
      <c r="J10" s="533"/>
      <c r="K10" s="534" t="s">
        <v>343</v>
      </c>
    </row>
    <row r="11" spans="1:11" ht="17.25" customHeight="1">
      <c r="A11" s="717"/>
      <c r="B11" s="13" t="s">
        <v>20</v>
      </c>
      <c r="C11" s="14"/>
      <c r="D11" s="637" t="s">
        <v>315</v>
      </c>
      <c r="E11" s="637"/>
      <c r="F11" s="78" t="s">
        <v>137</v>
      </c>
      <c r="G11" s="168" t="str">
        <f>IF(ISERROR(K10/I8),"",K10/I8)</f>
        <v/>
      </c>
      <c r="H11" s="10" t="s">
        <v>138</v>
      </c>
      <c r="I11" s="861" t="s">
        <v>7</v>
      </c>
      <c r="J11" s="862"/>
      <c r="K11" s="863"/>
    </row>
    <row r="12" spans="1:11" ht="17.25" customHeight="1">
      <c r="A12" s="717"/>
      <c r="B12" s="725" t="s">
        <v>60</v>
      </c>
      <c r="C12" s="726"/>
      <c r="D12" s="726"/>
      <c r="E12" s="726"/>
      <c r="F12" s="726"/>
      <c r="G12" s="726"/>
      <c r="H12" s="727"/>
      <c r="I12" s="864"/>
      <c r="J12" s="865"/>
      <c r="K12" s="866"/>
    </row>
    <row r="13" spans="1:11" ht="17.25" customHeight="1" thickBot="1">
      <c r="A13" s="628"/>
      <c r="B13" s="885"/>
      <c r="C13" s="786"/>
      <c r="D13" s="786"/>
      <c r="E13" s="786"/>
      <c r="F13" s="786"/>
      <c r="G13" s="786"/>
      <c r="H13" s="787"/>
      <c r="I13" s="776" t="s">
        <v>185</v>
      </c>
      <c r="J13" s="777"/>
      <c r="K13" s="166" t="str">
        <f>IF(ISERROR(K10/3.5),"人",K10/3.5)</f>
        <v>人</v>
      </c>
    </row>
    <row r="14" spans="1:11" ht="17.25" customHeight="1" thickTop="1">
      <c r="A14" s="715" t="s">
        <v>13</v>
      </c>
      <c r="B14" s="730" t="s">
        <v>8</v>
      </c>
      <c r="C14" s="739"/>
      <c r="D14" s="739"/>
      <c r="E14" s="739"/>
      <c r="F14" s="739"/>
      <c r="G14" s="739"/>
      <c r="H14" s="740"/>
      <c r="I14" s="774" t="s">
        <v>187</v>
      </c>
      <c r="J14" s="775"/>
      <c r="K14" s="167" t="str">
        <f>IF(ISERROR(I8-K13),"人",I8-K13)</f>
        <v>人</v>
      </c>
    </row>
    <row r="15" spans="1:11" ht="17.25" customHeight="1" thickBot="1">
      <c r="A15" s="716"/>
      <c r="B15" s="44" t="s">
        <v>17</v>
      </c>
      <c r="C15" s="45"/>
      <c r="D15" s="784"/>
      <c r="E15" s="784"/>
      <c r="F15" s="784"/>
      <c r="G15" s="784"/>
      <c r="H15" s="785"/>
      <c r="I15" s="774" t="s">
        <v>186</v>
      </c>
      <c r="J15" s="775"/>
      <c r="K15" s="166" t="str">
        <f>IF(ISERROR(K10/6.4),"人",K10/6.4)</f>
        <v>人</v>
      </c>
    </row>
    <row r="16" spans="1:11" ht="17.25" customHeight="1" thickTop="1">
      <c r="A16" s="717"/>
      <c r="B16" s="16" t="s">
        <v>18</v>
      </c>
      <c r="C16" s="15"/>
      <c r="D16" s="786"/>
      <c r="E16" s="786"/>
      <c r="F16" s="786"/>
      <c r="G16" s="786"/>
      <c r="H16" s="787"/>
      <c r="I16" s="776" t="s">
        <v>188</v>
      </c>
      <c r="J16" s="777"/>
      <c r="K16" s="167" t="str">
        <f>IF(ISERROR(I8-K15),"人",I8-K15)</f>
        <v>人</v>
      </c>
    </row>
    <row r="17" spans="1:12" ht="17.25" customHeight="1">
      <c r="A17" s="717"/>
      <c r="B17" s="736" t="s">
        <v>19</v>
      </c>
      <c r="C17" s="737"/>
      <c r="D17" s="737"/>
      <c r="E17" s="737"/>
      <c r="F17" s="737"/>
      <c r="G17" s="737"/>
      <c r="H17" s="738"/>
      <c r="I17" s="158"/>
      <c r="J17" s="159"/>
      <c r="K17" s="160"/>
    </row>
    <row r="18" spans="1:12" ht="17.25" customHeight="1">
      <c r="A18" s="717"/>
      <c r="B18" s="718"/>
      <c r="C18" s="719"/>
      <c r="D18" s="719"/>
      <c r="E18" s="719"/>
      <c r="F18" s="719"/>
      <c r="G18" s="719"/>
      <c r="H18" s="720"/>
      <c r="I18" s="158"/>
      <c r="J18" s="159"/>
      <c r="K18" s="160"/>
    </row>
    <row r="19" spans="1:12" ht="17.25" customHeight="1" thickBot="1">
      <c r="A19" s="717"/>
      <c r="B19" s="349" t="s">
        <v>21</v>
      </c>
      <c r="C19" s="12"/>
      <c r="D19" s="867" t="s">
        <v>29</v>
      </c>
      <c r="E19" s="867"/>
      <c r="F19" s="867"/>
      <c r="G19" s="867"/>
      <c r="H19" s="868"/>
      <c r="I19" s="158"/>
      <c r="J19" s="159"/>
      <c r="K19" s="160"/>
    </row>
    <row r="20" spans="1:12" ht="17.25" customHeight="1" thickTop="1">
      <c r="A20" s="716"/>
      <c r="B20" s="857" t="s">
        <v>26</v>
      </c>
      <c r="C20" s="858"/>
      <c r="D20" s="732" t="s">
        <v>30</v>
      </c>
      <c r="E20" s="732"/>
      <c r="F20" s="732"/>
      <c r="G20" s="732"/>
      <c r="H20" s="732"/>
      <c r="I20" s="1249" t="s">
        <v>126</v>
      </c>
      <c r="J20" s="1249"/>
      <c r="K20" s="1250"/>
    </row>
    <row r="21" spans="1:12" ht="17.25" customHeight="1" thickBot="1">
      <c r="A21" s="716"/>
      <c r="B21" s="859"/>
      <c r="C21" s="860"/>
      <c r="D21" s="695" t="s">
        <v>330</v>
      </c>
      <c r="E21" s="695"/>
      <c r="F21" s="695"/>
      <c r="G21" s="695"/>
      <c r="H21" s="695"/>
      <c r="I21" s="695"/>
      <c r="J21" s="695"/>
      <c r="K21" s="696"/>
    </row>
    <row r="22" spans="1:12" ht="17.25" customHeight="1" thickTop="1">
      <c r="A22" s="717"/>
      <c r="B22" s="655" t="s">
        <v>22</v>
      </c>
      <c r="C22" s="656"/>
      <c r="D22" s="786" t="s">
        <v>30</v>
      </c>
      <c r="E22" s="786"/>
      <c r="F22" s="786"/>
      <c r="G22" s="786"/>
      <c r="H22" s="786"/>
      <c r="I22" s="707" t="s">
        <v>11</v>
      </c>
      <c r="J22" s="708"/>
      <c r="K22" s="709"/>
    </row>
    <row r="23" spans="1:12" ht="17.25" customHeight="1">
      <c r="A23" s="717"/>
      <c r="B23" s="658"/>
      <c r="C23" s="659"/>
      <c r="D23" s="719" t="s">
        <v>27</v>
      </c>
      <c r="E23" s="719"/>
      <c r="F23" s="719"/>
      <c r="G23" s="719"/>
      <c r="H23" s="719"/>
      <c r="I23" s="710"/>
      <c r="J23" s="708"/>
      <c r="K23" s="709"/>
    </row>
    <row r="24" spans="1:12" ht="17.25" customHeight="1" thickBot="1">
      <c r="A24" s="717"/>
      <c r="B24" s="725" t="s">
        <v>9</v>
      </c>
      <c r="C24" s="796"/>
      <c r="D24" s="796"/>
      <c r="E24" s="796"/>
      <c r="F24" s="796"/>
      <c r="G24" s="796"/>
      <c r="H24" s="796"/>
      <c r="I24" s="790"/>
      <c r="J24" s="791"/>
      <c r="K24" s="792"/>
    </row>
    <row r="25" spans="1:12" ht="17.25" customHeight="1" thickTop="1" thickBot="1">
      <c r="A25" s="717"/>
      <c r="B25" s="17" t="s">
        <v>23</v>
      </c>
      <c r="C25" s="18"/>
      <c r="D25" s="348" t="s">
        <v>314</v>
      </c>
      <c r="E25" s="58" t="s">
        <v>71</v>
      </c>
      <c r="F25" s="175" t="s">
        <v>314</v>
      </c>
      <c r="G25" s="741"/>
      <c r="H25" s="742"/>
      <c r="I25" s="790"/>
      <c r="J25" s="791"/>
      <c r="K25" s="792"/>
    </row>
    <row r="26" spans="1:12" ht="17.25" customHeight="1" thickTop="1">
      <c r="A26" s="628"/>
      <c r="B26" s="869" t="s">
        <v>25</v>
      </c>
      <c r="C26" s="870"/>
      <c r="D26" s="870"/>
      <c r="E26" s="56" t="s">
        <v>314</v>
      </c>
      <c r="F26" s="733"/>
      <c r="G26" s="734"/>
      <c r="H26" s="735"/>
      <c r="I26" s="793"/>
      <c r="J26" s="794"/>
      <c r="K26" s="795"/>
    </row>
    <row r="27" spans="1:12" ht="17.25" customHeight="1">
      <c r="A27" s="627"/>
      <c r="B27" s="629" t="s">
        <v>293</v>
      </c>
      <c r="C27" s="630"/>
      <c r="D27" s="630"/>
      <c r="E27" s="630"/>
      <c r="F27" s="630"/>
      <c r="G27" s="630"/>
      <c r="H27" s="631"/>
      <c r="I27" s="680" t="s">
        <v>10</v>
      </c>
      <c r="J27" s="711"/>
      <c r="K27" s="681"/>
    </row>
    <row r="28" spans="1:12" ht="17.25" customHeight="1" thickBot="1">
      <c r="A28" s="628"/>
      <c r="B28" s="632"/>
      <c r="C28" s="633"/>
      <c r="D28" s="633"/>
      <c r="E28" s="633"/>
      <c r="F28" s="633"/>
      <c r="G28" s="633"/>
      <c r="H28" s="634"/>
      <c r="I28" s="712"/>
      <c r="J28" s="713"/>
      <c r="K28" s="714"/>
    </row>
    <row r="29" spans="1:12" ht="17.25" customHeight="1" thickTop="1">
      <c r="A29" s="750" t="s">
        <v>12</v>
      </c>
      <c r="B29" s="680" t="s">
        <v>31</v>
      </c>
      <c r="C29" s="847"/>
      <c r="D29" s="41" t="s">
        <v>32</v>
      </c>
      <c r="E29" s="1251" t="s">
        <v>296</v>
      </c>
      <c r="F29" s="1251"/>
      <c r="G29" s="1252" t="s">
        <v>294</v>
      </c>
      <c r="H29" s="1253"/>
      <c r="I29" s="764" t="s">
        <v>233</v>
      </c>
      <c r="J29" s="765"/>
      <c r="K29" s="535" t="str">
        <f>IF(ISERROR(I8/250),"個",ROUNDUP(I8/250,0))</f>
        <v>個</v>
      </c>
      <c r="L29" s="1" t="s">
        <v>193</v>
      </c>
    </row>
    <row r="30" spans="1:12" ht="17.25" customHeight="1">
      <c r="A30" s="717"/>
      <c r="B30" s="848"/>
      <c r="C30" s="849"/>
      <c r="D30" s="42" t="s">
        <v>62</v>
      </c>
      <c r="E30" s="1254" t="s">
        <v>296</v>
      </c>
      <c r="F30" s="1254"/>
      <c r="G30" s="1239" t="s">
        <v>294</v>
      </c>
      <c r="H30" s="1240"/>
      <c r="I30" s="646" t="s">
        <v>182</v>
      </c>
      <c r="J30" s="766"/>
      <c r="K30" s="536" t="s">
        <v>181</v>
      </c>
    </row>
    <row r="31" spans="1:12" ht="17.25" customHeight="1">
      <c r="A31" s="717"/>
      <c r="B31" s="848"/>
      <c r="C31" s="849"/>
      <c r="D31" s="42" t="s">
        <v>33</v>
      </c>
      <c r="E31" s="1241" t="s">
        <v>297</v>
      </c>
      <c r="F31" s="1241"/>
      <c r="G31" s="1241"/>
      <c r="H31" s="537" t="s">
        <v>295</v>
      </c>
      <c r="I31" s="646" t="s">
        <v>207</v>
      </c>
      <c r="J31" s="616"/>
      <c r="K31" s="171" t="str">
        <f>IF(ISERROR(I8*6),"L/日/避難所",I8*6)</f>
        <v>L/日/避難所</v>
      </c>
    </row>
    <row r="32" spans="1:12" ht="17.25" customHeight="1" thickBot="1">
      <c r="A32" s="717"/>
      <c r="B32" s="848"/>
      <c r="C32" s="849"/>
      <c r="D32" s="43" t="s">
        <v>41</v>
      </c>
      <c r="E32" s="1238" t="s">
        <v>302</v>
      </c>
      <c r="F32" s="1238"/>
      <c r="G32" s="1238"/>
      <c r="H32" s="538" t="s">
        <v>295</v>
      </c>
      <c r="I32" s="646" t="s">
        <v>192</v>
      </c>
      <c r="J32" s="616"/>
      <c r="K32" s="189" t="s">
        <v>194</v>
      </c>
    </row>
    <row r="33" spans="1:16" ht="17.25" customHeight="1" thickTop="1">
      <c r="A33" s="717"/>
      <c r="B33" s="848"/>
      <c r="C33" s="850"/>
      <c r="D33" s="28" t="s">
        <v>34</v>
      </c>
      <c r="E33" s="1242" t="s">
        <v>296</v>
      </c>
      <c r="F33" s="1242"/>
      <c r="G33" s="1243" t="s">
        <v>294</v>
      </c>
      <c r="H33" s="1244"/>
      <c r="I33" s="615" t="s">
        <v>184</v>
      </c>
      <c r="J33" s="616"/>
      <c r="K33" s="171" t="str">
        <f>IF(ISERROR(I8*3),"L/日/避難所",I8*3)</f>
        <v>L/日/避難所</v>
      </c>
    </row>
    <row r="34" spans="1:16" ht="17.25" customHeight="1">
      <c r="A34" s="717"/>
      <c r="B34" s="816"/>
      <c r="C34" s="818"/>
      <c r="D34" s="349" t="s">
        <v>35</v>
      </c>
      <c r="E34" s="1245" t="s">
        <v>296</v>
      </c>
      <c r="F34" s="1245"/>
      <c r="G34" s="1246" t="s">
        <v>294</v>
      </c>
      <c r="H34" s="1247"/>
      <c r="I34" s="162" t="s">
        <v>183</v>
      </c>
      <c r="J34" s="539" t="s">
        <v>206</v>
      </c>
      <c r="K34" s="171" t="str">
        <f>IF(ISERROR(J34*I8),"L/日/避難所",J34*I8)</f>
        <v>L/日/避難所</v>
      </c>
    </row>
    <row r="35" spans="1:16" ht="17.25" customHeight="1">
      <c r="A35" s="717"/>
      <c r="B35" s="629" t="s">
        <v>36</v>
      </c>
      <c r="C35" s="851"/>
      <c r="D35" s="13" t="s">
        <v>37</v>
      </c>
      <c r="E35" s="90" t="s">
        <v>298</v>
      </c>
      <c r="F35" s="651" t="s">
        <v>299</v>
      </c>
      <c r="G35" s="651"/>
      <c r="H35" s="540"/>
      <c r="I35" s="697"/>
      <c r="J35" s="698"/>
      <c r="K35" s="699"/>
    </row>
    <row r="36" spans="1:16" ht="17.25" customHeight="1" thickBot="1">
      <c r="A36" s="717"/>
      <c r="B36" s="852"/>
      <c r="C36" s="853"/>
      <c r="D36" s="349" t="s">
        <v>38</v>
      </c>
      <c r="E36" s="88" t="s">
        <v>298</v>
      </c>
      <c r="F36" s="767" t="s">
        <v>299</v>
      </c>
      <c r="G36" s="767"/>
      <c r="H36" s="541"/>
      <c r="I36" s="644"/>
      <c r="J36" s="645"/>
      <c r="K36" s="700"/>
    </row>
    <row r="37" spans="1:16" ht="17.25" customHeight="1" thickTop="1" thickBot="1">
      <c r="A37" s="717"/>
      <c r="B37" s="852"/>
      <c r="C37" s="854"/>
      <c r="D37" s="53" t="s">
        <v>39</v>
      </c>
      <c r="E37" s="89" t="s">
        <v>298</v>
      </c>
      <c r="F37" s="1255" t="s">
        <v>299</v>
      </c>
      <c r="G37" s="1255"/>
      <c r="H37" s="542"/>
      <c r="I37" s="645"/>
      <c r="J37" s="645"/>
      <c r="K37" s="700"/>
    </row>
    <row r="38" spans="1:16" ht="17.25" customHeight="1" thickTop="1">
      <c r="A38" s="717"/>
      <c r="B38" s="852"/>
      <c r="C38" s="853"/>
      <c r="D38" s="28" t="s">
        <v>40</v>
      </c>
      <c r="E38" s="90" t="s">
        <v>298</v>
      </c>
      <c r="F38" s="771" t="s">
        <v>299</v>
      </c>
      <c r="G38" s="771"/>
      <c r="H38" s="540"/>
      <c r="I38" s="644"/>
      <c r="J38" s="645"/>
      <c r="K38" s="700"/>
    </row>
    <row r="39" spans="1:16" ht="17.25" customHeight="1" thickBot="1">
      <c r="A39" s="717"/>
      <c r="B39" s="852"/>
      <c r="C39" s="853"/>
      <c r="D39" s="349" t="s">
        <v>42</v>
      </c>
      <c r="E39" s="88" t="s">
        <v>298</v>
      </c>
      <c r="F39" s="651" t="s">
        <v>299</v>
      </c>
      <c r="G39" s="651"/>
      <c r="H39" s="543"/>
      <c r="I39" s="701"/>
      <c r="J39" s="702"/>
      <c r="K39" s="703"/>
    </row>
    <row r="40" spans="1:16" ht="17.25" customHeight="1" thickTop="1">
      <c r="A40" s="717"/>
      <c r="B40" s="852"/>
      <c r="C40" s="854"/>
      <c r="D40" s="704" t="s">
        <v>63</v>
      </c>
      <c r="E40" s="118" t="s">
        <v>300</v>
      </c>
      <c r="F40" s="172" t="s">
        <v>180</v>
      </c>
      <c r="G40" s="352" t="s">
        <v>144</v>
      </c>
      <c r="H40" s="97" t="s">
        <v>304</v>
      </c>
      <c r="I40" s="642" t="s">
        <v>292</v>
      </c>
      <c r="J40" s="643"/>
      <c r="K40" s="161" t="str">
        <f>IF(ISERROR(I8/50),"箇所",ROUNDUP(I8/50,0))</f>
        <v>箇所</v>
      </c>
      <c r="L40" s="2"/>
      <c r="M40" s="3"/>
      <c r="N40" s="3"/>
      <c r="O40" s="3"/>
      <c r="P40" s="3"/>
    </row>
    <row r="41" spans="1:16" ht="17.25" customHeight="1" thickBot="1">
      <c r="A41" s="717"/>
      <c r="B41" s="852"/>
      <c r="C41" s="854"/>
      <c r="D41" s="705"/>
      <c r="E41" s="119" t="s">
        <v>146</v>
      </c>
      <c r="F41" s="604" t="s">
        <v>301</v>
      </c>
      <c r="G41" s="428" t="s">
        <v>148</v>
      </c>
      <c r="H41" s="605" t="s">
        <v>301</v>
      </c>
      <c r="I41" s="644"/>
      <c r="J41" s="645"/>
      <c r="K41" s="161"/>
    </row>
    <row r="42" spans="1:16" ht="17.25" customHeight="1" thickTop="1" thickBot="1">
      <c r="A42" s="717"/>
      <c r="B42" s="852"/>
      <c r="C42" s="854"/>
      <c r="D42" s="706"/>
      <c r="E42" s="81" t="s">
        <v>43</v>
      </c>
      <c r="F42" s="606" t="s">
        <v>303</v>
      </c>
      <c r="G42" s="430" t="s">
        <v>61</v>
      </c>
      <c r="H42" s="607" t="s">
        <v>303</v>
      </c>
      <c r="I42" s="340"/>
      <c r="J42" s="341"/>
      <c r="K42" s="342"/>
    </row>
    <row r="43" spans="1:16" ht="17.25" customHeight="1" thickTop="1">
      <c r="A43" s="717"/>
      <c r="B43" s="852"/>
      <c r="C43" s="853"/>
      <c r="D43" s="93" t="s">
        <v>44</v>
      </c>
      <c r="E43" s="324" t="s">
        <v>304</v>
      </c>
      <c r="F43" s="8" t="s">
        <v>67</v>
      </c>
      <c r="G43" s="7"/>
      <c r="H43" s="9" t="s">
        <v>152</v>
      </c>
      <c r="I43" s="340"/>
      <c r="J43" s="341"/>
      <c r="K43" s="342"/>
    </row>
    <row r="44" spans="1:16" ht="17.25" customHeight="1">
      <c r="A44" s="717"/>
      <c r="B44" s="855"/>
      <c r="C44" s="856"/>
      <c r="D44" s="94" t="s">
        <v>45</v>
      </c>
      <c r="E44" s="346" t="s">
        <v>304</v>
      </c>
      <c r="F44" s="7" t="s">
        <v>68</v>
      </c>
      <c r="G44" s="324" t="s">
        <v>304</v>
      </c>
      <c r="H44" s="325" t="s">
        <v>152</v>
      </c>
      <c r="I44" s="343"/>
      <c r="J44" s="344"/>
      <c r="K44" s="345"/>
    </row>
    <row r="45" spans="1:16" ht="17.25" customHeight="1" thickBot="1">
      <c r="A45" s="717"/>
      <c r="B45" s="629" t="s">
        <v>46</v>
      </c>
      <c r="C45" s="851"/>
      <c r="D45" s="94" t="s">
        <v>47</v>
      </c>
      <c r="E45" s="637" t="s">
        <v>305</v>
      </c>
      <c r="F45" s="638"/>
      <c r="G45" s="351" t="s">
        <v>49</v>
      </c>
      <c r="H45" s="304" t="s">
        <v>69</v>
      </c>
      <c r="I45" s="697"/>
      <c r="J45" s="698"/>
      <c r="K45" s="699"/>
    </row>
    <row r="46" spans="1:16" ht="17.25" customHeight="1" thickTop="1" thickBot="1">
      <c r="A46" s="717"/>
      <c r="B46" s="852"/>
      <c r="C46" s="853"/>
      <c r="D46" s="647" t="s">
        <v>48</v>
      </c>
      <c r="E46" s="648"/>
      <c r="F46" s="346" t="s">
        <v>69</v>
      </c>
      <c r="G46" s="544" t="s">
        <v>308</v>
      </c>
      <c r="H46" s="104" t="s">
        <v>69</v>
      </c>
      <c r="I46" s="645"/>
      <c r="J46" s="645"/>
      <c r="K46" s="700"/>
    </row>
    <row r="47" spans="1:16" ht="17.25" customHeight="1" thickTop="1">
      <c r="A47" s="717"/>
      <c r="B47" s="852"/>
      <c r="C47" s="853"/>
      <c r="D47" s="647" t="s">
        <v>56</v>
      </c>
      <c r="E47" s="648"/>
      <c r="F47" s="648"/>
      <c r="G47" s="649" t="s">
        <v>307</v>
      </c>
      <c r="H47" s="650"/>
      <c r="I47" s="644"/>
      <c r="J47" s="645"/>
      <c r="K47" s="700"/>
    </row>
    <row r="48" spans="1:16" ht="17.25" customHeight="1">
      <c r="A48" s="717"/>
      <c r="B48" s="852"/>
      <c r="C48" s="853"/>
      <c r="D48" s="94" t="s">
        <v>52</v>
      </c>
      <c r="E48" s="10" t="s">
        <v>306</v>
      </c>
      <c r="F48" s="94" t="s">
        <v>53</v>
      </c>
      <c r="G48" s="637" t="s">
        <v>51</v>
      </c>
      <c r="H48" s="638"/>
      <c r="I48" s="644"/>
      <c r="J48" s="645"/>
      <c r="K48" s="700"/>
    </row>
    <row r="49" spans="1:11" ht="17.25" customHeight="1">
      <c r="A49" s="717"/>
      <c r="B49" s="852"/>
      <c r="C49" s="853"/>
      <c r="D49" s="94" t="s">
        <v>154</v>
      </c>
      <c r="E49" s="10" t="s">
        <v>306</v>
      </c>
      <c r="F49" s="647" t="s">
        <v>70</v>
      </c>
      <c r="G49" s="648"/>
      <c r="H49" s="353" t="s">
        <v>69</v>
      </c>
      <c r="I49" s="644"/>
      <c r="J49" s="645"/>
      <c r="K49" s="700"/>
    </row>
    <row r="50" spans="1:11" ht="17.25" customHeight="1" thickBot="1">
      <c r="A50" s="717"/>
      <c r="B50" s="855"/>
      <c r="C50" s="856"/>
      <c r="D50" s="93" t="s">
        <v>54</v>
      </c>
      <c r="E50" s="10" t="s">
        <v>306</v>
      </c>
      <c r="F50" s="684" t="s">
        <v>55</v>
      </c>
      <c r="G50" s="685"/>
      <c r="H50" s="304" t="s">
        <v>69</v>
      </c>
      <c r="I50" s="701"/>
      <c r="J50" s="702"/>
      <c r="K50" s="703"/>
    </row>
    <row r="51" spans="1:11" ht="17.25" customHeight="1" thickTop="1" thickBot="1">
      <c r="A51" s="717"/>
      <c r="B51" s="629" t="s">
        <v>57</v>
      </c>
      <c r="C51" s="871"/>
      <c r="D51" s="101" t="s">
        <v>157</v>
      </c>
      <c r="E51" s="1235" t="s">
        <v>310</v>
      </c>
      <c r="F51" s="1235"/>
      <c r="G51" s="1236" t="s">
        <v>311</v>
      </c>
      <c r="H51" s="1237"/>
      <c r="I51" s="1257" t="s">
        <v>190</v>
      </c>
      <c r="J51" s="1258"/>
      <c r="K51" s="1259"/>
    </row>
    <row r="52" spans="1:11" ht="17.25" customHeight="1" thickTop="1">
      <c r="A52" s="628"/>
      <c r="B52" s="855"/>
      <c r="C52" s="856"/>
      <c r="D52" s="102" t="s">
        <v>58</v>
      </c>
      <c r="E52" s="51" t="s">
        <v>69</v>
      </c>
      <c r="F52" s="339" t="s">
        <v>59</v>
      </c>
      <c r="G52" s="649" t="s">
        <v>309</v>
      </c>
      <c r="H52" s="650"/>
      <c r="I52" s="1260"/>
      <c r="J52" s="1261"/>
      <c r="K52" s="1262"/>
    </row>
    <row r="53" spans="1:11" ht="17.25" customHeight="1" thickBot="1">
      <c r="A53" s="4" t="s">
        <v>224</v>
      </c>
      <c r="B53" s="4"/>
      <c r="C53" s="4"/>
      <c r="D53" s="4"/>
      <c r="E53" s="1256" t="s">
        <v>127</v>
      </c>
      <c r="F53" s="1256"/>
      <c r="G53" s="1256"/>
      <c r="H53" s="1256"/>
      <c r="I53" s="1256"/>
      <c r="J53" s="1256"/>
      <c r="K53" s="1256"/>
    </row>
    <row r="54" spans="1:11" ht="17.25" customHeight="1" thickTop="1">
      <c r="A54" s="686" t="s">
        <v>130</v>
      </c>
      <c r="B54" s="686"/>
      <c r="C54" s="686"/>
      <c r="D54" s="686"/>
      <c r="E54" s="687" t="s">
        <v>5</v>
      </c>
      <c r="F54" s="688"/>
      <c r="G54" s="689"/>
      <c r="H54" s="690" t="s">
        <v>65</v>
      </c>
      <c r="I54" s="691"/>
      <c r="J54" s="751" t="s">
        <v>0</v>
      </c>
      <c r="K54" s="752"/>
    </row>
    <row r="55" spans="1:11" ht="17.25" customHeight="1" thickBot="1">
      <c r="A55" s="686"/>
      <c r="B55" s="686"/>
      <c r="C55" s="686"/>
      <c r="D55" s="686"/>
      <c r="E55" s="675"/>
      <c r="F55" s="676"/>
      <c r="G55" s="677"/>
      <c r="H55" s="653" t="s">
        <v>28</v>
      </c>
      <c r="I55" s="654"/>
      <c r="J55" s="610"/>
      <c r="K55" s="611"/>
    </row>
    <row r="56" spans="1:11" ht="17.25" customHeight="1" thickTop="1">
      <c r="A56" s="6" t="s">
        <v>1</v>
      </c>
      <c r="B56" s="4"/>
      <c r="C56" s="4"/>
      <c r="D56" s="4"/>
      <c r="E56" s="4"/>
      <c r="F56" s="4"/>
      <c r="G56" s="1272"/>
      <c r="H56" s="1272"/>
      <c r="I56" s="1272"/>
      <c r="J56" s="1272"/>
      <c r="K56" s="1272"/>
    </row>
    <row r="57" spans="1:11" ht="17.25" customHeight="1">
      <c r="A57" s="6" t="s">
        <v>2</v>
      </c>
      <c r="B57" s="4"/>
      <c r="C57" s="4"/>
      <c r="D57" s="4"/>
      <c r="E57" s="4"/>
      <c r="F57" s="4"/>
      <c r="G57" s="4"/>
      <c r="H57" s="4"/>
      <c r="I57" s="4"/>
      <c r="J57" s="4"/>
      <c r="K57" s="4"/>
    </row>
    <row r="58" spans="1:11" ht="17.25" customHeight="1">
      <c r="A58" s="6" t="s">
        <v>3</v>
      </c>
      <c r="B58" s="4"/>
      <c r="C58" s="4"/>
      <c r="D58" s="4"/>
      <c r="E58" s="4"/>
      <c r="F58" s="4"/>
      <c r="G58" s="4"/>
      <c r="H58" s="4"/>
      <c r="I58" s="4"/>
      <c r="J58" s="4"/>
      <c r="K58" s="4"/>
    </row>
    <row r="59" spans="1:11" ht="17.25" customHeight="1" thickBot="1">
      <c r="A59" s="20"/>
      <c r="B59" s="680" t="s">
        <v>74</v>
      </c>
      <c r="C59" s="847"/>
      <c r="D59" s="847"/>
      <c r="E59" s="613"/>
      <c r="F59" s="613"/>
      <c r="G59" s="613"/>
      <c r="H59" s="614"/>
      <c r="I59" s="874" t="s">
        <v>75</v>
      </c>
      <c r="J59" s="613"/>
      <c r="K59" s="614"/>
    </row>
    <row r="60" spans="1:11" ht="17.25" customHeight="1" thickTop="1">
      <c r="A60" s="715" t="s">
        <v>95</v>
      </c>
      <c r="B60" s="857" t="s">
        <v>76</v>
      </c>
      <c r="C60" s="858"/>
      <c r="D60" s="1273" t="s">
        <v>77</v>
      </c>
      <c r="E60" s="12" t="s">
        <v>159</v>
      </c>
      <c r="F60" s="12"/>
      <c r="G60" s="12"/>
      <c r="H60" s="545" t="s">
        <v>77</v>
      </c>
      <c r="I60" s="108" t="s">
        <v>95</v>
      </c>
      <c r="J60" s="110" t="s">
        <v>161</v>
      </c>
      <c r="K60" s="148" t="s">
        <v>139</v>
      </c>
    </row>
    <row r="61" spans="1:11" ht="17.25" customHeight="1">
      <c r="A61" s="716"/>
      <c r="B61" s="1270"/>
      <c r="C61" s="1271"/>
      <c r="D61" s="1265"/>
      <c r="E61" s="19" t="s">
        <v>78</v>
      </c>
      <c r="F61" s="19"/>
      <c r="G61" s="19"/>
      <c r="H61" s="546" t="s">
        <v>77</v>
      </c>
      <c r="I61" s="109" t="s">
        <v>162</v>
      </c>
      <c r="J61" s="111" t="s">
        <v>163</v>
      </c>
      <c r="K61" s="149" t="s">
        <v>139</v>
      </c>
    </row>
    <row r="62" spans="1:11" ht="17.25" customHeight="1" thickBot="1">
      <c r="A62" s="716"/>
      <c r="B62" s="1274" t="s">
        <v>79</v>
      </c>
      <c r="C62" s="1275"/>
      <c r="D62" s="547" t="s">
        <v>77</v>
      </c>
      <c r="E62" s="12" t="s">
        <v>81</v>
      </c>
      <c r="F62" s="12"/>
      <c r="G62" s="12"/>
      <c r="H62" s="548" t="s">
        <v>77</v>
      </c>
      <c r="I62" s="113"/>
      <c r="J62" s="111" t="s">
        <v>164</v>
      </c>
      <c r="K62" s="149" t="s">
        <v>139</v>
      </c>
    </row>
    <row r="63" spans="1:11" ht="17.25" customHeight="1" thickTop="1">
      <c r="A63" s="716"/>
      <c r="B63" s="1274" t="s">
        <v>82</v>
      </c>
      <c r="C63" s="1275"/>
      <c r="D63" s="549" t="s">
        <v>77</v>
      </c>
      <c r="E63" s="550"/>
      <c r="F63" s="551"/>
      <c r="G63" s="550"/>
      <c r="H63" s="552"/>
      <c r="I63" s="113"/>
      <c r="J63" s="112" t="s">
        <v>165</v>
      </c>
      <c r="K63" s="150" t="s">
        <v>139</v>
      </c>
    </row>
    <row r="64" spans="1:11" ht="17.25" customHeight="1" thickBot="1">
      <c r="A64" s="716"/>
      <c r="B64" s="1274" t="s">
        <v>135</v>
      </c>
      <c r="C64" s="1275"/>
      <c r="D64" s="553" t="s">
        <v>77</v>
      </c>
      <c r="E64" s="554"/>
      <c r="F64" s="555"/>
      <c r="G64" s="554"/>
      <c r="H64" s="556"/>
      <c r="I64" s="113"/>
      <c r="J64" s="94" t="s">
        <v>166</v>
      </c>
      <c r="K64" s="350" t="s">
        <v>139</v>
      </c>
    </row>
    <row r="65" spans="1:11" ht="17.25" customHeight="1" thickTop="1">
      <c r="A65" s="716"/>
      <c r="B65" s="1276" t="s">
        <v>134</v>
      </c>
      <c r="C65" s="1277"/>
      <c r="D65" s="1263" t="s">
        <v>77</v>
      </c>
      <c r="E65" s="19" t="s">
        <v>83</v>
      </c>
      <c r="F65" s="19"/>
      <c r="G65" s="19"/>
      <c r="H65" s="546" t="s">
        <v>77</v>
      </c>
      <c r="I65" s="557" t="s">
        <v>234</v>
      </c>
      <c r="J65" s="558"/>
      <c r="K65" s="559" t="s">
        <v>139</v>
      </c>
    </row>
    <row r="66" spans="1:11" ht="17.25" customHeight="1">
      <c r="A66" s="716"/>
      <c r="B66" s="1278"/>
      <c r="C66" s="1279"/>
      <c r="D66" s="1264"/>
      <c r="E66" s="560" t="s">
        <v>84</v>
      </c>
      <c r="F66" s="560"/>
      <c r="G66" s="560"/>
      <c r="H66" s="561" t="s">
        <v>77</v>
      </c>
      <c r="I66" s="1282" t="s">
        <v>235</v>
      </c>
      <c r="J66" s="1283"/>
      <c r="K66" s="559" t="s">
        <v>139</v>
      </c>
    </row>
    <row r="67" spans="1:11" ht="17.25" customHeight="1">
      <c r="A67" s="716"/>
      <c r="B67" s="1280"/>
      <c r="C67" s="1281"/>
      <c r="D67" s="1265"/>
      <c r="E67" s="560" t="s">
        <v>85</v>
      </c>
      <c r="F67" s="560"/>
      <c r="G67" s="560"/>
      <c r="H67" s="561" t="s">
        <v>77</v>
      </c>
      <c r="I67" s="1284" t="s">
        <v>236</v>
      </c>
      <c r="J67" s="1285"/>
      <c r="K67" s="1286"/>
    </row>
    <row r="68" spans="1:11" ht="17.25" customHeight="1">
      <c r="A68" s="716"/>
      <c r="B68" s="1266" t="s">
        <v>86</v>
      </c>
      <c r="C68" s="1267"/>
      <c r="D68" s="1263" t="s">
        <v>77</v>
      </c>
      <c r="E68" s="12" t="s">
        <v>87</v>
      </c>
      <c r="F68" s="12"/>
      <c r="G68" s="12"/>
      <c r="H68" s="548" t="s">
        <v>77</v>
      </c>
      <c r="I68" s="1284"/>
      <c r="J68" s="1285"/>
      <c r="K68" s="1286"/>
    </row>
    <row r="69" spans="1:11" ht="17.25" customHeight="1">
      <c r="A69" s="716"/>
      <c r="B69" s="1268"/>
      <c r="C69" s="1269"/>
      <c r="D69" s="1264"/>
      <c r="E69" s="15" t="s">
        <v>88</v>
      </c>
      <c r="F69" s="15"/>
      <c r="G69" s="15"/>
      <c r="H69" s="562" t="s">
        <v>77</v>
      </c>
      <c r="I69" s="1287" t="s">
        <v>237</v>
      </c>
      <c r="J69" s="563" t="s">
        <v>238</v>
      </c>
      <c r="K69" s="148" t="s">
        <v>139</v>
      </c>
    </row>
    <row r="70" spans="1:11" ht="17.25" customHeight="1">
      <c r="A70" s="716"/>
      <c r="B70" s="1268"/>
      <c r="C70" s="1269"/>
      <c r="D70" s="1264"/>
      <c r="E70" s="15" t="s">
        <v>89</v>
      </c>
      <c r="F70" s="15"/>
      <c r="G70" s="15"/>
      <c r="H70" s="562" t="s">
        <v>77</v>
      </c>
      <c r="I70" s="1288"/>
      <c r="J70" s="564" t="s">
        <v>239</v>
      </c>
      <c r="K70" s="149" t="s">
        <v>139</v>
      </c>
    </row>
    <row r="71" spans="1:11" ht="17.25" customHeight="1" thickBot="1">
      <c r="A71" s="716"/>
      <c r="B71" s="1270"/>
      <c r="C71" s="1271"/>
      <c r="D71" s="1265"/>
      <c r="E71" s="15" t="s">
        <v>90</v>
      </c>
      <c r="F71" s="15"/>
      <c r="G71" s="15"/>
      <c r="H71" s="562" t="s">
        <v>77</v>
      </c>
      <c r="I71" s="1288"/>
      <c r="J71" s="564" t="s">
        <v>240</v>
      </c>
      <c r="K71" s="149" t="s">
        <v>139</v>
      </c>
    </row>
    <row r="72" spans="1:11" ht="17.25" customHeight="1" thickTop="1">
      <c r="A72" s="716"/>
      <c r="B72" s="565" t="s">
        <v>91</v>
      </c>
      <c r="C72" s="566"/>
      <c r="D72" s="566"/>
      <c r="E72" s="567"/>
      <c r="F72" s="568" t="s">
        <v>77</v>
      </c>
      <c r="G72" s="569"/>
      <c r="H72" s="570"/>
      <c r="I72" s="1288"/>
      <c r="J72" s="564" t="s">
        <v>245</v>
      </c>
      <c r="K72" s="149" t="s">
        <v>139</v>
      </c>
    </row>
    <row r="73" spans="1:11" ht="17.25" customHeight="1">
      <c r="A73" s="716"/>
      <c r="B73" s="42" t="s">
        <v>92</v>
      </c>
      <c r="C73" s="571"/>
      <c r="D73" s="571"/>
      <c r="E73" s="571"/>
      <c r="F73" s="549" t="s">
        <v>77</v>
      </c>
      <c r="G73" s="572"/>
      <c r="H73" s="573"/>
      <c r="I73" s="1288"/>
      <c r="J73" s="564" t="s">
        <v>241</v>
      </c>
      <c r="K73" s="149" t="s">
        <v>139</v>
      </c>
    </row>
    <row r="74" spans="1:11" ht="17.25" customHeight="1">
      <c r="A74" s="716"/>
      <c r="B74" s="42" t="s">
        <v>93</v>
      </c>
      <c r="C74" s="571"/>
      <c r="D74" s="571"/>
      <c r="E74" s="571"/>
      <c r="F74" s="549" t="s">
        <v>77</v>
      </c>
      <c r="G74" s="572"/>
      <c r="H74" s="573"/>
      <c r="I74" s="1289"/>
      <c r="J74" s="574" t="s">
        <v>344</v>
      </c>
      <c r="K74" s="150" t="s">
        <v>139</v>
      </c>
    </row>
    <row r="75" spans="1:11" ht="17.25" customHeight="1" thickBot="1">
      <c r="A75" s="753"/>
      <c r="B75" s="43" t="s">
        <v>94</v>
      </c>
      <c r="C75" s="575"/>
      <c r="D75" s="575"/>
      <c r="E75" s="575"/>
      <c r="F75" s="576" t="s">
        <v>77</v>
      </c>
      <c r="G75" s="577"/>
      <c r="H75" s="578"/>
      <c r="I75" s="612" t="s">
        <v>174</v>
      </c>
      <c r="J75" s="613"/>
      <c r="K75" s="614"/>
    </row>
    <row r="76" spans="1:11" ht="17.25" customHeight="1" thickTop="1">
      <c r="A76" s="692" t="s">
        <v>96</v>
      </c>
      <c r="B76" s="655" t="s">
        <v>100</v>
      </c>
      <c r="C76" s="656"/>
      <c r="D76" s="56"/>
      <c r="E76" s="15" t="s">
        <v>97</v>
      </c>
      <c r="F76" s="15"/>
      <c r="G76" s="15"/>
      <c r="H76" s="121" t="s">
        <v>77</v>
      </c>
      <c r="I76" s="621"/>
      <c r="J76" s="622"/>
      <c r="K76" s="623"/>
    </row>
    <row r="77" spans="1:11" ht="17.25" customHeight="1">
      <c r="A77" s="693"/>
      <c r="B77" s="657"/>
      <c r="C77" s="656"/>
      <c r="D77" s="120" t="s">
        <v>77</v>
      </c>
      <c r="E77" s="15" t="s">
        <v>98</v>
      </c>
      <c r="F77" s="15"/>
      <c r="G77" s="15"/>
      <c r="H77" s="121" t="s">
        <v>77</v>
      </c>
      <c r="I77" s="624"/>
      <c r="J77" s="625"/>
      <c r="K77" s="626"/>
    </row>
    <row r="78" spans="1:11" ht="17.25" customHeight="1" thickBot="1">
      <c r="A78" s="694"/>
      <c r="B78" s="658"/>
      <c r="C78" s="659"/>
      <c r="D78" s="579"/>
      <c r="E78" s="19" t="s">
        <v>99</v>
      </c>
      <c r="F78" s="19"/>
      <c r="G78" s="19"/>
      <c r="H78" s="580" t="s">
        <v>77</v>
      </c>
      <c r="I78" s="624"/>
      <c r="J78" s="625"/>
      <c r="K78" s="626"/>
    </row>
    <row r="79" spans="1:11" ht="17.25" customHeight="1" thickTop="1">
      <c r="A79" s="750" t="s">
        <v>106</v>
      </c>
      <c r="B79" s="114" t="s">
        <v>101</v>
      </c>
      <c r="C79" s="115"/>
      <c r="D79" s="680" t="s">
        <v>102</v>
      </c>
      <c r="E79" s="681"/>
      <c r="F79" s="117" t="s">
        <v>175</v>
      </c>
      <c r="G79" s="116" t="s">
        <v>80</v>
      </c>
      <c r="H79" s="124" t="s">
        <v>103</v>
      </c>
      <c r="I79" s="125" t="s">
        <v>167</v>
      </c>
      <c r="J79" s="617" t="s">
        <v>333</v>
      </c>
      <c r="K79" s="618"/>
    </row>
    <row r="80" spans="1:11" ht="17.25" customHeight="1" thickBot="1">
      <c r="A80" s="717"/>
      <c r="B80" s="94" t="s">
        <v>176</v>
      </c>
      <c r="C80" s="115"/>
      <c r="D80" s="682" t="s">
        <v>139</v>
      </c>
      <c r="E80" s="683"/>
      <c r="F80" s="138" t="s">
        <v>116</v>
      </c>
      <c r="G80" s="139" t="s">
        <v>116</v>
      </c>
      <c r="H80" s="140" t="s">
        <v>116</v>
      </c>
      <c r="I80" s="126" t="s">
        <v>170</v>
      </c>
      <c r="J80" s="619" t="s">
        <v>169</v>
      </c>
      <c r="K80" s="620"/>
    </row>
    <row r="81" spans="1:17" ht="17.25" customHeight="1" thickTop="1">
      <c r="A81" s="717"/>
      <c r="B81" s="819" t="s">
        <v>104</v>
      </c>
      <c r="C81" s="35" t="s">
        <v>107</v>
      </c>
      <c r="D81" s="825" t="s">
        <v>77</v>
      </c>
      <c r="E81" s="826"/>
      <c r="F81" s="138" t="s">
        <v>116</v>
      </c>
      <c r="G81" s="139" t="s">
        <v>116</v>
      </c>
      <c r="H81" s="140" t="s">
        <v>116</v>
      </c>
      <c r="I81" s="126" t="s">
        <v>171</v>
      </c>
      <c r="J81" s="619" t="s">
        <v>169</v>
      </c>
      <c r="K81" s="620"/>
    </row>
    <row r="82" spans="1:17" ht="17.25" customHeight="1">
      <c r="A82" s="717"/>
      <c r="B82" s="820"/>
      <c r="C82" s="36" t="s">
        <v>108</v>
      </c>
      <c r="D82" s="827" t="s">
        <v>116</v>
      </c>
      <c r="E82" s="828"/>
      <c r="F82" s="141" t="s">
        <v>116</v>
      </c>
      <c r="G82" s="142" t="s">
        <v>116</v>
      </c>
      <c r="H82" s="143" t="s">
        <v>116</v>
      </c>
      <c r="I82" s="126" t="s">
        <v>172</v>
      </c>
      <c r="J82" s="619" t="s">
        <v>169</v>
      </c>
      <c r="K82" s="620"/>
    </row>
    <row r="83" spans="1:17" ht="17.25" customHeight="1" thickBot="1">
      <c r="A83" s="717"/>
      <c r="B83" s="820"/>
      <c r="C83" s="36" t="s">
        <v>109</v>
      </c>
      <c r="D83" s="827" t="s">
        <v>116</v>
      </c>
      <c r="E83" s="828"/>
      <c r="F83" s="141" t="s">
        <v>116</v>
      </c>
      <c r="G83" s="142" t="s">
        <v>116</v>
      </c>
      <c r="H83" s="143" t="s">
        <v>116</v>
      </c>
      <c r="I83" s="127" t="s">
        <v>173</v>
      </c>
      <c r="J83" s="608" t="s">
        <v>168</v>
      </c>
      <c r="K83" s="609"/>
    </row>
    <row r="84" spans="1:17" ht="17.25" customHeight="1" thickTop="1" thickBot="1">
      <c r="A84" s="717"/>
      <c r="B84" s="821"/>
      <c r="C84" s="37" t="s">
        <v>110</v>
      </c>
      <c r="D84" s="806" t="s">
        <v>116</v>
      </c>
      <c r="E84" s="807"/>
      <c r="F84" s="144" t="s">
        <v>116</v>
      </c>
      <c r="G84" s="145" t="s">
        <v>116</v>
      </c>
      <c r="H84" s="144" t="s">
        <v>116</v>
      </c>
      <c r="I84" s="816" t="s">
        <v>174</v>
      </c>
      <c r="J84" s="817"/>
      <c r="K84" s="818"/>
    </row>
    <row r="85" spans="1:17" ht="17.25" customHeight="1" thickTop="1">
      <c r="A85" s="717"/>
      <c r="B85" s="829" t="s">
        <v>105</v>
      </c>
      <c r="C85" s="34" t="s">
        <v>111</v>
      </c>
      <c r="D85" s="822" t="s">
        <v>116</v>
      </c>
      <c r="E85" s="822"/>
      <c r="F85" s="139" t="s">
        <v>116</v>
      </c>
      <c r="G85" s="139" t="s">
        <v>116</v>
      </c>
      <c r="H85" s="138" t="s">
        <v>116</v>
      </c>
      <c r="I85" s="697"/>
      <c r="J85" s="698"/>
      <c r="K85" s="699"/>
    </row>
    <row r="86" spans="1:17" ht="17.25" customHeight="1">
      <c r="A86" s="717"/>
      <c r="B86" s="830"/>
      <c r="C86" s="26" t="s">
        <v>112</v>
      </c>
      <c r="D86" s="823" t="s">
        <v>116</v>
      </c>
      <c r="E86" s="823"/>
      <c r="F86" s="142" t="s">
        <v>116</v>
      </c>
      <c r="G86" s="142" t="s">
        <v>116</v>
      </c>
      <c r="H86" s="141" t="s">
        <v>116</v>
      </c>
      <c r="I86" s="644"/>
      <c r="J86" s="645"/>
      <c r="K86" s="700"/>
    </row>
    <row r="87" spans="1:17" ht="17.25" customHeight="1" thickBot="1">
      <c r="A87" s="717"/>
      <c r="B87" s="830"/>
      <c r="C87" s="38" t="s">
        <v>113</v>
      </c>
      <c r="D87" s="824" t="s">
        <v>116</v>
      </c>
      <c r="E87" s="824"/>
      <c r="F87" s="142" t="s">
        <v>116</v>
      </c>
      <c r="G87" s="142" t="s">
        <v>116</v>
      </c>
      <c r="H87" s="141" t="s">
        <v>116</v>
      </c>
      <c r="I87" s="644"/>
      <c r="J87" s="645"/>
      <c r="K87" s="700"/>
    </row>
    <row r="88" spans="1:17" ht="17.25" customHeight="1" thickTop="1">
      <c r="A88" s="717"/>
      <c r="B88" s="831"/>
      <c r="C88" s="354" t="s">
        <v>114</v>
      </c>
      <c r="D88" s="833" t="s">
        <v>116</v>
      </c>
      <c r="E88" s="834"/>
      <c r="F88" s="146" t="s">
        <v>116</v>
      </c>
      <c r="G88" s="147" t="s">
        <v>116</v>
      </c>
      <c r="H88" s="146" t="s">
        <v>116</v>
      </c>
      <c r="I88" s="644"/>
      <c r="J88" s="645"/>
      <c r="K88" s="700"/>
    </row>
    <row r="89" spans="1:17" ht="17.25" customHeight="1" thickBot="1">
      <c r="A89" s="628"/>
      <c r="B89" s="832"/>
      <c r="C89" s="37" t="s">
        <v>115</v>
      </c>
      <c r="D89" s="806" t="s">
        <v>116</v>
      </c>
      <c r="E89" s="807"/>
      <c r="F89" s="144" t="s">
        <v>116</v>
      </c>
      <c r="G89" s="145" t="s">
        <v>116</v>
      </c>
      <c r="H89" s="144" t="s">
        <v>116</v>
      </c>
      <c r="I89" s="701"/>
      <c r="J89" s="702"/>
      <c r="K89" s="703"/>
    </row>
    <row r="90" spans="1:17" ht="17.25" customHeight="1" thickTop="1">
      <c r="A90" s="750" t="s">
        <v>117</v>
      </c>
      <c r="B90" s="349" t="s">
        <v>119</v>
      </c>
      <c r="C90" s="39"/>
      <c r="D90" s="15"/>
      <c r="E90" s="836"/>
      <c r="F90" s="837"/>
      <c r="G90" s="837"/>
      <c r="H90" s="837"/>
      <c r="I90" s="837"/>
      <c r="J90" s="837"/>
      <c r="K90" s="838"/>
    </row>
    <row r="91" spans="1:17" ht="17.25" customHeight="1">
      <c r="A91" s="717"/>
      <c r="B91" s="28" t="s">
        <v>120</v>
      </c>
      <c r="C91" s="29"/>
      <c r="D91" s="19"/>
      <c r="E91" s="839"/>
      <c r="F91" s="839"/>
      <c r="G91" s="839"/>
      <c r="H91" s="839"/>
      <c r="I91" s="839"/>
      <c r="J91" s="839"/>
      <c r="K91" s="840"/>
    </row>
    <row r="92" spans="1:17" ht="17.25" customHeight="1">
      <c r="A92" s="717"/>
      <c r="B92" s="349" t="s">
        <v>121</v>
      </c>
      <c r="C92" s="27"/>
      <c r="D92" s="12"/>
      <c r="E92" s="837"/>
      <c r="F92" s="837"/>
      <c r="G92" s="837"/>
      <c r="H92" s="837"/>
      <c r="I92" s="837"/>
      <c r="J92" s="837"/>
      <c r="K92" s="838"/>
    </row>
    <row r="93" spans="1:17" ht="17.25" customHeight="1">
      <c r="A93" s="717"/>
      <c r="B93" s="28" t="s">
        <v>122</v>
      </c>
      <c r="C93" s="29"/>
      <c r="D93" s="29"/>
      <c r="E93" s="839"/>
      <c r="F93" s="839"/>
      <c r="G93" s="839"/>
      <c r="H93" s="839"/>
      <c r="I93" s="839"/>
      <c r="J93" s="839"/>
      <c r="K93" s="840"/>
      <c r="L93" s="247"/>
      <c r="M93" s="223"/>
      <c r="N93" s="223"/>
      <c r="O93" s="224" t="s">
        <v>195</v>
      </c>
      <c r="P93" s="224" t="s">
        <v>196</v>
      </c>
      <c r="Q93" s="224" t="s">
        <v>197</v>
      </c>
    </row>
    <row r="94" spans="1:17" ht="17.25" customHeight="1">
      <c r="A94" s="717"/>
      <c r="B94" s="725" t="s">
        <v>123</v>
      </c>
      <c r="C94" s="796"/>
      <c r="D94" s="796"/>
      <c r="E94" s="841"/>
      <c r="F94" s="841"/>
      <c r="G94" s="841"/>
      <c r="H94" s="841"/>
      <c r="I94" s="841"/>
      <c r="J94" s="841"/>
      <c r="K94" s="842"/>
      <c r="L94" s="248"/>
      <c r="M94" s="225" t="s">
        <v>198</v>
      </c>
      <c r="N94" s="225" t="s">
        <v>139</v>
      </c>
      <c r="O94" s="299" t="str">
        <f>+K13</f>
        <v>人</v>
      </c>
      <c r="P94" s="299" t="str">
        <f>+I8</f>
        <v>人</v>
      </c>
      <c r="Q94" s="299" t="e">
        <f>+P94-O94</f>
        <v>#VALUE!</v>
      </c>
    </row>
    <row r="95" spans="1:17" ht="17.25" customHeight="1">
      <c r="A95" s="628"/>
      <c r="B95" s="808"/>
      <c r="C95" s="809"/>
      <c r="D95" s="809"/>
      <c r="E95" s="843"/>
      <c r="F95" s="843"/>
      <c r="G95" s="843"/>
      <c r="H95" s="843"/>
      <c r="I95" s="843"/>
      <c r="J95" s="843"/>
      <c r="K95" s="844"/>
      <c r="L95" s="248"/>
      <c r="M95" s="225" t="s">
        <v>199</v>
      </c>
      <c r="N95" s="225" t="s">
        <v>139</v>
      </c>
      <c r="O95" s="299" t="str">
        <f>+K15</f>
        <v>人</v>
      </c>
      <c r="P95" s="299" t="str">
        <f>+I8</f>
        <v>人</v>
      </c>
      <c r="Q95" s="299" t="e">
        <f>+P95-O95</f>
        <v>#VALUE!</v>
      </c>
    </row>
    <row r="96" spans="1:17" ht="17.25" customHeight="1">
      <c r="A96" s="750" t="s">
        <v>118</v>
      </c>
      <c r="B96" s="810" t="s">
        <v>131</v>
      </c>
      <c r="C96" s="811"/>
      <c r="D96" s="811"/>
      <c r="E96" s="811"/>
      <c r="F96" s="811"/>
      <c r="G96" s="811"/>
      <c r="H96" s="811"/>
      <c r="I96" s="811"/>
      <c r="J96" s="811"/>
      <c r="K96" s="812"/>
      <c r="L96" s="249"/>
      <c r="M96" s="225" t="s">
        <v>201</v>
      </c>
      <c r="N96" s="225" t="s">
        <v>285</v>
      </c>
      <c r="O96" s="299" t="str">
        <f>+K29</f>
        <v>個</v>
      </c>
      <c r="P96" s="299" t="str">
        <f>+K30</f>
        <v>個</v>
      </c>
      <c r="Q96" s="299" t="e">
        <f>+O96-P96</f>
        <v>#VALUE!</v>
      </c>
    </row>
    <row r="97" spans="1:17" ht="17.25" customHeight="1">
      <c r="A97" s="717"/>
      <c r="B97" s="813"/>
      <c r="C97" s="814"/>
      <c r="D97" s="814"/>
      <c r="E97" s="814"/>
      <c r="F97" s="814"/>
      <c r="G97" s="814"/>
      <c r="H97" s="814"/>
      <c r="I97" s="814"/>
      <c r="J97" s="814"/>
      <c r="K97" s="815"/>
      <c r="L97" s="249"/>
      <c r="M97" s="225" t="s">
        <v>202</v>
      </c>
      <c r="N97" s="225" t="s">
        <v>286</v>
      </c>
      <c r="O97" s="299" t="str">
        <f>+K31</f>
        <v>L/日/避難所</v>
      </c>
      <c r="P97" s="299" t="str">
        <f>+K32</f>
        <v>L/日/避難所</v>
      </c>
      <c r="Q97" s="299" t="e">
        <f>+O97-P97</f>
        <v>#VALUE!</v>
      </c>
    </row>
    <row r="98" spans="1:17" ht="17.25" customHeight="1">
      <c r="A98" s="717"/>
      <c r="B98" s="810" t="s">
        <v>132</v>
      </c>
      <c r="C98" s="811"/>
      <c r="D98" s="811"/>
      <c r="E98" s="811"/>
      <c r="F98" s="811"/>
      <c r="G98" s="811"/>
      <c r="H98" s="811"/>
      <c r="I98" s="811"/>
      <c r="J98" s="811"/>
      <c r="K98" s="812"/>
      <c r="L98" s="249"/>
      <c r="M98" s="225" t="s">
        <v>203</v>
      </c>
      <c r="N98" s="225" t="s">
        <v>287</v>
      </c>
      <c r="O98" s="299" t="str">
        <f>+K33</f>
        <v>L/日/避難所</v>
      </c>
      <c r="P98" s="299" t="str">
        <f>+K34</f>
        <v>L/日/避難所</v>
      </c>
      <c r="Q98" s="299" t="e">
        <f>+O98-P98</f>
        <v>#VALUE!</v>
      </c>
    </row>
    <row r="99" spans="1:17" ht="17.25" customHeight="1">
      <c r="A99" s="717"/>
      <c r="B99" s="813"/>
      <c r="C99" s="814"/>
      <c r="D99" s="814"/>
      <c r="E99" s="814"/>
      <c r="F99" s="814"/>
      <c r="G99" s="814"/>
      <c r="H99" s="814"/>
      <c r="I99" s="814"/>
      <c r="J99" s="814"/>
      <c r="K99" s="815"/>
      <c r="L99" s="249"/>
      <c r="M99" s="225" t="s">
        <v>205</v>
      </c>
      <c r="N99" s="225" t="s">
        <v>288</v>
      </c>
      <c r="O99" s="299" t="str">
        <f>+K40</f>
        <v>箇所</v>
      </c>
      <c r="P99" s="299" t="str">
        <f>+F40</f>
        <v>（　　箇所）</v>
      </c>
      <c r="Q99" s="299" t="e">
        <f>+O99-P99</f>
        <v>#VALUE!</v>
      </c>
    </row>
    <row r="100" spans="1:17" ht="17.25" customHeight="1">
      <c r="A100" s="717"/>
      <c r="B100" s="810" t="s">
        <v>124</v>
      </c>
      <c r="C100" s="811"/>
      <c r="D100" s="811"/>
      <c r="E100" s="811"/>
      <c r="F100" s="811"/>
      <c r="G100" s="811"/>
      <c r="H100" s="811"/>
      <c r="I100" s="811"/>
      <c r="J100" s="811"/>
      <c r="K100" s="812"/>
      <c r="L100" s="337"/>
      <c r="M100" s="225" t="s">
        <v>204</v>
      </c>
      <c r="N100" s="225"/>
      <c r="O100" s="973">
        <f>+I52</f>
        <v>0</v>
      </c>
      <c r="P100" s="973"/>
      <c r="Q100" s="973"/>
    </row>
    <row r="101" spans="1:17" ht="17.25" customHeight="1" thickBot="1">
      <c r="A101" s="717"/>
      <c r="B101" s="881"/>
      <c r="C101" s="882"/>
      <c r="D101" s="882"/>
      <c r="E101" s="882"/>
      <c r="F101" s="882"/>
      <c r="G101" s="882"/>
      <c r="H101" s="882"/>
      <c r="I101" s="882"/>
      <c r="J101" s="882"/>
      <c r="K101" s="883"/>
      <c r="L101" s="337"/>
      <c r="M101" s="225" t="s">
        <v>200</v>
      </c>
      <c r="N101" s="225"/>
      <c r="O101" s="299" t="str">
        <f>+F25</f>
        <v>有　・　無</v>
      </c>
      <c r="P101" s="299"/>
      <c r="Q101" s="299"/>
    </row>
    <row r="102" spans="1:17" ht="14.25" customHeight="1" thickTop="1">
      <c r="A102" s="716"/>
      <c r="B102" s="253" t="s">
        <v>227</v>
      </c>
      <c r="C102" s="253"/>
      <c r="D102" s="254"/>
      <c r="E102" s="254"/>
      <c r="F102" s="254"/>
      <c r="G102" s="254"/>
      <c r="H102" s="254"/>
      <c r="I102" s="254"/>
      <c r="J102" s="254"/>
      <c r="K102" s="252"/>
      <c r="L102" s="338"/>
      <c r="M102" s="184"/>
      <c r="N102" s="184"/>
      <c r="O102" s="180"/>
      <c r="P102" s="180"/>
      <c r="Q102" s="180"/>
    </row>
    <row r="103" spans="1:17" ht="14.25" customHeight="1">
      <c r="A103" s="716"/>
      <c r="B103" s="1147" t="s">
        <v>351</v>
      </c>
      <c r="C103" s="1148"/>
      <c r="D103" s="966"/>
      <c r="E103" s="966"/>
      <c r="F103" s="966"/>
      <c r="G103" s="966"/>
      <c r="H103" s="966"/>
      <c r="I103" s="966"/>
      <c r="J103" s="966"/>
      <c r="K103" s="967"/>
      <c r="L103" s="338"/>
      <c r="M103" s="184"/>
      <c r="N103" s="184"/>
      <c r="O103" s="184"/>
      <c r="P103" s="184"/>
      <c r="Q103" s="184"/>
    </row>
    <row r="104" spans="1:17" ht="14.25" customHeight="1">
      <c r="A104" s="716"/>
      <c r="B104" s="800"/>
      <c r="C104" s="801"/>
      <c r="D104" s="801"/>
      <c r="E104" s="801"/>
      <c r="F104" s="801"/>
      <c r="G104" s="801"/>
      <c r="H104" s="801"/>
      <c r="I104" s="801"/>
      <c r="J104" s="801"/>
      <c r="K104" s="802"/>
      <c r="L104" s="184"/>
      <c r="M104" s="184"/>
      <c r="N104" s="184"/>
      <c r="O104" s="184"/>
      <c r="P104" s="184"/>
    </row>
    <row r="105" spans="1:17" ht="14.25" customHeight="1" thickBot="1">
      <c r="A105" s="753"/>
      <c r="B105" s="803"/>
      <c r="C105" s="804"/>
      <c r="D105" s="804"/>
      <c r="E105" s="804"/>
      <c r="F105" s="804"/>
      <c r="G105" s="804"/>
      <c r="H105" s="804"/>
      <c r="I105" s="804"/>
      <c r="J105" s="804"/>
      <c r="K105" s="805"/>
    </row>
    <row r="106" spans="1:17" ht="14.25" thickTop="1"/>
  </sheetData>
  <mergeCells count="150">
    <mergeCell ref="A96:A105"/>
    <mergeCell ref="B96:K97"/>
    <mergeCell ref="B98:K99"/>
    <mergeCell ref="B100:K101"/>
    <mergeCell ref="O100:Q100"/>
    <mergeCell ref="B103:C103"/>
    <mergeCell ref="D103:K103"/>
    <mergeCell ref="B104:K105"/>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I85:K89"/>
    <mergeCell ref="D86:E86"/>
    <mergeCell ref="D87:E87"/>
    <mergeCell ref="D88:E88"/>
    <mergeCell ref="B81:B84"/>
    <mergeCell ref="D81:E81"/>
    <mergeCell ref="J81:K81"/>
    <mergeCell ref="D82:E82"/>
    <mergeCell ref="J82:K82"/>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I35:K39"/>
    <mergeCell ref="B29:C34"/>
    <mergeCell ref="I29:J29"/>
    <mergeCell ref="I30:J30"/>
    <mergeCell ref="I31:J31"/>
    <mergeCell ref="I32:J32"/>
    <mergeCell ref="D40:D42"/>
    <mergeCell ref="I40:J40"/>
    <mergeCell ref="I41:J41"/>
    <mergeCell ref="E29:F29"/>
    <mergeCell ref="G29:H29"/>
    <mergeCell ref="E30:F30"/>
    <mergeCell ref="F37:G37"/>
    <mergeCell ref="F38:G38"/>
    <mergeCell ref="F39:G39"/>
    <mergeCell ref="A27:A28"/>
    <mergeCell ref="B27:H28"/>
    <mergeCell ref="I27:K28"/>
    <mergeCell ref="D19:H19"/>
    <mergeCell ref="B20:C21"/>
    <mergeCell ref="D20:H20"/>
    <mergeCell ref="I20:K20"/>
    <mergeCell ref="D21:K21"/>
    <mergeCell ref="B22:C23"/>
    <mergeCell ref="D22:H22"/>
    <mergeCell ref="I22:K23"/>
    <mergeCell ref="D23:H2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D11:E11"/>
    <mergeCell ref="I11:K12"/>
    <mergeCell ref="B12:H12"/>
    <mergeCell ref="A7:A13"/>
    <mergeCell ref="B7:E7"/>
    <mergeCell ref="F7:H7"/>
    <mergeCell ref="B8:E8"/>
    <mergeCell ref="D9:E9"/>
    <mergeCell ref="G9:H9"/>
    <mergeCell ref="B13:H13"/>
    <mergeCell ref="I13:J13"/>
    <mergeCell ref="E1:K1"/>
    <mergeCell ref="A2:E3"/>
    <mergeCell ref="G2:H2"/>
    <mergeCell ref="I2:K2"/>
    <mergeCell ref="G3:H3"/>
    <mergeCell ref="I3:K3"/>
    <mergeCell ref="J9:K9"/>
    <mergeCell ref="B10:E10"/>
    <mergeCell ref="G10:H10"/>
    <mergeCell ref="E51:F51"/>
    <mergeCell ref="G51:H51"/>
    <mergeCell ref="G30:H30"/>
    <mergeCell ref="E31:G31"/>
    <mergeCell ref="E32:G32"/>
    <mergeCell ref="E33:F33"/>
    <mergeCell ref="G33:H33"/>
    <mergeCell ref="E34:F34"/>
    <mergeCell ref="G34:H34"/>
    <mergeCell ref="F35:G35"/>
    <mergeCell ref="F36:G36"/>
  </mergeCells>
  <phoneticPr fontId="47"/>
  <conditionalFormatting sqref="Q96 Q101">
    <cfRule type="cellIs" dxfId="63" priority="4" stopIfTrue="1" operator="greaterThan">
      <formula>0</formula>
    </cfRule>
  </conditionalFormatting>
  <conditionalFormatting sqref="Q99">
    <cfRule type="cellIs" dxfId="62" priority="3" stopIfTrue="1" operator="greaterThan">
      <formula>0</formula>
    </cfRule>
  </conditionalFormatting>
  <conditionalFormatting sqref="Q97:Q98">
    <cfRule type="cellIs" dxfId="61" priority="2" stopIfTrue="1" operator="greaterThan">
      <formula>0</formula>
    </cfRule>
  </conditionalFormatting>
  <conditionalFormatting sqref="Q94:Q95">
    <cfRule type="cellIs" dxfId="60" priority="1" stopIfTrue="1" operator="greaterThan">
      <formula>0</formula>
    </cfRule>
  </conditionalFormatting>
  <dataValidations count="18">
    <dataValidation type="list" allowBlank="1" showInputMessage="1" showErrorMessage="1" sqref="J80:K83">
      <formula1>"◎,○,×"</formula1>
    </dataValidation>
    <dataValidation type="list" allowBlank="1" showInputMessage="1" showErrorMessage="1" sqref="F61">
      <formula1>"熊本県,大分県,福岡県,長崎県"</formula1>
    </dataValidation>
    <dataValidation type="list" allowBlank="1" showInputMessage="1" showErrorMessage="1" sqref="E45:F45">
      <formula1>"不良　・　普　・　良,不良,普,良"</formula1>
    </dataValidation>
    <dataValidation type="list" allowBlank="1" showInputMessage="1" showErrorMessage="1" sqref="G52:H52">
      <formula1>"無(不適)　・　有(適),無(不適),有(適)"</formula1>
    </dataValidation>
    <dataValidation type="list" allowBlank="1" showInputMessage="1" showErrorMessage="1" sqref="E29:F30 E33:F34">
      <formula1>"可(開通)・不可(不通),可(開通),不可(不通)"</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35:E39">
      <formula1>"無・有,無,有"</formula1>
    </dataValidation>
    <dataValidation type="list" allowBlank="1" showInputMessage="1" showErrorMessage="1" sqref="F35:G39">
      <formula1>"（使用可・使用不可）,（使用可),（使用不可）"</formula1>
    </dataValidation>
    <dataValidation type="list" allowBlank="1" showInputMessage="1" showErrorMessage="1" sqref="E40">
      <formula1>"無(使用不可)・有(使用可),無(使用不可),有(使用可)"</formula1>
    </dataValidation>
    <dataValidation type="list" allowBlank="1" showInputMessage="1" showErrorMessage="1" sqref="F41:F42 H41:H42">
      <formula1>"不良・普・良,不良,普,良"</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H40 E43:E44 G44">
      <formula1>"無 ・ 有,無,有"</formula1>
    </dataValidation>
    <dataValidation type="list" allowBlank="1" showInputMessage="1" showErrorMessage="1" sqref="H45:H46 F46 E48:E50 H49:H50 E52">
      <formula1>"無　・　有,有,無"</formula1>
    </dataValidation>
    <dataValidation type="list" allowBlank="1" showInputMessage="1" showErrorMessage="1" sqref="G47:H48">
      <formula1>"不適　・　適,適,不適"</formula1>
    </dataValidation>
    <dataValidation type="list" allowBlank="1" showInputMessage="1" showErrorMessage="1" sqref="E51">
      <formula1>"１回　・　２回　・　３回,１回,２回,３回"</formula1>
    </dataValidation>
    <dataValidation type="list" allowBlank="1" showInputMessage="1" showErrorMessage="1" sqref="G51:H51">
      <formula1>"十分 ・ 不足 ・ 無,十分,不足,無"</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topLeftCell="A28" zoomScale="110" zoomScaleNormal="100" zoomScaleSheetLayoutView="110" workbookViewId="0">
      <selection activeCell="B103" sqref="B103:C103"/>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125" style="1" customWidth="1"/>
    <col min="13" max="13" width="8.5" style="1" customWidth="1"/>
    <col min="14" max="14" width="7.875" style="1" customWidth="1"/>
    <col min="15" max="16" width="8.25" style="1" customWidth="1"/>
    <col min="17" max="16384" width="9" style="1"/>
  </cols>
  <sheetData>
    <row r="1" spans="1:11" ht="17.25" customHeight="1" thickBot="1">
      <c r="A1" s="4" t="s">
        <v>225</v>
      </c>
      <c r="B1" s="4"/>
      <c r="C1" s="4"/>
      <c r="D1" s="4"/>
      <c r="E1" s="1248" t="s">
        <v>342</v>
      </c>
      <c r="F1" s="1248"/>
      <c r="G1" s="1248"/>
      <c r="H1" s="1248"/>
      <c r="I1" s="1248"/>
      <c r="J1" s="1248"/>
      <c r="K1" s="1248"/>
    </row>
    <row r="2" spans="1:11" ht="17.25" customHeight="1" thickTop="1">
      <c r="A2" s="678" t="s">
        <v>130</v>
      </c>
      <c r="B2" s="679"/>
      <c r="C2" s="679"/>
      <c r="D2" s="679"/>
      <c r="E2" s="679"/>
      <c r="F2" s="4"/>
      <c r="G2" s="669" t="s">
        <v>65</v>
      </c>
      <c r="H2" s="670"/>
      <c r="I2" s="663" t="s">
        <v>0</v>
      </c>
      <c r="J2" s="664"/>
      <c r="K2" s="665"/>
    </row>
    <row r="3" spans="1:11" ht="17.25" customHeight="1" thickBot="1">
      <c r="A3" s="679"/>
      <c r="B3" s="679"/>
      <c r="C3" s="679"/>
      <c r="D3" s="679"/>
      <c r="E3" s="679"/>
      <c r="F3" s="4"/>
      <c r="G3" s="671" t="s">
        <v>28</v>
      </c>
      <c r="H3" s="672"/>
      <c r="I3" s="666"/>
      <c r="J3" s="667"/>
      <c r="K3" s="668"/>
    </row>
    <row r="4" spans="1:11" ht="17.25" customHeight="1" thickTop="1">
      <c r="A4" s="6" t="s">
        <v>1</v>
      </c>
      <c r="B4" s="4"/>
      <c r="C4" s="4"/>
      <c r="D4" s="4"/>
      <c r="E4" s="4"/>
      <c r="F4" s="4"/>
      <c r="G4" s="530"/>
      <c r="H4" s="60"/>
      <c r="I4" s="60"/>
      <c r="J4" s="60"/>
      <c r="K4" s="60"/>
    </row>
    <row r="5" spans="1:11" ht="17.25" customHeight="1">
      <c r="A5" s="6" t="s">
        <v>2</v>
      </c>
      <c r="B5" s="4"/>
      <c r="C5" s="4"/>
      <c r="D5" s="4"/>
      <c r="E5" s="4"/>
      <c r="F5" s="4"/>
      <c r="G5" s="4"/>
      <c r="H5" s="4"/>
      <c r="I5" s="4"/>
      <c r="J5" s="4"/>
      <c r="K5" s="4"/>
    </row>
    <row r="6" spans="1:11" ht="17.25" customHeight="1" thickBot="1">
      <c r="A6" s="6" t="s">
        <v>3</v>
      </c>
      <c r="B6" s="4"/>
      <c r="C6" s="4"/>
      <c r="D6" s="4"/>
      <c r="E6" s="4"/>
      <c r="F6" s="4"/>
      <c r="G6" s="4"/>
      <c r="H6" s="4"/>
      <c r="I6" s="4"/>
      <c r="J6" s="4"/>
      <c r="K6" s="4"/>
    </row>
    <row r="7" spans="1:11" ht="17.25" customHeight="1" thickTop="1" thickBot="1">
      <c r="A7" s="715" t="s">
        <v>4</v>
      </c>
      <c r="B7" s="730" t="s">
        <v>5</v>
      </c>
      <c r="C7" s="729"/>
      <c r="D7" s="729"/>
      <c r="E7" s="731"/>
      <c r="F7" s="728" t="s">
        <v>73</v>
      </c>
      <c r="G7" s="729"/>
      <c r="H7" s="729"/>
      <c r="I7" s="347" t="s">
        <v>16</v>
      </c>
      <c r="J7" s="369" t="s">
        <v>349</v>
      </c>
      <c r="K7" s="370" t="s">
        <v>350</v>
      </c>
    </row>
    <row r="8" spans="1:11" ht="17.25" customHeight="1" thickTop="1" thickBot="1">
      <c r="A8" s="716"/>
      <c r="B8" s="675"/>
      <c r="C8" s="676"/>
      <c r="D8" s="676"/>
      <c r="E8" s="677"/>
      <c r="F8" s="47"/>
      <c r="G8" s="48"/>
      <c r="H8" s="48"/>
      <c r="I8" s="169" t="s">
        <v>77</v>
      </c>
      <c r="J8" s="91" t="s">
        <v>149</v>
      </c>
      <c r="K8" s="531" t="s">
        <v>150</v>
      </c>
    </row>
    <row r="9" spans="1:11" ht="17.25" customHeight="1" thickTop="1">
      <c r="A9" s="717"/>
      <c r="B9" s="16" t="s">
        <v>14</v>
      </c>
      <c r="C9" s="15"/>
      <c r="D9" s="723"/>
      <c r="E9" s="724"/>
      <c r="F9" s="16" t="s">
        <v>15</v>
      </c>
      <c r="G9" s="721"/>
      <c r="H9" s="722"/>
      <c r="I9" s="16" t="s">
        <v>6</v>
      </c>
      <c r="J9" s="673"/>
      <c r="K9" s="674"/>
    </row>
    <row r="10" spans="1:11" ht="17.25" customHeight="1">
      <c r="A10" s="717"/>
      <c r="B10" s="718"/>
      <c r="C10" s="719"/>
      <c r="D10" s="719"/>
      <c r="E10" s="720"/>
      <c r="F10" s="77" t="s">
        <v>136</v>
      </c>
      <c r="G10" s="649"/>
      <c r="H10" s="650"/>
      <c r="I10" s="532"/>
      <c r="J10" s="533"/>
      <c r="K10" s="534" t="s">
        <v>345</v>
      </c>
    </row>
    <row r="11" spans="1:11" ht="17.25" customHeight="1">
      <c r="A11" s="717"/>
      <c r="B11" s="13" t="s">
        <v>20</v>
      </c>
      <c r="C11" s="14"/>
      <c r="D11" s="637" t="s">
        <v>315</v>
      </c>
      <c r="E11" s="637"/>
      <c r="F11" s="78" t="s">
        <v>137</v>
      </c>
      <c r="G11" s="168" t="str">
        <f>IF(ISERROR(K10/I8),"",K10/I8)</f>
        <v/>
      </c>
      <c r="H11" s="10" t="s">
        <v>138</v>
      </c>
      <c r="I11" s="861" t="s">
        <v>7</v>
      </c>
      <c r="J11" s="862"/>
      <c r="K11" s="863"/>
    </row>
    <row r="12" spans="1:11" ht="17.25" customHeight="1">
      <c r="A12" s="717"/>
      <c r="B12" s="725" t="s">
        <v>60</v>
      </c>
      <c r="C12" s="726"/>
      <c r="D12" s="726"/>
      <c r="E12" s="726"/>
      <c r="F12" s="726"/>
      <c r="G12" s="726"/>
      <c r="H12" s="727"/>
      <c r="I12" s="864"/>
      <c r="J12" s="865"/>
      <c r="K12" s="866"/>
    </row>
    <row r="13" spans="1:11" ht="17.25" customHeight="1" thickBot="1">
      <c r="A13" s="628"/>
      <c r="B13" s="885"/>
      <c r="C13" s="786"/>
      <c r="D13" s="786"/>
      <c r="E13" s="786"/>
      <c r="F13" s="786"/>
      <c r="G13" s="786"/>
      <c r="H13" s="787"/>
      <c r="I13" s="776" t="s">
        <v>185</v>
      </c>
      <c r="J13" s="777"/>
      <c r="K13" s="166" t="str">
        <f>IF(ISERROR(K10/3.5),"人",K10/3.5)</f>
        <v>人</v>
      </c>
    </row>
    <row r="14" spans="1:11" ht="17.25" customHeight="1" thickTop="1">
      <c r="A14" s="715" t="s">
        <v>13</v>
      </c>
      <c r="B14" s="730" t="s">
        <v>8</v>
      </c>
      <c r="C14" s="739"/>
      <c r="D14" s="739"/>
      <c r="E14" s="739"/>
      <c r="F14" s="739"/>
      <c r="G14" s="739"/>
      <c r="H14" s="740"/>
      <c r="I14" s="774" t="s">
        <v>187</v>
      </c>
      <c r="J14" s="775"/>
      <c r="K14" s="167" t="str">
        <f>IF(ISERROR(I8-K13),"人",I8-K13)</f>
        <v>人</v>
      </c>
    </row>
    <row r="15" spans="1:11" ht="17.25" customHeight="1" thickBot="1">
      <c r="A15" s="716"/>
      <c r="B15" s="44" t="s">
        <v>17</v>
      </c>
      <c r="C15" s="45"/>
      <c r="D15" s="784"/>
      <c r="E15" s="784"/>
      <c r="F15" s="784"/>
      <c r="G15" s="784"/>
      <c r="H15" s="785"/>
      <c r="I15" s="774" t="s">
        <v>186</v>
      </c>
      <c r="J15" s="775"/>
      <c r="K15" s="166" t="str">
        <f>IF(ISERROR(K10/6.4),"人",K10/6.4)</f>
        <v>人</v>
      </c>
    </row>
    <row r="16" spans="1:11" ht="17.25" customHeight="1" thickTop="1">
      <c r="A16" s="717"/>
      <c r="B16" s="16" t="s">
        <v>18</v>
      </c>
      <c r="C16" s="15"/>
      <c r="D16" s="786"/>
      <c r="E16" s="786"/>
      <c r="F16" s="786"/>
      <c r="G16" s="786"/>
      <c r="H16" s="787"/>
      <c r="I16" s="776" t="s">
        <v>188</v>
      </c>
      <c r="J16" s="777"/>
      <c r="K16" s="167" t="str">
        <f>IF(ISERROR(I8-K15),"人",I8-K15)</f>
        <v>人</v>
      </c>
    </row>
    <row r="17" spans="1:12" ht="17.25" customHeight="1">
      <c r="A17" s="717"/>
      <c r="B17" s="736" t="s">
        <v>19</v>
      </c>
      <c r="C17" s="737"/>
      <c r="D17" s="737"/>
      <c r="E17" s="737"/>
      <c r="F17" s="737"/>
      <c r="G17" s="737"/>
      <c r="H17" s="738"/>
      <c r="I17" s="158"/>
      <c r="J17" s="159"/>
      <c r="K17" s="160"/>
    </row>
    <row r="18" spans="1:12" ht="17.25" customHeight="1">
      <c r="A18" s="717"/>
      <c r="B18" s="718"/>
      <c r="C18" s="719"/>
      <c r="D18" s="719"/>
      <c r="E18" s="719"/>
      <c r="F18" s="719"/>
      <c r="G18" s="719"/>
      <c r="H18" s="720"/>
      <c r="I18" s="158"/>
      <c r="J18" s="159"/>
      <c r="K18" s="160"/>
    </row>
    <row r="19" spans="1:12" ht="17.25" customHeight="1" thickBot="1">
      <c r="A19" s="717"/>
      <c r="B19" s="349" t="s">
        <v>21</v>
      </c>
      <c r="C19" s="12"/>
      <c r="D19" s="867" t="s">
        <v>29</v>
      </c>
      <c r="E19" s="867"/>
      <c r="F19" s="867"/>
      <c r="G19" s="867"/>
      <c r="H19" s="868"/>
      <c r="I19" s="158"/>
      <c r="J19" s="159"/>
      <c r="K19" s="160"/>
    </row>
    <row r="20" spans="1:12" ht="17.25" customHeight="1" thickTop="1">
      <c r="A20" s="716"/>
      <c r="B20" s="857" t="s">
        <v>26</v>
      </c>
      <c r="C20" s="858"/>
      <c r="D20" s="732" t="s">
        <v>30</v>
      </c>
      <c r="E20" s="732"/>
      <c r="F20" s="732"/>
      <c r="G20" s="732"/>
      <c r="H20" s="732"/>
      <c r="I20" s="1249" t="s">
        <v>126</v>
      </c>
      <c r="J20" s="1249"/>
      <c r="K20" s="1250"/>
    </row>
    <row r="21" spans="1:12" ht="17.25" customHeight="1" thickBot="1">
      <c r="A21" s="716"/>
      <c r="B21" s="859"/>
      <c r="C21" s="860"/>
      <c r="D21" s="695" t="s">
        <v>330</v>
      </c>
      <c r="E21" s="695"/>
      <c r="F21" s="695"/>
      <c r="G21" s="695"/>
      <c r="H21" s="695"/>
      <c r="I21" s="695"/>
      <c r="J21" s="695"/>
      <c r="K21" s="696"/>
    </row>
    <row r="22" spans="1:12" ht="17.25" customHeight="1" thickTop="1">
      <c r="A22" s="717"/>
      <c r="B22" s="655" t="s">
        <v>22</v>
      </c>
      <c r="C22" s="656"/>
      <c r="D22" s="786" t="s">
        <v>30</v>
      </c>
      <c r="E22" s="786"/>
      <c r="F22" s="786"/>
      <c r="G22" s="786"/>
      <c r="H22" s="786"/>
      <c r="I22" s="707" t="s">
        <v>11</v>
      </c>
      <c r="J22" s="708"/>
      <c r="K22" s="709"/>
    </row>
    <row r="23" spans="1:12" ht="17.25" customHeight="1">
      <c r="A23" s="717"/>
      <c r="B23" s="658"/>
      <c r="C23" s="659"/>
      <c r="D23" s="719" t="s">
        <v>27</v>
      </c>
      <c r="E23" s="719"/>
      <c r="F23" s="719"/>
      <c r="G23" s="719"/>
      <c r="H23" s="719"/>
      <c r="I23" s="710"/>
      <c r="J23" s="708"/>
      <c r="K23" s="709"/>
    </row>
    <row r="24" spans="1:12" ht="17.25" customHeight="1" thickBot="1">
      <c r="A24" s="717"/>
      <c r="B24" s="725" t="s">
        <v>9</v>
      </c>
      <c r="C24" s="796"/>
      <c r="D24" s="796"/>
      <c r="E24" s="796"/>
      <c r="F24" s="796"/>
      <c r="G24" s="796"/>
      <c r="H24" s="796"/>
      <c r="I24" s="790"/>
      <c r="J24" s="791"/>
      <c r="K24" s="792"/>
    </row>
    <row r="25" spans="1:12" ht="17.25" customHeight="1" thickTop="1" thickBot="1">
      <c r="A25" s="717"/>
      <c r="B25" s="17" t="s">
        <v>23</v>
      </c>
      <c r="C25" s="18"/>
      <c r="D25" s="348" t="s">
        <v>314</v>
      </c>
      <c r="E25" s="58" t="s">
        <v>71</v>
      </c>
      <c r="F25" s="175" t="s">
        <v>314</v>
      </c>
      <c r="G25" s="741"/>
      <c r="H25" s="742"/>
      <c r="I25" s="790"/>
      <c r="J25" s="791"/>
      <c r="K25" s="792"/>
    </row>
    <row r="26" spans="1:12" ht="17.25" customHeight="1" thickTop="1">
      <c r="A26" s="628"/>
      <c r="B26" s="869" t="s">
        <v>25</v>
      </c>
      <c r="C26" s="870"/>
      <c r="D26" s="870"/>
      <c r="E26" s="56" t="s">
        <v>314</v>
      </c>
      <c r="F26" s="733"/>
      <c r="G26" s="734"/>
      <c r="H26" s="735"/>
      <c r="I26" s="793"/>
      <c r="J26" s="794"/>
      <c r="K26" s="795"/>
    </row>
    <row r="27" spans="1:12" ht="17.25" customHeight="1">
      <c r="A27" s="627"/>
      <c r="B27" s="629" t="s">
        <v>293</v>
      </c>
      <c r="C27" s="630"/>
      <c r="D27" s="630"/>
      <c r="E27" s="630"/>
      <c r="F27" s="630"/>
      <c r="G27" s="630"/>
      <c r="H27" s="631"/>
      <c r="I27" s="680" t="s">
        <v>10</v>
      </c>
      <c r="J27" s="711"/>
      <c r="K27" s="681"/>
    </row>
    <row r="28" spans="1:12" ht="17.25" customHeight="1" thickBot="1">
      <c r="A28" s="628"/>
      <c r="B28" s="632"/>
      <c r="C28" s="633"/>
      <c r="D28" s="633"/>
      <c r="E28" s="633"/>
      <c r="F28" s="633"/>
      <c r="G28" s="633"/>
      <c r="H28" s="634"/>
      <c r="I28" s="712"/>
      <c r="J28" s="713"/>
      <c r="K28" s="714"/>
    </row>
    <row r="29" spans="1:12" ht="17.25" customHeight="1" thickTop="1">
      <c r="A29" s="750" t="s">
        <v>12</v>
      </c>
      <c r="B29" s="680" t="s">
        <v>31</v>
      </c>
      <c r="C29" s="847"/>
      <c r="D29" s="41" t="s">
        <v>32</v>
      </c>
      <c r="E29" s="1251" t="s">
        <v>296</v>
      </c>
      <c r="F29" s="1251"/>
      <c r="G29" s="1252" t="s">
        <v>294</v>
      </c>
      <c r="H29" s="1253"/>
      <c r="I29" s="764" t="s">
        <v>233</v>
      </c>
      <c r="J29" s="765"/>
      <c r="K29" s="535" t="str">
        <f>IF(ISERROR(I8/250),"個",ROUNDUP(I8/250,0))</f>
        <v>個</v>
      </c>
      <c r="L29" s="1" t="s">
        <v>193</v>
      </c>
    </row>
    <row r="30" spans="1:12" ht="17.25" customHeight="1">
      <c r="A30" s="717"/>
      <c r="B30" s="848"/>
      <c r="C30" s="849"/>
      <c r="D30" s="42" t="s">
        <v>62</v>
      </c>
      <c r="E30" s="1254" t="s">
        <v>296</v>
      </c>
      <c r="F30" s="1254"/>
      <c r="G30" s="1239" t="s">
        <v>294</v>
      </c>
      <c r="H30" s="1240"/>
      <c r="I30" s="646" t="s">
        <v>182</v>
      </c>
      <c r="J30" s="766"/>
      <c r="K30" s="536" t="s">
        <v>181</v>
      </c>
    </row>
    <row r="31" spans="1:12" ht="17.25" customHeight="1">
      <c r="A31" s="717"/>
      <c r="B31" s="848"/>
      <c r="C31" s="849"/>
      <c r="D31" s="42" t="s">
        <v>33</v>
      </c>
      <c r="E31" s="1241" t="s">
        <v>297</v>
      </c>
      <c r="F31" s="1241"/>
      <c r="G31" s="1241"/>
      <c r="H31" s="537" t="s">
        <v>295</v>
      </c>
      <c r="I31" s="646" t="s">
        <v>207</v>
      </c>
      <c r="J31" s="616"/>
      <c r="K31" s="171" t="str">
        <f>IF(ISERROR(I8*6),"L/日/避難所",I8*6)</f>
        <v>L/日/避難所</v>
      </c>
    </row>
    <row r="32" spans="1:12" ht="17.25" customHeight="1" thickBot="1">
      <c r="A32" s="717"/>
      <c r="B32" s="848"/>
      <c r="C32" s="849"/>
      <c r="D32" s="43" t="s">
        <v>41</v>
      </c>
      <c r="E32" s="1238" t="s">
        <v>302</v>
      </c>
      <c r="F32" s="1238"/>
      <c r="G32" s="1238"/>
      <c r="H32" s="538" t="s">
        <v>295</v>
      </c>
      <c r="I32" s="646" t="s">
        <v>192</v>
      </c>
      <c r="J32" s="616"/>
      <c r="K32" s="189" t="s">
        <v>194</v>
      </c>
    </row>
    <row r="33" spans="1:16" ht="17.25" customHeight="1" thickTop="1">
      <c r="A33" s="717"/>
      <c r="B33" s="848"/>
      <c r="C33" s="850"/>
      <c r="D33" s="28" t="s">
        <v>34</v>
      </c>
      <c r="E33" s="1242" t="s">
        <v>296</v>
      </c>
      <c r="F33" s="1242"/>
      <c r="G33" s="1243" t="s">
        <v>294</v>
      </c>
      <c r="H33" s="1244"/>
      <c r="I33" s="615" t="s">
        <v>184</v>
      </c>
      <c r="J33" s="616"/>
      <c r="K33" s="171" t="str">
        <f>IF(ISERROR(I8*3),"L/日/避難所",I8*3)</f>
        <v>L/日/避難所</v>
      </c>
    </row>
    <row r="34" spans="1:16" ht="17.25" customHeight="1">
      <c r="A34" s="717"/>
      <c r="B34" s="816"/>
      <c r="C34" s="818"/>
      <c r="D34" s="349" t="s">
        <v>35</v>
      </c>
      <c r="E34" s="1245" t="s">
        <v>296</v>
      </c>
      <c r="F34" s="1245"/>
      <c r="G34" s="1246" t="s">
        <v>294</v>
      </c>
      <c r="H34" s="1247"/>
      <c r="I34" s="162" t="s">
        <v>183</v>
      </c>
      <c r="J34" s="539" t="s">
        <v>206</v>
      </c>
      <c r="K34" s="171" t="str">
        <f>IF(ISERROR(J34*I8),"L/日/避難所",J34*I8)</f>
        <v>L/日/避難所</v>
      </c>
    </row>
    <row r="35" spans="1:16" ht="17.25" customHeight="1">
      <c r="A35" s="717"/>
      <c r="B35" s="629" t="s">
        <v>36</v>
      </c>
      <c r="C35" s="851"/>
      <c r="D35" s="13" t="s">
        <v>37</v>
      </c>
      <c r="E35" s="90" t="s">
        <v>298</v>
      </c>
      <c r="F35" s="651" t="s">
        <v>299</v>
      </c>
      <c r="G35" s="651"/>
      <c r="H35" s="540"/>
      <c r="I35" s="697"/>
      <c r="J35" s="698"/>
      <c r="K35" s="699"/>
    </row>
    <row r="36" spans="1:16" ht="17.25" customHeight="1" thickBot="1">
      <c r="A36" s="717"/>
      <c r="B36" s="852"/>
      <c r="C36" s="853"/>
      <c r="D36" s="349" t="s">
        <v>38</v>
      </c>
      <c r="E36" s="88" t="s">
        <v>298</v>
      </c>
      <c r="F36" s="767" t="s">
        <v>299</v>
      </c>
      <c r="G36" s="767"/>
      <c r="H36" s="541"/>
      <c r="I36" s="644"/>
      <c r="J36" s="645"/>
      <c r="K36" s="700"/>
    </row>
    <row r="37" spans="1:16" ht="17.25" customHeight="1" thickTop="1" thickBot="1">
      <c r="A37" s="717"/>
      <c r="B37" s="852"/>
      <c r="C37" s="854"/>
      <c r="D37" s="53" t="s">
        <v>39</v>
      </c>
      <c r="E37" s="89" t="s">
        <v>298</v>
      </c>
      <c r="F37" s="1255" t="s">
        <v>299</v>
      </c>
      <c r="G37" s="1255"/>
      <c r="H37" s="542"/>
      <c r="I37" s="645"/>
      <c r="J37" s="645"/>
      <c r="K37" s="700"/>
    </row>
    <row r="38" spans="1:16" ht="17.25" customHeight="1" thickTop="1">
      <c r="A38" s="717"/>
      <c r="B38" s="852"/>
      <c r="C38" s="853"/>
      <c r="D38" s="28" t="s">
        <v>40</v>
      </c>
      <c r="E38" s="90" t="s">
        <v>298</v>
      </c>
      <c r="F38" s="771" t="s">
        <v>299</v>
      </c>
      <c r="G38" s="771"/>
      <c r="H38" s="540"/>
      <c r="I38" s="644"/>
      <c r="J38" s="645"/>
      <c r="K38" s="700"/>
    </row>
    <row r="39" spans="1:16" ht="17.25" customHeight="1" thickBot="1">
      <c r="A39" s="717"/>
      <c r="B39" s="852"/>
      <c r="C39" s="853"/>
      <c r="D39" s="349" t="s">
        <v>42</v>
      </c>
      <c r="E39" s="88" t="s">
        <v>298</v>
      </c>
      <c r="F39" s="651" t="s">
        <v>299</v>
      </c>
      <c r="G39" s="651"/>
      <c r="H39" s="543"/>
      <c r="I39" s="701"/>
      <c r="J39" s="702"/>
      <c r="K39" s="703"/>
    </row>
    <row r="40" spans="1:16" ht="17.25" customHeight="1" thickTop="1">
      <c r="A40" s="717"/>
      <c r="B40" s="852"/>
      <c r="C40" s="854"/>
      <c r="D40" s="704" t="s">
        <v>63</v>
      </c>
      <c r="E40" s="118" t="s">
        <v>300</v>
      </c>
      <c r="F40" s="172" t="s">
        <v>180</v>
      </c>
      <c r="G40" s="352" t="s">
        <v>144</v>
      </c>
      <c r="H40" s="97" t="s">
        <v>304</v>
      </c>
      <c r="I40" s="642" t="s">
        <v>292</v>
      </c>
      <c r="J40" s="643"/>
      <c r="K40" s="161" t="str">
        <f>IF(ISERROR(I8/50),"箇所",ROUNDUP(I8/50,0))</f>
        <v>箇所</v>
      </c>
      <c r="L40" s="2"/>
      <c r="M40" s="3"/>
      <c r="N40" s="3"/>
      <c r="O40" s="3"/>
      <c r="P40" s="3"/>
    </row>
    <row r="41" spans="1:16" ht="17.25" customHeight="1" thickBot="1">
      <c r="A41" s="717"/>
      <c r="B41" s="852"/>
      <c r="C41" s="854"/>
      <c r="D41" s="705"/>
      <c r="E41" s="119" t="s">
        <v>146</v>
      </c>
      <c r="F41" s="604" t="s">
        <v>301</v>
      </c>
      <c r="G41" s="428" t="s">
        <v>148</v>
      </c>
      <c r="H41" s="605" t="s">
        <v>301</v>
      </c>
      <c r="I41" s="644"/>
      <c r="J41" s="645"/>
      <c r="K41" s="161"/>
    </row>
    <row r="42" spans="1:16" ht="17.25" customHeight="1" thickTop="1" thickBot="1">
      <c r="A42" s="717"/>
      <c r="B42" s="852"/>
      <c r="C42" s="854"/>
      <c r="D42" s="706"/>
      <c r="E42" s="81" t="s">
        <v>43</v>
      </c>
      <c r="F42" s="606" t="s">
        <v>303</v>
      </c>
      <c r="G42" s="430" t="s">
        <v>61</v>
      </c>
      <c r="H42" s="607" t="s">
        <v>303</v>
      </c>
      <c r="I42" s="340"/>
      <c r="J42" s="341"/>
      <c r="K42" s="342"/>
    </row>
    <row r="43" spans="1:16" ht="17.25" customHeight="1" thickTop="1">
      <c r="A43" s="717"/>
      <c r="B43" s="852"/>
      <c r="C43" s="853"/>
      <c r="D43" s="93" t="s">
        <v>44</v>
      </c>
      <c r="E43" s="324" t="s">
        <v>304</v>
      </c>
      <c r="F43" s="8" t="s">
        <v>67</v>
      </c>
      <c r="G43" s="7"/>
      <c r="H43" s="9" t="s">
        <v>152</v>
      </c>
      <c r="I43" s="340"/>
      <c r="J43" s="341"/>
      <c r="K43" s="342"/>
    </row>
    <row r="44" spans="1:16" ht="17.25" customHeight="1">
      <c r="A44" s="717"/>
      <c r="B44" s="855"/>
      <c r="C44" s="856"/>
      <c r="D44" s="94" t="s">
        <v>45</v>
      </c>
      <c r="E44" s="346" t="s">
        <v>304</v>
      </c>
      <c r="F44" s="7" t="s">
        <v>68</v>
      </c>
      <c r="G44" s="324" t="s">
        <v>304</v>
      </c>
      <c r="H44" s="325" t="s">
        <v>152</v>
      </c>
      <c r="I44" s="343"/>
      <c r="J44" s="344"/>
      <c r="K44" s="345"/>
    </row>
    <row r="45" spans="1:16" ht="17.25" customHeight="1" thickBot="1">
      <c r="A45" s="717"/>
      <c r="B45" s="629" t="s">
        <v>46</v>
      </c>
      <c r="C45" s="851"/>
      <c r="D45" s="94" t="s">
        <v>47</v>
      </c>
      <c r="E45" s="637" t="s">
        <v>305</v>
      </c>
      <c r="F45" s="638"/>
      <c r="G45" s="351" t="s">
        <v>49</v>
      </c>
      <c r="H45" s="304" t="s">
        <v>69</v>
      </c>
      <c r="I45" s="697"/>
      <c r="J45" s="698"/>
      <c r="K45" s="699"/>
    </row>
    <row r="46" spans="1:16" ht="17.25" customHeight="1" thickTop="1" thickBot="1">
      <c r="A46" s="717"/>
      <c r="B46" s="852"/>
      <c r="C46" s="853"/>
      <c r="D46" s="647" t="s">
        <v>48</v>
      </c>
      <c r="E46" s="648"/>
      <c r="F46" s="346" t="s">
        <v>69</v>
      </c>
      <c r="G46" s="544" t="s">
        <v>308</v>
      </c>
      <c r="H46" s="104" t="s">
        <v>69</v>
      </c>
      <c r="I46" s="645"/>
      <c r="J46" s="645"/>
      <c r="K46" s="700"/>
    </row>
    <row r="47" spans="1:16" ht="17.25" customHeight="1" thickTop="1">
      <c r="A47" s="717"/>
      <c r="B47" s="852"/>
      <c r="C47" s="853"/>
      <c r="D47" s="647" t="s">
        <v>56</v>
      </c>
      <c r="E47" s="648"/>
      <c r="F47" s="648"/>
      <c r="G47" s="649" t="s">
        <v>307</v>
      </c>
      <c r="H47" s="650"/>
      <c r="I47" s="644"/>
      <c r="J47" s="645"/>
      <c r="K47" s="700"/>
    </row>
    <row r="48" spans="1:16" ht="17.25" customHeight="1">
      <c r="A48" s="717"/>
      <c r="B48" s="852"/>
      <c r="C48" s="853"/>
      <c r="D48" s="94" t="s">
        <v>52</v>
      </c>
      <c r="E48" s="10" t="s">
        <v>306</v>
      </c>
      <c r="F48" s="94" t="s">
        <v>53</v>
      </c>
      <c r="G48" s="637" t="s">
        <v>51</v>
      </c>
      <c r="H48" s="638"/>
      <c r="I48" s="644"/>
      <c r="J48" s="645"/>
      <c r="K48" s="700"/>
    </row>
    <row r="49" spans="1:11" ht="17.25" customHeight="1">
      <c r="A49" s="717"/>
      <c r="B49" s="852"/>
      <c r="C49" s="853"/>
      <c r="D49" s="94" t="s">
        <v>154</v>
      </c>
      <c r="E49" s="10" t="s">
        <v>306</v>
      </c>
      <c r="F49" s="647" t="s">
        <v>70</v>
      </c>
      <c r="G49" s="648"/>
      <c r="H49" s="353" t="s">
        <v>69</v>
      </c>
      <c r="I49" s="644"/>
      <c r="J49" s="645"/>
      <c r="K49" s="700"/>
    </row>
    <row r="50" spans="1:11" ht="17.25" customHeight="1" thickBot="1">
      <c r="A50" s="717"/>
      <c r="B50" s="855"/>
      <c r="C50" s="856"/>
      <c r="D50" s="93" t="s">
        <v>54</v>
      </c>
      <c r="E50" s="10" t="s">
        <v>306</v>
      </c>
      <c r="F50" s="684" t="s">
        <v>55</v>
      </c>
      <c r="G50" s="685"/>
      <c r="H50" s="304" t="s">
        <v>69</v>
      </c>
      <c r="I50" s="701"/>
      <c r="J50" s="702"/>
      <c r="K50" s="703"/>
    </row>
    <row r="51" spans="1:11" ht="17.25" customHeight="1" thickTop="1" thickBot="1">
      <c r="A51" s="717"/>
      <c r="B51" s="629" t="s">
        <v>57</v>
      </c>
      <c r="C51" s="871"/>
      <c r="D51" s="101" t="s">
        <v>157</v>
      </c>
      <c r="E51" s="1235" t="s">
        <v>310</v>
      </c>
      <c r="F51" s="1235"/>
      <c r="G51" s="1236" t="s">
        <v>311</v>
      </c>
      <c r="H51" s="1237"/>
      <c r="I51" s="1257" t="s">
        <v>190</v>
      </c>
      <c r="J51" s="1258"/>
      <c r="K51" s="1259"/>
    </row>
    <row r="52" spans="1:11" ht="17.25" customHeight="1" thickTop="1">
      <c r="A52" s="628"/>
      <c r="B52" s="855"/>
      <c r="C52" s="856"/>
      <c r="D52" s="102" t="s">
        <v>58</v>
      </c>
      <c r="E52" s="51" t="s">
        <v>69</v>
      </c>
      <c r="F52" s="339" t="s">
        <v>59</v>
      </c>
      <c r="G52" s="649" t="s">
        <v>309</v>
      </c>
      <c r="H52" s="650"/>
      <c r="I52" s="1260"/>
      <c r="J52" s="1261"/>
      <c r="K52" s="1262"/>
    </row>
    <row r="53" spans="1:11" ht="17.25" customHeight="1" thickBot="1">
      <c r="A53" s="4" t="s">
        <v>224</v>
      </c>
      <c r="B53" s="4"/>
      <c r="C53" s="4"/>
      <c r="D53" s="4"/>
      <c r="E53" s="1256" t="s">
        <v>127</v>
      </c>
      <c r="F53" s="1256"/>
      <c r="G53" s="1256"/>
      <c r="H53" s="1256"/>
      <c r="I53" s="1256"/>
      <c r="J53" s="1256"/>
      <c r="K53" s="1256"/>
    </row>
    <row r="54" spans="1:11" ht="17.25" customHeight="1" thickTop="1">
      <c r="A54" s="686" t="s">
        <v>130</v>
      </c>
      <c r="B54" s="686"/>
      <c r="C54" s="686"/>
      <c r="D54" s="686"/>
      <c r="E54" s="687" t="s">
        <v>5</v>
      </c>
      <c r="F54" s="688"/>
      <c r="G54" s="689"/>
      <c r="H54" s="690" t="s">
        <v>65</v>
      </c>
      <c r="I54" s="691"/>
      <c r="J54" s="751" t="s">
        <v>0</v>
      </c>
      <c r="K54" s="752"/>
    </row>
    <row r="55" spans="1:11" ht="17.25" customHeight="1" thickBot="1">
      <c r="A55" s="686"/>
      <c r="B55" s="686"/>
      <c r="C55" s="686"/>
      <c r="D55" s="686"/>
      <c r="E55" s="675"/>
      <c r="F55" s="676"/>
      <c r="G55" s="677"/>
      <c r="H55" s="653" t="s">
        <v>28</v>
      </c>
      <c r="I55" s="654"/>
      <c r="J55" s="610"/>
      <c r="K55" s="611"/>
    </row>
    <row r="56" spans="1:11" ht="17.25" customHeight="1" thickTop="1">
      <c r="A56" s="6" t="s">
        <v>1</v>
      </c>
      <c r="B56" s="4"/>
      <c r="C56" s="4"/>
      <c r="D56" s="4"/>
      <c r="E56" s="4"/>
      <c r="F56" s="4"/>
      <c r="G56" s="1272"/>
      <c r="H56" s="1272"/>
      <c r="I56" s="1272"/>
      <c r="J56" s="1272"/>
      <c r="K56" s="1272"/>
    </row>
    <row r="57" spans="1:11" ht="17.25" customHeight="1">
      <c r="A57" s="6" t="s">
        <v>2</v>
      </c>
      <c r="B57" s="4"/>
      <c r="C57" s="4"/>
      <c r="D57" s="4"/>
      <c r="E57" s="4"/>
      <c r="F57" s="4"/>
      <c r="G57" s="4"/>
      <c r="H57" s="4"/>
      <c r="I57" s="4"/>
      <c r="J57" s="4"/>
      <c r="K57" s="4"/>
    </row>
    <row r="58" spans="1:11" ht="17.25" customHeight="1">
      <c r="A58" s="6" t="s">
        <v>3</v>
      </c>
      <c r="B58" s="4"/>
      <c r="C58" s="4"/>
      <c r="D58" s="4"/>
      <c r="E58" s="4"/>
      <c r="F58" s="4"/>
      <c r="G58" s="4"/>
      <c r="H58" s="4"/>
      <c r="I58" s="4"/>
      <c r="J58" s="4"/>
      <c r="K58" s="4"/>
    </row>
    <row r="59" spans="1:11" ht="17.25" customHeight="1" thickBot="1">
      <c r="A59" s="20"/>
      <c r="B59" s="680" t="s">
        <v>74</v>
      </c>
      <c r="C59" s="847"/>
      <c r="D59" s="847"/>
      <c r="E59" s="613"/>
      <c r="F59" s="613"/>
      <c r="G59" s="613"/>
      <c r="H59" s="614"/>
      <c r="I59" s="874" t="s">
        <v>75</v>
      </c>
      <c r="J59" s="613"/>
      <c r="K59" s="614"/>
    </row>
    <row r="60" spans="1:11" ht="17.25" customHeight="1" thickTop="1">
      <c r="A60" s="715" t="s">
        <v>95</v>
      </c>
      <c r="B60" s="857" t="s">
        <v>76</v>
      </c>
      <c r="C60" s="858"/>
      <c r="D60" s="1273" t="s">
        <v>77</v>
      </c>
      <c r="E60" s="12" t="s">
        <v>159</v>
      </c>
      <c r="F60" s="12"/>
      <c r="G60" s="12"/>
      <c r="H60" s="545" t="s">
        <v>77</v>
      </c>
      <c r="I60" s="108" t="s">
        <v>95</v>
      </c>
      <c r="J60" s="110" t="s">
        <v>161</v>
      </c>
      <c r="K60" s="148" t="s">
        <v>139</v>
      </c>
    </row>
    <row r="61" spans="1:11" ht="17.25" customHeight="1">
      <c r="A61" s="716"/>
      <c r="B61" s="1270"/>
      <c r="C61" s="1271"/>
      <c r="D61" s="1265"/>
      <c r="E61" s="19" t="s">
        <v>78</v>
      </c>
      <c r="F61" s="19"/>
      <c r="G61" s="19"/>
      <c r="H61" s="546" t="s">
        <v>77</v>
      </c>
      <c r="I61" s="109" t="s">
        <v>162</v>
      </c>
      <c r="J61" s="111" t="s">
        <v>163</v>
      </c>
      <c r="K61" s="149" t="s">
        <v>139</v>
      </c>
    </row>
    <row r="62" spans="1:11" ht="17.25" customHeight="1" thickBot="1">
      <c r="A62" s="716"/>
      <c r="B62" s="1274" t="s">
        <v>79</v>
      </c>
      <c r="C62" s="1275"/>
      <c r="D62" s="547" t="s">
        <v>77</v>
      </c>
      <c r="E62" s="12" t="s">
        <v>81</v>
      </c>
      <c r="F62" s="12"/>
      <c r="G62" s="12"/>
      <c r="H62" s="548" t="s">
        <v>77</v>
      </c>
      <c r="I62" s="113"/>
      <c r="J62" s="111" t="s">
        <v>164</v>
      </c>
      <c r="K62" s="149" t="s">
        <v>139</v>
      </c>
    </row>
    <row r="63" spans="1:11" ht="17.25" customHeight="1" thickTop="1">
      <c r="A63" s="716"/>
      <c r="B63" s="1274" t="s">
        <v>82</v>
      </c>
      <c r="C63" s="1275"/>
      <c r="D63" s="549" t="s">
        <v>77</v>
      </c>
      <c r="E63" s="550"/>
      <c r="F63" s="551"/>
      <c r="G63" s="550"/>
      <c r="H63" s="552"/>
      <c r="I63" s="113"/>
      <c r="J63" s="112" t="s">
        <v>165</v>
      </c>
      <c r="K63" s="150" t="s">
        <v>139</v>
      </c>
    </row>
    <row r="64" spans="1:11" ht="17.25" customHeight="1" thickBot="1">
      <c r="A64" s="716"/>
      <c r="B64" s="1274" t="s">
        <v>135</v>
      </c>
      <c r="C64" s="1275"/>
      <c r="D64" s="553" t="s">
        <v>77</v>
      </c>
      <c r="E64" s="554"/>
      <c r="F64" s="555"/>
      <c r="G64" s="554"/>
      <c r="H64" s="556"/>
      <c r="I64" s="113"/>
      <c r="J64" s="94" t="s">
        <v>166</v>
      </c>
      <c r="K64" s="350" t="s">
        <v>139</v>
      </c>
    </row>
    <row r="65" spans="1:11" ht="17.25" customHeight="1" thickTop="1">
      <c r="A65" s="716"/>
      <c r="B65" s="1276" t="s">
        <v>134</v>
      </c>
      <c r="C65" s="1277"/>
      <c r="D65" s="1263" t="s">
        <v>77</v>
      </c>
      <c r="E65" s="19" t="s">
        <v>83</v>
      </c>
      <c r="F65" s="19"/>
      <c r="G65" s="19"/>
      <c r="H65" s="546" t="s">
        <v>77</v>
      </c>
      <c r="I65" s="557" t="s">
        <v>234</v>
      </c>
      <c r="J65" s="558"/>
      <c r="K65" s="559" t="s">
        <v>139</v>
      </c>
    </row>
    <row r="66" spans="1:11" ht="17.25" customHeight="1">
      <c r="A66" s="716"/>
      <c r="B66" s="1278"/>
      <c r="C66" s="1279"/>
      <c r="D66" s="1264"/>
      <c r="E66" s="560" t="s">
        <v>84</v>
      </c>
      <c r="F66" s="560"/>
      <c r="G66" s="560"/>
      <c r="H66" s="561" t="s">
        <v>77</v>
      </c>
      <c r="I66" s="1282" t="s">
        <v>235</v>
      </c>
      <c r="J66" s="1283"/>
      <c r="K66" s="559" t="s">
        <v>139</v>
      </c>
    </row>
    <row r="67" spans="1:11" ht="17.25" customHeight="1">
      <c r="A67" s="716"/>
      <c r="B67" s="1280"/>
      <c r="C67" s="1281"/>
      <c r="D67" s="1265"/>
      <c r="E67" s="560" t="s">
        <v>85</v>
      </c>
      <c r="F67" s="560"/>
      <c r="G67" s="560"/>
      <c r="H67" s="561" t="s">
        <v>77</v>
      </c>
      <c r="I67" s="1284" t="s">
        <v>236</v>
      </c>
      <c r="J67" s="1285"/>
      <c r="K67" s="1286"/>
    </row>
    <row r="68" spans="1:11" ht="17.25" customHeight="1">
      <c r="A68" s="716"/>
      <c r="B68" s="1266" t="s">
        <v>86</v>
      </c>
      <c r="C68" s="1267"/>
      <c r="D68" s="1263" t="s">
        <v>77</v>
      </c>
      <c r="E68" s="12" t="s">
        <v>87</v>
      </c>
      <c r="F68" s="12"/>
      <c r="G68" s="12"/>
      <c r="H68" s="548" t="s">
        <v>77</v>
      </c>
      <c r="I68" s="1284"/>
      <c r="J68" s="1285"/>
      <c r="K68" s="1286"/>
    </row>
    <row r="69" spans="1:11" ht="17.25" customHeight="1">
      <c r="A69" s="716"/>
      <c r="B69" s="1268"/>
      <c r="C69" s="1269"/>
      <c r="D69" s="1264"/>
      <c r="E69" s="15" t="s">
        <v>88</v>
      </c>
      <c r="F69" s="15"/>
      <c r="G69" s="15"/>
      <c r="H69" s="562" t="s">
        <v>77</v>
      </c>
      <c r="I69" s="1287" t="s">
        <v>237</v>
      </c>
      <c r="J69" s="563" t="s">
        <v>238</v>
      </c>
      <c r="K69" s="148" t="s">
        <v>139</v>
      </c>
    </row>
    <row r="70" spans="1:11" ht="17.25" customHeight="1">
      <c r="A70" s="716"/>
      <c r="B70" s="1268"/>
      <c r="C70" s="1269"/>
      <c r="D70" s="1264"/>
      <c r="E70" s="15" t="s">
        <v>89</v>
      </c>
      <c r="F70" s="15"/>
      <c r="G70" s="15"/>
      <c r="H70" s="562" t="s">
        <v>77</v>
      </c>
      <c r="I70" s="1288"/>
      <c r="J70" s="564" t="s">
        <v>239</v>
      </c>
      <c r="K70" s="149" t="s">
        <v>139</v>
      </c>
    </row>
    <row r="71" spans="1:11" ht="17.25" customHeight="1" thickBot="1">
      <c r="A71" s="716"/>
      <c r="B71" s="1270"/>
      <c r="C71" s="1271"/>
      <c r="D71" s="1265"/>
      <c r="E71" s="15" t="s">
        <v>90</v>
      </c>
      <c r="F71" s="15"/>
      <c r="G71" s="15"/>
      <c r="H71" s="562" t="s">
        <v>77</v>
      </c>
      <c r="I71" s="1288"/>
      <c r="J71" s="564" t="s">
        <v>240</v>
      </c>
      <c r="K71" s="149" t="s">
        <v>139</v>
      </c>
    </row>
    <row r="72" spans="1:11" ht="17.25" customHeight="1" thickTop="1">
      <c r="A72" s="716"/>
      <c r="B72" s="565" t="s">
        <v>91</v>
      </c>
      <c r="C72" s="566"/>
      <c r="D72" s="566"/>
      <c r="E72" s="567"/>
      <c r="F72" s="568" t="s">
        <v>77</v>
      </c>
      <c r="G72" s="569"/>
      <c r="H72" s="570"/>
      <c r="I72" s="1288"/>
      <c r="J72" s="564" t="s">
        <v>245</v>
      </c>
      <c r="K72" s="149" t="s">
        <v>139</v>
      </c>
    </row>
    <row r="73" spans="1:11" ht="17.25" customHeight="1">
      <c r="A73" s="716"/>
      <c r="B73" s="42" t="s">
        <v>92</v>
      </c>
      <c r="C73" s="571"/>
      <c r="D73" s="571"/>
      <c r="E73" s="571"/>
      <c r="F73" s="549" t="s">
        <v>77</v>
      </c>
      <c r="G73" s="572"/>
      <c r="H73" s="573"/>
      <c r="I73" s="1288"/>
      <c r="J73" s="564" t="s">
        <v>241</v>
      </c>
      <c r="K73" s="149" t="s">
        <v>139</v>
      </c>
    </row>
    <row r="74" spans="1:11" ht="17.25" customHeight="1">
      <c r="A74" s="716"/>
      <c r="B74" s="42" t="s">
        <v>93</v>
      </c>
      <c r="C74" s="571"/>
      <c r="D74" s="571"/>
      <c r="E74" s="571"/>
      <c r="F74" s="549" t="s">
        <v>77</v>
      </c>
      <c r="G74" s="572"/>
      <c r="H74" s="573"/>
      <c r="I74" s="1289"/>
      <c r="J74" s="574" t="s">
        <v>344</v>
      </c>
      <c r="K74" s="150" t="s">
        <v>139</v>
      </c>
    </row>
    <row r="75" spans="1:11" ht="17.25" customHeight="1" thickBot="1">
      <c r="A75" s="753"/>
      <c r="B75" s="43" t="s">
        <v>94</v>
      </c>
      <c r="C75" s="575"/>
      <c r="D75" s="575"/>
      <c r="E75" s="575"/>
      <c r="F75" s="576" t="s">
        <v>77</v>
      </c>
      <c r="G75" s="577"/>
      <c r="H75" s="578"/>
      <c r="I75" s="612" t="s">
        <v>174</v>
      </c>
      <c r="J75" s="613"/>
      <c r="K75" s="614"/>
    </row>
    <row r="76" spans="1:11" ht="17.25" customHeight="1" thickTop="1">
      <c r="A76" s="692" t="s">
        <v>96</v>
      </c>
      <c r="B76" s="655" t="s">
        <v>100</v>
      </c>
      <c r="C76" s="656"/>
      <c r="D76" s="56"/>
      <c r="E76" s="15" t="s">
        <v>97</v>
      </c>
      <c r="F76" s="15"/>
      <c r="G76" s="15"/>
      <c r="H76" s="121" t="s">
        <v>77</v>
      </c>
      <c r="I76" s="621"/>
      <c r="J76" s="622"/>
      <c r="K76" s="623"/>
    </row>
    <row r="77" spans="1:11" ht="17.25" customHeight="1">
      <c r="A77" s="693"/>
      <c r="B77" s="657"/>
      <c r="C77" s="656"/>
      <c r="D77" s="120" t="s">
        <v>77</v>
      </c>
      <c r="E77" s="15" t="s">
        <v>98</v>
      </c>
      <c r="F77" s="15"/>
      <c r="G77" s="15"/>
      <c r="H77" s="121" t="s">
        <v>77</v>
      </c>
      <c r="I77" s="624"/>
      <c r="J77" s="625"/>
      <c r="K77" s="626"/>
    </row>
    <row r="78" spans="1:11" ht="17.25" customHeight="1" thickBot="1">
      <c r="A78" s="694"/>
      <c r="B78" s="658"/>
      <c r="C78" s="659"/>
      <c r="D78" s="579"/>
      <c r="E78" s="19" t="s">
        <v>99</v>
      </c>
      <c r="F78" s="19"/>
      <c r="G78" s="19"/>
      <c r="H78" s="580" t="s">
        <v>77</v>
      </c>
      <c r="I78" s="624"/>
      <c r="J78" s="625"/>
      <c r="K78" s="626"/>
    </row>
    <row r="79" spans="1:11" ht="17.25" customHeight="1" thickTop="1">
      <c r="A79" s="750" t="s">
        <v>106</v>
      </c>
      <c r="B79" s="114" t="s">
        <v>101</v>
      </c>
      <c r="C79" s="115"/>
      <c r="D79" s="680" t="s">
        <v>102</v>
      </c>
      <c r="E79" s="681"/>
      <c r="F79" s="117" t="s">
        <v>175</v>
      </c>
      <c r="G79" s="116" t="s">
        <v>80</v>
      </c>
      <c r="H79" s="124" t="s">
        <v>103</v>
      </c>
      <c r="I79" s="125" t="s">
        <v>167</v>
      </c>
      <c r="J79" s="617" t="s">
        <v>337</v>
      </c>
      <c r="K79" s="618"/>
    </row>
    <row r="80" spans="1:11" ht="17.25" customHeight="1" thickBot="1">
      <c r="A80" s="717"/>
      <c r="B80" s="94" t="s">
        <v>176</v>
      </c>
      <c r="C80" s="115"/>
      <c r="D80" s="682" t="s">
        <v>139</v>
      </c>
      <c r="E80" s="683"/>
      <c r="F80" s="138" t="s">
        <v>116</v>
      </c>
      <c r="G80" s="139" t="s">
        <v>116</v>
      </c>
      <c r="H80" s="140" t="s">
        <v>116</v>
      </c>
      <c r="I80" s="126" t="s">
        <v>170</v>
      </c>
      <c r="J80" s="619" t="s">
        <v>169</v>
      </c>
      <c r="K80" s="620"/>
    </row>
    <row r="81" spans="1:17" ht="17.25" customHeight="1" thickTop="1">
      <c r="A81" s="717"/>
      <c r="B81" s="819" t="s">
        <v>104</v>
      </c>
      <c r="C81" s="35" t="s">
        <v>107</v>
      </c>
      <c r="D81" s="825" t="s">
        <v>77</v>
      </c>
      <c r="E81" s="826"/>
      <c r="F81" s="138" t="s">
        <v>116</v>
      </c>
      <c r="G81" s="139" t="s">
        <v>116</v>
      </c>
      <c r="H81" s="140" t="s">
        <v>116</v>
      </c>
      <c r="I81" s="126" t="s">
        <v>171</v>
      </c>
      <c r="J81" s="619" t="s">
        <v>169</v>
      </c>
      <c r="K81" s="620"/>
    </row>
    <row r="82" spans="1:17" ht="17.25" customHeight="1">
      <c r="A82" s="717"/>
      <c r="B82" s="820"/>
      <c r="C82" s="36" t="s">
        <v>108</v>
      </c>
      <c r="D82" s="827" t="s">
        <v>116</v>
      </c>
      <c r="E82" s="828"/>
      <c r="F82" s="141" t="s">
        <v>116</v>
      </c>
      <c r="G82" s="142" t="s">
        <v>116</v>
      </c>
      <c r="H82" s="143" t="s">
        <v>116</v>
      </c>
      <c r="I82" s="126" t="s">
        <v>172</v>
      </c>
      <c r="J82" s="619" t="s">
        <v>169</v>
      </c>
      <c r="K82" s="620"/>
    </row>
    <row r="83" spans="1:17" ht="17.25" customHeight="1" thickBot="1">
      <c r="A83" s="717"/>
      <c r="B83" s="820"/>
      <c r="C83" s="36" t="s">
        <v>109</v>
      </c>
      <c r="D83" s="827" t="s">
        <v>116</v>
      </c>
      <c r="E83" s="828"/>
      <c r="F83" s="141" t="s">
        <v>116</v>
      </c>
      <c r="G83" s="142" t="s">
        <v>116</v>
      </c>
      <c r="H83" s="143" t="s">
        <v>116</v>
      </c>
      <c r="I83" s="127" t="s">
        <v>173</v>
      </c>
      <c r="J83" s="608" t="s">
        <v>168</v>
      </c>
      <c r="K83" s="609"/>
    </row>
    <row r="84" spans="1:17" ht="17.25" customHeight="1" thickTop="1" thickBot="1">
      <c r="A84" s="717"/>
      <c r="B84" s="821"/>
      <c r="C84" s="37" t="s">
        <v>110</v>
      </c>
      <c r="D84" s="806" t="s">
        <v>116</v>
      </c>
      <c r="E84" s="807"/>
      <c r="F84" s="144" t="s">
        <v>116</v>
      </c>
      <c r="G84" s="145" t="s">
        <v>116</v>
      </c>
      <c r="H84" s="144" t="s">
        <v>116</v>
      </c>
      <c r="I84" s="816" t="s">
        <v>174</v>
      </c>
      <c r="J84" s="817"/>
      <c r="K84" s="818"/>
    </row>
    <row r="85" spans="1:17" ht="17.25" customHeight="1" thickTop="1">
      <c r="A85" s="717"/>
      <c r="B85" s="829" t="s">
        <v>105</v>
      </c>
      <c r="C85" s="34" t="s">
        <v>111</v>
      </c>
      <c r="D85" s="822" t="s">
        <v>116</v>
      </c>
      <c r="E85" s="822"/>
      <c r="F85" s="139" t="s">
        <v>116</v>
      </c>
      <c r="G85" s="139" t="s">
        <v>116</v>
      </c>
      <c r="H85" s="138" t="s">
        <v>116</v>
      </c>
      <c r="I85" s="697"/>
      <c r="J85" s="698"/>
      <c r="K85" s="699"/>
    </row>
    <row r="86" spans="1:17" ht="17.25" customHeight="1">
      <c r="A86" s="717"/>
      <c r="B86" s="830"/>
      <c r="C86" s="26" t="s">
        <v>112</v>
      </c>
      <c r="D86" s="823" t="s">
        <v>116</v>
      </c>
      <c r="E86" s="823"/>
      <c r="F86" s="142" t="s">
        <v>116</v>
      </c>
      <c r="G86" s="142" t="s">
        <v>116</v>
      </c>
      <c r="H86" s="141" t="s">
        <v>116</v>
      </c>
      <c r="I86" s="644"/>
      <c r="J86" s="645"/>
      <c r="K86" s="700"/>
    </row>
    <row r="87" spans="1:17" ht="17.25" customHeight="1" thickBot="1">
      <c r="A87" s="717"/>
      <c r="B87" s="830"/>
      <c r="C87" s="38" t="s">
        <v>113</v>
      </c>
      <c r="D87" s="824" t="s">
        <v>116</v>
      </c>
      <c r="E87" s="824"/>
      <c r="F87" s="142" t="s">
        <v>116</v>
      </c>
      <c r="G87" s="142" t="s">
        <v>116</v>
      </c>
      <c r="H87" s="141" t="s">
        <v>116</v>
      </c>
      <c r="I87" s="644"/>
      <c r="J87" s="645"/>
      <c r="K87" s="700"/>
    </row>
    <row r="88" spans="1:17" ht="17.25" customHeight="1" thickTop="1">
      <c r="A88" s="717"/>
      <c r="B88" s="831"/>
      <c r="C88" s="354" t="s">
        <v>114</v>
      </c>
      <c r="D88" s="833" t="s">
        <v>116</v>
      </c>
      <c r="E88" s="834"/>
      <c r="F88" s="146" t="s">
        <v>116</v>
      </c>
      <c r="G88" s="147" t="s">
        <v>116</v>
      </c>
      <c r="H88" s="146" t="s">
        <v>116</v>
      </c>
      <c r="I88" s="644"/>
      <c r="J88" s="645"/>
      <c r="K88" s="700"/>
    </row>
    <row r="89" spans="1:17" ht="17.25" customHeight="1" thickBot="1">
      <c r="A89" s="628"/>
      <c r="B89" s="832"/>
      <c r="C89" s="37" t="s">
        <v>115</v>
      </c>
      <c r="D89" s="806" t="s">
        <v>116</v>
      </c>
      <c r="E89" s="807"/>
      <c r="F89" s="144" t="s">
        <v>116</v>
      </c>
      <c r="G89" s="145" t="s">
        <v>116</v>
      </c>
      <c r="H89" s="144" t="s">
        <v>116</v>
      </c>
      <c r="I89" s="701"/>
      <c r="J89" s="702"/>
      <c r="K89" s="703"/>
    </row>
    <row r="90" spans="1:17" ht="17.25" customHeight="1" thickTop="1">
      <c r="A90" s="750" t="s">
        <v>117</v>
      </c>
      <c r="B90" s="349" t="s">
        <v>119</v>
      </c>
      <c r="C90" s="39"/>
      <c r="D90" s="15"/>
      <c r="E90" s="836"/>
      <c r="F90" s="837"/>
      <c r="G90" s="837"/>
      <c r="H90" s="837"/>
      <c r="I90" s="837"/>
      <c r="J90" s="837"/>
      <c r="K90" s="838"/>
    </row>
    <row r="91" spans="1:17" ht="17.25" customHeight="1">
      <c r="A91" s="717"/>
      <c r="B91" s="28" t="s">
        <v>120</v>
      </c>
      <c r="C91" s="29"/>
      <c r="D91" s="19"/>
      <c r="E91" s="839"/>
      <c r="F91" s="839"/>
      <c r="G91" s="839"/>
      <c r="H91" s="839"/>
      <c r="I91" s="839"/>
      <c r="J91" s="839"/>
      <c r="K91" s="840"/>
    </row>
    <row r="92" spans="1:17" ht="17.25" customHeight="1">
      <c r="A92" s="717"/>
      <c r="B92" s="349" t="s">
        <v>121</v>
      </c>
      <c r="C92" s="27"/>
      <c r="D92" s="12"/>
      <c r="E92" s="837"/>
      <c r="F92" s="837"/>
      <c r="G92" s="837"/>
      <c r="H92" s="837"/>
      <c r="I92" s="837"/>
      <c r="J92" s="837"/>
      <c r="K92" s="838"/>
    </row>
    <row r="93" spans="1:17" ht="17.25" customHeight="1">
      <c r="A93" s="717"/>
      <c r="B93" s="28" t="s">
        <v>122</v>
      </c>
      <c r="C93" s="29"/>
      <c r="D93" s="29"/>
      <c r="E93" s="839"/>
      <c r="F93" s="839"/>
      <c r="G93" s="839"/>
      <c r="H93" s="839"/>
      <c r="I93" s="839"/>
      <c r="J93" s="839"/>
      <c r="K93" s="840"/>
      <c r="L93" s="247"/>
      <c r="M93" s="223"/>
      <c r="N93" s="223"/>
      <c r="O93" s="224" t="s">
        <v>195</v>
      </c>
      <c r="P93" s="224" t="s">
        <v>196</v>
      </c>
      <c r="Q93" s="224" t="s">
        <v>197</v>
      </c>
    </row>
    <row r="94" spans="1:17" ht="17.25" customHeight="1">
      <c r="A94" s="717"/>
      <c r="B94" s="725" t="s">
        <v>123</v>
      </c>
      <c r="C94" s="796"/>
      <c r="D94" s="796"/>
      <c r="E94" s="841"/>
      <c r="F94" s="841"/>
      <c r="G94" s="841"/>
      <c r="H94" s="841"/>
      <c r="I94" s="841"/>
      <c r="J94" s="841"/>
      <c r="K94" s="842"/>
      <c r="L94" s="248"/>
      <c r="M94" s="225" t="s">
        <v>198</v>
      </c>
      <c r="N94" s="225" t="s">
        <v>139</v>
      </c>
      <c r="O94" s="299" t="str">
        <f>+K13</f>
        <v>人</v>
      </c>
      <c r="P94" s="299" t="str">
        <f>+I8</f>
        <v>人</v>
      </c>
      <c r="Q94" s="299" t="e">
        <f>+P94-O94</f>
        <v>#VALUE!</v>
      </c>
    </row>
    <row r="95" spans="1:17" ht="17.25" customHeight="1">
      <c r="A95" s="628"/>
      <c r="B95" s="808"/>
      <c r="C95" s="809"/>
      <c r="D95" s="809"/>
      <c r="E95" s="843"/>
      <c r="F95" s="843"/>
      <c r="G95" s="843"/>
      <c r="H95" s="843"/>
      <c r="I95" s="843"/>
      <c r="J95" s="843"/>
      <c r="K95" s="844"/>
      <c r="L95" s="248"/>
      <c r="M95" s="225" t="s">
        <v>199</v>
      </c>
      <c r="N95" s="225" t="s">
        <v>139</v>
      </c>
      <c r="O95" s="299" t="str">
        <f>+K15</f>
        <v>人</v>
      </c>
      <c r="P95" s="299" t="str">
        <f>+I8</f>
        <v>人</v>
      </c>
      <c r="Q95" s="299" t="e">
        <f>+P95-O95</f>
        <v>#VALUE!</v>
      </c>
    </row>
    <row r="96" spans="1:17" ht="17.25" customHeight="1">
      <c r="A96" s="750" t="s">
        <v>118</v>
      </c>
      <c r="B96" s="810" t="s">
        <v>131</v>
      </c>
      <c r="C96" s="811"/>
      <c r="D96" s="811"/>
      <c r="E96" s="811"/>
      <c r="F96" s="811"/>
      <c r="G96" s="811"/>
      <c r="H96" s="811"/>
      <c r="I96" s="811"/>
      <c r="J96" s="811"/>
      <c r="K96" s="812"/>
      <c r="L96" s="249"/>
      <c r="M96" s="225" t="s">
        <v>201</v>
      </c>
      <c r="N96" s="225" t="s">
        <v>285</v>
      </c>
      <c r="O96" s="299" t="str">
        <f>+K29</f>
        <v>個</v>
      </c>
      <c r="P96" s="299" t="str">
        <f>+K30</f>
        <v>個</v>
      </c>
      <c r="Q96" s="299" t="e">
        <f>+O96-P96</f>
        <v>#VALUE!</v>
      </c>
    </row>
    <row r="97" spans="1:17" ht="17.25" customHeight="1">
      <c r="A97" s="717"/>
      <c r="B97" s="813"/>
      <c r="C97" s="814"/>
      <c r="D97" s="814"/>
      <c r="E97" s="814"/>
      <c r="F97" s="814"/>
      <c r="G97" s="814"/>
      <c r="H97" s="814"/>
      <c r="I97" s="814"/>
      <c r="J97" s="814"/>
      <c r="K97" s="815"/>
      <c r="L97" s="249"/>
      <c r="M97" s="225" t="s">
        <v>202</v>
      </c>
      <c r="N97" s="225" t="s">
        <v>286</v>
      </c>
      <c r="O97" s="299" t="str">
        <f>+K31</f>
        <v>L/日/避難所</v>
      </c>
      <c r="P97" s="299" t="str">
        <f>+K32</f>
        <v>L/日/避難所</v>
      </c>
      <c r="Q97" s="299" t="e">
        <f>+O97-P97</f>
        <v>#VALUE!</v>
      </c>
    </row>
    <row r="98" spans="1:17" ht="17.25" customHeight="1">
      <c r="A98" s="717"/>
      <c r="B98" s="810" t="s">
        <v>132</v>
      </c>
      <c r="C98" s="811"/>
      <c r="D98" s="811"/>
      <c r="E98" s="811"/>
      <c r="F98" s="811"/>
      <c r="G98" s="811"/>
      <c r="H98" s="811"/>
      <c r="I98" s="811"/>
      <c r="J98" s="811"/>
      <c r="K98" s="812"/>
      <c r="L98" s="249"/>
      <c r="M98" s="225" t="s">
        <v>203</v>
      </c>
      <c r="N98" s="225" t="s">
        <v>287</v>
      </c>
      <c r="O98" s="299" t="str">
        <f>+K33</f>
        <v>L/日/避難所</v>
      </c>
      <c r="P98" s="299" t="str">
        <f>+K34</f>
        <v>L/日/避難所</v>
      </c>
      <c r="Q98" s="299" t="e">
        <f>+O98-P98</f>
        <v>#VALUE!</v>
      </c>
    </row>
    <row r="99" spans="1:17" ht="17.25" customHeight="1">
      <c r="A99" s="717"/>
      <c r="B99" s="813"/>
      <c r="C99" s="814"/>
      <c r="D99" s="814"/>
      <c r="E99" s="814"/>
      <c r="F99" s="814"/>
      <c r="G99" s="814"/>
      <c r="H99" s="814"/>
      <c r="I99" s="814"/>
      <c r="J99" s="814"/>
      <c r="K99" s="815"/>
      <c r="L99" s="249"/>
      <c r="M99" s="225" t="s">
        <v>205</v>
      </c>
      <c r="N99" s="225" t="s">
        <v>288</v>
      </c>
      <c r="O99" s="299" t="str">
        <f>+K40</f>
        <v>箇所</v>
      </c>
      <c r="P99" s="299" t="str">
        <f>+F40</f>
        <v>（　　箇所）</v>
      </c>
      <c r="Q99" s="299" t="e">
        <f>+O99-P99</f>
        <v>#VALUE!</v>
      </c>
    </row>
    <row r="100" spans="1:17" ht="17.25" customHeight="1">
      <c r="A100" s="717"/>
      <c r="B100" s="810" t="s">
        <v>124</v>
      </c>
      <c r="C100" s="811"/>
      <c r="D100" s="811"/>
      <c r="E100" s="811"/>
      <c r="F100" s="811"/>
      <c r="G100" s="811"/>
      <c r="H100" s="811"/>
      <c r="I100" s="811"/>
      <c r="J100" s="811"/>
      <c r="K100" s="812"/>
      <c r="L100" s="337"/>
      <c r="M100" s="225" t="s">
        <v>204</v>
      </c>
      <c r="N100" s="225"/>
      <c r="O100" s="973">
        <f>+I52</f>
        <v>0</v>
      </c>
      <c r="P100" s="973"/>
      <c r="Q100" s="973"/>
    </row>
    <row r="101" spans="1:17" ht="17.25" customHeight="1" thickBot="1">
      <c r="A101" s="717"/>
      <c r="B101" s="881"/>
      <c r="C101" s="882"/>
      <c r="D101" s="882"/>
      <c r="E101" s="882"/>
      <c r="F101" s="882"/>
      <c r="G101" s="882"/>
      <c r="H101" s="882"/>
      <c r="I101" s="882"/>
      <c r="J101" s="882"/>
      <c r="K101" s="883"/>
      <c r="L101" s="337"/>
      <c r="M101" s="225" t="s">
        <v>200</v>
      </c>
      <c r="N101" s="225"/>
      <c r="O101" s="299" t="str">
        <f>+F25</f>
        <v>有　・　無</v>
      </c>
      <c r="P101" s="299"/>
      <c r="Q101" s="299"/>
    </row>
    <row r="102" spans="1:17" ht="14.25" customHeight="1" thickTop="1">
      <c r="A102" s="716"/>
      <c r="B102" s="253" t="s">
        <v>227</v>
      </c>
      <c r="C102" s="253"/>
      <c r="D102" s="254"/>
      <c r="E102" s="254"/>
      <c r="F102" s="254"/>
      <c r="G102" s="254"/>
      <c r="H102" s="254"/>
      <c r="I102" s="254"/>
      <c r="J102" s="254"/>
      <c r="K102" s="252"/>
      <c r="L102" s="338"/>
      <c r="M102" s="184"/>
      <c r="N102" s="184"/>
      <c r="O102" s="180"/>
      <c r="P102" s="180"/>
      <c r="Q102" s="180"/>
    </row>
    <row r="103" spans="1:17" ht="14.25" customHeight="1">
      <c r="A103" s="716"/>
      <c r="B103" s="1147" t="s">
        <v>351</v>
      </c>
      <c r="C103" s="1148"/>
      <c r="D103" s="966"/>
      <c r="E103" s="966"/>
      <c r="F103" s="966"/>
      <c r="G103" s="966"/>
      <c r="H103" s="966"/>
      <c r="I103" s="966"/>
      <c r="J103" s="966"/>
      <c r="K103" s="967"/>
      <c r="L103" s="338"/>
      <c r="M103" s="184"/>
      <c r="N103" s="184"/>
      <c r="O103" s="184"/>
      <c r="P103" s="184"/>
      <c r="Q103" s="184"/>
    </row>
    <row r="104" spans="1:17" ht="14.25" customHeight="1">
      <c r="A104" s="716"/>
      <c r="B104" s="800"/>
      <c r="C104" s="801"/>
      <c r="D104" s="801"/>
      <c r="E104" s="801"/>
      <c r="F104" s="801"/>
      <c r="G104" s="801"/>
      <c r="H104" s="801"/>
      <c r="I104" s="801"/>
      <c r="J104" s="801"/>
      <c r="K104" s="802"/>
      <c r="L104" s="184"/>
      <c r="M104" s="184"/>
      <c r="N104" s="184"/>
      <c r="O104" s="184"/>
      <c r="P104" s="184"/>
    </row>
    <row r="105" spans="1:17" ht="14.25" customHeight="1" thickBot="1">
      <c r="A105" s="753"/>
      <c r="B105" s="803"/>
      <c r="C105" s="804"/>
      <c r="D105" s="804"/>
      <c r="E105" s="804"/>
      <c r="F105" s="804"/>
      <c r="G105" s="804"/>
      <c r="H105" s="804"/>
      <c r="I105" s="804"/>
      <c r="J105" s="804"/>
      <c r="K105" s="805"/>
    </row>
    <row r="106" spans="1:17" ht="14.25" thickTop="1"/>
  </sheetData>
  <mergeCells count="150">
    <mergeCell ref="A96:A105"/>
    <mergeCell ref="B96:K97"/>
    <mergeCell ref="B98:K99"/>
    <mergeCell ref="B100:K101"/>
    <mergeCell ref="O100:Q100"/>
    <mergeCell ref="B103:C103"/>
    <mergeCell ref="D103:K103"/>
    <mergeCell ref="B104:K105"/>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I85:K89"/>
    <mergeCell ref="D86:E86"/>
    <mergeCell ref="D87:E87"/>
    <mergeCell ref="D88:E88"/>
    <mergeCell ref="B81:B84"/>
    <mergeCell ref="D81:E81"/>
    <mergeCell ref="J81:K81"/>
    <mergeCell ref="D82:E82"/>
    <mergeCell ref="J82:K82"/>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I35:K39"/>
    <mergeCell ref="B29:C34"/>
    <mergeCell ref="I29:J29"/>
    <mergeCell ref="I30:J30"/>
    <mergeCell ref="I31:J31"/>
    <mergeCell ref="I32:J32"/>
    <mergeCell ref="D40:D42"/>
    <mergeCell ref="I40:J40"/>
    <mergeCell ref="I41:J41"/>
    <mergeCell ref="E29:F29"/>
    <mergeCell ref="G29:H29"/>
    <mergeCell ref="E30:F30"/>
    <mergeCell ref="F37:G37"/>
    <mergeCell ref="F38:G38"/>
    <mergeCell ref="F39:G39"/>
    <mergeCell ref="A27:A28"/>
    <mergeCell ref="B27:H28"/>
    <mergeCell ref="I27:K28"/>
    <mergeCell ref="D19:H19"/>
    <mergeCell ref="B20:C21"/>
    <mergeCell ref="D20:H20"/>
    <mergeCell ref="I20:K20"/>
    <mergeCell ref="D21:K21"/>
    <mergeCell ref="B22:C23"/>
    <mergeCell ref="D22:H22"/>
    <mergeCell ref="I22:K23"/>
    <mergeCell ref="D23:H2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D11:E11"/>
    <mergeCell ref="I11:K12"/>
    <mergeCell ref="B12:H12"/>
    <mergeCell ref="A7:A13"/>
    <mergeCell ref="B7:E7"/>
    <mergeCell ref="F7:H7"/>
    <mergeCell ref="B8:E8"/>
    <mergeCell ref="D9:E9"/>
    <mergeCell ref="G9:H9"/>
    <mergeCell ref="B13:H13"/>
    <mergeCell ref="I13:J13"/>
    <mergeCell ref="E1:K1"/>
    <mergeCell ref="A2:E3"/>
    <mergeCell ref="G2:H2"/>
    <mergeCell ref="I2:K2"/>
    <mergeCell ref="G3:H3"/>
    <mergeCell ref="I3:K3"/>
    <mergeCell ref="J9:K9"/>
    <mergeCell ref="B10:E10"/>
    <mergeCell ref="G10:H10"/>
    <mergeCell ref="E51:F51"/>
    <mergeCell ref="G51:H51"/>
    <mergeCell ref="G30:H30"/>
    <mergeCell ref="E31:G31"/>
    <mergeCell ref="E32:G32"/>
    <mergeCell ref="E33:F33"/>
    <mergeCell ref="G33:H33"/>
    <mergeCell ref="E34:F34"/>
    <mergeCell ref="G34:H34"/>
    <mergeCell ref="F35:G35"/>
    <mergeCell ref="F36:G36"/>
  </mergeCells>
  <phoneticPr fontId="47"/>
  <conditionalFormatting sqref="Q96 Q101">
    <cfRule type="cellIs" dxfId="59" priority="4" stopIfTrue="1" operator="greaterThan">
      <formula>0</formula>
    </cfRule>
  </conditionalFormatting>
  <conditionalFormatting sqref="Q99">
    <cfRule type="cellIs" dxfId="58" priority="3" stopIfTrue="1" operator="greaterThan">
      <formula>0</formula>
    </cfRule>
  </conditionalFormatting>
  <conditionalFormatting sqref="Q97:Q98">
    <cfRule type="cellIs" dxfId="57" priority="2" stopIfTrue="1" operator="greaterThan">
      <formula>0</formula>
    </cfRule>
  </conditionalFormatting>
  <conditionalFormatting sqref="Q94:Q95">
    <cfRule type="cellIs" dxfId="56" priority="1" stopIfTrue="1" operator="greaterThan">
      <formula>0</formula>
    </cfRule>
  </conditionalFormatting>
  <dataValidations count="18">
    <dataValidation type="list" allowBlank="1" showInputMessage="1" showErrorMessage="1" sqref="F61">
      <formula1>"熊本県,大分県,福岡県,長崎県"</formula1>
    </dataValidation>
    <dataValidation type="list" allowBlank="1" showInputMessage="1" showErrorMessage="1" sqref="J80:K83">
      <formula1>"◎,○,×"</formula1>
    </dataValidation>
    <dataValidation type="list" allowBlank="1" showInputMessage="1" showErrorMessage="1" sqref="E45:F45">
      <formula1>"不良　・　普　・　良,不良,普,良"</formula1>
    </dataValidation>
    <dataValidation type="list" allowBlank="1" showInputMessage="1" showErrorMessage="1" sqref="G52:H52">
      <formula1>"無(不適)　・　有(適),無(不適),有(適)"</formula1>
    </dataValidation>
    <dataValidation type="list" allowBlank="1" showInputMessage="1" showErrorMessage="1" sqref="E29:F30 E33:F34">
      <formula1>"可(開通)・不可(不通),可(開通),不可(不通)"</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35:E39">
      <formula1>"無・有,無,有"</formula1>
    </dataValidation>
    <dataValidation type="list" allowBlank="1" showInputMessage="1" showErrorMessage="1" sqref="F35:G39">
      <formula1>"（使用可・使用不可）,（使用可),（使用不可）"</formula1>
    </dataValidation>
    <dataValidation type="list" allowBlank="1" showInputMessage="1" showErrorMessage="1" sqref="E40">
      <formula1>"無(使用不可)・有(使用可),無(使用不可),有(使用可)"</formula1>
    </dataValidation>
    <dataValidation type="list" allowBlank="1" showInputMessage="1" showErrorMessage="1" sqref="F41:F42 H41:H42">
      <formula1>"不良・普・良,不良,普,良"</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H40 E43:E44 G44">
      <formula1>"無 ・ 有,無,有"</formula1>
    </dataValidation>
    <dataValidation type="list" allowBlank="1" showInputMessage="1" showErrorMessage="1" sqref="H45:H46 F46 E48:E50 H49:H50 E52">
      <formula1>"無　・　有,有,無"</formula1>
    </dataValidation>
    <dataValidation type="list" allowBlank="1" showInputMessage="1" showErrorMessage="1" sqref="G47:H48">
      <formula1>"不適　・　適,適,不適"</formula1>
    </dataValidation>
    <dataValidation type="list" allowBlank="1" showInputMessage="1" showErrorMessage="1" sqref="E51">
      <formula1>"１回　・　２回　・　３回,１回,２回,３回"</formula1>
    </dataValidation>
    <dataValidation type="list" allowBlank="1" showInputMessage="1" showErrorMessage="1" sqref="G51:H51">
      <formula1>"十分 ・ 不足 ・ 無,十分,不足,無"</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topLeftCell="A34" zoomScale="110" zoomScaleNormal="100" zoomScaleSheetLayoutView="110" workbookViewId="0">
      <selection activeCell="B103" sqref="B103:C103"/>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125" style="1" customWidth="1"/>
    <col min="13" max="13" width="8.5" style="1" customWidth="1"/>
    <col min="14" max="14" width="7.875" style="1" customWidth="1"/>
    <col min="15" max="16" width="8.25" style="1" customWidth="1"/>
    <col min="17" max="16384" width="9" style="1"/>
  </cols>
  <sheetData>
    <row r="1" spans="1:11" ht="17.25" customHeight="1" thickBot="1">
      <c r="A1" s="4" t="s">
        <v>225</v>
      </c>
      <c r="B1" s="4"/>
      <c r="C1" s="4"/>
      <c r="D1" s="4"/>
      <c r="E1" s="1248" t="s">
        <v>342</v>
      </c>
      <c r="F1" s="1248"/>
      <c r="G1" s="1248"/>
      <c r="H1" s="1248"/>
      <c r="I1" s="1248"/>
      <c r="J1" s="1248"/>
      <c r="K1" s="1248"/>
    </row>
    <row r="2" spans="1:11" ht="17.25" customHeight="1" thickTop="1">
      <c r="A2" s="678" t="s">
        <v>130</v>
      </c>
      <c r="B2" s="679"/>
      <c r="C2" s="679"/>
      <c r="D2" s="679"/>
      <c r="E2" s="679"/>
      <c r="F2" s="4"/>
      <c r="G2" s="669" t="s">
        <v>65</v>
      </c>
      <c r="H2" s="670"/>
      <c r="I2" s="663" t="s">
        <v>0</v>
      </c>
      <c r="J2" s="664"/>
      <c r="K2" s="665"/>
    </row>
    <row r="3" spans="1:11" ht="17.25" customHeight="1" thickBot="1">
      <c r="A3" s="679"/>
      <c r="B3" s="679"/>
      <c r="C3" s="679"/>
      <c r="D3" s="679"/>
      <c r="E3" s="679"/>
      <c r="F3" s="4"/>
      <c r="G3" s="671" t="s">
        <v>28</v>
      </c>
      <c r="H3" s="672"/>
      <c r="I3" s="666"/>
      <c r="J3" s="667"/>
      <c r="K3" s="668"/>
    </row>
    <row r="4" spans="1:11" ht="17.25" customHeight="1" thickTop="1">
      <c r="A4" s="6" t="s">
        <v>1</v>
      </c>
      <c r="B4" s="4"/>
      <c r="C4" s="4"/>
      <c r="D4" s="4"/>
      <c r="E4" s="4"/>
      <c r="F4" s="4"/>
      <c r="G4" s="530"/>
      <c r="H4" s="60"/>
      <c r="I4" s="60"/>
      <c r="J4" s="60"/>
      <c r="K4" s="60"/>
    </row>
    <row r="5" spans="1:11" ht="17.25" customHeight="1">
      <c r="A5" s="6" t="s">
        <v>2</v>
      </c>
      <c r="B5" s="4"/>
      <c r="C5" s="4"/>
      <c r="D5" s="4"/>
      <c r="E5" s="4"/>
      <c r="F5" s="4"/>
      <c r="G5" s="4"/>
      <c r="H5" s="4"/>
      <c r="I5" s="4"/>
      <c r="J5" s="4"/>
      <c r="K5" s="4"/>
    </row>
    <row r="6" spans="1:11" ht="17.25" customHeight="1" thickBot="1">
      <c r="A6" s="6" t="s">
        <v>3</v>
      </c>
      <c r="B6" s="4"/>
      <c r="C6" s="4"/>
      <c r="D6" s="4"/>
      <c r="E6" s="4"/>
      <c r="F6" s="4"/>
      <c r="G6" s="4"/>
      <c r="H6" s="4"/>
      <c r="I6" s="4"/>
      <c r="J6" s="4"/>
      <c r="K6" s="4"/>
    </row>
    <row r="7" spans="1:11" ht="17.25" customHeight="1" thickTop="1" thickBot="1">
      <c r="A7" s="715" t="s">
        <v>4</v>
      </c>
      <c r="B7" s="730" t="s">
        <v>5</v>
      </c>
      <c r="C7" s="729"/>
      <c r="D7" s="729"/>
      <c r="E7" s="731"/>
      <c r="F7" s="728" t="s">
        <v>73</v>
      </c>
      <c r="G7" s="729"/>
      <c r="H7" s="729"/>
      <c r="I7" s="347" t="s">
        <v>16</v>
      </c>
      <c r="J7" s="369" t="s">
        <v>349</v>
      </c>
      <c r="K7" s="370" t="s">
        <v>350</v>
      </c>
    </row>
    <row r="8" spans="1:11" ht="17.25" customHeight="1" thickTop="1" thickBot="1">
      <c r="A8" s="716"/>
      <c r="B8" s="675"/>
      <c r="C8" s="676"/>
      <c r="D8" s="676"/>
      <c r="E8" s="677"/>
      <c r="F8" s="47"/>
      <c r="G8" s="48"/>
      <c r="H8" s="48"/>
      <c r="I8" s="169" t="s">
        <v>77</v>
      </c>
      <c r="J8" s="91" t="s">
        <v>149</v>
      </c>
      <c r="K8" s="531" t="s">
        <v>150</v>
      </c>
    </row>
    <row r="9" spans="1:11" ht="17.25" customHeight="1" thickTop="1">
      <c r="A9" s="717"/>
      <c r="B9" s="16" t="s">
        <v>14</v>
      </c>
      <c r="C9" s="15"/>
      <c r="D9" s="723"/>
      <c r="E9" s="724"/>
      <c r="F9" s="16" t="s">
        <v>15</v>
      </c>
      <c r="G9" s="721"/>
      <c r="H9" s="722"/>
      <c r="I9" s="16" t="s">
        <v>6</v>
      </c>
      <c r="J9" s="673"/>
      <c r="K9" s="674"/>
    </row>
    <row r="10" spans="1:11" ht="17.25" customHeight="1">
      <c r="A10" s="717"/>
      <c r="B10" s="718"/>
      <c r="C10" s="719"/>
      <c r="D10" s="719"/>
      <c r="E10" s="720"/>
      <c r="F10" s="77" t="s">
        <v>136</v>
      </c>
      <c r="G10" s="649"/>
      <c r="H10" s="650"/>
      <c r="I10" s="532"/>
      <c r="J10" s="533"/>
      <c r="K10" s="534" t="s">
        <v>343</v>
      </c>
    </row>
    <row r="11" spans="1:11" ht="17.25" customHeight="1">
      <c r="A11" s="717"/>
      <c r="B11" s="13" t="s">
        <v>20</v>
      </c>
      <c r="C11" s="14"/>
      <c r="D11" s="637" t="s">
        <v>315</v>
      </c>
      <c r="E11" s="637"/>
      <c r="F11" s="78" t="s">
        <v>137</v>
      </c>
      <c r="G11" s="168" t="str">
        <f>IF(ISERROR(K10/I8),"",K10/I8)</f>
        <v/>
      </c>
      <c r="H11" s="10" t="s">
        <v>138</v>
      </c>
      <c r="I11" s="861" t="s">
        <v>7</v>
      </c>
      <c r="J11" s="862"/>
      <c r="K11" s="863"/>
    </row>
    <row r="12" spans="1:11" ht="17.25" customHeight="1">
      <c r="A12" s="717"/>
      <c r="B12" s="725" t="s">
        <v>60</v>
      </c>
      <c r="C12" s="726"/>
      <c r="D12" s="726"/>
      <c r="E12" s="726"/>
      <c r="F12" s="726"/>
      <c r="G12" s="726"/>
      <c r="H12" s="727"/>
      <c r="I12" s="864"/>
      <c r="J12" s="865"/>
      <c r="K12" s="866"/>
    </row>
    <row r="13" spans="1:11" ht="17.25" customHeight="1" thickBot="1">
      <c r="A13" s="628"/>
      <c r="B13" s="885"/>
      <c r="C13" s="786"/>
      <c r="D13" s="786"/>
      <c r="E13" s="786"/>
      <c r="F13" s="786"/>
      <c r="G13" s="786"/>
      <c r="H13" s="787"/>
      <c r="I13" s="776" t="s">
        <v>185</v>
      </c>
      <c r="J13" s="777"/>
      <c r="K13" s="166" t="str">
        <f>IF(ISERROR(K10/3.5),"人",K10/3.5)</f>
        <v>人</v>
      </c>
    </row>
    <row r="14" spans="1:11" ht="17.25" customHeight="1" thickTop="1">
      <c r="A14" s="715" t="s">
        <v>13</v>
      </c>
      <c r="B14" s="730" t="s">
        <v>8</v>
      </c>
      <c r="C14" s="739"/>
      <c r="D14" s="739"/>
      <c r="E14" s="739"/>
      <c r="F14" s="739"/>
      <c r="G14" s="739"/>
      <c r="H14" s="740"/>
      <c r="I14" s="774" t="s">
        <v>187</v>
      </c>
      <c r="J14" s="775"/>
      <c r="K14" s="167" t="str">
        <f>IF(ISERROR(I8-K13),"人",I8-K13)</f>
        <v>人</v>
      </c>
    </row>
    <row r="15" spans="1:11" ht="17.25" customHeight="1" thickBot="1">
      <c r="A15" s="716"/>
      <c r="B15" s="44" t="s">
        <v>17</v>
      </c>
      <c r="C15" s="45"/>
      <c r="D15" s="784"/>
      <c r="E15" s="784"/>
      <c r="F15" s="784"/>
      <c r="G15" s="784"/>
      <c r="H15" s="785"/>
      <c r="I15" s="774" t="s">
        <v>186</v>
      </c>
      <c r="J15" s="775"/>
      <c r="K15" s="166" t="str">
        <f>IF(ISERROR(K10/6.4),"人",K10/6.4)</f>
        <v>人</v>
      </c>
    </row>
    <row r="16" spans="1:11" ht="17.25" customHeight="1" thickTop="1">
      <c r="A16" s="717"/>
      <c r="B16" s="16" t="s">
        <v>18</v>
      </c>
      <c r="C16" s="15"/>
      <c r="D16" s="786"/>
      <c r="E16" s="786"/>
      <c r="F16" s="786"/>
      <c r="G16" s="786"/>
      <c r="H16" s="787"/>
      <c r="I16" s="776" t="s">
        <v>188</v>
      </c>
      <c r="J16" s="777"/>
      <c r="K16" s="167" t="str">
        <f>IF(ISERROR(I8-K15),"人",I8-K15)</f>
        <v>人</v>
      </c>
    </row>
    <row r="17" spans="1:12" ht="17.25" customHeight="1">
      <c r="A17" s="717"/>
      <c r="B17" s="736" t="s">
        <v>19</v>
      </c>
      <c r="C17" s="737"/>
      <c r="D17" s="737"/>
      <c r="E17" s="737"/>
      <c r="F17" s="737"/>
      <c r="G17" s="737"/>
      <c r="H17" s="738"/>
      <c r="I17" s="158"/>
      <c r="J17" s="159"/>
      <c r="K17" s="160"/>
    </row>
    <row r="18" spans="1:12" ht="17.25" customHeight="1">
      <c r="A18" s="717"/>
      <c r="B18" s="718"/>
      <c r="C18" s="719"/>
      <c r="D18" s="719"/>
      <c r="E18" s="719"/>
      <c r="F18" s="719"/>
      <c r="G18" s="719"/>
      <c r="H18" s="720"/>
      <c r="I18" s="158"/>
      <c r="J18" s="159"/>
      <c r="K18" s="160"/>
    </row>
    <row r="19" spans="1:12" ht="17.25" customHeight="1" thickBot="1">
      <c r="A19" s="717"/>
      <c r="B19" s="349" t="s">
        <v>21</v>
      </c>
      <c r="C19" s="12"/>
      <c r="D19" s="867" t="s">
        <v>29</v>
      </c>
      <c r="E19" s="867"/>
      <c r="F19" s="867"/>
      <c r="G19" s="867"/>
      <c r="H19" s="868"/>
      <c r="I19" s="158"/>
      <c r="J19" s="159"/>
      <c r="K19" s="160"/>
    </row>
    <row r="20" spans="1:12" ht="17.25" customHeight="1" thickTop="1">
      <c r="A20" s="716"/>
      <c r="B20" s="857" t="s">
        <v>26</v>
      </c>
      <c r="C20" s="858"/>
      <c r="D20" s="732" t="s">
        <v>30</v>
      </c>
      <c r="E20" s="732"/>
      <c r="F20" s="732"/>
      <c r="G20" s="732"/>
      <c r="H20" s="732"/>
      <c r="I20" s="1249" t="s">
        <v>126</v>
      </c>
      <c r="J20" s="1249"/>
      <c r="K20" s="1250"/>
    </row>
    <row r="21" spans="1:12" ht="17.25" customHeight="1" thickBot="1">
      <c r="A21" s="716"/>
      <c r="B21" s="859"/>
      <c r="C21" s="860"/>
      <c r="D21" s="695" t="s">
        <v>330</v>
      </c>
      <c r="E21" s="695"/>
      <c r="F21" s="695"/>
      <c r="G21" s="695"/>
      <c r="H21" s="695"/>
      <c r="I21" s="695"/>
      <c r="J21" s="695"/>
      <c r="K21" s="696"/>
    </row>
    <row r="22" spans="1:12" ht="17.25" customHeight="1" thickTop="1">
      <c r="A22" s="717"/>
      <c r="B22" s="655" t="s">
        <v>22</v>
      </c>
      <c r="C22" s="656"/>
      <c r="D22" s="786" t="s">
        <v>30</v>
      </c>
      <c r="E22" s="786"/>
      <c r="F22" s="786"/>
      <c r="G22" s="786"/>
      <c r="H22" s="786"/>
      <c r="I22" s="707" t="s">
        <v>11</v>
      </c>
      <c r="J22" s="708"/>
      <c r="K22" s="709"/>
    </row>
    <row r="23" spans="1:12" ht="17.25" customHeight="1">
      <c r="A23" s="717"/>
      <c r="B23" s="658"/>
      <c r="C23" s="659"/>
      <c r="D23" s="719" t="s">
        <v>27</v>
      </c>
      <c r="E23" s="719"/>
      <c r="F23" s="719"/>
      <c r="G23" s="719"/>
      <c r="H23" s="719"/>
      <c r="I23" s="710"/>
      <c r="J23" s="708"/>
      <c r="K23" s="709"/>
    </row>
    <row r="24" spans="1:12" ht="17.25" customHeight="1" thickBot="1">
      <c r="A24" s="717"/>
      <c r="B24" s="725" t="s">
        <v>9</v>
      </c>
      <c r="C24" s="796"/>
      <c r="D24" s="796"/>
      <c r="E24" s="796"/>
      <c r="F24" s="796"/>
      <c r="G24" s="796"/>
      <c r="H24" s="796"/>
      <c r="I24" s="790"/>
      <c r="J24" s="791"/>
      <c r="K24" s="792"/>
    </row>
    <row r="25" spans="1:12" ht="17.25" customHeight="1" thickTop="1" thickBot="1">
      <c r="A25" s="717"/>
      <c r="B25" s="17" t="s">
        <v>23</v>
      </c>
      <c r="C25" s="18"/>
      <c r="D25" s="348" t="s">
        <v>314</v>
      </c>
      <c r="E25" s="58" t="s">
        <v>71</v>
      </c>
      <c r="F25" s="175" t="s">
        <v>314</v>
      </c>
      <c r="G25" s="741"/>
      <c r="H25" s="742"/>
      <c r="I25" s="790"/>
      <c r="J25" s="791"/>
      <c r="K25" s="792"/>
    </row>
    <row r="26" spans="1:12" ht="17.25" customHeight="1" thickTop="1">
      <c r="A26" s="628"/>
      <c r="B26" s="869" t="s">
        <v>25</v>
      </c>
      <c r="C26" s="870"/>
      <c r="D26" s="870"/>
      <c r="E26" s="56" t="s">
        <v>314</v>
      </c>
      <c r="F26" s="733"/>
      <c r="G26" s="734"/>
      <c r="H26" s="735"/>
      <c r="I26" s="793"/>
      <c r="J26" s="794"/>
      <c r="K26" s="795"/>
    </row>
    <row r="27" spans="1:12" ht="17.25" customHeight="1">
      <c r="A27" s="627"/>
      <c r="B27" s="629" t="s">
        <v>293</v>
      </c>
      <c r="C27" s="630"/>
      <c r="D27" s="630"/>
      <c r="E27" s="630"/>
      <c r="F27" s="630"/>
      <c r="G27" s="630"/>
      <c r="H27" s="631"/>
      <c r="I27" s="680" t="s">
        <v>10</v>
      </c>
      <c r="J27" s="711"/>
      <c r="K27" s="681"/>
    </row>
    <row r="28" spans="1:12" ht="17.25" customHeight="1" thickBot="1">
      <c r="A28" s="628"/>
      <c r="B28" s="632"/>
      <c r="C28" s="633"/>
      <c r="D28" s="633"/>
      <c r="E28" s="633"/>
      <c r="F28" s="633"/>
      <c r="G28" s="633"/>
      <c r="H28" s="634"/>
      <c r="I28" s="712"/>
      <c r="J28" s="713"/>
      <c r="K28" s="714"/>
    </row>
    <row r="29" spans="1:12" ht="17.25" customHeight="1" thickTop="1">
      <c r="A29" s="750" t="s">
        <v>12</v>
      </c>
      <c r="B29" s="680" t="s">
        <v>31</v>
      </c>
      <c r="C29" s="847"/>
      <c r="D29" s="41" t="s">
        <v>32</v>
      </c>
      <c r="E29" s="1251" t="s">
        <v>296</v>
      </c>
      <c r="F29" s="1251"/>
      <c r="G29" s="1252" t="s">
        <v>294</v>
      </c>
      <c r="H29" s="1253"/>
      <c r="I29" s="764" t="s">
        <v>233</v>
      </c>
      <c r="J29" s="765"/>
      <c r="K29" s="535" t="str">
        <f>IF(ISERROR(I8/250),"個",ROUNDUP(I8/250,0))</f>
        <v>個</v>
      </c>
      <c r="L29" s="1" t="s">
        <v>193</v>
      </c>
    </row>
    <row r="30" spans="1:12" ht="17.25" customHeight="1">
      <c r="A30" s="717"/>
      <c r="B30" s="848"/>
      <c r="C30" s="849"/>
      <c r="D30" s="42" t="s">
        <v>62</v>
      </c>
      <c r="E30" s="1254" t="s">
        <v>296</v>
      </c>
      <c r="F30" s="1254"/>
      <c r="G30" s="1239" t="s">
        <v>294</v>
      </c>
      <c r="H30" s="1240"/>
      <c r="I30" s="646" t="s">
        <v>182</v>
      </c>
      <c r="J30" s="766"/>
      <c r="K30" s="536" t="s">
        <v>181</v>
      </c>
    </row>
    <row r="31" spans="1:12" ht="17.25" customHeight="1">
      <c r="A31" s="717"/>
      <c r="B31" s="848"/>
      <c r="C31" s="849"/>
      <c r="D31" s="42" t="s">
        <v>33</v>
      </c>
      <c r="E31" s="1241" t="s">
        <v>297</v>
      </c>
      <c r="F31" s="1241"/>
      <c r="G31" s="1241"/>
      <c r="H31" s="537" t="s">
        <v>295</v>
      </c>
      <c r="I31" s="646" t="s">
        <v>207</v>
      </c>
      <c r="J31" s="616"/>
      <c r="K31" s="171" t="str">
        <f>IF(ISERROR(I8*6),"L/日/避難所",I8*6)</f>
        <v>L/日/避難所</v>
      </c>
    </row>
    <row r="32" spans="1:12" ht="17.25" customHeight="1" thickBot="1">
      <c r="A32" s="717"/>
      <c r="B32" s="848"/>
      <c r="C32" s="849"/>
      <c r="D32" s="43" t="s">
        <v>41</v>
      </c>
      <c r="E32" s="1238" t="s">
        <v>302</v>
      </c>
      <c r="F32" s="1238"/>
      <c r="G32" s="1238"/>
      <c r="H32" s="538" t="s">
        <v>295</v>
      </c>
      <c r="I32" s="646" t="s">
        <v>192</v>
      </c>
      <c r="J32" s="616"/>
      <c r="K32" s="189" t="s">
        <v>194</v>
      </c>
    </row>
    <row r="33" spans="1:16" ht="17.25" customHeight="1" thickTop="1">
      <c r="A33" s="717"/>
      <c r="B33" s="848"/>
      <c r="C33" s="850"/>
      <c r="D33" s="28" t="s">
        <v>34</v>
      </c>
      <c r="E33" s="1242" t="s">
        <v>296</v>
      </c>
      <c r="F33" s="1242"/>
      <c r="G33" s="1243" t="s">
        <v>294</v>
      </c>
      <c r="H33" s="1244"/>
      <c r="I33" s="615" t="s">
        <v>184</v>
      </c>
      <c r="J33" s="616"/>
      <c r="K33" s="171" t="str">
        <f>IF(ISERROR(I8*3),"L/日/避難所",I8*3)</f>
        <v>L/日/避難所</v>
      </c>
    </row>
    <row r="34" spans="1:16" ht="17.25" customHeight="1">
      <c r="A34" s="717"/>
      <c r="B34" s="816"/>
      <c r="C34" s="818"/>
      <c r="D34" s="349" t="s">
        <v>35</v>
      </c>
      <c r="E34" s="1245" t="s">
        <v>296</v>
      </c>
      <c r="F34" s="1245"/>
      <c r="G34" s="1246" t="s">
        <v>294</v>
      </c>
      <c r="H34" s="1247"/>
      <c r="I34" s="162" t="s">
        <v>183</v>
      </c>
      <c r="J34" s="539" t="s">
        <v>206</v>
      </c>
      <c r="K34" s="171" t="str">
        <f>IF(ISERROR(J34*I8),"L/日/避難所",J34*I8)</f>
        <v>L/日/避難所</v>
      </c>
    </row>
    <row r="35" spans="1:16" ht="17.25" customHeight="1">
      <c r="A35" s="717"/>
      <c r="B35" s="629" t="s">
        <v>36</v>
      </c>
      <c r="C35" s="851"/>
      <c r="D35" s="13" t="s">
        <v>37</v>
      </c>
      <c r="E35" s="90" t="s">
        <v>298</v>
      </c>
      <c r="F35" s="651" t="s">
        <v>299</v>
      </c>
      <c r="G35" s="651"/>
      <c r="H35" s="540"/>
      <c r="I35" s="697"/>
      <c r="J35" s="698"/>
      <c r="K35" s="699"/>
    </row>
    <row r="36" spans="1:16" ht="17.25" customHeight="1" thickBot="1">
      <c r="A36" s="717"/>
      <c r="B36" s="852"/>
      <c r="C36" s="853"/>
      <c r="D36" s="349" t="s">
        <v>38</v>
      </c>
      <c r="E36" s="88" t="s">
        <v>298</v>
      </c>
      <c r="F36" s="767" t="s">
        <v>299</v>
      </c>
      <c r="G36" s="767"/>
      <c r="H36" s="541"/>
      <c r="I36" s="644"/>
      <c r="J36" s="645"/>
      <c r="K36" s="700"/>
    </row>
    <row r="37" spans="1:16" ht="17.25" customHeight="1" thickTop="1" thickBot="1">
      <c r="A37" s="717"/>
      <c r="B37" s="852"/>
      <c r="C37" s="854"/>
      <c r="D37" s="53" t="s">
        <v>39</v>
      </c>
      <c r="E37" s="89" t="s">
        <v>298</v>
      </c>
      <c r="F37" s="1255" t="s">
        <v>299</v>
      </c>
      <c r="G37" s="1255"/>
      <c r="H37" s="542"/>
      <c r="I37" s="645"/>
      <c r="J37" s="645"/>
      <c r="K37" s="700"/>
    </row>
    <row r="38" spans="1:16" ht="17.25" customHeight="1" thickTop="1">
      <c r="A38" s="717"/>
      <c r="B38" s="852"/>
      <c r="C38" s="853"/>
      <c r="D38" s="28" t="s">
        <v>40</v>
      </c>
      <c r="E38" s="90" t="s">
        <v>298</v>
      </c>
      <c r="F38" s="771" t="s">
        <v>299</v>
      </c>
      <c r="G38" s="771"/>
      <c r="H38" s="540"/>
      <c r="I38" s="644"/>
      <c r="J38" s="645"/>
      <c r="K38" s="700"/>
    </row>
    <row r="39" spans="1:16" ht="17.25" customHeight="1" thickBot="1">
      <c r="A39" s="717"/>
      <c r="B39" s="852"/>
      <c r="C39" s="853"/>
      <c r="D39" s="349" t="s">
        <v>42</v>
      </c>
      <c r="E39" s="88" t="s">
        <v>298</v>
      </c>
      <c r="F39" s="651" t="s">
        <v>299</v>
      </c>
      <c r="G39" s="651"/>
      <c r="H39" s="543"/>
      <c r="I39" s="701"/>
      <c r="J39" s="702"/>
      <c r="K39" s="703"/>
    </row>
    <row r="40" spans="1:16" ht="17.25" customHeight="1" thickTop="1">
      <c r="A40" s="717"/>
      <c r="B40" s="852"/>
      <c r="C40" s="854"/>
      <c r="D40" s="704" t="s">
        <v>63</v>
      </c>
      <c r="E40" s="118" t="s">
        <v>300</v>
      </c>
      <c r="F40" s="172" t="s">
        <v>180</v>
      </c>
      <c r="G40" s="352" t="s">
        <v>144</v>
      </c>
      <c r="H40" s="97" t="s">
        <v>304</v>
      </c>
      <c r="I40" s="642" t="s">
        <v>292</v>
      </c>
      <c r="J40" s="643"/>
      <c r="K40" s="161" t="str">
        <f>IF(ISERROR(I8/50),"箇所",ROUNDUP(I8/50,0))</f>
        <v>箇所</v>
      </c>
      <c r="L40" s="2"/>
      <c r="M40" s="3"/>
      <c r="N40" s="3"/>
      <c r="O40" s="3"/>
      <c r="P40" s="3"/>
    </row>
    <row r="41" spans="1:16" ht="17.25" customHeight="1" thickBot="1">
      <c r="A41" s="717"/>
      <c r="B41" s="852"/>
      <c r="C41" s="854"/>
      <c r="D41" s="705"/>
      <c r="E41" s="119" t="s">
        <v>146</v>
      </c>
      <c r="F41" s="604" t="s">
        <v>301</v>
      </c>
      <c r="G41" s="428" t="s">
        <v>148</v>
      </c>
      <c r="H41" s="605" t="s">
        <v>301</v>
      </c>
      <c r="I41" s="644"/>
      <c r="J41" s="645"/>
      <c r="K41" s="161"/>
    </row>
    <row r="42" spans="1:16" ht="17.25" customHeight="1" thickTop="1" thickBot="1">
      <c r="A42" s="717"/>
      <c r="B42" s="852"/>
      <c r="C42" s="854"/>
      <c r="D42" s="706"/>
      <c r="E42" s="81" t="s">
        <v>43</v>
      </c>
      <c r="F42" s="606" t="s">
        <v>303</v>
      </c>
      <c r="G42" s="430" t="s">
        <v>61</v>
      </c>
      <c r="H42" s="607" t="s">
        <v>303</v>
      </c>
      <c r="I42" s="340"/>
      <c r="J42" s="341"/>
      <c r="K42" s="342"/>
    </row>
    <row r="43" spans="1:16" ht="17.25" customHeight="1" thickTop="1">
      <c r="A43" s="717"/>
      <c r="B43" s="852"/>
      <c r="C43" s="853"/>
      <c r="D43" s="93" t="s">
        <v>44</v>
      </c>
      <c r="E43" s="324" t="s">
        <v>304</v>
      </c>
      <c r="F43" s="8" t="s">
        <v>67</v>
      </c>
      <c r="G43" s="7"/>
      <c r="H43" s="9" t="s">
        <v>152</v>
      </c>
      <c r="I43" s="340"/>
      <c r="J43" s="341"/>
      <c r="K43" s="342"/>
    </row>
    <row r="44" spans="1:16" ht="17.25" customHeight="1">
      <c r="A44" s="717"/>
      <c r="B44" s="855"/>
      <c r="C44" s="856"/>
      <c r="D44" s="94" t="s">
        <v>45</v>
      </c>
      <c r="E44" s="346" t="s">
        <v>304</v>
      </c>
      <c r="F44" s="7" t="s">
        <v>68</v>
      </c>
      <c r="G44" s="324" t="s">
        <v>304</v>
      </c>
      <c r="H44" s="325" t="s">
        <v>152</v>
      </c>
      <c r="I44" s="343"/>
      <c r="J44" s="344"/>
      <c r="K44" s="345"/>
    </row>
    <row r="45" spans="1:16" ht="17.25" customHeight="1" thickBot="1">
      <c r="A45" s="717"/>
      <c r="B45" s="629" t="s">
        <v>46</v>
      </c>
      <c r="C45" s="851"/>
      <c r="D45" s="94" t="s">
        <v>47</v>
      </c>
      <c r="E45" s="637" t="s">
        <v>305</v>
      </c>
      <c r="F45" s="638"/>
      <c r="G45" s="351" t="s">
        <v>49</v>
      </c>
      <c r="H45" s="304" t="s">
        <v>69</v>
      </c>
      <c r="I45" s="697"/>
      <c r="J45" s="698"/>
      <c r="K45" s="699"/>
    </row>
    <row r="46" spans="1:16" ht="17.25" customHeight="1" thickTop="1" thickBot="1">
      <c r="A46" s="717"/>
      <c r="B46" s="852"/>
      <c r="C46" s="853"/>
      <c r="D46" s="647" t="s">
        <v>48</v>
      </c>
      <c r="E46" s="648"/>
      <c r="F46" s="346" t="s">
        <v>69</v>
      </c>
      <c r="G46" s="544" t="s">
        <v>308</v>
      </c>
      <c r="H46" s="104" t="s">
        <v>69</v>
      </c>
      <c r="I46" s="645"/>
      <c r="J46" s="645"/>
      <c r="K46" s="700"/>
    </row>
    <row r="47" spans="1:16" ht="17.25" customHeight="1" thickTop="1">
      <c r="A47" s="717"/>
      <c r="B47" s="852"/>
      <c r="C47" s="853"/>
      <c r="D47" s="647" t="s">
        <v>56</v>
      </c>
      <c r="E47" s="648"/>
      <c r="F47" s="648"/>
      <c r="G47" s="649" t="s">
        <v>307</v>
      </c>
      <c r="H47" s="650"/>
      <c r="I47" s="644"/>
      <c r="J47" s="645"/>
      <c r="K47" s="700"/>
    </row>
    <row r="48" spans="1:16" ht="17.25" customHeight="1">
      <c r="A48" s="717"/>
      <c r="B48" s="852"/>
      <c r="C48" s="853"/>
      <c r="D48" s="94" t="s">
        <v>52</v>
      </c>
      <c r="E48" s="10" t="s">
        <v>306</v>
      </c>
      <c r="F48" s="94" t="s">
        <v>53</v>
      </c>
      <c r="G48" s="637" t="s">
        <v>51</v>
      </c>
      <c r="H48" s="638"/>
      <c r="I48" s="644"/>
      <c r="J48" s="645"/>
      <c r="K48" s="700"/>
    </row>
    <row r="49" spans="1:11" ht="17.25" customHeight="1">
      <c r="A49" s="717"/>
      <c r="B49" s="852"/>
      <c r="C49" s="853"/>
      <c r="D49" s="94" t="s">
        <v>154</v>
      </c>
      <c r="E49" s="10" t="s">
        <v>306</v>
      </c>
      <c r="F49" s="647" t="s">
        <v>70</v>
      </c>
      <c r="G49" s="648"/>
      <c r="H49" s="353" t="s">
        <v>69</v>
      </c>
      <c r="I49" s="644"/>
      <c r="J49" s="645"/>
      <c r="K49" s="700"/>
    </row>
    <row r="50" spans="1:11" ht="17.25" customHeight="1" thickBot="1">
      <c r="A50" s="717"/>
      <c r="B50" s="855"/>
      <c r="C50" s="856"/>
      <c r="D50" s="93" t="s">
        <v>54</v>
      </c>
      <c r="E50" s="10" t="s">
        <v>306</v>
      </c>
      <c r="F50" s="684" t="s">
        <v>55</v>
      </c>
      <c r="G50" s="685"/>
      <c r="H50" s="304" t="s">
        <v>69</v>
      </c>
      <c r="I50" s="701"/>
      <c r="J50" s="702"/>
      <c r="K50" s="703"/>
    </row>
    <row r="51" spans="1:11" ht="17.25" customHeight="1" thickTop="1" thickBot="1">
      <c r="A51" s="717"/>
      <c r="B51" s="629" t="s">
        <v>57</v>
      </c>
      <c r="C51" s="871"/>
      <c r="D51" s="101" t="s">
        <v>157</v>
      </c>
      <c r="E51" s="1235" t="s">
        <v>310</v>
      </c>
      <c r="F51" s="1235"/>
      <c r="G51" s="1236" t="s">
        <v>311</v>
      </c>
      <c r="H51" s="1237"/>
      <c r="I51" s="1257" t="s">
        <v>190</v>
      </c>
      <c r="J51" s="1258"/>
      <c r="K51" s="1259"/>
    </row>
    <row r="52" spans="1:11" ht="17.25" customHeight="1" thickTop="1">
      <c r="A52" s="628"/>
      <c r="B52" s="855"/>
      <c r="C52" s="856"/>
      <c r="D52" s="102" t="s">
        <v>58</v>
      </c>
      <c r="E52" s="51" t="s">
        <v>69</v>
      </c>
      <c r="F52" s="339" t="s">
        <v>59</v>
      </c>
      <c r="G52" s="649" t="s">
        <v>309</v>
      </c>
      <c r="H52" s="650"/>
      <c r="I52" s="1260"/>
      <c r="J52" s="1261"/>
      <c r="K52" s="1262"/>
    </row>
    <row r="53" spans="1:11" ht="17.25" customHeight="1" thickBot="1">
      <c r="A53" s="4" t="s">
        <v>224</v>
      </c>
      <c r="B53" s="4"/>
      <c r="C53" s="4"/>
      <c r="D53" s="4"/>
      <c r="E53" s="1256" t="s">
        <v>127</v>
      </c>
      <c r="F53" s="1256"/>
      <c r="G53" s="1256"/>
      <c r="H53" s="1256"/>
      <c r="I53" s="1256"/>
      <c r="J53" s="1256"/>
      <c r="K53" s="1256"/>
    </row>
    <row r="54" spans="1:11" ht="17.25" customHeight="1" thickTop="1">
      <c r="A54" s="686" t="s">
        <v>130</v>
      </c>
      <c r="B54" s="686"/>
      <c r="C54" s="686"/>
      <c r="D54" s="686"/>
      <c r="E54" s="687" t="s">
        <v>5</v>
      </c>
      <c r="F54" s="688"/>
      <c r="G54" s="689"/>
      <c r="H54" s="690" t="s">
        <v>65</v>
      </c>
      <c r="I54" s="691"/>
      <c r="J54" s="751" t="s">
        <v>0</v>
      </c>
      <c r="K54" s="752"/>
    </row>
    <row r="55" spans="1:11" ht="17.25" customHeight="1" thickBot="1">
      <c r="A55" s="686"/>
      <c r="B55" s="686"/>
      <c r="C55" s="686"/>
      <c r="D55" s="686"/>
      <c r="E55" s="675"/>
      <c r="F55" s="676"/>
      <c r="G55" s="677"/>
      <c r="H55" s="653" t="s">
        <v>28</v>
      </c>
      <c r="I55" s="654"/>
      <c r="J55" s="610"/>
      <c r="K55" s="611"/>
    </row>
    <row r="56" spans="1:11" ht="17.25" customHeight="1" thickTop="1">
      <c r="A56" s="6" t="s">
        <v>1</v>
      </c>
      <c r="B56" s="4"/>
      <c r="C56" s="4"/>
      <c r="D56" s="4"/>
      <c r="E56" s="4"/>
      <c r="F56" s="4"/>
      <c r="G56" s="1272"/>
      <c r="H56" s="1272"/>
      <c r="I56" s="1272"/>
      <c r="J56" s="1272"/>
      <c r="K56" s="1272"/>
    </row>
    <row r="57" spans="1:11" ht="17.25" customHeight="1">
      <c r="A57" s="6" t="s">
        <v>2</v>
      </c>
      <c r="B57" s="4"/>
      <c r="C57" s="4"/>
      <c r="D57" s="4"/>
      <c r="E57" s="4"/>
      <c r="F57" s="4"/>
      <c r="G57" s="4"/>
      <c r="H57" s="4"/>
      <c r="I57" s="4"/>
      <c r="J57" s="4"/>
      <c r="K57" s="4"/>
    </row>
    <row r="58" spans="1:11" ht="17.25" customHeight="1">
      <c r="A58" s="6" t="s">
        <v>3</v>
      </c>
      <c r="B58" s="4"/>
      <c r="C58" s="4"/>
      <c r="D58" s="4"/>
      <c r="E58" s="4"/>
      <c r="F58" s="4"/>
      <c r="G58" s="4"/>
      <c r="H58" s="4"/>
      <c r="I58" s="4"/>
      <c r="J58" s="4"/>
      <c r="K58" s="4"/>
    </row>
    <row r="59" spans="1:11" ht="17.25" customHeight="1" thickBot="1">
      <c r="A59" s="20"/>
      <c r="B59" s="680" t="s">
        <v>74</v>
      </c>
      <c r="C59" s="847"/>
      <c r="D59" s="847"/>
      <c r="E59" s="613"/>
      <c r="F59" s="613"/>
      <c r="G59" s="613"/>
      <c r="H59" s="614"/>
      <c r="I59" s="874" t="s">
        <v>75</v>
      </c>
      <c r="J59" s="613"/>
      <c r="K59" s="614"/>
    </row>
    <row r="60" spans="1:11" ht="17.25" customHeight="1" thickTop="1">
      <c r="A60" s="715" t="s">
        <v>95</v>
      </c>
      <c r="B60" s="857" t="s">
        <v>76</v>
      </c>
      <c r="C60" s="858"/>
      <c r="D60" s="1273" t="s">
        <v>77</v>
      </c>
      <c r="E60" s="12" t="s">
        <v>159</v>
      </c>
      <c r="F60" s="12"/>
      <c r="G60" s="12"/>
      <c r="H60" s="545" t="s">
        <v>77</v>
      </c>
      <c r="I60" s="108" t="s">
        <v>95</v>
      </c>
      <c r="J60" s="110" t="s">
        <v>161</v>
      </c>
      <c r="K60" s="148" t="s">
        <v>139</v>
      </c>
    </row>
    <row r="61" spans="1:11" ht="17.25" customHeight="1">
      <c r="A61" s="716"/>
      <c r="B61" s="1270"/>
      <c r="C61" s="1271"/>
      <c r="D61" s="1265"/>
      <c r="E61" s="19" t="s">
        <v>78</v>
      </c>
      <c r="F61" s="19"/>
      <c r="G61" s="19"/>
      <c r="H61" s="546" t="s">
        <v>77</v>
      </c>
      <c r="I61" s="109" t="s">
        <v>162</v>
      </c>
      <c r="J61" s="111" t="s">
        <v>163</v>
      </c>
      <c r="K61" s="149" t="s">
        <v>139</v>
      </c>
    </row>
    <row r="62" spans="1:11" ht="17.25" customHeight="1" thickBot="1">
      <c r="A62" s="716"/>
      <c r="B62" s="1274" t="s">
        <v>79</v>
      </c>
      <c r="C62" s="1275"/>
      <c r="D62" s="547" t="s">
        <v>77</v>
      </c>
      <c r="E62" s="12" t="s">
        <v>81</v>
      </c>
      <c r="F62" s="12"/>
      <c r="G62" s="12"/>
      <c r="H62" s="548" t="s">
        <v>77</v>
      </c>
      <c r="I62" s="113"/>
      <c r="J62" s="111" t="s">
        <v>164</v>
      </c>
      <c r="K62" s="149" t="s">
        <v>139</v>
      </c>
    </row>
    <row r="63" spans="1:11" ht="17.25" customHeight="1" thickTop="1">
      <c r="A63" s="716"/>
      <c r="B63" s="1274" t="s">
        <v>82</v>
      </c>
      <c r="C63" s="1275"/>
      <c r="D63" s="549" t="s">
        <v>77</v>
      </c>
      <c r="E63" s="550"/>
      <c r="F63" s="551"/>
      <c r="G63" s="550"/>
      <c r="H63" s="552"/>
      <c r="I63" s="113"/>
      <c r="J63" s="112" t="s">
        <v>165</v>
      </c>
      <c r="K63" s="150" t="s">
        <v>139</v>
      </c>
    </row>
    <row r="64" spans="1:11" ht="17.25" customHeight="1" thickBot="1">
      <c r="A64" s="716"/>
      <c r="B64" s="1274" t="s">
        <v>135</v>
      </c>
      <c r="C64" s="1275"/>
      <c r="D64" s="553" t="s">
        <v>77</v>
      </c>
      <c r="E64" s="554"/>
      <c r="F64" s="555"/>
      <c r="G64" s="554"/>
      <c r="H64" s="556"/>
      <c r="I64" s="113"/>
      <c r="J64" s="94" t="s">
        <v>166</v>
      </c>
      <c r="K64" s="350" t="s">
        <v>139</v>
      </c>
    </row>
    <row r="65" spans="1:11" ht="17.25" customHeight="1" thickTop="1">
      <c r="A65" s="716"/>
      <c r="B65" s="1276" t="s">
        <v>134</v>
      </c>
      <c r="C65" s="1277"/>
      <c r="D65" s="1263" t="s">
        <v>77</v>
      </c>
      <c r="E65" s="19" t="s">
        <v>83</v>
      </c>
      <c r="F65" s="19"/>
      <c r="G65" s="19"/>
      <c r="H65" s="546" t="s">
        <v>77</v>
      </c>
      <c r="I65" s="557" t="s">
        <v>234</v>
      </c>
      <c r="J65" s="558"/>
      <c r="K65" s="559" t="s">
        <v>139</v>
      </c>
    </row>
    <row r="66" spans="1:11" ht="17.25" customHeight="1">
      <c r="A66" s="716"/>
      <c r="B66" s="1278"/>
      <c r="C66" s="1279"/>
      <c r="D66" s="1264"/>
      <c r="E66" s="560" t="s">
        <v>84</v>
      </c>
      <c r="F66" s="560"/>
      <c r="G66" s="560"/>
      <c r="H66" s="561" t="s">
        <v>77</v>
      </c>
      <c r="I66" s="1282" t="s">
        <v>235</v>
      </c>
      <c r="J66" s="1283"/>
      <c r="K66" s="559" t="s">
        <v>139</v>
      </c>
    </row>
    <row r="67" spans="1:11" ht="17.25" customHeight="1">
      <c r="A67" s="716"/>
      <c r="B67" s="1280"/>
      <c r="C67" s="1281"/>
      <c r="D67" s="1265"/>
      <c r="E67" s="560" t="s">
        <v>85</v>
      </c>
      <c r="F67" s="560"/>
      <c r="G67" s="560"/>
      <c r="H67" s="561" t="s">
        <v>77</v>
      </c>
      <c r="I67" s="1284" t="s">
        <v>236</v>
      </c>
      <c r="J67" s="1285"/>
      <c r="K67" s="1286"/>
    </row>
    <row r="68" spans="1:11" ht="17.25" customHeight="1">
      <c r="A68" s="716"/>
      <c r="B68" s="1266" t="s">
        <v>86</v>
      </c>
      <c r="C68" s="1267"/>
      <c r="D68" s="1263" t="s">
        <v>77</v>
      </c>
      <c r="E68" s="12" t="s">
        <v>87</v>
      </c>
      <c r="F68" s="12"/>
      <c r="G68" s="12"/>
      <c r="H68" s="548" t="s">
        <v>77</v>
      </c>
      <c r="I68" s="1284"/>
      <c r="J68" s="1285"/>
      <c r="K68" s="1286"/>
    </row>
    <row r="69" spans="1:11" ht="17.25" customHeight="1">
      <c r="A69" s="716"/>
      <c r="B69" s="1268"/>
      <c r="C69" s="1269"/>
      <c r="D69" s="1264"/>
      <c r="E69" s="15" t="s">
        <v>88</v>
      </c>
      <c r="F69" s="15"/>
      <c r="G69" s="15"/>
      <c r="H69" s="562" t="s">
        <v>77</v>
      </c>
      <c r="I69" s="1287" t="s">
        <v>237</v>
      </c>
      <c r="J69" s="563" t="s">
        <v>238</v>
      </c>
      <c r="K69" s="148" t="s">
        <v>139</v>
      </c>
    </row>
    <row r="70" spans="1:11" ht="17.25" customHeight="1">
      <c r="A70" s="716"/>
      <c r="B70" s="1268"/>
      <c r="C70" s="1269"/>
      <c r="D70" s="1264"/>
      <c r="E70" s="15" t="s">
        <v>89</v>
      </c>
      <c r="F70" s="15"/>
      <c r="G70" s="15"/>
      <c r="H70" s="562" t="s">
        <v>77</v>
      </c>
      <c r="I70" s="1288"/>
      <c r="J70" s="564" t="s">
        <v>239</v>
      </c>
      <c r="K70" s="149" t="s">
        <v>139</v>
      </c>
    </row>
    <row r="71" spans="1:11" ht="17.25" customHeight="1" thickBot="1">
      <c r="A71" s="716"/>
      <c r="B71" s="1270"/>
      <c r="C71" s="1271"/>
      <c r="D71" s="1265"/>
      <c r="E71" s="15" t="s">
        <v>90</v>
      </c>
      <c r="F71" s="15"/>
      <c r="G71" s="15"/>
      <c r="H71" s="562" t="s">
        <v>77</v>
      </c>
      <c r="I71" s="1288"/>
      <c r="J71" s="564" t="s">
        <v>240</v>
      </c>
      <c r="K71" s="149" t="s">
        <v>139</v>
      </c>
    </row>
    <row r="72" spans="1:11" ht="17.25" customHeight="1" thickTop="1">
      <c r="A72" s="716"/>
      <c r="B72" s="565" t="s">
        <v>91</v>
      </c>
      <c r="C72" s="566"/>
      <c r="D72" s="566"/>
      <c r="E72" s="567"/>
      <c r="F72" s="568" t="s">
        <v>77</v>
      </c>
      <c r="G72" s="569"/>
      <c r="H72" s="570"/>
      <c r="I72" s="1288"/>
      <c r="J72" s="564" t="s">
        <v>245</v>
      </c>
      <c r="K72" s="149" t="s">
        <v>139</v>
      </c>
    </row>
    <row r="73" spans="1:11" ht="17.25" customHeight="1">
      <c r="A73" s="716"/>
      <c r="B73" s="42" t="s">
        <v>92</v>
      </c>
      <c r="C73" s="571"/>
      <c r="D73" s="571"/>
      <c r="E73" s="571"/>
      <c r="F73" s="549" t="s">
        <v>77</v>
      </c>
      <c r="G73" s="572"/>
      <c r="H73" s="573"/>
      <c r="I73" s="1288"/>
      <c r="J73" s="564" t="s">
        <v>241</v>
      </c>
      <c r="K73" s="149" t="s">
        <v>139</v>
      </c>
    </row>
    <row r="74" spans="1:11" ht="17.25" customHeight="1">
      <c r="A74" s="716"/>
      <c r="B74" s="42" t="s">
        <v>93</v>
      </c>
      <c r="C74" s="571"/>
      <c r="D74" s="571"/>
      <c r="E74" s="571"/>
      <c r="F74" s="549" t="s">
        <v>77</v>
      </c>
      <c r="G74" s="572"/>
      <c r="H74" s="573"/>
      <c r="I74" s="1289"/>
      <c r="J74" s="574" t="s">
        <v>344</v>
      </c>
      <c r="K74" s="150" t="s">
        <v>139</v>
      </c>
    </row>
    <row r="75" spans="1:11" ht="17.25" customHeight="1" thickBot="1">
      <c r="A75" s="753"/>
      <c r="B75" s="43" t="s">
        <v>94</v>
      </c>
      <c r="C75" s="575"/>
      <c r="D75" s="575"/>
      <c r="E75" s="575"/>
      <c r="F75" s="576" t="s">
        <v>77</v>
      </c>
      <c r="G75" s="577"/>
      <c r="H75" s="578"/>
      <c r="I75" s="612" t="s">
        <v>174</v>
      </c>
      <c r="J75" s="613"/>
      <c r="K75" s="614"/>
    </row>
    <row r="76" spans="1:11" ht="17.25" customHeight="1" thickTop="1">
      <c r="A76" s="692" t="s">
        <v>96</v>
      </c>
      <c r="B76" s="655" t="s">
        <v>100</v>
      </c>
      <c r="C76" s="656"/>
      <c r="D76" s="56"/>
      <c r="E76" s="15" t="s">
        <v>97</v>
      </c>
      <c r="F76" s="15"/>
      <c r="G76" s="15"/>
      <c r="H76" s="121" t="s">
        <v>77</v>
      </c>
      <c r="I76" s="621"/>
      <c r="J76" s="622"/>
      <c r="K76" s="623"/>
    </row>
    <row r="77" spans="1:11" ht="17.25" customHeight="1">
      <c r="A77" s="693"/>
      <c r="B77" s="657"/>
      <c r="C77" s="656"/>
      <c r="D77" s="120" t="s">
        <v>77</v>
      </c>
      <c r="E77" s="15" t="s">
        <v>98</v>
      </c>
      <c r="F77" s="15"/>
      <c r="G77" s="15"/>
      <c r="H77" s="121" t="s">
        <v>77</v>
      </c>
      <c r="I77" s="624"/>
      <c r="J77" s="625"/>
      <c r="K77" s="626"/>
    </row>
    <row r="78" spans="1:11" ht="17.25" customHeight="1" thickBot="1">
      <c r="A78" s="694"/>
      <c r="B78" s="658"/>
      <c r="C78" s="659"/>
      <c r="D78" s="579"/>
      <c r="E78" s="19" t="s">
        <v>99</v>
      </c>
      <c r="F78" s="19"/>
      <c r="G78" s="19"/>
      <c r="H78" s="580" t="s">
        <v>77</v>
      </c>
      <c r="I78" s="624"/>
      <c r="J78" s="625"/>
      <c r="K78" s="626"/>
    </row>
    <row r="79" spans="1:11" ht="17.25" customHeight="1" thickTop="1">
      <c r="A79" s="750" t="s">
        <v>106</v>
      </c>
      <c r="B79" s="114" t="s">
        <v>101</v>
      </c>
      <c r="C79" s="115"/>
      <c r="D79" s="680" t="s">
        <v>102</v>
      </c>
      <c r="E79" s="681"/>
      <c r="F79" s="117" t="s">
        <v>175</v>
      </c>
      <c r="G79" s="116" t="s">
        <v>80</v>
      </c>
      <c r="H79" s="124" t="s">
        <v>103</v>
      </c>
      <c r="I79" s="125" t="s">
        <v>167</v>
      </c>
      <c r="J79" s="617" t="s">
        <v>168</v>
      </c>
      <c r="K79" s="618"/>
    </row>
    <row r="80" spans="1:11" ht="17.25" customHeight="1" thickBot="1">
      <c r="A80" s="717"/>
      <c r="B80" s="94" t="s">
        <v>176</v>
      </c>
      <c r="C80" s="115"/>
      <c r="D80" s="682" t="s">
        <v>139</v>
      </c>
      <c r="E80" s="683"/>
      <c r="F80" s="138" t="s">
        <v>116</v>
      </c>
      <c r="G80" s="139" t="s">
        <v>116</v>
      </c>
      <c r="H80" s="140" t="s">
        <v>116</v>
      </c>
      <c r="I80" s="126" t="s">
        <v>170</v>
      </c>
      <c r="J80" s="619" t="s">
        <v>169</v>
      </c>
      <c r="K80" s="620"/>
    </row>
    <row r="81" spans="1:17" ht="17.25" customHeight="1" thickTop="1">
      <c r="A81" s="717"/>
      <c r="B81" s="819" t="s">
        <v>104</v>
      </c>
      <c r="C81" s="35" t="s">
        <v>107</v>
      </c>
      <c r="D81" s="825" t="s">
        <v>77</v>
      </c>
      <c r="E81" s="826"/>
      <c r="F81" s="138" t="s">
        <v>116</v>
      </c>
      <c r="G81" s="139" t="s">
        <v>116</v>
      </c>
      <c r="H81" s="140" t="s">
        <v>116</v>
      </c>
      <c r="I81" s="126" t="s">
        <v>171</v>
      </c>
      <c r="J81" s="619" t="s">
        <v>169</v>
      </c>
      <c r="K81" s="620"/>
    </row>
    <row r="82" spans="1:17" ht="17.25" customHeight="1">
      <c r="A82" s="717"/>
      <c r="B82" s="820"/>
      <c r="C82" s="36" t="s">
        <v>108</v>
      </c>
      <c r="D82" s="827" t="s">
        <v>116</v>
      </c>
      <c r="E82" s="828"/>
      <c r="F82" s="141" t="s">
        <v>116</v>
      </c>
      <c r="G82" s="142" t="s">
        <v>116</v>
      </c>
      <c r="H82" s="143" t="s">
        <v>116</v>
      </c>
      <c r="I82" s="126" t="s">
        <v>172</v>
      </c>
      <c r="J82" s="619" t="s">
        <v>169</v>
      </c>
      <c r="K82" s="620"/>
    </row>
    <row r="83" spans="1:17" ht="17.25" customHeight="1" thickBot="1">
      <c r="A83" s="717"/>
      <c r="B83" s="820"/>
      <c r="C83" s="36" t="s">
        <v>109</v>
      </c>
      <c r="D83" s="827" t="s">
        <v>116</v>
      </c>
      <c r="E83" s="828"/>
      <c r="F83" s="141" t="s">
        <v>116</v>
      </c>
      <c r="G83" s="142" t="s">
        <v>116</v>
      </c>
      <c r="H83" s="143" t="s">
        <v>116</v>
      </c>
      <c r="I83" s="127" t="s">
        <v>173</v>
      </c>
      <c r="J83" s="608" t="s">
        <v>168</v>
      </c>
      <c r="K83" s="609"/>
    </row>
    <row r="84" spans="1:17" ht="17.25" customHeight="1" thickTop="1" thickBot="1">
      <c r="A84" s="717"/>
      <c r="B84" s="821"/>
      <c r="C84" s="37" t="s">
        <v>110</v>
      </c>
      <c r="D84" s="806" t="s">
        <v>116</v>
      </c>
      <c r="E84" s="807"/>
      <c r="F84" s="144" t="s">
        <v>116</v>
      </c>
      <c r="G84" s="145" t="s">
        <v>116</v>
      </c>
      <c r="H84" s="144" t="s">
        <v>116</v>
      </c>
      <c r="I84" s="816" t="s">
        <v>174</v>
      </c>
      <c r="J84" s="817"/>
      <c r="K84" s="818"/>
    </row>
    <row r="85" spans="1:17" ht="17.25" customHeight="1" thickTop="1">
      <c r="A85" s="717"/>
      <c r="B85" s="829" t="s">
        <v>105</v>
      </c>
      <c r="C85" s="34" t="s">
        <v>111</v>
      </c>
      <c r="D85" s="822" t="s">
        <v>116</v>
      </c>
      <c r="E85" s="822"/>
      <c r="F85" s="139" t="s">
        <v>116</v>
      </c>
      <c r="G85" s="139" t="s">
        <v>116</v>
      </c>
      <c r="H85" s="138" t="s">
        <v>116</v>
      </c>
      <c r="I85" s="697"/>
      <c r="J85" s="698"/>
      <c r="K85" s="699"/>
    </row>
    <row r="86" spans="1:17" ht="17.25" customHeight="1">
      <c r="A86" s="717"/>
      <c r="B86" s="830"/>
      <c r="C86" s="26" t="s">
        <v>112</v>
      </c>
      <c r="D86" s="823" t="s">
        <v>116</v>
      </c>
      <c r="E86" s="823"/>
      <c r="F86" s="142" t="s">
        <v>116</v>
      </c>
      <c r="G86" s="142" t="s">
        <v>116</v>
      </c>
      <c r="H86" s="141" t="s">
        <v>116</v>
      </c>
      <c r="I86" s="644"/>
      <c r="J86" s="645"/>
      <c r="K86" s="700"/>
    </row>
    <row r="87" spans="1:17" ht="17.25" customHeight="1" thickBot="1">
      <c r="A87" s="717"/>
      <c r="B87" s="830"/>
      <c r="C87" s="38" t="s">
        <v>113</v>
      </c>
      <c r="D87" s="824" t="s">
        <v>116</v>
      </c>
      <c r="E87" s="824"/>
      <c r="F87" s="142" t="s">
        <v>116</v>
      </c>
      <c r="G87" s="142" t="s">
        <v>116</v>
      </c>
      <c r="H87" s="141" t="s">
        <v>116</v>
      </c>
      <c r="I87" s="644"/>
      <c r="J87" s="645"/>
      <c r="K87" s="700"/>
    </row>
    <row r="88" spans="1:17" ht="17.25" customHeight="1" thickTop="1">
      <c r="A88" s="717"/>
      <c r="B88" s="831"/>
      <c r="C88" s="354" t="s">
        <v>114</v>
      </c>
      <c r="D88" s="833" t="s">
        <v>116</v>
      </c>
      <c r="E88" s="834"/>
      <c r="F88" s="146" t="s">
        <v>116</v>
      </c>
      <c r="G88" s="147" t="s">
        <v>116</v>
      </c>
      <c r="H88" s="146" t="s">
        <v>116</v>
      </c>
      <c r="I88" s="644"/>
      <c r="J88" s="645"/>
      <c r="K88" s="700"/>
    </row>
    <row r="89" spans="1:17" ht="17.25" customHeight="1" thickBot="1">
      <c r="A89" s="628"/>
      <c r="B89" s="832"/>
      <c r="C89" s="37" t="s">
        <v>115</v>
      </c>
      <c r="D89" s="806" t="s">
        <v>116</v>
      </c>
      <c r="E89" s="807"/>
      <c r="F89" s="144" t="s">
        <v>116</v>
      </c>
      <c r="G89" s="145" t="s">
        <v>116</v>
      </c>
      <c r="H89" s="144" t="s">
        <v>116</v>
      </c>
      <c r="I89" s="701"/>
      <c r="J89" s="702"/>
      <c r="K89" s="703"/>
    </row>
    <row r="90" spans="1:17" ht="17.25" customHeight="1" thickTop="1">
      <c r="A90" s="750" t="s">
        <v>117</v>
      </c>
      <c r="B90" s="349" t="s">
        <v>119</v>
      </c>
      <c r="C90" s="39"/>
      <c r="D90" s="15"/>
      <c r="E90" s="836"/>
      <c r="F90" s="837"/>
      <c r="G90" s="837"/>
      <c r="H90" s="837"/>
      <c r="I90" s="837"/>
      <c r="J90" s="837"/>
      <c r="K90" s="838"/>
    </row>
    <row r="91" spans="1:17" ht="17.25" customHeight="1">
      <c r="A91" s="717"/>
      <c r="B91" s="28" t="s">
        <v>120</v>
      </c>
      <c r="C91" s="29"/>
      <c r="D91" s="19"/>
      <c r="E91" s="839"/>
      <c r="F91" s="839"/>
      <c r="G91" s="839"/>
      <c r="H91" s="839"/>
      <c r="I91" s="839"/>
      <c r="J91" s="839"/>
      <c r="K91" s="840"/>
    </row>
    <row r="92" spans="1:17" ht="17.25" customHeight="1">
      <c r="A92" s="717"/>
      <c r="B92" s="349" t="s">
        <v>121</v>
      </c>
      <c r="C92" s="27"/>
      <c r="D92" s="12"/>
      <c r="E92" s="837"/>
      <c r="F92" s="837"/>
      <c r="G92" s="837"/>
      <c r="H92" s="837"/>
      <c r="I92" s="837"/>
      <c r="J92" s="837"/>
      <c r="K92" s="838"/>
    </row>
    <row r="93" spans="1:17" ht="17.25" customHeight="1">
      <c r="A93" s="717"/>
      <c r="B93" s="28" t="s">
        <v>122</v>
      </c>
      <c r="C93" s="29"/>
      <c r="D93" s="29"/>
      <c r="E93" s="839"/>
      <c r="F93" s="839"/>
      <c r="G93" s="839"/>
      <c r="H93" s="839"/>
      <c r="I93" s="839"/>
      <c r="J93" s="839"/>
      <c r="K93" s="840"/>
      <c r="L93" s="247"/>
      <c r="M93" s="223"/>
      <c r="N93" s="223"/>
      <c r="O93" s="224" t="s">
        <v>195</v>
      </c>
      <c r="P93" s="224" t="s">
        <v>196</v>
      </c>
      <c r="Q93" s="224" t="s">
        <v>197</v>
      </c>
    </row>
    <row r="94" spans="1:17" ht="17.25" customHeight="1">
      <c r="A94" s="717"/>
      <c r="B94" s="725" t="s">
        <v>123</v>
      </c>
      <c r="C94" s="796"/>
      <c r="D94" s="796"/>
      <c r="E94" s="841"/>
      <c r="F94" s="841"/>
      <c r="G94" s="841"/>
      <c r="H94" s="841"/>
      <c r="I94" s="841"/>
      <c r="J94" s="841"/>
      <c r="K94" s="842"/>
      <c r="L94" s="248"/>
      <c r="M94" s="225" t="s">
        <v>198</v>
      </c>
      <c r="N94" s="225" t="s">
        <v>139</v>
      </c>
      <c r="O94" s="299" t="str">
        <f>+K13</f>
        <v>人</v>
      </c>
      <c r="P94" s="299" t="str">
        <f>+I8</f>
        <v>人</v>
      </c>
      <c r="Q94" s="299" t="e">
        <f>+P94-O94</f>
        <v>#VALUE!</v>
      </c>
    </row>
    <row r="95" spans="1:17" ht="17.25" customHeight="1">
      <c r="A95" s="628"/>
      <c r="B95" s="808"/>
      <c r="C95" s="809"/>
      <c r="D95" s="809"/>
      <c r="E95" s="843"/>
      <c r="F95" s="843"/>
      <c r="G95" s="843"/>
      <c r="H95" s="843"/>
      <c r="I95" s="843"/>
      <c r="J95" s="843"/>
      <c r="K95" s="844"/>
      <c r="L95" s="248"/>
      <c r="M95" s="225" t="s">
        <v>199</v>
      </c>
      <c r="N95" s="225" t="s">
        <v>139</v>
      </c>
      <c r="O95" s="299" t="str">
        <f>+K15</f>
        <v>人</v>
      </c>
      <c r="P95" s="299" t="str">
        <f>+I8</f>
        <v>人</v>
      </c>
      <c r="Q95" s="299" t="e">
        <f>+P95-O95</f>
        <v>#VALUE!</v>
      </c>
    </row>
    <row r="96" spans="1:17" ht="17.25" customHeight="1">
      <c r="A96" s="750" t="s">
        <v>118</v>
      </c>
      <c r="B96" s="810" t="s">
        <v>131</v>
      </c>
      <c r="C96" s="811"/>
      <c r="D96" s="811"/>
      <c r="E96" s="811"/>
      <c r="F96" s="811"/>
      <c r="G96" s="811"/>
      <c r="H96" s="811"/>
      <c r="I96" s="811"/>
      <c r="J96" s="811"/>
      <c r="K96" s="812"/>
      <c r="L96" s="249"/>
      <c r="M96" s="225" t="s">
        <v>201</v>
      </c>
      <c r="N96" s="225" t="s">
        <v>285</v>
      </c>
      <c r="O96" s="299" t="str">
        <f>+K29</f>
        <v>個</v>
      </c>
      <c r="P96" s="299" t="str">
        <f>+K30</f>
        <v>個</v>
      </c>
      <c r="Q96" s="299" t="e">
        <f>+O96-P96</f>
        <v>#VALUE!</v>
      </c>
    </row>
    <row r="97" spans="1:17" ht="17.25" customHeight="1">
      <c r="A97" s="717"/>
      <c r="B97" s="813"/>
      <c r="C97" s="814"/>
      <c r="D97" s="814"/>
      <c r="E97" s="814"/>
      <c r="F97" s="814"/>
      <c r="G97" s="814"/>
      <c r="H97" s="814"/>
      <c r="I97" s="814"/>
      <c r="J97" s="814"/>
      <c r="K97" s="815"/>
      <c r="L97" s="249"/>
      <c r="M97" s="225" t="s">
        <v>202</v>
      </c>
      <c r="N97" s="225" t="s">
        <v>286</v>
      </c>
      <c r="O97" s="299" t="str">
        <f>+K31</f>
        <v>L/日/避難所</v>
      </c>
      <c r="P97" s="299" t="str">
        <f>+K32</f>
        <v>L/日/避難所</v>
      </c>
      <c r="Q97" s="299" t="e">
        <f>+O97-P97</f>
        <v>#VALUE!</v>
      </c>
    </row>
    <row r="98" spans="1:17" ht="17.25" customHeight="1">
      <c r="A98" s="717"/>
      <c r="B98" s="810" t="s">
        <v>132</v>
      </c>
      <c r="C98" s="811"/>
      <c r="D98" s="811"/>
      <c r="E98" s="811"/>
      <c r="F98" s="811"/>
      <c r="G98" s="811"/>
      <c r="H98" s="811"/>
      <c r="I98" s="811"/>
      <c r="J98" s="811"/>
      <c r="K98" s="812"/>
      <c r="L98" s="249"/>
      <c r="M98" s="225" t="s">
        <v>203</v>
      </c>
      <c r="N98" s="225" t="s">
        <v>287</v>
      </c>
      <c r="O98" s="299" t="str">
        <f>+K33</f>
        <v>L/日/避難所</v>
      </c>
      <c r="P98" s="299" t="str">
        <f>+K34</f>
        <v>L/日/避難所</v>
      </c>
      <c r="Q98" s="299" t="e">
        <f>+O98-P98</f>
        <v>#VALUE!</v>
      </c>
    </row>
    <row r="99" spans="1:17" ht="17.25" customHeight="1">
      <c r="A99" s="717"/>
      <c r="B99" s="813"/>
      <c r="C99" s="814"/>
      <c r="D99" s="814"/>
      <c r="E99" s="814"/>
      <c r="F99" s="814"/>
      <c r="G99" s="814"/>
      <c r="H99" s="814"/>
      <c r="I99" s="814"/>
      <c r="J99" s="814"/>
      <c r="K99" s="815"/>
      <c r="L99" s="249"/>
      <c r="M99" s="225" t="s">
        <v>205</v>
      </c>
      <c r="N99" s="225" t="s">
        <v>288</v>
      </c>
      <c r="O99" s="299" t="str">
        <f>+K40</f>
        <v>箇所</v>
      </c>
      <c r="P99" s="299" t="str">
        <f>+F40</f>
        <v>（　　箇所）</v>
      </c>
      <c r="Q99" s="299" t="e">
        <f>+O99-P99</f>
        <v>#VALUE!</v>
      </c>
    </row>
    <row r="100" spans="1:17" ht="17.25" customHeight="1">
      <c r="A100" s="717"/>
      <c r="B100" s="810" t="s">
        <v>124</v>
      </c>
      <c r="C100" s="811"/>
      <c r="D100" s="811"/>
      <c r="E100" s="811"/>
      <c r="F100" s="811"/>
      <c r="G100" s="811"/>
      <c r="H100" s="811"/>
      <c r="I100" s="811"/>
      <c r="J100" s="811"/>
      <c r="K100" s="812"/>
      <c r="L100" s="337"/>
      <c r="M100" s="225" t="s">
        <v>204</v>
      </c>
      <c r="N100" s="225"/>
      <c r="O100" s="973">
        <f>+I52</f>
        <v>0</v>
      </c>
      <c r="P100" s="973"/>
      <c r="Q100" s="973"/>
    </row>
    <row r="101" spans="1:17" ht="17.25" customHeight="1" thickBot="1">
      <c r="A101" s="717"/>
      <c r="B101" s="881"/>
      <c r="C101" s="882"/>
      <c r="D101" s="882"/>
      <c r="E101" s="882"/>
      <c r="F101" s="882"/>
      <c r="G101" s="882"/>
      <c r="H101" s="882"/>
      <c r="I101" s="882"/>
      <c r="J101" s="882"/>
      <c r="K101" s="883"/>
      <c r="L101" s="337"/>
      <c r="M101" s="225" t="s">
        <v>200</v>
      </c>
      <c r="N101" s="225"/>
      <c r="O101" s="299" t="str">
        <f>+F25</f>
        <v>有　・　無</v>
      </c>
      <c r="P101" s="299"/>
      <c r="Q101" s="299"/>
    </row>
    <row r="102" spans="1:17" ht="14.25" customHeight="1" thickTop="1">
      <c r="A102" s="716"/>
      <c r="B102" s="253" t="s">
        <v>227</v>
      </c>
      <c r="C102" s="253"/>
      <c r="D102" s="254"/>
      <c r="E102" s="254"/>
      <c r="F102" s="254"/>
      <c r="G102" s="254"/>
      <c r="H102" s="254"/>
      <c r="I102" s="254"/>
      <c r="J102" s="254"/>
      <c r="K102" s="252"/>
      <c r="L102" s="338"/>
      <c r="M102" s="184"/>
      <c r="N102" s="184"/>
      <c r="O102" s="180"/>
      <c r="P102" s="180"/>
      <c r="Q102" s="180"/>
    </row>
    <row r="103" spans="1:17" ht="14.25" customHeight="1">
      <c r="A103" s="716"/>
      <c r="B103" s="1147" t="s">
        <v>351</v>
      </c>
      <c r="C103" s="1148"/>
      <c r="D103" s="966"/>
      <c r="E103" s="966"/>
      <c r="F103" s="966"/>
      <c r="G103" s="966"/>
      <c r="H103" s="966"/>
      <c r="I103" s="966"/>
      <c r="J103" s="966"/>
      <c r="K103" s="967"/>
      <c r="L103" s="338"/>
      <c r="M103" s="184"/>
      <c r="N103" s="184"/>
      <c r="O103" s="184"/>
      <c r="P103" s="184"/>
      <c r="Q103" s="184"/>
    </row>
    <row r="104" spans="1:17" ht="14.25" customHeight="1">
      <c r="A104" s="716"/>
      <c r="B104" s="800"/>
      <c r="C104" s="801"/>
      <c r="D104" s="801"/>
      <c r="E104" s="801"/>
      <c r="F104" s="801"/>
      <c r="G104" s="801"/>
      <c r="H104" s="801"/>
      <c r="I104" s="801"/>
      <c r="J104" s="801"/>
      <c r="K104" s="802"/>
      <c r="L104" s="184"/>
      <c r="M104" s="184"/>
      <c r="N104" s="184"/>
      <c r="O104" s="184"/>
      <c r="P104" s="184"/>
    </row>
    <row r="105" spans="1:17" ht="14.25" customHeight="1" thickBot="1">
      <c r="A105" s="753"/>
      <c r="B105" s="803"/>
      <c r="C105" s="804"/>
      <c r="D105" s="804"/>
      <c r="E105" s="804"/>
      <c r="F105" s="804"/>
      <c r="G105" s="804"/>
      <c r="H105" s="804"/>
      <c r="I105" s="804"/>
      <c r="J105" s="804"/>
      <c r="K105" s="805"/>
    </row>
    <row r="106" spans="1:17" ht="14.25" thickTop="1"/>
  </sheetData>
  <mergeCells count="150">
    <mergeCell ref="A96:A105"/>
    <mergeCell ref="B96:K97"/>
    <mergeCell ref="B98:K99"/>
    <mergeCell ref="B100:K101"/>
    <mergeCell ref="O100:Q100"/>
    <mergeCell ref="B103:C103"/>
    <mergeCell ref="D103:K103"/>
    <mergeCell ref="B104:K105"/>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I85:K89"/>
    <mergeCell ref="D86:E86"/>
    <mergeCell ref="D87:E87"/>
    <mergeCell ref="D88:E88"/>
    <mergeCell ref="B81:B84"/>
    <mergeCell ref="D81:E81"/>
    <mergeCell ref="J81:K81"/>
    <mergeCell ref="D82:E82"/>
    <mergeCell ref="J82:K82"/>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I35:K39"/>
    <mergeCell ref="B29:C34"/>
    <mergeCell ref="I29:J29"/>
    <mergeCell ref="I30:J30"/>
    <mergeCell ref="I31:J31"/>
    <mergeCell ref="I32:J32"/>
    <mergeCell ref="D40:D42"/>
    <mergeCell ref="I40:J40"/>
    <mergeCell ref="I41:J41"/>
    <mergeCell ref="E29:F29"/>
    <mergeCell ref="G29:H29"/>
    <mergeCell ref="E30:F30"/>
    <mergeCell ref="F37:G37"/>
    <mergeCell ref="F38:G38"/>
    <mergeCell ref="F39:G39"/>
    <mergeCell ref="A27:A28"/>
    <mergeCell ref="B27:H28"/>
    <mergeCell ref="I27:K28"/>
    <mergeCell ref="D19:H19"/>
    <mergeCell ref="B20:C21"/>
    <mergeCell ref="D20:H20"/>
    <mergeCell ref="I20:K20"/>
    <mergeCell ref="D21:K21"/>
    <mergeCell ref="B22:C23"/>
    <mergeCell ref="D22:H22"/>
    <mergeCell ref="I22:K23"/>
    <mergeCell ref="D23:H2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D11:E11"/>
    <mergeCell ref="I11:K12"/>
    <mergeCell ref="B12:H12"/>
    <mergeCell ref="A7:A13"/>
    <mergeCell ref="B7:E7"/>
    <mergeCell ref="F7:H7"/>
    <mergeCell ref="B8:E8"/>
    <mergeCell ref="D9:E9"/>
    <mergeCell ref="G9:H9"/>
    <mergeCell ref="B13:H13"/>
    <mergeCell ref="I13:J13"/>
    <mergeCell ref="E1:K1"/>
    <mergeCell ref="A2:E3"/>
    <mergeCell ref="G2:H2"/>
    <mergeCell ref="I2:K2"/>
    <mergeCell ref="G3:H3"/>
    <mergeCell ref="I3:K3"/>
    <mergeCell ref="J9:K9"/>
    <mergeCell ref="B10:E10"/>
    <mergeCell ref="G10:H10"/>
    <mergeCell ref="E51:F51"/>
    <mergeCell ref="G51:H51"/>
    <mergeCell ref="G30:H30"/>
    <mergeCell ref="E31:G31"/>
    <mergeCell ref="E32:G32"/>
    <mergeCell ref="E33:F33"/>
    <mergeCell ref="G33:H33"/>
    <mergeCell ref="E34:F34"/>
    <mergeCell ref="G34:H34"/>
    <mergeCell ref="F35:G35"/>
    <mergeCell ref="F36:G36"/>
  </mergeCells>
  <phoneticPr fontId="47"/>
  <conditionalFormatting sqref="Q96 Q101">
    <cfRule type="cellIs" dxfId="55" priority="4" stopIfTrue="1" operator="greaterThan">
      <formula>0</formula>
    </cfRule>
  </conditionalFormatting>
  <conditionalFormatting sqref="Q99">
    <cfRule type="cellIs" dxfId="54" priority="3" stopIfTrue="1" operator="greaterThan">
      <formula>0</formula>
    </cfRule>
  </conditionalFormatting>
  <conditionalFormatting sqref="Q97:Q98">
    <cfRule type="cellIs" dxfId="53" priority="2" stopIfTrue="1" operator="greaterThan">
      <formula>0</formula>
    </cfRule>
  </conditionalFormatting>
  <conditionalFormatting sqref="Q94:Q95">
    <cfRule type="cellIs" dxfId="52" priority="1" stopIfTrue="1" operator="greaterThan">
      <formula>0</formula>
    </cfRule>
  </conditionalFormatting>
  <dataValidations count="18">
    <dataValidation type="list" allowBlank="1" showInputMessage="1" showErrorMessage="1" sqref="J80:K83">
      <formula1>"◎,○,×"</formula1>
    </dataValidation>
    <dataValidation type="list" allowBlank="1" showInputMessage="1" showErrorMessage="1" sqref="F61">
      <formula1>"熊本県,大分県,福岡県,長崎県"</formula1>
    </dataValidation>
    <dataValidation type="list" allowBlank="1" showInputMessage="1" showErrorMessage="1" sqref="E45:F45">
      <formula1>"不良　・　普　・　良,不良,普,良"</formula1>
    </dataValidation>
    <dataValidation type="list" allowBlank="1" showInputMessage="1" showErrorMessage="1" sqref="G52:H52">
      <formula1>"無(不適)　・　有(適),無(不適),有(適)"</formula1>
    </dataValidation>
    <dataValidation type="list" allowBlank="1" showInputMessage="1" showErrorMessage="1" sqref="E29:F30 E33:F34">
      <formula1>"可(開通)・不可(不通),可(開通),不可(不通)"</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35:E39">
      <formula1>"無・有,無,有"</formula1>
    </dataValidation>
    <dataValidation type="list" allowBlank="1" showInputMessage="1" showErrorMessage="1" sqref="F35:G39">
      <formula1>"（使用可・使用不可）,（使用可),（使用不可）"</formula1>
    </dataValidation>
    <dataValidation type="list" allowBlank="1" showInputMessage="1" showErrorMessage="1" sqref="E40">
      <formula1>"無(使用不可)・有(使用可),無(使用不可),有(使用可)"</formula1>
    </dataValidation>
    <dataValidation type="list" allowBlank="1" showInputMessage="1" showErrorMessage="1" sqref="F41:F42 H41:H42">
      <formula1>"不良・普・良,不良,普,良"</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H40 E43:E44 G44">
      <formula1>"無 ・ 有,無,有"</formula1>
    </dataValidation>
    <dataValidation type="list" allowBlank="1" showInputMessage="1" showErrorMessage="1" sqref="H45:H46 F46 E48:E50 H49:H50 E52">
      <formula1>"無　・　有,有,無"</formula1>
    </dataValidation>
    <dataValidation type="list" allowBlank="1" showInputMessage="1" showErrorMessage="1" sqref="G47:H48">
      <formula1>"不適　・　適,適,不適"</formula1>
    </dataValidation>
    <dataValidation type="list" allowBlank="1" showInputMessage="1" showErrorMessage="1" sqref="E51">
      <formula1>"１回　・　２回　・　３回,１回,２回,３回"</formula1>
    </dataValidation>
    <dataValidation type="list" allowBlank="1" showInputMessage="1" showErrorMessage="1" sqref="G51:H51">
      <formula1>"十分 ・ 不足 ・ 無,十分,不足,無"</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topLeftCell="A34" zoomScale="110" zoomScaleNormal="100" zoomScaleSheetLayoutView="110" workbookViewId="0">
      <selection activeCell="B103" sqref="B103:C103"/>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125" style="1" customWidth="1"/>
    <col min="13" max="13" width="8.5" style="1" customWidth="1"/>
    <col min="14" max="14" width="7.875" style="1" customWidth="1"/>
    <col min="15" max="16" width="8.25" style="1" customWidth="1"/>
    <col min="17" max="16384" width="9" style="1"/>
  </cols>
  <sheetData>
    <row r="1" spans="1:11" ht="17.25" customHeight="1" thickBot="1">
      <c r="A1" s="4" t="s">
        <v>225</v>
      </c>
      <c r="B1" s="4"/>
      <c r="C1" s="4"/>
      <c r="D1" s="4"/>
      <c r="E1" s="1248" t="s">
        <v>342</v>
      </c>
      <c r="F1" s="1248"/>
      <c r="G1" s="1248"/>
      <c r="H1" s="1248"/>
      <c r="I1" s="1248"/>
      <c r="J1" s="1248"/>
      <c r="K1" s="1248"/>
    </row>
    <row r="2" spans="1:11" ht="17.25" customHeight="1" thickTop="1">
      <c r="A2" s="678" t="s">
        <v>130</v>
      </c>
      <c r="B2" s="679"/>
      <c r="C2" s="679"/>
      <c r="D2" s="679"/>
      <c r="E2" s="679"/>
      <c r="F2" s="4"/>
      <c r="G2" s="669" t="s">
        <v>65</v>
      </c>
      <c r="H2" s="670"/>
      <c r="I2" s="663" t="s">
        <v>0</v>
      </c>
      <c r="J2" s="664"/>
      <c r="K2" s="665"/>
    </row>
    <row r="3" spans="1:11" ht="17.25" customHeight="1" thickBot="1">
      <c r="A3" s="679"/>
      <c r="B3" s="679"/>
      <c r="C3" s="679"/>
      <c r="D3" s="679"/>
      <c r="E3" s="679"/>
      <c r="F3" s="4"/>
      <c r="G3" s="671" t="s">
        <v>28</v>
      </c>
      <c r="H3" s="672"/>
      <c r="I3" s="666"/>
      <c r="J3" s="667"/>
      <c r="K3" s="668"/>
    </row>
    <row r="4" spans="1:11" ht="17.25" customHeight="1" thickTop="1">
      <c r="A4" s="6" t="s">
        <v>1</v>
      </c>
      <c r="B4" s="4"/>
      <c r="C4" s="4"/>
      <c r="D4" s="4"/>
      <c r="E4" s="4"/>
      <c r="F4" s="4"/>
      <c r="G4" s="530"/>
      <c r="H4" s="60"/>
      <c r="I4" s="60"/>
      <c r="J4" s="60"/>
      <c r="K4" s="60"/>
    </row>
    <row r="5" spans="1:11" ht="17.25" customHeight="1">
      <c r="A5" s="6" t="s">
        <v>2</v>
      </c>
      <c r="B5" s="4"/>
      <c r="C5" s="4"/>
      <c r="D5" s="4"/>
      <c r="E5" s="4"/>
      <c r="F5" s="4"/>
      <c r="G5" s="4"/>
      <c r="H5" s="4"/>
      <c r="I5" s="4"/>
      <c r="J5" s="4"/>
      <c r="K5" s="4"/>
    </row>
    <row r="6" spans="1:11" ht="17.25" customHeight="1" thickBot="1">
      <c r="A6" s="6" t="s">
        <v>3</v>
      </c>
      <c r="B6" s="4"/>
      <c r="C6" s="4"/>
      <c r="D6" s="4"/>
      <c r="E6" s="4"/>
      <c r="F6" s="4"/>
      <c r="G6" s="4"/>
      <c r="H6" s="4"/>
      <c r="I6" s="4"/>
      <c r="J6" s="4"/>
      <c r="K6" s="4"/>
    </row>
    <row r="7" spans="1:11" ht="17.25" customHeight="1" thickTop="1" thickBot="1">
      <c r="A7" s="715" t="s">
        <v>4</v>
      </c>
      <c r="B7" s="730" t="s">
        <v>5</v>
      </c>
      <c r="C7" s="729"/>
      <c r="D7" s="729"/>
      <c r="E7" s="731"/>
      <c r="F7" s="728" t="s">
        <v>73</v>
      </c>
      <c r="G7" s="729"/>
      <c r="H7" s="729"/>
      <c r="I7" s="347" t="s">
        <v>16</v>
      </c>
      <c r="J7" s="369" t="s">
        <v>349</v>
      </c>
      <c r="K7" s="370" t="s">
        <v>350</v>
      </c>
    </row>
    <row r="8" spans="1:11" ht="17.25" customHeight="1" thickTop="1" thickBot="1">
      <c r="A8" s="716"/>
      <c r="B8" s="675"/>
      <c r="C8" s="676"/>
      <c r="D8" s="676"/>
      <c r="E8" s="677"/>
      <c r="F8" s="47"/>
      <c r="G8" s="48"/>
      <c r="H8" s="48"/>
      <c r="I8" s="169" t="s">
        <v>77</v>
      </c>
      <c r="J8" s="91" t="s">
        <v>149</v>
      </c>
      <c r="K8" s="531" t="s">
        <v>150</v>
      </c>
    </row>
    <row r="9" spans="1:11" ht="17.25" customHeight="1" thickTop="1">
      <c r="A9" s="717"/>
      <c r="B9" s="16" t="s">
        <v>14</v>
      </c>
      <c r="C9" s="15"/>
      <c r="D9" s="723"/>
      <c r="E9" s="724"/>
      <c r="F9" s="16" t="s">
        <v>15</v>
      </c>
      <c r="G9" s="721"/>
      <c r="H9" s="722"/>
      <c r="I9" s="16" t="s">
        <v>6</v>
      </c>
      <c r="J9" s="673"/>
      <c r="K9" s="674"/>
    </row>
    <row r="10" spans="1:11" ht="17.25" customHeight="1">
      <c r="A10" s="717"/>
      <c r="B10" s="718"/>
      <c r="C10" s="719"/>
      <c r="D10" s="719"/>
      <c r="E10" s="720"/>
      <c r="F10" s="77" t="s">
        <v>136</v>
      </c>
      <c r="G10" s="649"/>
      <c r="H10" s="650"/>
      <c r="I10" s="532"/>
      <c r="J10" s="533"/>
      <c r="K10" s="534" t="s">
        <v>343</v>
      </c>
    </row>
    <row r="11" spans="1:11" ht="17.25" customHeight="1">
      <c r="A11" s="717"/>
      <c r="B11" s="13" t="s">
        <v>20</v>
      </c>
      <c r="C11" s="14"/>
      <c r="D11" s="637" t="s">
        <v>315</v>
      </c>
      <c r="E11" s="637"/>
      <c r="F11" s="78" t="s">
        <v>137</v>
      </c>
      <c r="G11" s="168" t="str">
        <f>IF(ISERROR(K10/I8),"",K10/I8)</f>
        <v/>
      </c>
      <c r="H11" s="10" t="s">
        <v>138</v>
      </c>
      <c r="I11" s="861" t="s">
        <v>7</v>
      </c>
      <c r="J11" s="862"/>
      <c r="K11" s="863"/>
    </row>
    <row r="12" spans="1:11" ht="17.25" customHeight="1">
      <c r="A12" s="717"/>
      <c r="B12" s="725" t="s">
        <v>60</v>
      </c>
      <c r="C12" s="726"/>
      <c r="D12" s="726"/>
      <c r="E12" s="726"/>
      <c r="F12" s="726"/>
      <c r="G12" s="726"/>
      <c r="H12" s="727"/>
      <c r="I12" s="864"/>
      <c r="J12" s="865"/>
      <c r="K12" s="866"/>
    </row>
    <row r="13" spans="1:11" ht="17.25" customHeight="1" thickBot="1">
      <c r="A13" s="628"/>
      <c r="B13" s="885"/>
      <c r="C13" s="786"/>
      <c r="D13" s="786"/>
      <c r="E13" s="786"/>
      <c r="F13" s="786"/>
      <c r="G13" s="786"/>
      <c r="H13" s="787"/>
      <c r="I13" s="776" t="s">
        <v>185</v>
      </c>
      <c r="J13" s="777"/>
      <c r="K13" s="166" t="str">
        <f>IF(ISERROR(K10/3.5),"人",K10/3.5)</f>
        <v>人</v>
      </c>
    </row>
    <row r="14" spans="1:11" ht="17.25" customHeight="1" thickTop="1">
      <c r="A14" s="715" t="s">
        <v>13</v>
      </c>
      <c r="B14" s="730" t="s">
        <v>8</v>
      </c>
      <c r="C14" s="739"/>
      <c r="D14" s="739"/>
      <c r="E14" s="739"/>
      <c r="F14" s="739"/>
      <c r="G14" s="739"/>
      <c r="H14" s="740"/>
      <c r="I14" s="774" t="s">
        <v>187</v>
      </c>
      <c r="J14" s="775"/>
      <c r="K14" s="167" t="str">
        <f>IF(ISERROR(I8-K13),"人",I8-K13)</f>
        <v>人</v>
      </c>
    </row>
    <row r="15" spans="1:11" ht="17.25" customHeight="1" thickBot="1">
      <c r="A15" s="716"/>
      <c r="B15" s="44" t="s">
        <v>17</v>
      </c>
      <c r="C15" s="45"/>
      <c r="D15" s="784"/>
      <c r="E15" s="784"/>
      <c r="F15" s="784"/>
      <c r="G15" s="784"/>
      <c r="H15" s="785"/>
      <c r="I15" s="774" t="s">
        <v>186</v>
      </c>
      <c r="J15" s="775"/>
      <c r="K15" s="166" t="str">
        <f>IF(ISERROR(K10/6.4),"人",K10/6.4)</f>
        <v>人</v>
      </c>
    </row>
    <row r="16" spans="1:11" ht="17.25" customHeight="1" thickTop="1">
      <c r="A16" s="717"/>
      <c r="B16" s="16" t="s">
        <v>18</v>
      </c>
      <c r="C16" s="15"/>
      <c r="D16" s="786"/>
      <c r="E16" s="786"/>
      <c r="F16" s="786"/>
      <c r="G16" s="786"/>
      <c r="H16" s="787"/>
      <c r="I16" s="776" t="s">
        <v>188</v>
      </c>
      <c r="J16" s="777"/>
      <c r="K16" s="167" t="str">
        <f>IF(ISERROR(I8-K15),"人",I8-K15)</f>
        <v>人</v>
      </c>
    </row>
    <row r="17" spans="1:12" ht="17.25" customHeight="1">
      <c r="A17" s="717"/>
      <c r="B17" s="736" t="s">
        <v>19</v>
      </c>
      <c r="C17" s="737"/>
      <c r="D17" s="737"/>
      <c r="E17" s="737"/>
      <c r="F17" s="737"/>
      <c r="G17" s="737"/>
      <c r="H17" s="738"/>
      <c r="I17" s="158"/>
      <c r="J17" s="159"/>
      <c r="K17" s="160"/>
    </row>
    <row r="18" spans="1:12" ht="17.25" customHeight="1">
      <c r="A18" s="717"/>
      <c r="B18" s="718"/>
      <c r="C18" s="719"/>
      <c r="D18" s="719"/>
      <c r="E18" s="719"/>
      <c r="F18" s="719"/>
      <c r="G18" s="719"/>
      <c r="H18" s="720"/>
      <c r="I18" s="158"/>
      <c r="J18" s="159"/>
      <c r="K18" s="160"/>
    </row>
    <row r="19" spans="1:12" ht="17.25" customHeight="1" thickBot="1">
      <c r="A19" s="717"/>
      <c r="B19" s="349" t="s">
        <v>21</v>
      </c>
      <c r="C19" s="12"/>
      <c r="D19" s="867" t="s">
        <v>29</v>
      </c>
      <c r="E19" s="867"/>
      <c r="F19" s="867"/>
      <c r="G19" s="867"/>
      <c r="H19" s="868"/>
      <c r="I19" s="158"/>
      <c r="J19" s="159"/>
      <c r="K19" s="160"/>
    </row>
    <row r="20" spans="1:12" ht="17.25" customHeight="1" thickTop="1">
      <c r="A20" s="716"/>
      <c r="B20" s="857" t="s">
        <v>26</v>
      </c>
      <c r="C20" s="858"/>
      <c r="D20" s="732" t="s">
        <v>30</v>
      </c>
      <c r="E20" s="732"/>
      <c r="F20" s="732"/>
      <c r="G20" s="732"/>
      <c r="H20" s="732"/>
      <c r="I20" s="1249" t="s">
        <v>126</v>
      </c>
      <c r="J20" s="1249"/>
      <c r="K20" s="1250"/>
    </row>
    <row r="21" spans="1:12" ht="17.25" customHeight="1" thickBot="1">
      <c r="A21" s="716"/>
      <c r="B21" s="859"/>
      <c r="C21" s="860"/>
      <c r="D21" s="695" t="s">
        <v>330</v>
      </c>
      <c r="E21" s="695"/>
      <c r="F21" s="695"/>
      <c r="G21" s="695"/>
      <c r="H21" s="695"/>
      <c r="I21" s="695"/>
      <c r="J21" s="695"/>
      <c r="K21" s="696"/>
    </row>
    <row r="22" spans="1:12" ht="17.25" customHeight="1" thickTop="1">
      <c r="A22" s="717"/>
      <c r="B22" s="655" t="s">
        <v>22</v>
      </c>
      <c r="C22" s="656"/>
      <c r="D22" s="786" t="s">
        <v>30</v>
      </c>
      <c r="E22" s="786"/>
      <c r="F22" s="786"/>
      <c r="G22" s="786"/>
      <c r="H22" s="786"/>
      <c r="I22" s="707" t="s">
        <v>11</v>
      </c>
      <c r="J22" s="708"/>
      <c r="K22" s="709"/>
    </row>
    <row r="23" spans="1:12" ht="17.25" customHeight="1">
      <c r="A23" s="717"/>
      <c r="B23" s="658"/>
      <c r="C23" s="659"/>
      <c r="D23" s="719" t="s">
        <v>27</v>
      </c>
      <c r="E23" s="719"/>
      <c r="F23" s="719"/>
      <c r="G23" s="719"/>
      <c r="H23" s="719"/>
      <c r="I23" s="710"/>
      <c r="J23" s="708"/>
      <c r="K23" s="709"/>
    </row>
    <row r="24" spans="1:12" ht="17.25" customHeight="1" thickBot="1">
      <c r="A24" s="717"/>
      <c r="B24" s="725" t="s">
        <v>9</v>
      </c>
      <c r="C24" s="796"/>
      <c r="D24" s="796"/>
      <c r="E24" s="796"/>
      <c r="F24" s="796"/>
      <c r="G24" s="796"/>
      <c r="H24" s="796"/>
      <c r="I24" s="790"/>
      <c r="J24" s="791"/>
      <c r="K24" s="792"/>
    </row>
    <row r="25" spans="1:12" ht="17.25" customHeight="1" thickTop="1" thickBot="1">
      <c r="A25" s="717"/>
      <c r="B25" s="17" t="s">
        <v>23</v>
      </c>
      <c r="C25" s="18"/>
      <c r="D25" s="348" t="s">
        <v>314</v>
      </c>
      <c r="E25" s="58" t="s">
        <v>71</v>
      </c>
      <c r="F25" s="175" t="s">
        <v>314</v>
      </c>
      <c r="G25" s="741"/>
      <c r="H25" s="742"/>
      <c r="I25" s="790"/>
      <c r="J25" s="791"/>
      <c r="K25" s="792"/>
    </row>
    <row r="26" spans="1:12" ht="17.25" customHeight="1" thickTop="1">
      <c r="A26" s="628"/>
      <c r="B26" s="869" t="s">
        <v>25</v>
      </c>
      <c r="C26" s="870"/>
      <c r="D26" s="870"/>
      <c r="E26" s="56" t="s">
        <v>314</v>
      </c>
      <c r="F26" s="733"/>
      <c r="G26" s="734"/>
      <c r="H26" s="735"/>
      <c r="I26" s="793"/>
      <c r="J26" s="794"/>
      <c r="K26" s="795"/>
    </row>
    <row r="27" spans="1:12" ht="17.25" customHeight="1">
      <c r="A27" s="627"/>
      <c r="B27" s="629" t="s">
        <v>293</v>
      </c>
      <c r="C27" s="630"/>
      <c r="D27" s="630"/>
      <c r="E27" s="630"/>
      <c r="F27" s="630"/>
      <c r="G27" s="630"/>
      <c r="H27" s="631"/>
      <c r="I27" s="680" t="s">
        <v>10</v>
      </c>
      <c r="J27" s="711"/>
      <c r="K27" s="681"/>
    </row>
    <row r="28" spans="1:12" ht="17.25" customHeight="1" thickBot="1">
      <c r="A28" s="628"/>
      <c r="B28" s="632"/>
      <c r="C28" s="633"/>
      <c r="D28" s="633"/>
      <c r="E28" s="633"/>
      <c r="F28" s="633"/>
      <c r="G28" s="633"/>
      <c r="H28" s="634"/>
      <c r="I28" s="712"/>
      <c r="J28" s="713"/>
      <c r="K28" s="714"/>
    </row>
    <row r="29" spans="1:12" ht="17.25" customHeight="1" thickTop="1">
      <c r="A29" s="750" t="s">
        <v>12</v>
      </c>
      <c r="B29" s="680" t="s">
        <v>31</v>
      </c>
      <c r="C29" s="847"/>
      <c r="D29" s="41" t="s">
        <v>32</v>
      </c>
      <c r="E29" s="1251" t="s">
        <v>296</v>
      </c>
      <c r="F29" s="1251"/>
      <c r="G29" s="1252" t="s">
        <v>294</v>
      </c>
      <c r="H29" s="1253"/>
      <c r="I29" s="764" t="s">
        <v>233</v>
      </c>
      <c r="J29" s="765"/>
      <c r="K29" s="535" t="str">
        <f>IF(ISERROR(I8/250),"個",ROUNDUP(I8/250,0))</f>
        <v>個</v>
      </c>
      <c r="L29" s="1" t="s">
        <v>193</v>
      </c>
    </row>
    <row r="30" spans="1:12" ht="17.25" customHeight="1">
      <c r="A30" s="717"/>
      <c r="B30" s="848"/>
      <c r="C30" s="849"/>
      <c r="D30" s="42" t="s">
        <v>62</v>
      </c>
      <c r="E30" s="1254" t="s">
        <v>296</v>
      </c>
      <c r="F30" s="1254"/>
      <c r="G30" s="1239" t="s">
        <v>294</v>
      </c>
      <c r="H30" s="1240"/>
      <c r="I30" s="646" t="s">
        <v>182</v>
      </c>
      <c r="J30" s="766"/>
      <c r="K30" s="536" t="s">
        <v>181</v>
      </c>
    </row>
    <row r="31" spans="1:12" ht="17.25" customHeight="1">
      <c r="A31" s="717"/>
      <c r="B31" s="848"/>
      <c r="C31" s="849"/>
      <c r="D31" s="42" t="s">
        <v>33</v>
      </c>
      <c r="E31" s="1241" t="s">
        <v>297</v>
      </c>
      <c r="F31" s="1241"/>
      <c r="G31" s="1241"/>
      <c r="H31" s="537" t="s">
        <v>295</v>
      </c>
      <c r="I31" s="646" t="s">
        <v>207</v>
      </c>
      <c r="J31" s="616"/>
      <c r="K31" s="171" t="str">
        <f>IF(ISERROR(I8*6),"L/日/避難所",I8*6)</f>
        <v>L/日/避難所</v>
      </c>
    </row>
    <row r="32" spans="1:12" ht="17.25" customHeight="1" thickBot="1">
      <c r="A32" s="717"/>
      <c r="B32" s="848"/>
      <c r="C32" s="849"/>
      <c r="D32" s="43" t="s">
        <v>41</v>
      </c>
      <c r="E32" s="1238" t="s">
        <v>302</v>
      </c>
      <c r="F32" s="1238"/>
      <c r="G32" s="1238"/>
      <c r="H32" s="538" t="s">
        <v>295</v>
      </c>
      <c r="I32" s="646" t="s">
        <v>192</v>
      </c>
      <c r="J32" s="616"/>
      <c r="K32" s="189" t="s">
        <v>194</v>
      </c>
    </row>
    <row r="33" spans="1:16" ht="17.25" customHeight="1" thickTop="1">
      <c r="A33" s="717"/>
      <c r="B33" s="848"/>
      <c r="C33" s="850"/>
      <c r="D33" s="28" t="s">
        <v>34</v>
      </c>
      <c r="E33" s="1242" t="s">
        <v>296</v>
      </c>
      <c r="F33" s="1242"/>
      <c r="G33" s="1243" t="s">
        <v>294</v>
      </c>
      <c r="H33" s="1244"/>
      <c r="I33" s="615" t="s">
        <v>184</v>
      </c>
      <c r="J33" s="616"/>
      <c r="K33" s="171" t="str">
        <f>IF(ISERROR(I8*3),"L/日/避難所",I8*3)</f>
        <v>L/日/避難所</v>
      </c>
    </row>
    <row r="34" spans="1:16" ht="17.25" customHeight="1">
      <c r="A34" s="717"/>
      <c r="B34" s="816"/>
      <c r="C34" s="818"/>
      <c r="D34" s="349" t="s">
        <v>35</v>
      </c>
      <c r="E34" s="1245" t="s">
        <v>296</v>
      </c>
      <c r="F34" s="1245"/>
      <c r="G34" s="1246" t="s">
        <v>294</v>
      </c>
      <c r="H34" s="1247"/>
      <c r="I34" s="162" t="s">
        <v>183</v>
      </c>
      <c r="J34" s="539" t="s">
        <v>206</v>
      </c>
      <c r="K34" s="171" t="str">
        <f>IF(ISERROR(J34*I8),"L/日/避難所",J34*I8)</f>
        <v>L/日/避難所</v>
      </c>
    </row>
    <row r="35" spans="1:16" ht="17.25" customHeight="1">
      <c r="A35" s="717"/>
      <c r="B35" s="629" t="s">
        <v>36</v>
      </c>
      <c r="C35" s="851"/>
      <c r="D35" s="13" t="s">
        <v>37</v>
      </c>
      <c r="E35" s="90" t="s">
        <v>298</v>
      </c>
      <c r="F35" s="651" t="s">
        <v>299</v>
      </c>
      <c r="G35" s="651"/>
      <c r="H35" s="540"/>
      <c r="I35" s="697"/>
      <c r="J35" s="698"/>
      <c r="K35" s="699"/>
    </row>
    <row r="36" spans="1:16" ht="17.25" customHeight="1" thickBot="1">
      <c r="A36" s="717"/>
      <c r="B36" s="852"/>
      <c r="C36" s="853"/>
      <c r="D36" s="349" t="s">
        <v>38</v>
      </c>
      <c r="E36" s="88" t="s">
        <v>298</v>
      </c>
      <c r="F36" s="767" t="s">
        <v>299</v>
      </c>
      <c r="G36" s="767"/>
      <c r="H36" s="541"/>
      <c r="I36" s="644"/>
      <c r="J36" s="645"/>
      <c r="K36" s="700"/>
    </row>
    <row r="37" spans="1:16" ht="17.25" customHeight="1" thickTop="1" thickBot="1">
      <c r="A37" s="717"/>
      <c r="B37" s="852"/>
      <c r="C37" s="854"/>
      <c r="D37" s="53" t="s">
        <v>39</v>
      </c>
      <c r="E37" s="89" t="s">
        <v>298</v>
      </c>
      <c r="F37" s="1255" t="s">
        <v>299</v>
      </c>
      <c r="G37" s="1255"/>
      <c r="H37" s="542"/>
      <c r="I37" s="645"/>
      <c r="J37" s="645"/>
      <c r="K37" s="700"/>
    </row>
    <row r="38" spans="1:16" ht="17.25" customHeight="1" thickTop="1">
      <c r="A38" s="717"/>
      <c r="B38" s="852"/>
      <c r="C38" s="853"/>
      <c r="D38" s="28" t="s">
        <v>40</v>
      </c>
      <c r="E38" s="90" t="s">
        <v>298</v>
      </c>
      <c r="F38" s="771" t="s">
        <v>299</v>
      </c>
      <c r="G38" s="771"/>
      <c r="H38" s="540"/>
      <c r="I38" s="644"/>
      <c r="J38" s="645"/>
      <c r="K38" s="700"/>
    </row>
    <row r="39" spans="1:16" ht="17.25" customHeight="1" thickBot="1">
      <c r="A39" s="717"/>
      <c r="B39" s="852"/>
      <c r="C39" s="853"/>
      <c r="D39" s="349" t="s">
        <v>42</v>
      </c>
      <c r="E39" s="88" t="s">
        <v>298</v>
      </c>
      <c r="F39" s="651" t="s">
        <v>299</v>
      </c>
      <c r="G39" s="651"/>
      <c r="H39" s="543"/>
      <c r="I39" s="701"/>
      <c r="J39" s="702"/>
      <c r="K39" s="703"/>
    </row>
    <row r="40" spans="1:16" ht="17.25" customHeight="1" thickTop="1">
      <c r="A40" s="717"/>
      <c r="B40" s="852"/>
      <c r="C40" s="854"/>
      <c r="D40" s="704" t="s">
        <v>63</v>
      </c>
      <c r="E40" s="118" t="s">
        <v>300</v>
      </c>
      <c r="F40" s="172" t="s">
        <v>180</v>
      </c>
      <c r="G40" s="352" t="s">
        <v>144</v>
      </c>
      <c r="H40" s="97" t="s">
        <v>304</v>
      </c>
      <c r="I40" s="642" t="s">
        <v>292</v>
      </c>
      <c r="J40" s="643"/>
      <c r="K40" s="161" t="str">
        <f>IF(ISERROR(I8/50),"箇所",ROUNDUP(I8/50,0))</f>
        <v>箇所</v>
      </c>
      <c r="L40" s="2"/>
      <c r="M40" s="3"/>
      <c r="N40" s="3"/>
      <c r="O40" s="3"/>
      <c r="P40" s="3"/>
    </row>
    <row r="41" spans="1:16" ht="17.25" customHeight="1" thickBot="1">
      <c r="A41" s="717"/>
      <c r="B41" s="852"/>
      <c r="C41" s="854"/>
      <c r="D41" s="705"/>
      <c r="E41" s="119" t="s">
        <v>146</v>
      </c>
      <c r="F41" s="604" t="s">
        <v>301</v>
      </c>
      <c r="G41" s="428" t="s">
        <v>148</v>
      </c>
      <c r="H41" s="605" t="s">
        <v>301</v>
      </c>
      <c r="I41" s="644"/>
      <c r="J41" s="645"/>
      <c r="K41" s="161"/>
    </row>
    <row r="42" spans="1:16" ht="17.25" customHeight="1" thickTop="1" thickBot="1">
      <c r="A42" s="717"/>
      <c r="B42" s="852"/>
      <c r="C42" s="854"/>
      <c r="D42" s="706"/>
      <c r="E42" s="81" t="s">
        <v>43</v>
      </c>
      <c r="F42" s="606" t="s">
        <v>303</v>
      </c>
      <c r="G42" s="430" t="s">
        <v>61</v>
      </c>
      <c r="H42" s="607" t="s">
        <v>303</v>
      </c>
      <c r="I42" s="340"/>
      <c r="J42" s="341"/>
      <c r="K42" s="342"/>
    </row>
    <row r="43" spans="1:16" ht="17.25" customHeight="1" thickTop="1">
      <c r="A43" s="717"/>
      <c r="B43" s="852"/>
      <c r="C43" s="853"/>
      <c r="D43" s="93" t="s">
        <v>44</v>
      </c>
      <c r="E43" s="324" t="s">
        <v>304</v>
      </c>
      <c r="F43" s="8" t="s">
        <v>67</v>
      </c>
      <c r="G43" s="7"/>
      <c r="H43" s="9" t="s">
        <v>152</v>
      </c>
      <c r="I43" s="340"/>
      <c r="J43" s="341"/>
      <c r="K43" s="342"/>
    </row>
    <row r="44" spans="1:16" ht="17.25" customHeight="1">
      <c r="A44" s="717"/>
      <c r="B44" s="855"/>
      <c r="C44" s="856"/>
      <c r="D44" s="94" t="s">
        <v>45</v>
      </c>
      <c r="E44" s="346" t="s">
        <v>304</v>
      </c>
      <c r="F44" s="7" t="s">
        <v>68</v>
      </c>
      <c r="G44" s="324" t="s">
        <v>304</v>
      </c>
      <c r="H44" s="325" t="s">
        <v>152</v>
      </c>
      <c r="I44" s="343"/>
      <c r="J44" s="344"/>
      <c r="K44" s="345"/>
    </row>
    <row r="45" spans="1:16" ht="17.25" customHeight="1" thickBot="1">
      <c r="A45" s="717"/>
      <c r="B45" s="629" t="s">
        <v>46</v>
      </c>
      <c r="C45" s="851"/>
      <c r="D45" s="94" t="s">
        <v>47</v>
      </c>
      <c r="E45" s="637" t="s">
        <v>305</v>
      </c>
      <c r="F45" s="638"/>
      <c r="G45" s="351" t="s">
        <v>49</v>
      </c>
      <c r="H45" s="304" t="s">
        <v>69</v>
      </c>
      <c r="I45" s="697"/>
      <c r="J45" s="698"/>
      <c r="K45" s="699"/>
    </row>
    <row r="46" spans="1:16" ht="17.25" customHeight="1" thickTop="1" thickBot="1">
      <c r="A46" s="717"/>
      <c r="B46" s="852"/>
      <c r="C46" s="853"/>
      <c r="D46" s="647" t="s">
        <v>48</v>
      </c>
      <c r="E46" s="648"/>
      <c r="F46" s="346" t="s">
        <v>69</v>
      </c>
      <c r="G46" s="544" t="s">
        <v>308</v>
      </c>
      <c r="H46" s="104" t="s">
        <v>69</v>
      </c>
      <c r="I46" s="645"/>
      <c r="J46" s="645"/>
      <c r="K46" s="700"/>
    </row>
    <row r="47" spans="1:16" ht="17.25" customHeight="1" thickTop="1">
      <c r="A47" s="717"/>
      <c r="B47" s="852"/>
      <c r="C47" s="853"/>
      <c r="D47" s="647" t="s">
        <v>56</v>
      </c>
      <c r="E47" s="648"/>
      <c r="F47" s="648"/>
      <c r="G47" s="649" t="s">
        <v>307</v>
      </c>
      <c r="H47" s="650"/>
      <c r="I47" s="644"/>
      <c r="J47" s="645"/>
      <c r="K47" s="700"/>
    </row>
    <row r="48" spans="1:16" ht="17.25" customHeight="1">
      <c r="A48" s="717"/>
      <c r="B48" s="852"/>
      <c r="C48" s="853"/>
      <c r="D48" s="94" t="s">
        <v>52</v>
      </c>
      <c r="E48" s="10" t="s">
        <v>306</v>
      </c>
      <c r="F48" s="94" t="s">
        <v>53</v>
      </c>
      <c r="G48" s="637" t="s">
        <v>51</v>
      </c>
      <c r="H48" s="638"/>
      <c r="I48" s="644"/>
      <c r="J48" s="645"/>
      <c r="K48" s="700"/>
    </row>
    <row r="49" spans="1:11" ht="17.25" customHeight="1">
      <c r="A49" s="717"/>
      <c r="B49" s="852"/>
      <c r="C49" s="853"/>
      <c r="D49" s="94" t="s">
        <v>154</v>
      </c>
      <c r="E49" s="10" t="s">
        <v>306</v>
      </c>
      <c r="F49" s="647" t="s">
        <v>70</v>
      </c>
      <c r="G49" s="648"/>
      <c r="H49" s="353" t="s">
        <v>69</v>
      </c>
      <c r="I49" s="644"/>
      <c r="J49" s="645"/>
      <c r="K49" s="700"/>
    </row>
    <row r="50" spans="1:11" ht="17.25" customHeight="1" thickBot="1">
      <c r="A50" s="717"/>
      <c r="B50" s="855"/>
      <c r="C50" s="856"/>
      <c r="D50" s="93" t="s">
        <v>54</v>
      </c>
      <c r="E50" s="10" t="s">
        <v>306</v>
      </c>
      <c r="F50" s="684" t="s">
        <v>55</v>
      </c>
      <c r="G50" s="685"/>
      <c r="H50" s="304" t="s">
        <v>69</v>
      </c>
      <c r="I50" s="701"/>
      <c r="J50" s="702"/>
      <c r="K50" s="703"/>
    </row>
    <row r="51" spans="1:11" ht="17.25" customHeight="1" thickTop="1" thickBot="1">
      <c r="A51" s="717"/>
      <c r="B51" s="629" t="s">
        <v>57</v>
      </c>
      <c r="C51" s="871"/>
      <c r="D51" s="101" t="s">
        <v>157</v>
      </c>
      <c r="E51" s="1235" t="s">
        <v>310</v>
      </c>
      <c r="F51" s="1235"/>
      <c r="G51" s="1236" t="s">
        <v>311</v>
      </c>
      <c r="H51" s="1237"/>
      <c r="I51" s="1257" t="s">
        <v>190</v>
      </c>
      <c r="J51" s="1258"/>
      <c r="K51" s="1259"/>
    </row>
    <row r="52" spans="1:11" ht="17.25" customHeight="1" thickTop="1">
      <c r="A52" s="628"/>
      <c r="B52" s="855"/>
      <c r="C52" s="856"/>
      <c r="D52" s="102" t="s">
        <v>58</v>
      </c>
      <c r="E52" s="51" t="s">
        <v>69</v>
      </c>
      <c r="F52" s="339" t="s">
        <v>59</v>
      </c>
      <c r="G52" s="649" t="s">
        <v>309</v>
      </c>
      <c r="H52" s="650"/>
      <c r="I52" s="1260"/>
      <c r="J52" s="1261"/>
      <c r="K52" s="1262"/>
    </row>
    <row r="53" spans="1:11" ht="17.25" customHeight="1" thickBot="1">
      <c r="A53" s="4" t="s">
        <v>224</v>
      </c>
      <c r="B53" s="4"/>
      <c r="C53" s="4"/>
      <c r="D53" s="4"/>
      <c r="E53" s="1256" t="s">
        <v>127</v>
      </c>
      <c r="F53" s="1256"/>
      <c r="G53" s="1256"/>
      <c r="H53" s="1256"/>
      <c r="I53" s="1256"/>
      <c r="J53" s="1256"/>
      <c r="K53" s="1256"/>
    </row>
    <row r="54" spans="1:11" ht="17.25" customHeight="1" thickTop="1">
      <c r="A54" s="686" t="s">
        <v>130</v>
      </c>
      <c r="B54" s="686"/>
      <c r="C54" s="686"/>
      <c r="D54" s="686"/>
      <c r="E54" s="687" t="s">
        <v>5</v>
      </c>
      <c r="F54" s="688"/>
      <c r="G54" s="689"/>
      <c r="H54" s="690" t="s">
        <v>65</v>
      </c>
      <c r="I54" s="691"/>
      <c r="J54" s="751" t="s">
        <v>0</v>
      </c>
      <c r="K54" s="752"/>
    </row>
    <row r="55" spans="1:11" ht="17.25" customHeight="1" thickBot="1">
      <c r="A55" s="686"/>
      <c r="B55" s="686"/>
      <c r="C55" s="686"/>
      <c r="D55" s="686"/>
      <c r="E55" s="675"/>
      <c r="F55" s="676"/>
      <c r="G55" s="677"/>
      <c r="H55" s="653" t="s">
        <v>28</v>
      </c>
      <c r="I55" s="654"/>
      <c r="J55" s="610"/>
      <c r="K55" s="611"/>
    </row>
    <row r="56" spans="1:11" ht="17.25" customHeight="1" thickTop="1">
      <c r="A56" s="6" t="s">
        <v>1</v>
      </c>
      <c r="B56" s="4"/>
      <c r="C56" s="4"/>
      <c r="D56" s="4"/>
      <c r="E56" s="4"/>
      <c r="F56" s="4"/>
      <c r="G56" s="1272"/>
      <c r="H56" s="1272"/>
      <c r="I56" s="1272"/>
      <c r="J56" s="1272"/>
      <c r="K56" s="1272"/>
    </row>
    <row r="57" spans="1:11" ht="17.25" customHeight="1">
      <c r="A57" s="6" t="s">
        <v>2</v>
      </c>
      <c r="B57" s="4"/>
      <c r="C57" s="4"/>
      <c r="D57" s="4"/>
      <c r="E57" s="4"/>
      <c r="F57" s="4"/>
      <c r="G57" s="4"/>
      <c r="H57" s="4"/>
      <c r="I57" s="4"/>
      <c r="J57" s="4"/>
      <c r="K57" s="4"/>
    </row>
    <row r="58" spans="1:11" ht="17.25" customHeight="1">
      <c r="A58" s="6" t="s">
        <v>3</v>
      </c>
      <c r="B58" s="4"/>
      <c r="C58" s="4"/>
      <c r="D58" s="4"/>
      <c r="E58" s="4"/>
      <c r="F58" s="4"/>
      <c r="G58" s="4"/>
      <c r="H58" s="4"/>
      <c r="I58" s="4"/>
      <c r="J58" s="4"/>
      <c r="K58" s="4"/>
    </row>
    <row r="59" spans="1:11" ht="17.25" customHeight="1" thickBot="1">
      <c r="A59" s="20"/>
      <c r="B59" s="680" t="s">
        <v>74</v>
      </c>
      <c r="C59" s="847"/>
      <c r="D59" s="847"/>
      <c r="E59" s="613"/>
      <c r="F59" s="613"/>
      <c r="G59" s="613"/>
      <c r="H59" s="614"/>
      <c r="I59" s="874" t="s">
        <v>75</v>
      </c>
      <c r="J59" s="613"/>
      <c r="K59" s="614"/>
    </row>
    <row r="60" spans="1:11" ht="17.25" customHeight="1" thickTop="1">
      <c r="A60" s="715" t="s">
        <v>95</v>
      </c>
      <c r="B60" s="857" t="s">
        <v>76</v>
      </c>
      <c r="C60" s="858"/>
      <c r="D60" s="1273" t="s">
        <v>77</v>
      </c>
      <c r="E60" s="12" t="s">
        <v>159</v>
      </c>
      <c r="F60" s="12"/>
      <c r="G60" s="12"/>
      <c r="H60" s="545" t="s">
        <v>77</v>
      </c>
      <c r="I60" s="108" t="s">
        <v>95</v>
      </c>
      <c r="J60" s="110" t="s">
        <v>161</v>
      </c>
      <c r="K60" s="148" t="s">
        <v>139</v>
      </c>
    </row>
    <row r="61" spans="1:11" ht="17.25" customHeight="1">
      <c r="A61" s="716"/>
      <c r="B61" s="1270"/>
      <c r="C61" s="1271"/>
      <c r="D61" s="1265"/>
      <c r="E61" s="19" t="s">
        <v>78</v>
      </c>
      <c r="F61" s="19"/>
      <c r="G61" s="19"/>
      <c r="H61" s="546" t="s">
        <v>77</v>
      </c>
      <c r="I61" s="109" t="s">
        <v>162</v>
      </c>
      <c r="J61" s="111" t="s">
        <v>163</v>
      </c>
      <c r="K61" s="149" t="s">
        <v>139</v>
      </c>
    </row>
    <row r="62" spans="1:11" ht="17.25" customHeight="1" thickBot="1">
      <c r="A62" s="716"/>
      <c r="B62" s="1274" t="s">
        <v>79</v>
      </c>
      <c r="C62" s="1275"/>
      <c r="D62" s="547" t="s">
        <v>77</v>
      </c>
      <c r="E62" s="12" t="s">
        <v>81</v>
      </c>
      <c r="F62" s="12"/>
      <c r="G62" s="12"/>
      <c r="H62" s="548" t="s">
        <v>77</v>
      </c>
      <c r="I62" s="113"/>
      <c r="J62" s="111" t="s">
        <v>164</v>
      </c>
      <c r="K62" s="149" t="s">
        <v>139</v>
      </c>
    </row>
    <row r="63" spans="1:11" ht="17.25" customHeight="1" thickTop="1">
      <c r="A63" s="716"/>
      <c r="B63" s="1274" t="s">
        <v>82</v>
      </c>
      <c r="C63" s="1275"/>
      <c r="D63" s="549" t="s">
        <v>77</v>
      </c>
      <c r="E63" s="550"/>
      <c r="F63" s="551"/>
      <c r="G63" s="550"/>
      <c r="H63" s="552"/>
      <c r="I63" s="113"/>
      <c r="J63" s="112" t="s">
        <v>165</v>
      </c>
      <c r="K63" s="150" t="s">
        <v>139</v>
      </c>
    </row>
    <row r="64" spans="1:11" ht="17.25" customHeight="1" thickBot="1">
      <c r="A64" s="716"/>
      <c r="B64" s="1274" t="s">
        <v>135</v>
      </c>
      <c r="C64" s="1275"/>
      <c r="D64" s="553" t="s">
        <v>77</v>
      </c>
      <c r="E64" s="554"/>
      <c r="F64" s="555"/>
      <c r="G64" s="554"/>
      <c r="H64" s="556"/>
      <c r="I64" s="113"/>
      <c r="J64" s="94" t="s">
        <v>166</v>
      </c>
      <c r="K64" s="350" t="s">
        <v>139</v>
      </c>
    </row>
    <row r="65" spans="1:11" ht="17.25" customHeight="1" thickTop="1">
      <c r="A65" s="716"/>
      <c r="B65" s="1276" t="s">
        <v>134</v>
      </c>
      <c r="C65" s="1277"/>
      <c r="D65" s="1263" t="s">
        <v>77</v>
      </c>
      <c r="E65" s="19" t="s">
        <v>83</v>
      </c>
      <c r="F65" s="19"/>
      <c r="G65" s="19"/>
      <c r="H65" s="546" t="s">
        <v>77</v>
      </c>
      <c r="I65" s="557" t="s">
        <v>234</v>
      </c>
      <c r="J65" s="558"/>
      <c r="K65" s="559" t="s">
        <v>139</v>
      </c>
    </row>
    <row r="66" spans="1:11" ht="17.25" customHeight="1">
      <c r="A66" s="716"/>
      <c r="B66" s="1278"/>
      <c r="C66" s="1279"/>
      <c r="D66" s="1264"/>
      <c r="E66" s="560" t="s">
        <v>84</v>
      </c>
      <c r="F66" s="560"/>
      <c r="G66" s="560"/>
      <c r="H66" s="561" t="s">
        <v>77</v>
      </c>
      <c r="I66" s="1282" t="s">
        <v>235</v>
      </c>
      <c r="J66" s="1283"/>
      <c r="K66" s="559" t="s">
        <v>139</v>
      </c>
    </row>
    <row r="67" spans="1:11" ht="17.25" customHeight="1">
      <c r="A67" s="716"/>
      <c r="B67" s="1280"/>
      <c r="C67" s="1281"/>
      <c r="D67" s="1265"/>
      <c r="E67" s="560" t="s">
        <v>85</v>
      </c>
      <c r="F67" s="560"/>
      <c r="G67" s="560"/>
      <c r="H67" s="561" t="s">
        <v>77</v>
      </c>
      <c r="I67" s="1284" t="s">
        <v>236</v>
      </c>
      <c r="J67" s="1285"/>
      <c r="K67" s="1286"/>
    </row>
    <row r="68" spans="1:11" ht="17.25" customHeight="1">
      <c r="A68" s="716"/>
      <c r="B68" s="1266" t="s">
        <v>86</v>
      </c>
      <c r="C68" s="1267"/>
      <c r="D68" s="1263" t="s">
        <v>77</v>
      </c>
      <c r="E68" s="12" t="s">
        <v>87</v>
      </c>
      <c r="F68" s="12"/>
      <c r="G68" s="12"/>
      <c r="H68" s="548" t="s">
        <v>77</v>
      </c>
      <c r="I68" s="1284"/>
      <c r="J68" s="1285"/>
      <c r="K68" s="1286"/>
    </row>
    <row r="69" spans="1:11" ht="17.25" customHeight="1">
      <c r="A69" s="716"/>
      <c r="B69" s="1268"/>
      <c r="C69" s="1269"/>
      <c r="D69" s="1264"/>
      <c r="E69" s="15" t="s">
        <v>88</v>
      </c>
      <c r="F69" s="15"/>
      <c r="G69" s="15"/>
      <c r="H69" s="562" t="s">
        <v>77</v>
      </c>
      <c r="I69" s="1287" t="s">
        <v>237</v>
      </c>
      <c r="J69" s="563" t="s">
        <v>238</v>
      </c>
      <c r="K69" s="148" t="s">
        <v>139</v>
      </c>
    </row>
    <row r="70" spans="1:11" ht="17.25" customHeight="1">
      <c r="A70" s="716"/>
      <c r="B70" s="1268"/>
      <c r="C70" s="1269"/>
      <c r="D70" s="1264"/>
      <c r="E70" s="15" t="s">
        <v>89</v>
      </c>
      <c r="F70" s="15"/>
      <c r="G70" s="15"/>
      <c r="H70" s="562" t="s">
        <v>77</v>
      </c>
      <c r="I70" s="1288"/>
      <c r="J70" s="564" t="s">
        <v>239</v>
      </c>
      <c r="K70" s="149" t="s">
        <v>139</v>
      </c>
    </row>
    <row r="71" spans="1:11" ht="17.25" customHeight="1" thickBot="1">
      <c r="A71" s="716"/>
      <c r="B71" s="1270"/>
      <c r="C71" s="1271"/>
      <c r="D71" s="1265"/>
      <c r="E71" s="15" t="s">
        <v>90</v>
      </c>
      <c r="F71" s="15"/>
      <c r="G71" s="15"/>
      <c r="H71" s="562" t="s">
        <v>77</v>
      </c>
      <c r="I71" s="1288"/>
      <c r="J71" s="564" t="s">
        <v>240</v>
      </c>
      <c r="K71" s="149" t="s">
        <v>139</v>
      </c>
    </row>
    <row r="72" spans="1:11" ht="17.25" customHeight="1" thickTop="1">
      <c r="A72" s="716"/>
      <c r="B72" s="565" t="s">
        <v>91</v>
      </c>
      <c r="C72" s="566"/>
      <c r="D72" s="566"/>
      <c r="E72" s="567"/>
      <c r="F72" s="568" t="s">
        <v>77</v>
      </c>
      <c r="G72" s="569"/>
      <c r="H72" s="570"/>
      <c r="I72" s="1288"/>
      <c r="J72" s="564" t="s">
        <v>245</v>
      </c>
      <c r="K72" s="149" t="s">
        <v>139</v>
      </c>
    </row>
    <row r="73" spans="1:11" ht="17.25" customHeight="1">
      <c r="A73" s="716"/>
      <c r="B73" s="42" t="s">
        <v>92</v>
      </c>
      <c r="C73" s="571"/>
      <c r="D73" s="571"/>
      <c r="E73" s="571"/>
      <c r="F73" s="549" t="s">
        <v>77</v>
      </c>
      <c r="G73" s="572"/>
      <c r="H73" s="573"/>
      <c r="I73" s="1288"/>
      <c r="J73" s="564" t="s">
        <v>241</v>
      </c>
      <c r="K73" s="149" t="s">
        <v>139</v>
      </c>
    </row>
    <row r="74" spans="1:11" ht="17.25" customHeight="1">
      <c r="A74" s="716"/>
      <c r="B74" s="42" t="s">
        <v>93</v>
      </c>
      <c r="C74" s="571"/>
      <c r="D74" s="571"/>
      <c r="E74" s="571"/>
      <c r="F74" s="549" t="s">
        <v>77</v>
      </c>
      <c r="G74" s="572"/>
      <c r="H74" s="573"/>
      <c r="I74" s="1289"/>
      <c r="J74" s="574" t="s">
        <v>344</v>
      </c>
      <c r="K74" s="150" t="s">
        <v>139</v>
      </c>
    </row>
    <row r="75" spans="1:11" ht="17.25" customHeight="1" thickBot="1">
      <c r="A75" s="753"/>
      <c r="B75" s="43" t="s">
        <v>94</v>
      </c>
      <c r="C75" s="575"/>
      <c r="D75" s="575"/>
      <c r="E75" s="575"/>
      <c r="F75" s="576" t="s">
        <v>77</v>
      </c>
      <c r="G75" s="577"/>
      <c r="H75" s="578"/>
      <c r="I75" s="612" t="s">
        <v>174</v>
      </c>
      <c r="J75" s="613"/>
      <c r="K75" s="614"/>
    </row>
    <row r="76" spans="1:11" ht="17.25" customHeight="1" thickTop="1">
      <c r="A76" s="692" t="s">
        <v>96</v>
      </c>
      <c r="B76" s="655" t="s">
        <v>100</v>
      </c>
      <c r="C76" s="656"/>
      <c r="D76" s="56"/>
      <c r="E76" s="15" t="s">
        <v>97</v>
      </c>
      <c r="F76" s="15"/>
      <c r="G76" s="15"/>
      <c r="H76" s="121" t="s">
        <v>77</v>
      </c>
      <c r="I76" s="621"/>
      <c r="J76" s="622"/>
      <c r="K76" s="623"/>
    </row>
    <row r="77" spans="1:11" ht="17.25" customHeight="1">
      <c r="A77" s="693"/>
      <c r="B77" s="657"/>
      <c r="C77" s="656"/>
      <c r="D77" s="120" t="s">
        <v>77</v>
      </c>
      <c r="E77" s="15" t="s">
        <v>98</v>
      </c>
      <c r="F77" s="15"/>
      <c r="G77" s="15"/>
      <c r="H77" s="121" t="s">
        <v>77</v>
      </c>
      <c r="I77" s="624"/>
      <c r="J77" s="625"/>
      <c r="K77" s="626"/>
    </row>
    <row r="78" spans="1:11" ht="17.25" customHeight="1" thickBot="1">
      <c r="A78" s="694"/>
      <c r="B78" s="658"/>
      <c r="C78" s="659"/>
      <c r="D78" s="579"/>
      <c r="E78" s="19" t="s">
        <v>99</v>
      </c>
      <c r="F78" s="19"/>
      <c r="G78" s="19"/>
      <c r="H78" s="580" t="s">
        <v>77</v>
      </c>
      <c r="I78" s="624"/>
      <c r="J78" s="625"/>
      <c r="K78" s="626"/>
    </row>
    <row r="79" spans="1:11" ht="17.25" customHeight="1" thickTop="1">
      <c r="A79" s="750" t="s">
        <v>106</v>
      </c>
      <c r="B79" s="114" t="s">
        <v>101</v>
      </c>
      <c r="C79" s="115"/>
      <c r="D79" s="680" t="s">
        <v>102</v>
      </c>
      <c r="E79" s="681"/>
      <c r="F79" s="117" t="s">
        <v>175</v>
      </c>
      <c r="G79" s="116" t="s">
        <v>80</v>
      </c>
      <c r="H79" s="124" t="s">
        <v>103</v>
      </c>
      <c r="I79" s="125" t="s">
        <v>167</v>
      </c>
      <c r="J79" s="617" t="s">
        <v>168</v>
      </c>
      <c r="K79" s="618"/>
    </row>
    <row r="80" spans="1:11" ht="17.25" customHeight="1" thickBot="1">
      <c r="A80" s="717"/>
      <c r="B80" s="94" t="s">
        <v>176</v>
      </c>
      <c r="C80" s="115"/>
      <c r="D80" s="682" t="s">
        <v>139</v>
      </c>
      <c r="E80" s="683"/>
      <c r="F80" s="138" t="s">
        <v>116</v>
      </c>
      <c r="G80" s="139" t="s">
        <v>116</v>
      </c>
      <c r="H80" s="140" t="s">
        <v>116</v>
      </c>
      <c r="I80" s="126" t="s">
        <v>170</v>
      </c>
      <c r="J80" s="619" t="s">
        <v>169</v>
      </c>
      <c r="K80" s="620"/>
    </row>
    <row r="81" spans="1:17" ht="17.25" customHeight="1" thickTop="1">
      <c r="A81" s="717"/>
      <c r="B81" s="819" t="s">
        <v>104</v>
      </c>
      <c r="C81" s="35" t="s">
        <v>107</v>
      </c>
      <c r="D81" s="825" t="s">
        <v>77</v>
      </c>
      <c r="E81" s="826"/>
      <c r="F81" s="138" t="s">
        <v>116</v>
      </c>
      <c r="G81" s="139" t="s">
        <v>116</v>
      </c>
      <c r="H81" s="140" t="s">
        <v>116</v>
      </c>
      <c r="I81" s="126" t="s">
        <v>171</v>
      </c>
      <c r="J81" s="619" t="s">
        <v>169</v>
      </c>
      <c r="K81" s="620"/>
    </row>
    <row r="82" spans="1:17" ht="17.25" customHeight="1">
      <c r="A82" s="717"/>
      <c r="B82" s="820"/>
      <c r="C82" s="36" t="s">
        <v>108</v>
      </c>
      <c r="D82" s="827" t="s">
        <v>116</v>
      </c>
      <c r="E82" s="828"/>
      <c r="F82" s="141" t="s">
        <v>116</v>
      </c>
      <c r="G82" s="142" t="s">
        <v>116</v>
      </c>
      <c r="H82" s="143" t="s">
        <v>116</v>
      </c>
      <c r="I82" s="126" t="s">
        <v>172</v>
      </c>
      <c r="J82" s="619" t="s">
        <v>169</v>
      </c>
      <c r="K82" s="620"/>
    </row>
    <row r="83" spans="1:17" ht="17.25" customHeight="1" thickBot="1">
      <c r="A83" s="717"/>
      <c r="B83" s="820"/>
      <c r="C83" s="36" t="s">
        <v>109</v>
      </c>
      <c r="D83" s="827" t="s">
        <v>116</v>
      </c>
      <c r="E83" s="828"/>
      <c r="F83" s="141" t="s">
        <v>116</v>
      </c>
      <c r="G83" s="142" t="s">
        <v>116</v>
      </c>
      <c r="H83" s="143" t="s">
        <v>116</v>
      </c>
      <c r="I83" s="127" t="s">
        <v>173</v>
      </c>
      <c r="J83" s="608" t="s">
        <v>168</v>
      </c>
      <c r="K83" s="609"/>
    </row>
    <row r="84" spans="1:17" ht="17.25" customHeight="1" thickTop="1" thickBot="1">
      <c r="A84" s="717"/>
      <c r="B84" s="821"/>
      <c r="C84" s="37" t="s">
        <v>110</v>
      </c>
      <c r="D84" s="806" t="s">
        <v>116</v>
      </c>
      <c r="E84" s="807"/>
      <c r="F84" s="144" t="s">
        <v>116</v>
      </c>
      <c r="G84" s="145" t="s">
        <v>116</v>
      </c>
      <c r="H84" s="144" t="s">
        <v>116</v>
      </c>
      <c r="I84" s="816" t="s">
        <v>174</v>
      </c>
      <c r="J84" s="817"/>
      <c r="K84" s="818"/>
    </row>
    <row r="85" spans="1:17" ht="17.25" customHeight="1" thickTop="1">
      <c r="A85" s="717"/>
      <c r="B85" s="829" t="s">
        <v>105</v>
      </c>
      <c r="C85" s="34" t="s">
        <v>111</v>
      </c>
      <c r="D85" s="822" t="s">
        <v>116</v>
      </c>
      <c r="E85" s="822"/>
      <c r="F85" s="139" t="s">
        <v>116</v>
      </c>
      <c r="G85" s="139" t="s">
        <v>116</v>
      </c>
      <c r="H85" s="138" t="s">
        <v>116</v>
      </c>
      <c r="I85" s="697"/>
      <c r="J85" s="698"/>
      <c r="K85" s="699"/>
    </row>
    <row r="86" spans="1:17" ht="17.25" customHeight="1">
      <c r="A86" s="717"/>
      <c r="B86" s="830"/>
      <c r="C86" s="26" t="s">
        <v>112</v>
      </c>
      <c r="D86" s="823" t="s">
        <v>116</v>
      </c>
      <c r="E86" s="823"/>
      <c r="F86" s="142" t="s">
        <v>116</v>
      </c>
      <c r="G86" s="142" t="s">
        <v>116</v>
      </c>
      <c r="H86" s="141" t="s">
        <v>116</v>
      </c>
      <c r="I86" s="644"/>
      <c r="J86" s="645"/>
      <c r="K86" s="700"/>
    </row>
    <row r="87" spans="1:17" ht="17.25" customHeight="1" thickBot="1">
      <c r="A87" s="717"/>
      <c r="B87" s="830"/>
      <c r="C87" s="38" t="s">
        <v>113</v>
      </c>
      <c r="D87" s="824" t="s">
        <v>116</v>
      </c>
      <c r="E87" s="824"/>
      <c r="F87" s="142" t="s">
        <v>116</v>
      </c>
      <c r="G87" s="142" t="s">
        <v>116</v>
      </c>
      <c r="H87" s="141" t="s">
        <v>116</v>
      </c>
      <c r="I87" s="644"/>
      <c r="J87" s="645"/>
      <c r="K87" s="700"/>
    </row>
    <row r="88" spans="1:17" ht="17.25" customHeight="1" thickTop="1">
      <c r="A88" s="717"/>
      <c r="B88" s="831"/>
      <c r="C88" s="354" t="s">
        <v>114</v>
      </c>
      <c r="D88" s="833" t="s">
        <v>116</v>
      </c>
      <c r="E88" s="834"/>
      <c r="F88" s="146" t="s">
        <v>116</v>
      </c>
      <c r="G88" s="147" t="s">
        <v>116</v>
      </c>
      <c r="H88" s="146" t="s">
        <v>116</v>
      </c>
      <c r="I88" s="644"/>
      <c r="J88" s="645"/>
      <c r="K88" s="700"/>
    </row>
    <row r="89" spans="1:17" ht="17.25" customHeight="1" thickBot="1">
      <c r="A89" s="628"/>
      <c r="B89" s="832"/>
      <c r="C89" s="37" t="s">
        <v>115</v>
      </c>
      <c r="D89" s="806" t="s">
        <v>116</v>
      </c>
      <c r="E89" s="807"/>
      <c r="F89" s="144" t="s">
        <v>116</v>
      </c>
      <c r="G89" s="145" t="s">
        <v>116</v>
      </c>
      <c r="H89" s="144" t="s">
        <v>116</v>
      </c>
      <c r="I89" s="701"/>
      <c r="J89" s="702"/>
      <c r="K89" s="703"/>
    </row>
    <row r="90" spans="1:17" ht="17.25" customHeight="1" thickTop="1">
      <c r="A90" s="750" t="s">
        <v>117</v>
      </c>
      <c r="B90" s="349" t="s">
        <v>119</v>
      </c>
      <c r="C90" s="39"/>
      <c r="D90" s="15"/>
      <c r="E90" s="836"/>
      <c r="F90" s="837"/>
      <c r="G90" s="837"/>
      <c r="H90" s="837"/>
      <c r="I90" s="837"/>
      <c r="J90" s="837"/>
      <c r="K90" s="838"/>
    </row>
    <row r="91" spans="1:17" ht="17.25" customHeight="1">
      <c r="A91" s="717"/>
      <c r="B91" s="28" t="s">
        <v>120</v>
      </c>
      <c r="C91" s="29"/>
      <c r="D91" s="19"/>
      <c r="E91" s="839"/>
      <c r="F91" s="839"/>
      <c r="G91" s="839"/>
      <c r="H91" s="839"/>
      <c r="I91" s="839"/>
      <c r="J91" s="839"/>
      <c r="K91" s="840"/>
    </row>
    <row r="92" spans="1:17" ht="17.25" customHeight="1">
      <c r="A92" s="717"/>
      <c r="B92" s="349" t="s">
        <v>121</v>
      </c>
      <c r="C92" s="27"/>
      <c r="D92" s="12"/>
      <c r="E92" s="837"/>
      <c r="F92" s="837"/>
      <c r="G92" s="837"/>
      <c r="H92" s="837"/>
      <c r="I92" s="837"/>
      <c r="J92" s="837"/>
      <c r="K92" s="838"/>
    </row>
    <row r="93" spans="1:17" ht="17.25" customHeight="1">
      <c r="A93" s="717"/>
      <c r="B93" s="28" t="s">
        <v>122</v>
      </c>
      <c r="C93" s="29"/>
      <c r="D93" s="29"/>
      <c r="E93" s="839"/>
      <c r="F93" s="839"/>
      <c r="G93" s="839"/>
      <c r="H93" s="839"/>
      <c r="I93" s="839"/>
      <c r="J93" s="839"/>
      <c r="K93" s="840"/>
      <c r="L93" s="247"/>
      <c r="M93" s="223"/>
      <c r="N93" s="223"/>
      <c r="O93" s="224" t="s">
        <v>195</v>
      </c>
      <c r="P93" s="224" t="s">
        <v>196</v>
      </c>
      <c r="Q93" s="224" t="s">
        <v>197</v>
      </c>
    </row>
    <row r="94" spans="1:17" ht="17.25" customHeight="1">
      <c r="A94" s="717"/>
      <c r="B94" s="725" t="s">
        <v>123</v>
      </c>
      <c r="C94" s="796"/>
      <c r="D94" s="796"/>
      <c r="E94" s="841"/>
      <c r="F94" s="841"/>
      <c r="G94" s="841"/>
      <c r="H94" s="841"/>
      <c r="I94" s="841"/>
      <c r="J94" s="841"/>
      <c r="K94" s="842"/>
      <c r="L94" s="248"/>
      <c r="M94" s="225" t="s">
        <v>198</v>
      </c>
      <c r="N94" s="225" t="s">
        <v>139</v>
      </c>
      <c r="O94" s="299" t="str">
        <f>+K13</f>
        <v>人</v>
      </c>
      <c r="P94" s="299" t="str">
        <f>+I8</f>
        <v>人</v>
      </c>
      <c r="Q94" s="299" t="e">
        <f>+P94-O94</f>
        <v>#VALUE!</v>
      </c>
    </row>
    <row r="95" spans="1:17" ht="17.25" customHeight="1">
      <c r="A95" s="628"/>
      <c r="B95" s="808"/>
      <c r="C95" s="809"/>
      <c r="D95" s="809"/>
      <c r="E95" s="843"/>
      <c r="F95" s="843"/>
      <c r="G95" s="843"/>
      <c r="H95" s="843"/>
      <c r="I95" s="843"/>
      <c r="J95" s="843"/>
      <c r="K95" s="844"/>
      <c r="L95" s="248"/>
      <c r="M95" s="225" t="s">
        <v>199</v>
      </c>
      <c r="N95" s="225" t="s">
        <v>139</v>
      </c>
      <c r="O95" s="299" t="str">
        <f>+K15</f>
        <v>人</v>
      </c>
      <c r="P95" s="299" t="str">
        <f>+I8</f>
        <v>人</v>
      </c>
      <c r="Q95" s="299" t="e">
        <f>+P95-O95</f>
        <v>#VALUE!</v>
      </c>
    </row>
    <row r="96" spans="1:17" ht="17.25" customHeight="1">
      <c r="A96" s="750" t="s">
        <v>118</v>
      </c>
      <c r="B96" s="810" t="s">
        <v>131</v>
      </c>
      <c r="C96" s="811"/>
      <c r="D96" s="811"/>
      <c r="E96" s="811"/>
      <c r="F96" s="811"/>
      <c r="G96" s="811"/>
      <c r="H96" s="811"/>
      <c r="I96" s="811"/>
      <c r="J96" s="811"/>
      <c r="K96" s="812"/>
      <c r="L96" s="249"/>
      <c r="M96" s="225" t="s">
        <v>201</v>
      </c>
      <c r="N96" s="225" t="s">
        <v>285</v>
      </c>
      <c r="O96" s="299" t="str">
        <f>+K29</f>
        <v>個</v>
      </c>
      <c r="P96" s="299" t="str">
        <f>+K30</f>
        <v>個</v>
      </c>
      <c r="Q96" s="299" t="e">
        <f>+O96-P96</f>
        <v>#VALUE!</v>
      </c>
    </row>
    <row r="97" spans="1:17" ht="17.25" customHeight="1">
      <c r="A97" s="717"/>
      <c r="B97" s="813"/>
      <c r="C97" s="814"/>
      <c r="D97" s="814"/>
      <c r="E97" s="814"/>
      <c r="F97" s="814"/>
      <c r="G97" s="814"/>
      <c r="H97" s="814"/>
      <c r="I97" s="814"/>
      <c r="J97" s="814"/>
      <c r="K97" s="815"/>
      <c r="L97" s="249"/>
      <c r="M97" s="225" t="s">
        <v>202</v>
      </c>
      <c r="N97" s="225" t="s">
        <v>286</v>
      </c>
      <c r="O97" s="299" t="str">
        <f>+K31</f>
        <v>L/日/避難所</v>
      </c>
      <c r="P97" s="299" t="str">
        <f>+K32</f>
        <v>L/日/避難所</v>
      </c>
      <c r="Q97" s="299" t="e">
        <f>+O97-P97</f>
        <v>#VALUE!</v>
      </c>
    </row>
    <row r="98" spans="1:17" ht="17.25" customHeight="1">
      <c r="A98" s="717"/>
      <c r="B98" s="810" t="s">
        <v>132</v>
      </c>
      <c r="C98" s="811"/>
      <c r="D98" s="811"/>
      <c r="E98" s="811"/>
      <c r="F98" s="811"/>
      <c r="G98" s="811"/>
      <c r="H98" s="811"/>
      <c r="I98" s="811"/>
      <c r="J98" s="811"/>
      <c r="K98" s="812"/>
      <c r="L98" s="249"/>
      <c r="M98" s="225" t="s">
        <v>203</v>
      </c>
      <c r="N98" s="225" t="s">
        <v>287</v>
      </c>
      <c r="O98" s="299" t="str">
        <f>+K33</f>
        <v>L/日/避難所</v>
      </c>
      <c r="P98" s="299" t="str">
        <f>+K34</f>
        <v>L/日/避難所</v>
      </c>
      <c r="Q98" s="299" t="e">
        <f>+O98-P98</f>
        <v>#VALUE!</v>
      </c>
    </row>
    <row r="99" spans="1:17" ht="17.25" customHeight="1">
      <c r="A99" s="717"/>
      <c r="B99" s="813"/>
      <c r="C99" s="814"/>
      <c r="D99" s="814"/>
      <c r="E99" s="814"/>
      <c r="F99" s="814"/>
      <c r="G99" s="814"/>
      <c r="H99" s="814"/>
      <c r="I99" s="814"/>
      <c r="J99" s="814"/>
      <c r="K99" s="815"/>
      <c r="L99" s="249"/>
      <c r="M99" s="225" t="s">
        <v>205</v>
      </c>
      <c r="N99" s="225" t="s">
        <v>288</v>
      </c>
      <c r="O99" s="299" t="str">
        <f>+K40</f>
        <v>箇所</v>
      </c>
      <c r="P99" s="299" t="str">
        <f>+F40</f>
        <v>（　　箇所）</v>
      </c>
      <c r="Q99" s="299" t="e">
        <f>+O99-P99</f>
        <v>#VALUE!</v>
      </c>
    </row>
    <row r="100" spans="1:17" ht="17.25" customHeight="1">
      <c r="A100" s="717"/>
      <c r="B100" s="810" t="s">
        <v>124</v>
      </c>
      <c r="C100" s="811"/>
      <c r="D100" s="811"/>
      <c r="E100" s="811"/>
      <c r="F100" s="811"/>
      <c r="G100" s="811"/>
      <c r="H100" s="811"/>
      <c r="I100" s="811"/>
      <c r="J100" s="811"/>
      <c r="K100" s="812"/>
      <c r="L100" s="337"/>
      <c r="M100" s="225" t="s">
        <v>204</v>
      </c>
      <c r="N100" s="225"/>
      <c r="O100" s="973">
        <f>+I52</f>
        <v>0</v>
      </c>
      <c r="P100" s="973"/>
      <c r="Q100" s="973"/>
    </row>
    <row r="101" spans="1:17" ht="17.25" customHeight="1" thickBot="1">
      <c r="A101" s="717"/>
      <c r="B101" s="881"/>
      <c r="C101" s="882"/>
      <c r="D101" s="882"/>
      <c r="E101" s="882"/>
      <c r="F101" s="882"/>
      <c r="G101" s="882"/>
      <c r="H101" s="882"/>
      <c r="I101" s="882"/>
      <c r="J101" s="882"/>
      <c r="K101" s="883"/>
      <c r="L101" s="337"/>
      <c r="M101" s="225" t="s">
        <v>200</v>
      </c>
      <c r="N101" s="225"/>
      <c r="O101" s="299" t="str">
        <f>+F25</f>
        <v>有　・　無</v>
      </c>
      <c r="P101" s="299"/>
      <c r="Q101" s="299"/>
    </row>
    <row r="102" spans="1:17" ht="14.25" customHeight="1" thickTop="1">
      <c r="A102" s="716"/>
      <c r="B102" s="253" t="s">
        <v>227</v>
      </c>
      <c r="C102" s="253"/>
      <c r="D102" s="254"/>
      <c r="E102" s="254"/>
      <c r="F102" s="254"/>
      <c r="G102" s="254"/>
      <c r="H102" s="254"/>
      <c r="I102" s="254"/>
      <c r="J102" s="254"/>
      <c r="K102" s="252"/>
      <c r="L102" s="338"/>
      <c r="M102" s="184"/>
      <c r="N102" s="184"/>
      <c r="O102" s="180"/>
      <c r="P102" s="180"/>
      <c r="Q102" s="180"/>
    </row>
    <row r="103" spans="1:17" ht="14.25" customHeight="1">
      <c r="A103" s="716"/>
      <c r="B103" s="1147" t="s">
        <v>351</v>
      </c>
      <c r="C103" s="1148"/>
      <c r="D103" s="966"/>
      <c r="E103" s="966"/>
      <c r="F103" s="966"/>
      <c r="G103" s="966"/>
      <c r="H103" s="966"/>
      <c r="I103" s="966"/>
      <c r="J103" s="966"/>
      <c r="K103" s="967"/>
      <c r="L103" s="338"/>
      <c r="M103" s="184"/>
      <c r="N103" s="184"/>
      <c r="O103" s="184"/>
      <c r="P103" s="184"/>
      <c r="Q103" s="184"/>
    </row>
    <row r="104" spans="1:17" ht="14.25" customHeight="1">
      <c r="A104" s="716"/>
      <c r="B104" s="800"/>
      <c r="C104" s="801"/>
      <c r="D104" s="801"/>
      <c r="E104" s="801"/>
      <c r="F104" s="801"/>
      <c r="G104" s="801"/>
      <c r="H104" s="801"/>
      <c r="I104" s="801"/>
      <c r="J104" s="801"/>
      <c r="K104" s="802"/>
      <c r="L104" s="184"/>
      <c r="M104" s="184"/>
      <c r="N104" s="184"/>
      <c r="O104" s="184"/>
      <c r="P104" s="184"/>
    </row>
    <row r="105" spans="1:17" ht="14.25" customHeight="1" thickBot="1">
      <c r="A105" s="753"/>
      <c r="B105" s="803"/>
      <c r="C105" s="804"/>
      <c r="D105" s="804"/>
      <c r="E105" s="804"/>
      <c r="F105" s="804"/>
      <c r="G105" s="804"/>
      <c r="H105" s="804"/>
      <c r="I105" s="804"/>
      <c r="J105" s="804"/>
      <c r="K105" s="805"/>
    </row>
    <row r="106" spans="1:17" ht="14.25" thickTop="1"/>
  </sheetData>
  <mergeCells count="150">
    <mergeCell ref="A96:A105"/>
    <mergeCell ref="B96:K97"/>
    <mergeCell ref="B98:K99"/>
    <mergeCell ref="B100:K101"/>
    <mergeCell ref="O100:Q100"/>
    <mergeCell ref="B103:C103"/>
    <mergeCell ref="D103:K103"/>
    <mergeCell ref="B104:K105"/>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I85:K89"/>
    <mergeCell ref="D86:E86"/>
    <mergeCell ref="D87:E87"/>
    <mergeCell ref="D88:E88"/>
    <mergeCell ref="B81:B84"/>
    <mergeCell ref="D81:E81"/>
    <mergeCell ref="J81:K81"/>
    <mergeCell ref="D82:E82"/>
    <mergeCell ref="J82:K82"/>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I35:K39"/>
    <mergeCell ref="B29:C34"/>
    <mergeCell ref="I29:J29"/>
    <mergeCell ref="I30:J30"/>
    <mergeCell ref="I31:J31"/>
    <mergeCell ref="I32:J32"/>
    <mergeCell ref="D40:D42"/>
    <mergeCell ref="I40:J40"/>
    <mergeCell ref="I41:J41"/>
    <mergeCell ref="E29:F29"/>
    <mergeCell ref="G29:H29"/>
    <mergeCell ref="E30:F30"/>
    <mergeCell ref="F37:G37"/>
    <mergeCell ref="F38:G38"/>
    <mergeCell ref="F39:G39"/>
    <mergeCell ref="A27:A28"/>
    <mergeCell ref="B27:H28"/>
    <mergeCell ref="I27:K28"/>
    <mergeCell ref="D19:H19"/>
    <mergeCell ref="B20:C21"/>
    <mergeCell ref="D20:H20"/>
    <mergeCell ref="I20:K20"/>
    <mergeCell ref="D21:K21"/>
    <mergeCell ref="B22:C23"/>
    <mergeCell ref="D22:H22"/>
    <mergeCell ref="I22:K23"/>
    <mergeCell ref="D23:H2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D11:E11"/>
    <mergeCell ref="I11:K12"/>
    <mergeCell ref="B12:H12"/>
    <mergeCell ref="A7:A13"/>
    <mergeCell ref="B7:E7"/>
    <mergeCell ref="F7:H7"/>
    <mergeCell ref="B8:E8"/>
    <mergeCell ref="D9:E9"/>
    <mergeCell ref="G9:H9"/>
    <mergeCell ref="B13:H13"/>
    <mergeCell ref="I13:J13"/>
    <mergeCell ref="E1:K1"/>
    <mergeCell ref="A2:E3"/>
    <mergeCell ref="G2:H2"/>
    <mergeCell ref="I2:K2"/>
    <mergeCell ref="G3:H3"/>
    <mergeCell ref="I3:K3"/>
    <mergeCell ref="J9:K9"/>
    <mergeCell ref="B10:E10"/>
    <mergeCell ref="G10:H10"/>
    <mergeCell ref="E51:F51"/>
    <mergeCell ref="G51:H51"/>
    <mergeCell ref="G30:H30"/>
    <mergeCell ref="E31:G31"/>
    <mergeCell ref="E32:G32"/>
    <mergeCell ref="E33:F33"/>
    <mergeCell ref="G33:H33"/>
    <mergeCell ref="E34:F34"/>
    <mergeCell ref="G34:H34"/>
    <mergeCell ref="F35:G35"/>
    <mergeCell ref="F36:G36"/>
  </mergeCells>
  <phoneticPr fontId="47"/>
  <conditionalFormatting sqref="Q96 Q101">
    <cfRule type="cellIs" dxfId="51" priority="4" stopIfTrue="1" operator="greaterThan">
      <formula>0</formula>
    </cfRule>
  </conditionalFormatting>
  <conditionalFormatting sqref="Q99">
    <cfRule type="cellIs" dxfId="50" priority="3" stopIfTrue="1" operator="greaterThan">
      <formula>0</formula>
    </cfRule>
  </conditionalFormatting>
  <conditionalFormatting sqref="Q97:Q98">
    <cfRule type="cellIs" dxfId="49" priority="2" stopIfTrue="1" operator="greaterThan">
      <formula>0</formula>
    </cfRule>
  </conditionalFormatting>
  <conditionalFormatting sqref="Q94:Q95">
    <cfRule type="cellIs" dxfId="48" priority="1" stopIfTrue="1" operator="greaterThan">
      <formula>0</formula>
    </cfRule>
  </conditionalFormatting>
  <dataValidations count="18">
    <dataValidation type="list" allowBlank="1" showInputMessage="1" showErrorMessage="1" sqref="F61">
      <formula1>"熊本県,大分県,福岡県,長崎県"</formula1>
    </dataValidation>
    <dataValidation type="list" allowBlank="1" showInputMessage="1" showErrorMessage="1" sqref="J80:K83">
      <formula1>"◎,○,×"</formula1>
    </dataValidation>
    <dataValidation type="list" allowBlank="1" showInputMessage="1" showErrorMessage="1" sqref="E45:F45">
      <formula1>"不良　・　普　・　良,不良,普,良"</formula1>
    </dataValidation>
    <dataValidation type="list" allowBlank="1" showInputMessage="1" showErrorMessage="1" sqref="G52:H52">
      <formula1>"無(不適)　・　有(適),無(不適),有(適)"</formula1>
    </dataValidation>
    <dataValidation type="list" allowBlank="1" showInputMessage="1" showErrorMessage="1" sqref="E29:F30 E33:F34">
      <formula1>"可(開通)・不可(不通),可(開通),不可(不通)"</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35:E39">
      <formula1>"無・有,無,有"</formula1>
    </dataValidation>
    <dataValidation type="list" allowBlank="1" showInputMessage="1" showErrorMessage="1" sqref="F35:G39">
      <formula1>"（使用可・使用不可）,（使用可),（使用不可）"</formula1>
    </dataValidation>
    <dataValidation type="list" allowBlank="1" showInputMessage="1" showErrorMessage="1" sqref="E40">
      <formula1>"無(使用不可)・有(使用可),無(使用不可),有(使用可)"</formula1>
    </dataValidation>
    <dataValidation type="list" allowBlank="1" showInputMessage="1" showErrorMessage="1" sqref="F41:F42 H41:H42">
      <formula1>"不良・普・良,不良,普,良"</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H40 E43:E44 G44">
      <formula1>"無 ・ 有,無,有"</formula1>
    </dataValidation>
    <dataValidation type="list" allowBlank="1" showInputMessage="1" showErrorMessage="1" sqref="H45:H46 F46 E48:E50 H49:H50 E52">
      <formula1>"無　・　有,有,無"</formula1>
    </dataValidation>
    <dataValidation type="list" allowBlank="1" showInputMessage="1" showErrorMessage="1" sqref="G47:H48">
      <formula1>"不適　・　適,適,不適"</formula1>
    </dataValidation>
    <dataValidation type="list" allowBlank="1" showInputMessage="1" showErrorMessage="1" sqref="E51">
      <formula1>"１回　・　２回　・　３回,１回,２回,３回"</formula1>
    </dataValidation>
    <dataValidation type="list" allowBlank="1" showInputMessage="1" showErrorMessage="1" sqref="G51:H51">
      <formula1>"十分 ・ 不足 ・ 無,十分,不足,無"</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topLeftCell="A25" zoomScale="110" zoomScaleNormal="100" zoomScaleSheetLayoutView="110" workbookViewId="0">
      <selection activeCell="B103" sqref="B103:C103"/>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125" style="1" customWidth="1"/>
    <col min="13" max="13" width="8.5" style="1" customWidth="1"/>
    <col min="14" max="14" width="7.875" style="1" customWidth="1"/>
    <col min="15" max="16" width="8.25" style="1" customWidth="1"/>
    <col min="17" max="16384" width="9" style="1"/>
  </cols>
  <sheetData>
    <row r="1" spans="1:11" ht="17.25" customHeight="1" thickBot="1">
      <c r="A1" s="4" t="s">
        <v>225</v>
      </c>
      <c r="B1" s="4"/>
      <c r="C1" s="4"/>
      <c r="D1" s="4"/>
      <c r="E1" s="1248" t="s">
        <v>342</v>
      </c>
      <c r="F1" s="1248"/>
      <c r="G1" s="1248"/>
      <c r="H1" s="1248"/>
      <c r="I1" s="1248"/>
      <c r="J1" s="1248"/>
      <c r="K1" s="1248"/>
    </row>
    <row r="2" spans="1:11" ht="17.25" customHeight="1" thickTop="1">
      <c r="A2" s="678" t="s">
        <v>130</v>
      </c>
      <c r="B2" s="679"/>
      <c r="C2" s="679"/>
      <c r="D2" s="679"/>
      <c r="E2" s="679"/>
      <c r="F2" s="4"/>
      <c r="G2" s="669" t="s">
        <v>65</v>
      </c>
      <c r="H2" s="670"/>
      <c r="I2" s="663" t="s">
        <v>0</v>
      </c>
      <c r="J2" s="664"/>
      <c r="K2" s="665"/>
    </row>
    <row r="3" spans="1:11" ht="17.25" customHeight="1" thickBot="1">
      <c r="A3" s="679"/>
      <c r="B3" s="679"/>
      <c r="C3" s="679"/>
      <c r="D3" s="679"/>
      <c r="E3" s="679"/>
      <c r="F3" s="4"/>
      <c r="G3" s="671" t="s">
        <v>28</v>
      </c>
      <c r="H3" s="672"/>
      <c r="I3" s="666"/>
      <c r="J3" s="667"/>
      <c r="K3" s="668"/>
    </row>
    <row r="4" spans="1:11" ht="17.25" customHeight="1" thickTop="1">
      <c r="A4" s="6" t="s">
        <v>1</v>
      </c>
      <c r="B4" s="4"/>
      <c r="C4" s="4"/>
      <c r="D4" s="4"/>
      <c r="E4" s="4"/>
      <c r="F4" s="4"/>
      <c r="G4" s="530"/>
      <c r="H4" s="60"/>
      <c r="I4" s="60"/>
      <c r="J4" s="60"/>
      <c r="K4" s="60"/>
    </row>
    <row r="5" spans="1:11" ht="17.25" customHeight="1">
      <c r="A5" s="6" t="s">
        <v>2</v>
      </c>
      <c r="B5" s="4"/>
      <c r="C5" s="4"/>
      <c r="D5" s="4"/>
      <c r="E5" s="4"/>
      <c r="F5" s="4"/>
      <c r="G5" s="4"/>
      <c r="H5" s="4"/>
      <c r="I5" s="4"/>
      <c r="J5" s="4"/>
      <c r="K5" s="4"/>
    </row>
    <row r="6" spans="1:11" ht="17.25" customHeight="1" thickBot="1">
      <c r="A6" s="6" t="s">
        <v>3</v>
      </c>
      <c r="B6" s="4"/>
      <c r="C6" s="4"/>
      <c r="D6" s="4"/>
      <c r="E6" s="4"/>
      <c r="F6" s="4"/>
      <c r="G6" s="4"/>
      <c r="H6" s="4"/>
      <c r="I6" s="4"/>
      <c r="J6" s="4"/>
      <c r="K6" s="4"/>
    </row>
    <row r="7" spans="1:11" ht="17.25" customHeight="1" thickTop="1" thickBot="1">
      <c r="A7" s="715" t="s">
        <v>4</v>
      </c>
      <c r="B7" s="730" t="s">
        <v>5</v>
      </c>
      <c r="C7" s="729"/>
      <c r="D7" s="729"/>
      <c r="E7" s="731"/>
      <c r="F7" s="728" t="s">
        <v>73</v>
      </c>
      <c r="G7" s="729"/>
      <c r="H7" s="729"/>
      <c r="I7" s="347" t="s">
        <v>16</v>
      </c>
      <c r="J7" s="369" t="s">
        <v>349</v>
      </c>
      <c r="K7" s="370" t="s">
        <v>350</v>
      </c>
    </row>
    <row r="8" spans="1:11" ht="17.25" customHeight="1" thickTop="1" thickBot="1">
      <c r="A8" s="716"/>
      <c r="B8" s="675"/>
      <c r="C8" s="676"/>
      <c r="D8" s="676"/>
      <c r="E8" s="677"/>
      <c r="F8" s="47"/>
      <c r="G8" s="48"/>
      <c r="H8" s="48"/>
      <c r="I8" s="169" t="s">
        <v>77</v>
      </c>
      <c r="J8" s="91" t="s">
        <v>149</v>
      </c>
      <c r="K8" s="531" t="s">
        <v>150</v>
      </c>
    </row>
    <row r="9" spans="1:11" ht="17.25" customHeight="1" thickTop="1">
      <c r="A9" s="717"/>
      <c r="B9" s="16" t="s">
        <v>14</v>
      </c>
      <c r="C9" s="15"/>
      <c r="D9" s="723"/>
      <c r="E9" s="724"/>
      <c r="F9" s="16" t="s">
        <v>15</v>
      </c>
      <c r="G9" s="721"/>
      <c r="H9" s="722"/>
      <c r="I9" s="16" t="s">
        <v>6</v>
      </c>
      <c r="J9" s="673"/>
      <c r="K9" s="674"/>
    </row>
    <row r="10" spans="1:11" ht="17.25" customHeight="1">
      <c r="A10" s="717"/>
      <c r="B10" s="718"/>
      <c r="C10" s="719"/>
      <c r="D10" s="719"/>
      <c r="E10" s="720"/>
      <c r="F10" s="77" t="s">
        <v>136</v>
      </c>
      <c r="G10" s="649"/>
      <c r="H10" s="650"/>
      <c r="I10" s="532"/>
      <c r="J10" s="533"/>
      <c r="K10" s="534" t="s">
        <v>345</v>
      </c>
    </row>
    <row r="11" spans="1:11" ht="17.25" customHeight="1">
      <c r="A11" s="717"/>
      <c r="B11" s="13" t="s">
        <v>20</v>
      </c>
      <c r="C11" s="14"/>
      <c r="D11" s="637" t="s">
        <v>315</v>
      </c>
      <c r="E11" s="637"/>
      <c r="F11" s="78" t="s">
        <v>137</v>
      </c>
      <c r="G11" s="168" t="str">
        <f>IF(ISERROR(K10/I8),"",K10/I8)</f>
        <v/>
      </c>
      <c r="H11" s="10" t="s">
        <v>138</v>
      </c>
      <c r="I11" s="861" t="s">
        <v>7</v>
      </c>
      <c r="J11" s="862"/>
      <c r="K11" s="863"/>
    </row>
    <row r="12" spans="1:11" ht="17.25" customHeight="1">
      <c r="A12" s="717"/>
      <c r="B12" s="725" t="s">
        <v>60</v>
      </c>
      <c r="C12" s="726"/>
      <c r="D12" s="726"/>
      <c r="E12" s="726"/>
      <c r="F12" s="726"/>
      <c r="G12" s="726"/>
      <c r="H12" s="727"/>
      <c r="I12" s="864"/>
      <c r="J12" s="865"/>
      <c r="K12" s="866"/>
    </row>
    <row r="13" spans="1:11" ht="17.25" customHeight="1" thickBot="1">
      <c r="A13" s="628"/>
      <c r="B13" s="885"/>
      <c r="C13" s="786"/>
      <c r="D13" s="786"/>
      <c r="E13" s="786"/>
      <c r="F13" s="786"/>
      <c r="G13" s="786"/>
      <c r="H13" s="787"/>
      <c r="I13" s="776" t="s">
        <v>185</v>
      </c>
      <c r="J13" s="777"/>
      <c r="K13" s="166" t="str">
        <f>IF(ISERROR(K10/3.5),"人",K10/3.5)</f>
        <v>人</v>
      </c>
    </row>
    <row r="14" spans="1:11" ht="17.25" customHeight="1" thickTop="1">
      <c r="A14" s="715" t="s">
        <v>13</v>
      </c>
      <c r="B14" s="730" t="s">
        <v>8</v>
      </c>
      <c r="C14" s="739"/>
      <c r="D14" s="739"/>
      <c r="E14" s="739"/>
      <c r="F14" s="739"/>
      <c r="G14" s="739"/>
      <c r="H14" s="740"/>
      <c r="I14" s="774" t="s">
        <v>187</v>
      </c>
      <c r="J14" s="775"/>
      <c r="K14" s="167" t="str">
        <f>IF(ISERROR(I8-K13),"人",I8-K13)</f>
        <v>人</v>
      </c>
    </row>
    <row r="15" spans="1:11" ht="17.25" customHeight="1" thickBot="1">
      <c r="A15" s="716"/>
      <c r="B15" s="44" t="s">
        <v>17</v>
      </c>
      <c r="C15" s="45"/>
      <c r="D15" s="784"/>
      <c r="E15" s="784"/>
      <c r="F15" s="784"/>
      <c r="G15" s="784"/>
      <c r="H15" s="785"/>
      <c r="I15" s="774" t="s">
        <v>186</v>
      </c>
      <c r="J15" s="775"/>
      <c r="K15" s="166" t="str">
        <f>IF(ISERROR(K10/6.4),"人",K10/6.4)</f>
        <v>人</v>
      </c>
    </row>
    <row r="16" spans="1:11" ht="17.25" customHeight="1" thickTop="1">
      <c r="A16" s="717"/>
      <c r="B16" s="16" t="s">
        <v>18</v>
      </c>
      <c r="C16" s="15"/>
      <c r="D16" s="786"/>
      <c r="E16" s="786"/>
      <c r="F16" s="786"/>
      <c r="G16" s="786"/>
      <c r="H16" s="787"/>
      <c r="I16" s="776" t="s">
        <v>188</v>
      </c>
      <c r="J16" s="777"/>
      <c r="K16" s="167" t="str">
        <f>IF(ISERROR(I8-K15),"人",I8-K15)</f>
        <v>人</v>
      </c>
    </row>
    <row r="17" spans="1:12" ht="17.25" customHeight="1">
      <c r="A17" s="717"/>
      <c r="B17" s="736" t="s">
        <v>19</v>
      </c>
      <c r="C17" s="737"/>
      <c r="D17" s="737"/>
      <c r="E17" s="737"/>
      <c r="F17" s="737"/>
      <c r="G17" s="737"/>
      <c r="H17" s="738"/>
      <c r="I17" s="158"/>
      <c r="J17" s="159"/>
      <c r="K17" s="160"/>
    </row>
    <row r="18" spans="1:12" ht="17.25" customHeight="1">
      <c r="A18" s="717"/>
      <c r="B18" s="718"/>
      <c r="C18" s="719"/>
      <c r="D18" s="719"/>
      <c r="E18" s="719"/>
      <c r="F18" s="719"/>
      <c r="G18" s="719"/>
      <c r="H18" s="720"/>
      <c r="I18" s="158"/>
      <c r="J18" s="159"/>
      <c r="K18" s="160"/>
    </row>
    <row r="19" spans="1:12" ht="17.25" customHeight="1" thickBot="1">
      <c r="A19" s="717"/>
      <c r="B19" s="349" t="s">
        <v>21</v>
      </c>
      <c r="C19" s="12"/>
      <c r="D19" s="867" t="s">
        <v>29</v>
      </c>
      <c r="E19" s="867"/>
      <c r="F19" s="867"/>
      <c r="G19" s="867"/>
      <c r="H19" s="868"/>
      <c r="I19" s="158"/>
      <c r="J19" s="159"/>
      <c r="K19" s="160"/>
    </row>
    <row r="20" spans="1:12" ht="17.25" customHeight="1" thickTop="1">
      <c r="A20" s="716"/>
      <c r="B20" s="857" t="s">
        <v>26</v>
      </c>
      <c r="C20" s="858"/>
      <c r="D20" s="732" t="s">
        <v>30</v>
      </c>
      <c r="E20" s="732"/>
      <c r="F20" s="732"/>
      <c r="G20" s="732"/>
      <c r="H20" s="732"/>
      <c r="I20" s="1249" t="s">
        <v>126</v>
      </c>
      <c r="J20" s="1249"/>
      <c r="K20" s="1250"/>
    </row>
    <row r="21" spans="1:12" ht="17.25" customHeight="1" thickBot="1">
      <c r="A21" s="716"/>
      <c r="B21" s="859"/>
      <c r="C21" s="860"/>
      <c r="D21" s="695" t="s">
        <v>330</v>
      </c>
      <c r="E21" s="695"/>
      <c r="F21" s="695"/>
      <c r="G21" s="695"/>
      <c r="H21" s="695"/>
      <c r="I21" s="695"/>
      <c r="J21" s="695"/>
      <c r="K21" s="696"/>
    </row>
    <row r="22" spans="1:12" ht="17.25" customHeight="1" thickTop="1">
      <c r="A22" s="717"/>
      <c r="B22" s="655" t="s">
        <v>22</v>
      </c>
      <c r="C22" s="656"/>
      <c r="D22" s="786" t="s">
        <v>30</v>
      </c>
      <c r="E22" s="786"/>
      <c r="F22" s="786"/>
      <c r="G22" s="786"/>
      <c r="H22" s="786"/>
      <c r="I22" s="707" t="s">
        <v>11</v>
      </c>
      <c r="J22" s="708"/>
      <c r="K22" s="709"/>
    </row>
    <row r="23" spans="1:12" ht="17.25" customHeight="1">
      <c r="A23" s="717"/>
      <c r="B23" s="658"/>
      <c r="C23" s="659"/>
      <c r="D23" s="719" t="s">
        <v>27</v>
      </c>
      <c r="E23" s="719"/>
      <c r="F23" s="719"/>
      <c r="G23" s="719"/>
      <c r="H23" s="719"/>
      <c r="I23" s="710"/>
      <c r="J23" s="708"/>
      <c r="K23" s="709"/>
    </row>
    <row r="24" spans="1:12" ht="17.25" customHeight="1" thickBot="1">
      <c r="A24" s="717"/>
      <c r="B24" s="725" t="s">
        <v>9</v>
      </c>
      <c r="C24" s="796"/>
      <c r="D24" s="796"/>
      <c r="E24" s="796"/>
      <c r="F24" s="796"/>
      <c r="G24" s="796"/>
      <c r="H24" s="796"/>
      <c r="I24" s="790"/>
      <c r="J24" s="791"/>
      <c r="K24" s="792"/>
    </row>
    <row r="25" spans="1:12" ht="17.25" customHeight="1" thickTop="1" thickBot="1">
      <c r="A25" s="717"/>
      <c r="B25" s="17" t="s">
        <v>23</v>
      </c>
      <c r="C25" s="18"/>
      <c r="D25" s="348" t="s">
        <v>314</v>
      </c>
      <c r="E25" s="58" t="s">
        <v>71</v>
      </c>
      <c r="F25" s="175" t="s">
        <v>314</v>
      </c>
      <c r="G25" s="741"/>
      <c r="H25" s="742"/>
      <c r="I25" s="790"/>
      <c r="J25" s="791"/>
      <c r="K25" s="792"/>
    </row>
    <row r="26" spans="1:12" ht="17.25" customHeight="1" thickTop="1">
      <c r="A26" s="628"/>
      <c r="B26" s="869" t="s">
        <v>25</v>
      </c>
      <c r="C26" s="870"/>
      <c r="D26" s="870"/>
      <c r="E26" s="56" t="s">
        <v>314</v>
      </c>
      <c r="F26" s="733"/>
      <c r="G26" s="734"/>
      <c r="H26" s="735"/>
      <c r="I26" s="793"/>
      <c r="J26" s="794"/>
      <c r="K26" s="795"/>
    </row>
    <row r="27" spans="1:12" ht="17.25" customHeight="1">
      <c r="A27" s="627"/>
      <c r="B27" s="629" t="s">
        <v>293</v>
      </c>
      <c r="C27" s="630"/>
      <c r="D27" s="630"/>
      <c r="E27" s="630"/>
      <c r="F27" s="630"/>
      <c r="G27" s="630"/>
      <c r="H27" s="631"/>
      <c r="I27" s="680" t="s">
        <v>10</v>
      </c>
      <c r="J27" s="711"/>
      <c r="K27" s="681"/>
    </row>
    <row r="28" spans="1:12" ht="17.25" customHeight="1" thickBot="1">
      <c r="A28" s="628"/>
      <c r="B28" s="632"/>
      <c r="C28" s="633"/>
      <c r="D28" s="633"/>
      <c r="E28" s="633"/>
      <c r="F28" s="633"/>
      <c r="G28" s="633"/>
      <c r="H28" s="634"/>
      <c r="I28" s="712"/>
      <c r="J28" s="713"/>
      <c r="K28" s="714"/>
    </row>
    <row r="29" spans="1:12" ht="17.25" customHeight="1" thickTop="1">
      <c r="A29" s="750" t="s">
        <v>12</v>
      </c>
      <c r="B29" s="680" t="s">
        <v>31</v>
      </c>
      <c r="C29" s="847"/>
      <c r="D29" s="41" t="s">
        <v>32</v>
      </c>
      <c r="E29" s="1251" t="s">
        <v>296</v>
      </c>
      <c r="F29" s="1251"/>
      <c r="G29" s="1252" t="s">
        <v>294</v>
      </c>
      <c r="H29" s="1253"/>
      <c r="I29" s="764" t="s">
        <v>233</v>
      </c>
      <c r="J29" s="765"/>
      <c r="K29" s="535" t="str">
        <f>IF(ISERROR(I8/250),"個",ROUNDUP(I8/250,0))</f>
        <v>個</v>
      </c>
      <c r="L29" s="1" t="s">
        <v>193</v>
      </c>
    </row>
    <row r="30" spans="1:12" ht="17.25" customHeight="1">
      <c r="A30" s="717"/>
      <c r="B30" s="848"/>
      <c r="C30" s="849"/>
      <c r="D30" s="42" t="s">
        <v>62</v>
      </c>
      <c r="E30" s="1254" t="s">
        <v>296</v>
      </c>
      <c r="F30" s="1254"/>
      <c r="G30" s="1239" t="s">
        <v>294</v>
      </c>
      <c r="H30" s="1240"/>
      <c r="I30" s="646" t="s">
        <v>182</v>
      </c>
      <c r="J30" s="766"/>
      <c r="K30" s="536" t="s">
        <v>181</v>
      </c>
    </row>
    <row r="31" spans="1:12" ht="17.25" customHeight="1">
      <c r="A31" s="717"/>
      <c r="B31" s="848"/>
      <c r="C31" s="849"/>
      <c r="D31" s="42" t="s">
        <v>33</v>
      </c>
      <c r="E31" s="1241" t="s">
        <v>297</v>
      </c>
      <c r="F31" s="1241"/>
      <c r="G31" s="1241"/>
      <c r="H31" s="537" t="s">
        <v>295</v>
      </c>
      <c r="I31" s="646" t="s">
        <v>207</v>
      </c>
      <c r="J31" s="616"/>
      <c r="K31" s="171" t="str">
        <f>IF(ISERROR(I8*6),"L/日/避難所",I8*6)</f>
        <v>L/日/避難所</v>
      </c>
    </row>
    <row r="32" spans="1:12" ht="17.25" customHeight="1" thickBot="1">
      <c r="A32" s="717"/>
      <c r="B32" s="848"/>
      <c r="C32" s="849"/>
      <c r="D32" s="43" t="s">
        <v>41</v>
      </c>
      <c r="E32" s="1238" t="s">
        <v>302</v>
      </c>
      <c r="F32" s="1238"/>
      <c r="G32" s="1238"/>
      <c r="H32" s="538" t="s">
        <v>295</v>
      </c>
      <c r="I32" s="646" t="s">
        <v>192</v>
      </c>
      <c r="J32" s="616"/>
      <c r="K32" s="189" t="s">
        <v>194</v>
      </c>
    </row>
    <row r="33" spans="1:16" ht="17.25" customHeight="1" thickTop="1">
      <c r="A33" s="717"/>
      <c r="B33" s="848"/>
      <c r="C33" s="850"/>
      <c r="D33" s="28" t="s">
        <v>34</v>
      </c>
      <c r="E33" s="1242" t="s">
        <v>296</v>
      </c>
      <c r="F33" s="1242"/>
      <c r="G33" s="1243" t="s">
        <v>294</v>
      </c>
      <c r="H33" s="1244"/>
      <c r="I33" s="615" t="s">
        <v>184</v>
      </c>
      <c r="J33" s="616"/>
      <c r="K33" s="171" t="str">
        <f>IF(ISERROR(I8*3),"L/日/避難所",I8*3)</f>
        <v>L/日/避難所</v>
      </c>
    </row>
    <row r="34" spans="1:16" ht="17.25" customHeight="1">
      <c r="A34" s="717"/>
      <c r="B34" s="816"/>
      <c r="C34" s="818"/>
      <c r="D34" s="349" t="s">
        <v>35</v>
      </c>
      <c r="E34" s="1245" t="s">
        <v>296</v>
      </c>
      <c r="F34" s="1245"/>
      <c r="G34" s="1246" t="s">
        <v>294</v>
      </c>
      <c r="H34" s="1247"/>
      <c r="I34" s="162" t="s">
        <v>183</v>
      </c>
      <c r="J34" s="539" t="s">
        <v>206</v>
      </c>
      <c r="K34" s="171" t="str">
        <f>IF(ISERROR(J34*I8),"L/日/避難所",J34*I8)</f>
        <v>L/日/避難所</v>
      </c>
    </row>
    <row r="35" spans="1:16" ht="17.25" customHeight="1">
      <c r="A35" s="717"/>
      <c r="B35" s="629" t="s">
        <v>36</v>
      </c>
      <c r="C35" s="851"/>
      <c r="D35" s="13" t="s">
        <v>37</v>
      </c>
      <c r="E35" s="90" t="s">
        <v>298</v>
      </c>
      <c r="F35" s="651" t="s">
        <v>299</v>
      </c>
      <c r="G35" s="651"/>
      <c r="H35" s="540"/>
      <c r="I35" s="697"/>
      <c r="J35" s="698"/>
      <c r="K35" s="699"/>
    </row>
    <row r="36" spans="1:16" ht="17.25" customHeight="1" thickBot="1">
      <c r="A36" s="717"/>
      <c r="B36" s="852"/>
      <c r="C36" s="853"/>
      <c r="D36" s="349" t="s">
        <v>38</v>
      </c>
      <c r="E36" s="88" t="s">
        <v>298</v>
      </c>
      <c r="F36" s="767" t="s">
        <v>299</v>
      </c>
      <c r="G36" s="767"/>
      <c r="H36" s="541"/>
      <c r="I36" s="644"/>
      <c r="J36" s="645"/>
      <c r="K36" s="700"/>
    </row>
    <row r="37" spans="1:16" ht="17.25" customHeight="1" thickTop="1" thickBot="1">
      <c r="A37" s="717"/>
      <c r="B37" s="852"/>
      <c r="C37" s="854"/>
      <c r="D37" s="53" t="s">
        <v>39</v>
      </c>
      <c r="E37" s="89" t="s">
        <v>298</v>
      </c>
      <c r="F37" s="1255" t="s">
        <v>299</v>
      </c>
      <c r="G37" s="1255"/>
      <c r="H37" s="542"/>
      <c r="I37" s="645"/>
      <c r="J37" s="645"/>
      <c r="K37" s="700"/>
    </row>
    <row r="38" spans="1:16" ht="17.25" customHeight="1" thickTop="1">
      <c r="A38" s="717"/>
      <c r="B38" s="852"/>
      <c r="C38" s="853"/>
      <c r="D38" s="28" t="s">
        <v>40</v>
      </c>
      <c r="E38" s="90" t="s">
        <v>298</v>
      </c>
      <c r="F38" s="771" t="s">
        <v>299</v>
      </c>
      <c r="G38" s="771"/>
      <c r="H38" s="540"/>
      <c r="I38" s="644"/>
      <c r="J38" s="645"/>
      <c r="K38" s="700"/>
    </row>
    <row r="39" spans="1:16" ht="17.25" customHeight="1" thickBot="1">
      <c r="A39" s="717"/>
      <c r="B39" s="852"/>
      <c r="C39" s="853"/>
      <c r="D39" s="349" t="s">
        <v>42</v>
      </c>
      <c r="E39" s="88" t="s">
        <v>298</v>
      </c>
      <c r="F39" s="651" t="s">
        <v>299</v>
      </c>
      <c r="G39" s="651"/>
      <c r="H39" s="543"/>
      <c r="I39" s="701"/>
      <c r="J39" s="702"/>
      <c r="K39" s="703"/>
    </row>
    <row r="40" spans="1:16" ht="17.25" customHeight="1" thickTop="1">
      <c r="A40" s="717"/>
      <c r="B40" s="852"/>
      <c r="C40" s="854"/>
      <c r="D40" s="704" t="s">
        <v>63</v>
      </c>
      <c r="E40" s="118" t="s">
        <v>300</v>
      </c>
      <c r="F40" s="172" t="s">
        <v>180</v>
      </c>
      <c r="G40" s="352" t="s">
        <v>144</v>
      </c>
      <c r="H40" s="97" t="s">
        <v>304</v>
      </c>
      <c r="I40" s="642" t="s">
        <v>292</v>
      </c>
      <c r="J40" s="643"/>
      <c r="K40" s="161" t="str">
        <f>IF(ISERROR(I8/50),"箇所",ROUNDUP(I8/50,0))</f>
        <v>箇所</v>
      </c>
      <c r="L40" s="2"/>
      <c r="M40" s="3"/>
      <c r="N40" s="3"/>
      <c r="O40" s="3"/>
      <c r="P40" s="3"/>
    </row>
    <row r="41" spans="1:16" ht="17.25" customHeight="1" thickBot="1">
      <c r="A41" s="717"/>
      <c r="B41" s="852"/>
      <c r="C41" s="854"/>
      <c r="D41" s="705"/>
      <c r="E41" s="119" t="s">
        <v>146</v>
      </c>
      <c r="F41" s="604" t="s">
        <v>301</v>
      </c>
      <c r="G41" s="428" t="s">
        <v>148</v>
      </c>
      <c r="H41" s="605" t="s">
        <v>301</v>
      </c>
      <c r="I41" s="644"/>
      <c r="J41" s="645"/>
      <c r="K41" s="161"/>
    </row>
    <row r="42" spans="1:16" ht="17.25" customHeight="1" thickTop="1" thickBot="1">
      <c r="A42" s="717"/>
      <c r="B42" s="852"/>
      <c r="C42" s="854"/>
      <c r="D42" s="706"/>
      <c r="E42" s="81" t="s">
        <v>43</v>
      </c>
      <c r="F42" s="606" t="s">
        <v>303</v>
      </c>
      <c r="G42" s="430" t="s">
        <v>61</v>
      </c>
      <c r="H42" s="607" t="s">
        <v>303</v>
      </c>
      <c r="I42" s="340"/>
      <c r="J42" s="341"/>
      <c r="K42" s="342"/>
    </row>
    <row r="43" spans="1:16" ht="17.25" customHeight="1" thickTop="1">
      <c r="A43" s="717"/>
      <c r="B43" s="852"/>
      <c r="C43" s="853"/>
      <c r="D43" s="93" t="s">
        <v>44</v>
      </c>
      <c r="E43" s="324" t="s">
        <v>304</v>
      </c>
      <c r="F43" s="8" t="s">
        <v>67</v>
      </c>
      <c r="G43" s="7"/>
      <c r="H43" s="9" t="s">
        <v>152</v>
      </c>
      <c r="I43" s="340"/>
      <c r="J43" s="341"/>
      <c r="K43" s="342"/>
    </row>
    <row r="44" spans="1:16" ht="17.25" customHeight="1">
      <c r="A44" s="717"/>
      <c r="B44" s="855"/>
      <c r="C44" s="856"/>
      <c r="D44" s="94" t="s">
        <v>45</v>
      </c>
      <c r="E44" s="346" t="s">
        <v>304</v>
      </c>
      <c r="F44" s="7" t="s">
        <v>68</v>
      </c>
      <c r="G44" s="324" t="s">
        <v>304</v>
      </c>
      <c r="H44" s="325" t="s">
        <v>152</v>
      </c>
      <c r="I44" s="343"/>
      <c r="J44" s="344"/>
      <c r="K44" s="345"/>
    </row>
    <row r="45" spans="1:16" ht="17.25" customHeight="1" thickBot="1">
      <c r="A45" s="717"/>
      <c r="B45" s="629" t="s">
        <v>46</v>
      </c>
      <c r="C45" s="851"/>
      <c r="D45" s="94" t="s">
        <v>47</v>
      </c>
      <c r="E45" s="637" t="s">
        <v>305</v>
      </c>
      <c r="F45" s="638"/>
      <c r="G45" s="351" t="s">
        <v>49</v>
      </c>
      <c r="H45" s="304" t="s">
        <v>69</v>
      </c>
      <c r="I45" s="697"/>
      <c r="J45" s="698"/>
      <c r="K45" s="699"/>
    </row>
    <row r="46" spans="1:16" ht="17.25" customHeight="1" thickTop="1" thickBot="1">
      <c r="A46" s="717"/>
      <c r="B46" s="852"/>
      <c r="C46" s="853"/>
      <c r="D46" s="647" t="s">
        <v>48</v>
      </c>
      <c r="E46" s="648"/>
      <c r="F46" s="346" t="s">
        <v>69</v>
      </c>
      <c r="G46" s="544" t="s">
        <v>308</v>
      </c>
      <c r="H46" s="104" t="s">
        <v>69</v>
      </c>
      <c r="I46" s="645"/>
      <c r="J46" s="645"/>
      <c r="K46" s="700"/>
    </row>
    <row r="47" spans="1:16" ht="17.25" customHeight="1" thickTop="1">
      <c r="A47" s="717"/>
      <c r="B47" s="852"/>
      <c r="C47" s="853"/>
      <c r="D47" s="647" t="s">
        <v>56</v>
      </c>
      <c r="E47" s="648"/>
      <c r="F47" s="648"/>
      <c r="G47" s="649" t="s">
        <v>307</v>
      </c>
      <c r="H47" s="650"/>
      <c r="I47" s="644"/>
      <c r="J47" s="645"/>
      <c r="K47" s="700"/>
    </row>
    <row r="48" spans="1:16" ht="17.25" customHeight="1">
      <c r="A48" s="717"/>
      <c r="B48" s="852"/>
      <c r="C48" s="853"/>
      <c r="D48" s="94" t="s">
        <v>52</v>
      </c>
      <c r="E48" s="10" t="s">
        <v>306</v>
      </c>
      <c r="F48" s="94" t="s">
        <v>53</v>
      </c>
      <c r="G48" s="637" t="s">
        <v>51</v>
      </c>
      <c r="H48" s="638"/>
      <c r="I48" s="644"/>
      <c r="J48" s="645"/>
      <c r="K48" s="700"/>
    </row>
    <row r="49" spans="1:11" ht="17.25" customHeight="1">
      <c r="A49" s="717"/>
      <c r="B49" s="852"/>
      <c r="C49" s="853"/>
      <c r="D49" s="94" t="s">
        <v>154</v>
      </c>
      <c r="E49" s="10" t="s">
        <v>306</v>
      </c>
      <c r="F49" s="647" t="s">
        <v>70</v>
      </c>
      <c r="G49" s="648"/>
      <c r="H49" s="353" t="s">
        <v>69</v>
      </c>
      <c r="I49" s="644"/>
      <c r="J49" s="645"/>
      <c r="K49" s="700"/>
    </row>
    <row r="50" spans="1:11" ht="17.25" customHeight="1" thickBot="1">
      <c r="A50" s="717"/>
      <c r="B50" s="855"/>
      <c r="C50" s="856"/>
      <c r="D50" s="93" t="s">
        <v>54</v>
      </c>
      <c r="E50" s="10" t="s">
        <v>306</v>
      </c>
      <c r="F50" s="684" t="s">
        <v>55</v>
      </c>
      <c r="G50" s="685"/>
      <c r="H50" s="304" t="s">
        <v>69</v>
      </c>
      <c r="I50" s="701"/>
      <c r="J50" s="702"/>
      <c r="K50" s="703"/>
    </row>
    <row r="51" spans="1:11" ht="17.25" customHeight="1" thickTop="1" thickBot="1">
      <c r="A51" s="717"/>
      <c r="B51" s="629" t="s">
        <v>57</v>
      </c>
      <c r="C51" s="871"/>
      <c r="D51" s="101" t="s">
        <v>157</v>
      </c>
      <c r="E51" s="1235" t="s">
        <v>310</v>
      </c>
      <c r="F51" s="1235"/>
      <c r="G51" s="1236" t="s">
        <v>311</v>
      </c>
      <c r="H51" s="1237"/>
      <c r="I51" s="1257" t="s">
        <v>190</v>
      </c>
      <c r="J51" s="1258"/>
      <c r="K51" s="1259"/>
    </row>
    <row r="52" spans="1:11" ht="17.25" customHeight="1" thickTop="1">
      <c r="A52" s="628"/>
      <c r="B52" s="855"/>
      <c r="C52" s="856"/>
      <c r="D52" s="102" t="s">
        <v>58</v>
      </c>
      <c r="E52" s="51" t="s">
        <v>69</v>
      </c>
      <c r="F52" s="339" t="s">
        <v>59</v>
      </c>
      <c r="G52" s="649" t="s">
        <v>309</v>
      </c>
      <c r="H52" s="650"/>
      <c r="I52" s="1260"/>
      <c r="J52" s="1261"/>
      <c r="K52" s="1262"/>
    </row>
    <row r="53" spans="1:11" ht="17.25" customHeight="1" thickBot="1">
      <c r="A53" s="4" t="s">
        <v>224</v>
      </c>
      <c r="B53" s="4"/>
      <c r="C53" s="4"/>
      <c r="D53" s="4"/>
      <c r="E53" s="1256" t="s">
        <v>127</v>
      </c>
      <c r="F53" s="1256"/>
      <c r="G53" s="1256"/>
      <c r="H53" s="1256"/>
      <c r="I53" s="1256"/>
      <c r="J53" s="1256"/>
      <c r="K53" s="1256"/>
    </row>
    <row r="54" spans="1:11" ht="17.25" customHeight="1" thickTop="1">
      <c r="A54" s="686" t="s">
        <v>130</v>
      </c>
      <c r="B54" s="686"/>
      <c r="C54" s="686"/>
      <c r="D54" s="686"/>
      <c r="E54" s="687" t="s">
        <v>5</v>
      </c>
      <c r="F54" s="688"/>
      <c r="G54" s="689"/>
      <c r="H54" s="690" t="s">
        <v>65</v>
      </c>
      <c r="I54" s="691"/>
      <c r="J54" s="751" t="s">
        <v>0</v>
      </c>
      <c r="K54" s="752"/>
    </row>
    <row r="55" spans="1:11" ht="17.25" customHeight="1" thickBot="1">
      <c r="A55" s="686"/>
      <c r="B55" s="686"/>
      <c r="C55" s="686"/>
      <c r="D55" s="686"/>
      <c r="E55" s="675"/>
      <c r="F55" s="676"/>
      <c r="G55" s="677"/>
      <c r="H55" s="653" t="s">
        <v>28</v>
      </c>
      <c r="I55" s="654"/>
      <c r="J55" s="610"/>
      <c r="K55" s="611"/>
    </row>
    <row r="56" spans="1:11" ht="17.25" customHeight="1" thickTop="1">
      <c r="A56" s="6" t="s">
        <v>1</v>
      </c>
      <c r="B56" s="4"/>
      <c r="C56" s="4"/>
      <c r="D56" s="4"/>
      <c r="E56" s="4"/>
      <c r="F56" s="4"/>
      <c r="G56" s="1272"/>
      <c r="H56" s="1272"/>
      <c r="I56" s="1272"/>
      <c r="J56" s="1272"/>
      <c r="K56" s="1272"/>
    </row>
    <row r="57" spans="1:11" ht="17.25" customHeight="1">
      <c r="A57" s="6" t="s">
        <v>2</v>
      </c>
      <c r="B57" s="4"/>
      <c r="C57" s="4"/>
      <c r="D57" s="4"/>
      <c r="E57" s="4"/>
      <c r="F57" s="4"/>
      <c r="G57" s="4"/>
      <c r="H57" s="4"/>
      <c r="I57" s="4"/>
      <c r="J57" s="4"/>
      <c r="K57" s="4"/>
    </row>
    <row r="58" spans="1:11" ht="17.25" customHeight="1">
      <c r="A58" s="6" t="s">
        <v>3</v>
      </c>
      <c r="B58" s="4"/>
      <c r="C58" s="4"/>
      <c r="D58" s="4"/>
      <c r="E58" s="4"/>
      <c r="F58" s="4"/>
      <c r="G58" s="4"/>
      <c r="H58" s="4"/>
      <c r="I58" s="4"/>
      <c r="J58" s="4"/>
      <c r="K58" s="4"/>
    </row>
    <row r="59" spans="1:11" ht="17.25" customHeight="1" thickBot="1">
      <c r="A59" s="20"/>
      <c r="B59" s="680" t="s">
        <v>74</v>
      </c>
      <c r="C59" s="847"/>
      <c r="D59" s="847"/>
      <c r="E59" s="613"/>
      <c r="F59" s="613"/>
      <c r="G59" s="613"/>
      <c r="H59" s="614"/>
      <c r="I59" s="874" t="s">
        <v>75</v>
      </c>
      <c r="J59" s="613"/>
      <c r="K59" s="614"/>
    </row>
    <row r="60" spans="1:11" ht="17.25" customHeight="1" thickTop="1">
      <c r="A60" s="715" t="s">
        <v>95</v>
      </c>
      <c r="B60" s="857" t="s">
        <v>76</v>
      </c>
      <c r="C60" s="858"/>
      <c r="D60" s="1273" t="s">
        <v>77</v>
      </c>
      <c r="E60" s="12" t="s">
        <v>159</v>
      </c>
      <c r="F60" s="12"/>
      <c r="G60" s="12"/>
      <c r="H60" s="545" t="s">
        <v>77</v>
      </c>
      <c r="I60" s="108" t="s">
        <v>95</v>
      </c>
      <c r="J60" s="110" t="s">
        <v>161</v>
      </c>
      <c r="K60" s="148" t="s">
        <v>139</v>
      </c>
    </row>
    <row r="61" spans="1:11" ht="17.25" customHeight="1">
      <c r="A61" s="716"/>
      <c r="B61" s="1270"/>
      <c r="C61" s="1271"/>
      <c r="D61" s="1265"/>
      <c r="E61" s="19" t="s">
        <v>78</v>
      </c>
      <c r="F61" s="19"/>
      <c r="G61" s="19"/>
      <c r="H61" s="546" t="s">
        <v>77</v>
      </c>
      <c r="I61" s="109" t="s">
        <v>162</v>
      </c>
      <c r="J61" s="111" t="s">
        <v>163</v>
      </c>
      <c r="K61" s="149" t="s">
        <v>139</v>
      </c>
    </row>
    <row r="62" spans="1:11" ht="17.25" customHeight="1" thickBot="1">
      <c r="A62" s="716"/>
      <c r="B62" s="1274" t="s">
        <v>79</v>
      </c>
      <c r="C62" s="1275"/>
      <c r="D62" s="547" t="s">
        <v>77</v>
      </c>
      <c r="E62" s="12" t="s">
        <v>81</v>
      </c>
      <c r="F62" s="12"/>
      <c r="G62" s="12"/>
      <c r="H62" s="548" t="s">
        <v>77</v>
      </c>
      <c r="I62" s="113"/>
      <c r="J62" s="111" t="s">
        <v>164</v>
      </c>
      <c r="K62" s="149" t="s">
        <v>139</v>
      </c>
    </row>
    <row r="63" spans="1:11" ht="17.25" customHeight="1" thickTop="1">
      <c r="A63" s="716"/>
      <c r="B63" s="1274" t="s">
        <v>82</v>
      </c>
      <c r="C63" s="1275"/>
      <c r="D63" s="549" t="s">
        <v>77</v>
      </c>
      <c r="E63" s="550"/>
      <c r="F63" s="551"/>
      <c r="G63" s="550"/>
      <c r="H63" s="552"/>
      <c r="I63" s="113"/>
      <c r="J63" s="112" t="s">
        <v>165</v>
      </c>
      <c r="K63" s="150" t="s">
        <v>139</v>
      </c>
    </row>
    <row r="64" spans="1:11" ht="17.25" customHeight="1" thickBot="1">
      <c r="A64" s="716"/>
      <c r="B64" s="1274" t="s">
        <v>135</v>
      </c>
      <c r="C64" s="1275"/>
      <c r="D64" s="553" t="s">
        <v>77</v>
      </c>
      <c r="E64" s="554"/>
      <c r="F64" s="555"/>
      <c r="G64" s="554"/>
      <c r="H64" s="556"/>
      <c r="I64" s="113"/>
      <c r="J64" s="94" t="s">
        <v>166</v>
      </c>
      <c r="K64" s="350" t="s">
        <v>139</v>
      </c>
    </row>
    <row r="65" spans="1:11" ht="17.25" customHeight="1" thickTop="1">
      <c r="A65" s="716"/>
      <c r="B65" s="1276" t="s">
        <v>134</v>
      </c>
      <c r="C65" s="1277"/>
      <c r="D65" s="1263" t="s">
        <v>77</v>
      </c>
      <c r="E65" s="19" t="s">
        <v>83</v>
      </c>
      <c r="F65" s="19"/>
      <c r="G65" s="19"/>
      <c r="H65" s="546" t="s">
        <v>77</v>
      </c>
      <c r="I65" s="557" t="s">
        <v>234</v>
      </c>
      <c r="J65" s="558"/>
      <c r="K65" s="559" t="s">
        <v>139</v>
      </c>
    </row>
    <row r="66" spans="1:11" ht="17.25" customHeight="1">
      <c r="A66" s="716"/>
      <c r="B66" s="1278"/>
      <c r="C66" s="1279"/>
      <c r="D66" s="1264"/>
      <c r="E66" s="560" t="s">
        <v>84</v>
      </c>
      <c r="F66" s="560"/>
      <c r="G66" s="560"/>
      <c r="H66" s="561" t="s">
        <v>77</v>
      </c>
      <c r="I66" s="1282" t="s">
        <v>235</v>
      </c>
      <c r="J66" s="1283"/>
      <c r="K66" s="559" t="s">
        <v>139</v>
      </c>
    </row>
    <row r="67" spans="1:11" ht="17.25" customHeight="1">
      <c r="A67" s="716"/>
      <c r="B67" s="1280"/>
      <c r="C67" s="1281"/>
      <c r="D67" s="1265"/>
      <c r="E67" s="560" t="s">
        <v>85</v>
      </c>
      <c r="F67" s="560"/>
      <c r="G67" s="560"/>
      <c r="H67" s="561" t="s">
        <v>77</v>
      </c>
      <c r="I67" s="1284" t="s">
        <v>236</v>
      </c>
      <c r="J67" s="1285"/>
      <c r="K67" s="1286"/>
    </row>
    <row r="68" spans="1:11" ht="17.25" customHeight="1">
      <c r="A68" s="716"/>
      <c r="B68" s="1266" t="s">
        <v>86</v>
      </c>
      <c r="C68" s="1267"/>
      <c r="D68" s="1263" t="s">
        <v>77</v>
      </c>
      <c r="E68" s="12" t="s">
        <v>87</v>
      </c>
      <c r="F68" s="12"/>
      <c r="G68" s="12"/>
      <c r="H68" s="548" t="s">
        <v>77</v>
      </c>
      <c r="I68" s="1284"/>
      <c r="J68" s="1285"/>
      <c r="K68" s="1286"/>
    </row>
    <row r="69" spans="1:11" ht="17.25" customHeight="1">
      <c r="A69" s="716"/>
      <c r="B69" s="1268"/>
      <c r="C69" s="1269"/>
      <c r="D69" s="1264"/>
      <c r="E69" s="15" t="s">
        <v>88</v>
      </c>
      <c r="F69" s="15"/>
      <c r="G69" s="15"/>
      <c r="H69" s="562" t="s">
        <v>77</v>
      </c>
      <c r="I69" s="1287" t="s">
        <v>237</v>
      </c>
      <c r="J69" s="563" t="s">
        <v>242</v>
      </c>
      <c r="K69" s="148" t="s">
        <v>139</v>
      </c>
    </row>
    <row r="70" spans="1:11" ht="17.25" customHeight="1">
      <c r="A70" s="716"/>
      <c r="B70" s="1268"/>
      <c r="C70" s="1269"/>
      <c r="D70" s="1264"/>
      <c r="E70" s="15" t="s">
        <v>89</v>
      </c>
      <c r="F70" s="15"/>
      <c r="G70" s="15"/>
      <c r="H70" s="562" t="s">
        <v>77</v>
      </c>
      <c r="I70" s="1288"/>
      <c r="J70" s="564" t="s">
        <v>239</v>
      </c>
      <c r="K70" s="149" t="s">
        <v>139</v>
      </c>
    </row>
    <row r="71" spans="1:11" ht="17.25" customHeight="1" thickBot="1">
      <c r="A71" s="716"/>
      <c r="B71" s="1270"/>
      <c r="C71" s="1271"/>
      <c r="D71" s="1265"/>
      <c r="E71" s="15" t="s">
        <v>90</v>
      </c>
      <c r="F71" s="15"/>
      <c r="G71" s="15"/>
      <c r="H71" s="562" t="s">
        <v>77</v>
      </c>
      <c r="I71" s="1288"/>
      <c r="J71" s="564" t="s">
        <v>243</v>
      </c>
      <c r="K71" s="149" t="s">
        <v>139</v>
      </c>
    </row>
    <row r="72" spans="1:11" ht="17.25" customHeight="1" thickTop="1">
      <c r="A72" s="716"/>
      <c r="B72" s="565" t="s">
        <v>91</v>
      </c>
      <c r="C72" s="566"/>
      <c r="D72" s="566"/>
      <c r="E72" s="567"/>
      <c r="F72" s="568" t="s">
        <v>77</v>
      </c>
      <c r="G72" s="569"/>
      <c r="H72" s="570"/>
      <c r="I72" s="1288"/>
      <c r="J72" s="564" t="s">
        <v>245</v>
      </c>
      <c r="K72" s="149" t="s">
        <v>139</v>
      </c>
    </row>
    <row r="73" spans="1:11" ht="17.25" customHeight="1">
      <c r="A73" s="716"/>
      <c r="B73" s="42" t="s">
        <v>92</v>
      </c>
      <c r="C73" s="571"/>
      <c r="D73" s="571"/>
      <c r="E73" s="571"/>
      <c r="F73" s="549" t="s">
        <v>77</v>
      </c>
      <c r="G73" s="572"/>
      <c r="H73" s="573"/>
      <c r="I73" s="1288"/>
      <c r="J73" s="564" t="s">
        <v>241</v>
      </c>
      <c r="K73" s="149" t="s">
        <v>139</v>
      </c>
    </row>
    <row r="74" spans="1:11" ht="17.25" customHeight="1">
      <c r="A74" s="716"/>
      <c r="B74" s="42" t="s">
        <v>93</v>
      </c>
      <c r="C74" s="571"/>
      <c r="D74" s="571"/>
      <c r="E74" s="571"/>
      <c r="F74" s="549" t="s">
        <v>77</v>
      </c>
      <c r="G74" s="572"/>
      <c r="H74" s="573"/>
      <c r="I74" s="1289"/>
      <c r="J74" s="574" t="s">
        <v>344</v>
      </c>
      <c r="K74" s="150" t="s">
        <v>139</v>
      </c>
    </row>
    <row r="75" spans="1:11" ht="17.25" customHeight="1" thickBot="1">
      <c r="A75" s="753"/>
      <c r="B75" s="43" t="s">
        <v>94</v>
      </c>
      <c r="C75" s="575"/>
      <c r="D75" s="575"/>
      <c r="E75" s="575"/>
      <c r="F75" s="576" t="s">
        <v>77</v>
      </c>
      <c r="G75" s="577"/>
      <c r="H75" s="578"/>
      <c r="I75" s="612" t="s">
        <v>174</v>
      </c>
      <c r="J75" s="613"/>
      <c r="K75" s="614"/>
    </row>
    <row r="76" spans="1:11" ht="17.25" customHeight="1" thickTop="1">
      <c r="A76" s="692" t="s">
        <v>96</v>
      </c>
      <c r="B76" s="655" t="s">
        <v>100</v>
      </c>
      <c r="C76" s="656"/>
      <c r="D76" s="56"/>
      <c r="E76" s="15" t="s">
        <v>97</v>
      </c>
      <c r="F76" s="15"/>
      <c r="G76" s="15"/>
      <c r="H76" s="121" t="s">
        <v>77</v>
      </c>
      <c r="I76" s="621"/>
      <c r="J76" s="622"/>
      <c r="K76" s="623"/>
    </row>
    <row r="77" spans="1:11" ht="17.25" customHeight="1">
      <c r="A77" s="693"/>
      <c r="B77" s="657"/>
      <c r="C77" s="656"/>
      <c r="D77" s="120" t="s">
        <v>77</v>
      </c>
      <c r="E77" s="15" t="s">
        <v>98</v>
      </c>
      <c r="F77" s="15"/>
      <c r="G77" s="15"/>
      <c r="H77" s="121" t="s">
        <v>77</v>
      </c>
      <c r="I77" s="624"/>
      <c r="J77" s="625"/>
      <c r="K77" s="626"/>
    </row>
    <row r="78" spans="1:11" ht="17.25" customHeight="1" thickBot="1">
      <c r="A78" s="694"/>
      <c r="B78" s="658"/>
      <c r="C78" s="659"/>
      <c r="D78" s="579"/>
      <c r="E78" s="19" t="s">
        <v>99</v>
      </c>
      <c r="F78" s="19"/>
      <c r="G78" s="19"/>
      <c r="H78" s="580" t="s">
        <v>77</v>
      </c>
      <c r="I78" s="624"/>
      <c r="J78" s="625"/>
      <c r="K78" s="626"/>
    </row>
    <row r="79" spans="1:11" ht="17.25" customHeight="1" thickTop="1">
      <c r="A79" s="750" t="s">
        <v>106</v>
      </c>
      <c r="B79" s="114" t="s">
        <v>101</v>
      </c>
      <c r="C79" s="115"/>
      <c r="D79" s="680" t="s">
        <v>102</v>
      </c>
      <c r="E79" s="681"/>
      <c r="F79" s="117" t="s">
        <v>175</v>
      </c>
      <c r="G79" s="116" t="s">
        <v>80</v>
      </c>
      <c r="H79" s="124" t="s">
        <v>103</v>
      </c>
      <c r="I79" s="125" t="s">
        <v>167</v>
      </c>
      <c r="J79" s="617" t="s">
        <v>333</v>
      </c>
      <c r="K79" s="618"/>
    </row>
    <row r="80" spans="1:11" ht="17.25" customHeight="1" thickBot="1">
      <c r="A80" s="717"/>
      <c r="B80" s="94" t="s">
        <v>176</v>
      </c>
      <c r="C80" s="115"/>
      <c r="D80" s="682" t="s">
        <v>139</v>
      </c>
      <c r="E80" s="683"/>
      <c r="F80" s="138" t="s">
        <v>116</v>
      </c>
      <c r="G80" s="139" t="s">
        <v>116</v>
      </c>
      <c r="H80" s="140" t="s">
        <v>116</v>
      </c>
      <c r="I80" s="126" t="s">
        <v>170</v>
      </c>
      <c r="J80" s="619" t="s">
        <v>169</v>
      </c>
      <c r="K80" s="620"/>
    </row>
    <row r="81" spans="1:17" ht="17.25" customHeight="1" thickTop="1">
      <c r="A81" s="717"/>
      <c r="B81" s="819" t="s">
        <v>104</v>
      </c>
      <c r="C81" s="35" t="s">
        <v>107</v>
      </c>
      <c r="D81" s="825" t="s">
        <v>77</v>
      </c>
      <c r="E81" s="826"/>
      <c r="F81" s="138" t="s">
        <v>116</v>
      </c>
      <c r="G81" s="139" t="s">
        <v>116</v>
      </c>
      <c r="H81" s="140" t="s">
        <v>116</v>
      </c>
      <c r="I81" s="126" t="s">
        <v>171</v>
      </c>
      <c r="J81" s="619" t="s">
        <v>169</v>
      </c>
      <c r="K81" s="620"/>
    </row>
    <row r="82" spans="1:17" ht="17.25" customHeight="1">
      <c r="A82" s="717"/>
      <c r="B82" s="820"/>
      <c r="C82" s="36" t="s">
        <v>108</v>
      </c>
      <c r="D82" s="827" t="s">
        <v>116</v>
      </c>
      <c r="E82" s="828"/>
      <c r="F82" s="141" t="s">
        <v>116</v>
      </c>
      <c r="G82" s="142" t="s">
        <v>116</v>
      </c>
      <c r="H82" s="143" t="s">
        <v>116</v>
      </c>
      <c r="I82" s="126" t="s">
        <v>172</v>
      </c>
      <c r="J82" s="619" t="s">
        <v>169</v>
      </c>
      <c r="K82" s="620"/>
    </row>
    <row r="83" spans="1:17" ht="17.25" customHeight="1" thickBot="1">
      <c r="A83" s="717"/>
      <c r="B83" s="820"/>
      <c r="C83" s="36" t="s">
        <v>109</v>
      </c>
      <c r="D83" s="827" t="s">
        <v>116</v>
      </c>
      <c r="E83" s="828"/>
      <c r="F83" s="141" t="s">
        <v>116</v>
      </c>
      <c r="G83" s="142" t="s">
        <v>116</v>
      </c>
      <c r="H83" s="143" t="s">
        <v>116</v>
      </c>
      <c r="I83" s="127" t="s">
        <v>173</v>
      </c>
      <c r="J83" s="608" t="s">
        <v>168</v>
      </c>
      <c r="K83" s="609"/>
    </row>
    <row r="84" spans="1:17" ht="17.25" customHeight="1" thickTop="1" thickBot="1">
      <c r="A84" s="717"/>
      <c r="B84" s="821"/>
      <c r="C84" s="37" t="s">
        <v>110</v>
      </c>
      <c r="D84" s="806" t="s">
        <v>116</v>
      </c>
      <c r="E84" s="807"/>
      <c r="F84" s="144" t="s">
        <v>116</v>
      </c>
      <c r="G84" s="145" t="s">
        <v>116</v>
      </c>
      <c r="H84" s="144" t="s">
        <v>116</v>
      </c>
      <c r="I84" s="816" t="s">
        <v>174</v>
      </c>
      <c r="J84" s="817"/>
      <c r="K84" s="818"/>
    </row>
    <row r="85" spans="1:17" ht="17.25" customHeight="1" thickTop="1">
      <c r="A85" s="717"/>
      <c r="B85" s="829" t="s">
        <v>105</v>
      </c>
      <c r="C85" s="34" t="s">
        <v>111</v>
      </c>
      <c r="D85" s="822" t="s">
        <v>116</v>
      </c>
      <c r="E85" s="822"/>
      <c r="F85" s="139" t="s">
        <v>116</v>
      </c>
      <c r="G85" s="139" t="s">
        <v>116</v>
      </c>
      <c r="H85" s="138" t="s">
        <v>116</v>
      </c>
      <c r="I85" s="697"/>
      <c r="J85" s="698"/>
      <c r="K85" s="699"/>
    </row>
    <row r="86" spans="1:17" ht="17.25" customHeight="1">
      <c r="A86" s="717"/>
      <c r="B86" s="830"/>
      <c r="C86" s="26" t="s">
        <v>112</v>
      </c>
      <c r="D86" s="823" t="s">
        <v>116</v>
      </c>
      <c r="E86" s="823"/>
      <c r="F86" s="142" t="s">
        <v>116</v>
      </c>
      <c r="G86" s="142" t="s">
        <v>116</v>
      </c>
      <c r="H86" s="141" t="s">
        <v>116</v>
      </c>
      <c r="I86" s="644"/>
      <c r="J86" s="645"/>
      <c r="K86" s="700"/>
    </row>
    <row r="87" spans="1:17" ht="17.25" customHeight="1" thickBot="1">
      <c r="A87" s="717"/>
      <c r="B87" s="830"/>
      <c r="C87" s="38" t="s">
        <v>113</v>
      </c>
      <c r="D87" s="824" t="s">
        <v>116</v>
      </c>
      <c r="E87" s="824"/>
      <c r="F87" s="142" t="s">
        <v>116</v>
      </c>
      <c r="G87" s="142" t="s">
        <v>116</v>
      </c>
      <c r="H87" s="141" t="s">
        <v>116</v>
      </c>
      <c r="I87" s="644"/>
      <c r="J87" s="645"/>
      <c r="K87" s="700"/>
    </row>
    <row r="88" spans="1:17" ht="17.25" customHeight="1" thickTop="1">
      <c r="A88" s="717"/>
      <c r="B88" s="831"/>
      <c r="C88" s="354" t="s">
        <v>114</v>
      </c>
      <c r="D88" s="833" t="s">
        <v>116</v>
      </c>
      <c r="E88" s="834"/>
      <c r="F88" s="146" t="s">
        <v>116</v>
      </c>
      <c r="G88" s="147" t="s">
        <v>116</v>
      </c>
      <c r="H88" s="146" t="s">
        <v>116</v>
      </c>
      <c r="I88" s="644"/>
      <c r="J88" s="645"/>
      <c r="K88" s="700"/>
    </row>
    <row r="89" spans="1:17" ht="17.25" customHeight="1" thickBot="1">
      <c r="A89" s="628"/>
      <c r="B89" s="832"/>
      <c r="C89" s="37" t="s">
        <v>115</v>
      </c>
      <c r="D89" s="806" t="s">
        <v>116</v>
      </c>
      <c r="E89" s="807"/>
      <c r="F89" s="144" t="s">
        <v>116</v>
      </c>
      <c r="G89" s="145" t="s">
        <v>116</v>
      </c>
      <c r="H89" s="144" t="s">
        <v>116</v>
      </c>
      <c r="I89" s="701"/>
      <c r="J89" s="702"/>
      <c r="K89" s="703"/>
    </row>
    <row r="90" spans="1:17" ht="17.25" customHeight="1" thickTop="1">
      <c r="A90" s="750" t="s">
        <v>117</v>
      </c>
      <c r="B90" s="349" t="s">
        <v>119</v>
      </c>
      <c r="C90" s="39"/>
      <c r="D90" s="15"/>
      <c r="E90" s="836"/>
      <c r="F90" s="837"/>
      <c r="G90" s="837"/>
      <c r="H90" s="837"/>
      <c r="I90" s="837"/>
      <c r="J90" s="837"/>
      <c r="K90" s="838"/>
    </row>
    <row r="91" spans="1:17" ht="17.25" customHeight="1">
      <c r="A91" s="717"/>
      <c r="B91" s="28" t="s">
        <v>120</v>
      </c>
      <c r="C91" s="29"/>
      <c r="D91" s="19"/>
      <c r="E91" s="839"/>
      <c r="F91" s="839"/>
      <c r="G91" s="839"/>
      <c r="H91" s="839"/>
      <c r="I91" s="839"/>
      <c r="J91" s="839"/>
      <c r="K91" s="840"/>
    </row>
    <row r="92" spans="1:17" ht="17.25" customHeight="1">
      <c r="A92" s="717"/>
      <c r="B92" s="349" t="s">
        <v>121</v>
      </c>
      <c r="C92" s="27"/>
      <c r="D92" s="12"/>
      <c r="E92" s="837"/>
      <c r="F92" s="837"/>
      <c r="G92" s="837"/>
      <c r="H92" s="837"/>
      <c r="I92" s="837"/>
      <c r="J92" s="837"/>
      <c r="K92" s="838"/>
    </row>
    <row r="93" spans="1:17" ht="17.25" customHeight="1">
      <c r="A93" s="717"/>
      <c r="B93" s="28" t="s">
        <v>122</v>
      </c>
      <c r="C93" s="29"/>
      <c r="D93" s="29"/>
      <c r="E93" s="839"/>
      <c r="F93" s="839"/>
      <c r="G93" s="839"/>
      <c r="H93" s="839"/>
      <c r="I93" s="839"/>
      <c r="J93" s="839"/>
      <c r="K93" s="840"/>
      <c r="L93" s="247"/>
      <c r="M93" s="223"/>
      <c r="N93" s="223"/>
      <c r="O93" s="224" t="s">
        <v>195</v>
      </c>
      <c r="P93" s="224" t="s">
        <v>196</v>
      </c>
      <c r="Q93" s="224" t="s">
        <v>197</v>
      </c>
    </row>
    <row r="94" spans="1:17" ht="17.25" customHeight="1">
      <c r="A94" s="717"/>
      <c r="B94" s="725" t="s">
        <v>123</v>
      </c>
      <c r="C94" s="796"/>
      <c r="D94" s="796"/>
      <c r="E94" s="841"/>
      <c r="F94" s="841"/>
      <c r="G94" s="841"/>
      <c r="H94" s="841"/>
      <c r="I94" s="841"/>
      <c r="J94" s="841"/>
      <c r="K94" s="842"/>
      <c r="L94" s="248"/>
      <c r="M94" s="225" t="s">
        <v>198</v>
      </c>
      <c r="N94" s="225" t="s">
        <v>139</v>
      </c>
      <c r="O94" s="299" t="str">
        <f>+K13</f>
        <v>人</v>
      </c>
      <c r="P94" s="299" t="str">
        <f>+I8</f>
        <v>人</v>
      </c>
      <c r="Q94" s="299" t="e">
        <f>+P94-O94</f>
        <v>#VALUE!</v>
      </c>
    </row>
    <row r="95" spans="1:17" ht="17.25" customHeight="1">
      <c r="A95" s="628"/>
      <c r="B95" s="808"/>
      <c r="C95" s="809"/>
      <c r="D95" s="809"/>
      <c r="E95" s="843"/>
      <c r="F95" s="843"/>
      <c r="G95" s="843"/>
      <c r="H95" s="843"/>
      <c r="I95" s="843"/>
      <c r="J95" s="843"/>
      <c r="K95" s="844"/>
      <c r="L95" s="248"/>
      <c r="M95" s="225" t="s">
        <v>199</v>
      </c>
      <c r="N95" s="225" t="s">
        <v>139</v>
      </c>
      <c r="O95" s="299" t="str">
        <f>+K15</f>
        <v>人</v>
      </c>
      <c r="P95" s="299" t="str">
        <f>+I8</f>
        <v>人</v>
      </c>
      <c r="Q95" s="299" t="e">
        <f>+P95-O95</f>
        <v>#VALUE!</v>
      </c>
    </row>
    <row r="96" spans="1:17" ht="17.25" customHeight="1">
      <c r="A96" s="750" t="s">
        <v>118</v>
      </c>
      <c r="B96" s="810" t="s">
        <v>131</v>
      </c>
      <c r="C96" s="811"/>
      <c r="D96" s="811"/>
      <c r="E96" s="811"/>
      <c r="F96" s="811"/>
      <c r="G96" s="811"/>
      <c r="H96" s="811"/>
      <c r="I96" s="811"/>
      <c r="J96" s="811"/>
      <c r="K96" s="812"/>
      <c r="L96" s="249"/>
      <c r="M96" s="225" t="s">
        <v>201</v>
      </c>
      <c r="N96" s="225" t="s">
        <v>285</v>
      </c>
      <c r="O96" s="299" t="str">
        <f>+K29</f>
        <v>個</v>
      </c>
      <c r="P96" s="299" t="str">
        <f>+K30</f>
        <v>個</v>
      </c>
      <c r="Q96" s="299" t="e">
        <f>+O96-P96</f>
        <v>#VALUE!</v>
      </c>
    </row>
    <row r="97" spans="1:17" ht="17.25" customHeight="1">
      <c r="A97" s="717"/>
      <c r="B97" s="813"/>
      <c r="C97" s="814"/>
      <c r="D97" s="814"/>
      <c r="E97" s="814"/>
      <c r="F97" s="814"/>
      <c r="G97" s="814"/>
      <c r="H97" s="814"/>
      <c r="I97" s="814"/>
      <c r="J97" s="814"/>
      <c r="K97" s="815"/>
      <c r="L97" s="249"/>
      <c r="M97" s="225" t="s">
        <v>202</v>
      </c>
      <c r="N97" s="225" t="s">
        <v>286</v>
      </c>
      <c r="O97" s="299" t="str">
        <f>+K31</f>
        <v>L/日/避難所</v>
      </c>
      <c r="P97" s="299" t="str">
        <f>+K32</f>
        <v>L/日/避難所</v>
      </c>
      <c r="Q97" s="299" t="e">
        <f>+O97-P97</f>
        <v>#VALUE!</v>
      </c>
    </row>
    <row r="98" spans="1:17" ht="17.25" customHeight="1">
      <c r="A98" s="717"/>
      <c r="B98" s="810" t="s">
        <v>132</v>
      </c>
      <c r="C98" s="811"/>
      <c r="D98" s="811"/>
      <c r="E98" s="811"/>
      <c r="F98" s="811"/>
      <c r="G98" s="811"/>
      <c r="H98" s="811"/>
      <c r="I98" s="811"/>
      <c r="J98" s="811"/>
      <c r="K98" s="812"/>
      <c r="L98" s="249"/>
      <c r="M98" s="225" t="s">
        <v>203</v>
      </c>
      <c r="N98" s="225" t="s">
        <v>287</v>
      </c>
      <c r="O98" s="299" t="str">
        <f>+K33</f>
        <v>L/日/避難所</v>
      </c>
      <c r="P98" s="299" t="str">
        <f>+K34</f>
        <v>L/日/避難所</v>
      </c>
      <c r="Q98" s="299" t="e">
        <f>+O98-P98</f>
        <v>#VALUE!</v>
      </c>
    </row>
    <row r="99" spans="1:17" ht="17.25" customHeight="1">
      <c r="A99" s="717"/>
      <c r="B99" s="813"/>
      <c r="C99" s="814"/>
      <c r="D99" s="814"/>
      <c r="E99" s="814"/>
      <c r="F99" s="814"/>
      <c r="G99" s="814"/>
      <c r="H99" s="814"/>
      <c r="I99" s="814"/>
      <c r="J99" s="814"/>
      <c r="K99" s="815"/>
      <c r="L99" s="249"/>
      <c r="M99" s="225" t="s">
        <v>205</v>
      </c>
      <c r="N99" s="225" t="s">
        <v>288</v>
      </c>
      <c r="O99" s="299" t="str">
        <f>+K40</f>
        <v>箇所</v>
      </c>
      <c r="P99" s="299" t="str">
        <f>+F40</f>
        <v>（　　箇所）</v>
      </c>
      <c r="Q99" s="299" t="e">
        <f>+O99-P99</f>
        <v>#VALUE!</v>
      </c>
    </row>
    <row r="100" spans="1:17" ht="17.25" customHeight="1">
      <c r="A100" s="717"/>
      <c r="B100" s="810" t="s">
        <v>124</v>
      </c>
      <c r="C100" s="811"/>
      <c r="D100" s="811"/>
      <c r="E100" s="811"/>
      <c r="F100" s="811"/>
      <c r="G100" s="811"/>
      <c r="H100" s="811"/>
      <c r="I100" s="811"/>
      <c r="J100" s="811"/>
      <c r="K100" s="812"/>
      <c r="L100" s="337"/>
      <c r="M100" s="225" t="s">
        <v>204</v>
      </c>
      <c r="N100" s="225"/>
      <c r="O100" s="973">
        <f>+I52</f>
        <v>0</v>
      </c>
      <c r="P100" s="973"/>
      <c r="Q100" s="973"/>
    </row>
    <row r="101" spans="1:17" ht="17.25" customHeight="1" thickBot="1">
      <c r="A101" s="717"/>
      <c r="B101" s="881"/>
      <c r="C101" s="882"/>
      <c r="D101" s="882"/>
      <c r="E101" s="882"/>
      <c r="F101" s="882"/>
      <c r="G101" s="882"/>
      <c r="H101" s="882"/>
      <c r="I101" s="882"/>
      <c r="J101" s="882"/>
      <c r="K101" s="883"/>
      <c r="L101" s="337"/>
      <c r="M101" s="225" t="s">
        <v>200</v>
      </c>
      <c r="N101" s="225"/>
      <c r="O101" s="299" t="str">
        <f>+F25</f>
        <v>有　・　無</v>
      </c>
      <c r="P101" s="299"/>
      <c r="Q101" s="299"/>
    </row>
    <row r="102" spans="1:17" ht="14.25" customHeight="1" thickTop="1">
      <c r="A102" s="716"/>
      <c r="B102" s="253" t="s">
        <v>227</v>
      </c>
      <c r="C102" s="253"/>
      <c r="D102" s="254"/>
      <c r="E102" s="254"/>
      <c r="F102" s="254"/>
      <c r="G102" s="254"/>
      <c r="H102" s="254"/>
      <c r="I102" s="254"/>
      <c r="J102" s="254"/>
      <c r="K102" s="252"/>
      <c r="L102" s="338"/>
      <c r="M102" s="184"/>
      <c r="N102" s="184"/>
      <c r="O102" s="180"/>
      <c r="P102" s="180"/>
      <c r="Q102" s="180"/>
    </row>
    <row r="103" spans="1:17" ht="14.25" customHeight="1">
      <c r="A103" s="716"/>
      <c r="B103" s="1147" t="s">
        <v>351</v>
      </c>
      <c r="C103" s="1148"/>
      <c r="D103" s="966"/>
      <c r="E103" s="966"/>
      <c r="F103" s="966"/>
      <c r="G103" s="966"/>
      <c r="H103" s="966"/>
      <c r="I103" s="966"/>
      <c r="J103" s="966"/>
      <c r="K103" s="967"/>
      <c r="L103" s="338"/>
      <c r="M103" s="184"/>
      <c r="N103" s="184"/>
      <c r="O103" s="184"/>
      <c r="P103" s="184"/>
      <c r="Q103" s="184"/>
    </row>
    <row r="104" spans="1:17" ht="14.25" customHeight="1">
      <c r="A104" s="716"/>
      <c r="B104" s="800"/>
      <c r="C104" s="801"/>
      <c r="D104" s="801"/>
      <c r="E104" s="801"/>
      <c r="F104" s="801"/>
      <c r="G104" s="801"/>
      <c r="H104" s="801"/>
      <c r="I104" s="801"/>
      <c r="J104" s="801"/>
      <c r="K104" s="802"/>
      <c r="L104" s="184"/>
      <c r="M104" s="184"/>
      <c r="N104" s="184"/>
      <c r="O104" s="184"/>
      <c r="P104" s="184"/>
    </row>
    <row r="105" spans="1:17" ht="14.25" customHeight="1" thickBot="1">
      <c r="A105" s="753"/>
      <c r="B105" s="803"/>
      <c r="C105" s="804"/>
      <c r="D105" s="804"/>
      <c r="E105" s="804"/>
      <c r="F105" s="804"/>
      <c r="G105" s="804"/>
      <c r="H105" s="804"/>
      <c r="I105" s="804"/>
      <c r="J105" s="804"/>
      <c r="K105" s="805"/>
    </row>
    <row r="106" spans="1:17" ht="14.25" thickTop="1"/>
  </sheetData>
  <mergeCells count="150">
    <mergeCell ref="A96:A105"/>
    <mergeCell ref="B96:K97"/>
    <mergeCell ref="B98:K99"/>
    <mergeCell ref="B100:K101"/>
    <mergeCell ref="O100:Q100"/>
    <mergeCell ref="B103:C103"/>
    <mergeCell ref="D103:K103"/>
    <mergeCell ref="B104:K105"/>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I85:K89"/>
    <mergeCell ref="D86:E86"/>
    <mergeCell ref="D87:E87"/>
    <mergeCell ref="D88:E88"/>
    <mergeCell ref="B81:B84"/>
    <mergeCell ref="D81:E81"/>
    <mergeCell ref="J81:K81"/>
    <mergeCell ref="D82:E82"/>
    <mergeCell ref="J82:K82"/>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I35:K39"/>
    <mergeCell ref="B29:C34"/>
    <mergeCell ref="I29:J29"/>
    <mergeCell ref="I30:J30"/>
    <mergeCell ref="I31:J31"/>
    <mergeCell ref="I32:J32"/>
    <mergeCell ref="D40:D42"/>
    <mergeCell ref="I40:J40"/>
    <mergeCell ref="I41:J41"/>
    <mergeCell ref="E29:F29"/>
    <mergeCell ref="G29:H29"/>
    <mergeCell ref="E30:F30"/>
    <mergeCell ref="F37:G37"/>
    <mergeCell ref="F38:G38"/>
    <mergeCell ref="F39:G39"/>
    <mergeCell ref="A27:A28"/>
    <mergeCell ref="B27:H28"/>
    <mergeCell ref="I27:K28"/>
    <mergeCell ref="D19:H19"/>
    <mergeCell ref="B20:C21"/>
    <mergeCell ref="D20:H20"/>
    <mergeCell ref="I20:K20"/>
    <mergeCell ref="D21:K21"/>
    <mergeCell ref="B22:C23"/>
    <mergeCell ref="D22:H22"/>
    <mergeCell ref="I22:K23"/>
    <mergeCell ref="D23:H2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D11:E11"/>
    <mergeCell ref="I11:K12"/>
    <mergeCell ref="B12:H12"/>
    <mergeCell ref="A7:A13"/>
    <mergeCell ref="B7:E7"/>
    <mergeCell ref="F7:H7"/>
    <mergeCell ref="B8:E8"/>
    <mergeCell ref="D9:E9"/>
    <mergeCell ref="G9:H9"/>
    <mergeCell ref="B13:H13"/>
    <mergeCell ref="I13:J13"/>
    <mergeCell ref="E1:K1"/>
    <mergeCell ref="A2:E3"/>
    <mergeCell ref="G2:H2"/>
    <mergeCell ref="I2:K2"/>
    <mergeCell ref="G3:H3"/>
    <mergeCell ref="I3:K3"/>
    <mergeCell ref="J9:K9"/>
    <mergeCell ref="B10:E10"/>
    <mergeCell ref="G10:H10"/>
    <mergeCell ref="E51:F51"/>
    <mergeCell ref="G51:H51"/>
    <mergeCell ref="G30:H30"/>
    <mergeCell ref="E31:G31"/>
    <mergeCell ref="E32:G32"/>
    <mergeCell ref="E33:F33"/>
    <mergeCell ref="G33:H33"/>
    <mergeCell ref="E34:F34"/>
    <mergeCell ref="G34:H34"/>
    <mergeCell ref="F35:G35"/>
    <mergeCell ref="F36:G36"/>
  </mergeCells>
  <phoneticPr fontId="47"/>
  <conditionalFormatting sqref="Q96 Q101">
    <cfRule type="cellIs" dxfId="47" priority="4" stopIfTrue="1" operator="greaterThan">
      <formula>0</formula>
    </cfRule>
  </conditionalFormatting>
  <conditionalFormatting sqref="Q99">
    <cfRule type="cellIs" dxfId="46" priority="3" stopIfTrue="1" operator="greaterThan">
      <formula>0</formula>
    </cfRule>
  </conditionalFormatting>
  <conditionalFormatting sqref="Q97:Q98">
    <cfRule type="cellIs" dxfId="45" priority="2" stopIfTrue="1" operator="greaterThan">
      <formula>0</formula>
    </cfRule>
  </conditionalFormatting>
  <conditionalFormatting sqref="Q94:Q95">
    <cfRule type="cellIs" dxfId="44" priority="1" stopIfTrue="1" operator="greaterThan">
      <formula>0</formula>
    </cfRule>
  </conditionalFormatting>
  <dataValidations count="18">
    <dataValidation type="list" allowBlank="1" showInputMessage="1" showErrorMessage="1" sqref="J80:K83">
      <formula1>"◎,○,×"</formula1>
    </dataValidation>
    <dataValidation type="list" allowBlank="1" showInputMessage="1" showErrorMessage="1" sqref="F61">
      <formula1>"熊本県,大分県,福岡県,長崎県"</formula1>
    </dataValidation>
    <dataValidation type="list" allowBlank="1" showInputMessage="1" showErrorMessage="1" sqref="E45:F45">
      <formula1>"不良　・　普　・　良,不良,普,良"</formula1>
    </dataValidation>
    <dataValidation type="list" allowBlank="1" showInputMessage="1" showErrorMessage="1" sqref="G52:H52">
      <formula1>"無(不適)　・　有(適),無(不適),有(適)"</formula1>
    </dataValidation>
    <dataValidation type="list" allowBlank="1" showInputMessage="1" showErrorMessage="1" sqref="E29:F30 E33:F34">
      <formula1>"可(開通)・不可(不通),可(開通),不可(不通)"</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35:E39">
      <formula1>"無・有,無,有"</formula1>
    </dataValidation>
    <dataValidation type="list" allowBlank="1" showInputMessage="1" showErrorMessage="1" sqref="F35:G39">
      <formula1>"（使用可・使用不可）,（使用可),（使用不可）"</formula1>
    </dataValidation>
    <dataValidation type="list" allowBlank="1" showInputMessage="1" showErrorMessage="1" sqref="E40">
      <formula1>"無(使用不可)・有(使用可),無(使用不可),有(使用可)"</formula1>
    </dataValidation>
    <dataValidation type="list" allowBlank="1" showInputMessage="1" showErrorMessage="1" sqref="F41:F42 H41:H42">
      <formula1>"不良・普・良,不良,普,良"</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H40 E43:E44 G44">
      <formula1>"無 ・ 有,無,有"</formula1>
    </dataValidation>
    <dataValidation type="list" allowBlank="1" showInputMessage="1" showErrorMessage="1" sqref="H45:H46 F46 E48:E50 H49:H50 E52">
      <formula1>"無　・　有,有,無"</formula1>
    </dataValidation>
    <dataValidation type="list" allowBlank="1" showInputMessage="1" showErrorMessage="1" sqref="G47:H48">
      <formula1>"不適　・　適,適,不適"</formula1>
    </dataValidation>
    <dataValidation type="list" allowBlank="1" showInputMessage="1" showErrorMessage="1" sqref="E51">
      <formula1>"１回　・　２回　・　３回,１回,２回,３回"</formula1>
    </dataValidation>
    <dataValidation type="list" allowBlank="1" showInputMessage="1" showErrorMessage="1" sqref="G51:H51">
      <formula1>"十分 ・ 不足 ・ 無,十分,不足,無"</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topLeftCell="A31" zoomScale="110" zoomScaleNormal="100" zoomScaleSheetLayoutView="110" workbookViewId="0">
      <selection activeCell="B103" sqref="B103:C103"/>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125" style="1" customWidth="1"/>
    <col min="13" max="13" width="8.5" style="1" customWidth="1"/>
    <col min="14" max="14" width="7.875" style="1" customWidth="1"/>
    <col min="15" max="16" width="8.25" style="1" customWidth="1"/>
    <col min="17" max="16384" width="9" style="1"/>
  </cols>
  <sheetData>
    <row r="1" spans="1:11" ht="17.25" customHeight="1" thickBot="1">
      <c r="A1" s="4" t="s">
        <v>225</v>
      </c>
      <c r="B1" s="4"/>
      <c r="C1" s="4"/>
      <c r="D1" s="4"/>
      <c r="E1" s="1248" t="s">
        <v>342</v>
      </c>
      <c r="F1" s="1248"/>
      <c r="G1" s="1248"/>
      <c r="H1" s="1248"/>
      <c r="I1" s="1248"/>
      <c r="J1" s="1248"/>
      <c r="K1" s="1248"/>
    </row>
    <row r="2" spans="1:11" ht="17.25" customHeight="1" thickTop="1">
      <c r="A2" s="678" t="s">
        <v>130</v>
      </c>
      <c r="B2" s="679"/>
      <c r="C2" s="679"/>
      <c r="D2" s="679"/>
      <c r="E2" s="679"/>
      <c r="F2" s="4"/>
      <c r="G2" s="669" t="s">
        <v>65</v>
      </c>
      <c r="H2" s="670"/>
      <c r="I2" s="663" t="s">
        <v>0</v>
      </c>
      <c r="J2" s="664"/>
      <c r="K2" s="665"/>
    </row>
    <row r="3" spans="1:11" ht="17.25" customHeight="1" thickBot="1">
      <c r="A3" s="679"/>
      <c r="B3" s="679"/>
      <c r="C3" s="679"/>
      <c r="D3" s="679"/>
      <c r="E3" s="679"/>
      <c r="F3" s="4"/>
      <c r="G3" s="671" t="s">
        <v>28</v>
      </c>
      <c r="H3" s="672"/>
      <c r="I3" s="666"/>
      <c r="J3" s="667"/>
      <c r="K3" s="668"/>
    </row>
    <row r="4" spans="1:11" ht="17.25" customHeight="1" thickTop="1">
      <c r="A4" s="6" t="s">
        <v>1</v>
      </c>
      <c r="B4" s="4"/>
      <c r="C4" s="4"/>
      <c r="D4" s="4"/>
      <c r="E4" s="4"/>
      <c r="F4" s="4"/>
      <c r="G4" s="530"/>
      <c r="H4" s="60"/>
      <c r="I4" s="60"/>
      <c r="J4" s="60"/>
      <c r="K4" s="60"/>
    </row>
    <row r="5" spans="1:11" ht="17.25" customHeight="1">
      <c r="A5" s="6" t="s">
        <v>2</v>
      </c>
      <c r="B5" s="4"/>
      <c r="C5" s="4"/>
      <c r="D5" s="4"/>
      <c r="E5" s="4"/>
      <c r="F5" s="4"/>
      <c r="G5" s="4"/>
      <c r="H5" s="4"/>
      <c r="I5" s="4"/>
      <c r="J5" s="4"/>
      <c r="K5" s="4"/>
    </row>
    <row r="6" spans="1:11" ht="17.25" customHeight="1" thickBot="1">
      <c r="A6" s="6" t="s">
        <v>3</v>
      </c>
      <c r="B6" s="4"/>
      <c r="C6" s="4"/>
      <c r="D6" s="4"/>
      <c r="E6" s="4"/>
      <c r="F6" s="4"/>
      <c r="G6" s="4"/>
      <c r="H6" s="4"/>
      <c r="I6" s="4"/>
      <c r="J6" s="4"/>
      <c r="K6" s="4"/>
    </row>
    <row r="7" spans="1:11" ht="17.25" customHeight="1" thickTop="1" thickBot="1">
      <c r="A7" s="715" t="s">
        <v>4</v>
      </c>
      <c r="B7" s="730" t="s">
        <v>5</v>
      </c>
      <c r="C7" s="729"/>
      <c r="D7" s="729"/>
      <c r="E7" s="731"/>
      <c r="F7" s="728" t="s">
        <v>73</v>
      </c>
      <c r="G7" s="729"/>
      <c r="H7" s="729"/>
      <c r="I7" s="347" t="s">
        <v>16</v>
      </c>
      <c r="J7" s="369" t="s">
        <v>349</v>
      </c>
      <c r="K7" s="370" t="s">
        <v>350</v>
      </c>
    </row>
    <row r="8" spans="1:11" ht="17.25" customHeight="1" thickTop="1" thickBot="1">
      <c r="A8" s="716"/>
      <c r="B8" s="675"/>
      <c r="C8" s="676"/>
      <c r="D8" s="676"/>
      <c r="E8" s="677"/>
      <c r="F8" s="47"/>
      <c r="G8" s="48"/>
      <c r="H8" s="48"/>
      <c r="I8" s="169" t="s">
        <v>77</v>
      </c>
      <c r="J8" s="91" t="s">
        <v>149</v>
      </c>
      <c r="K8" s="531" t="s">
        <v>150</v>
      </c>
    </row>
    <row r="9" spans="1:11" ht="17.25" customHeight="1" thickTop="1">
      <c r="A9" s="717"/>
      <c r="B9" s="16" t="s">
        <v>14</v>
      </c>
      <c r="C9" s="15"/>
      <c r="D9" s="723"/>
      <c r="E9" s="724"/>
      <c r="F9" s="16" t="s">
        <v>15</v>
      </c>
      <c r="G9" s="721"/>
      <c r="H9" s="722"/>
      <c r="I9" s="16" t="s">
        <v>6</v>
      </c>
      <c r="J9" s="673"/>
      <c r="K9" s="674"/>
    </row>
    <row r="10" spans="1:11" ht="17.25" customHeight="1">
      <c r="A10" s="717"/>
      <c r="B10" s="718"/>
      <c r="C10" s="719"/>
      <c r="D10" s="719"/>
      <c r="E10" s="720"/>
      <c r="F10" s="77" t="s">
        <v>136</v>
      </c>
      <c r="G10" s="649"/>
      <c r="H10" s="650"/>
      <c r="I10" s="532"/>
      <c r="J10" s="533"/>
      <c r="K10" s="534" t="s">
        <v>345</v>
      </c>
    </row>
    <row r="11" spans="1:11" ht="17.25" customHeight="1">
      <c r="A11" s="717"/>
      <c r="B11" s="13" t="s">
        <v>20</v>
      </c>
      <c r="C11" s="14"/>
      <c r="D11" s="637" t="s">
        <v>315</v>
      </c>
      <c r="E11" s="637"/>
      <c r="F11" s="78" t="s">
        <v>137</v>
      </c>
      <c r="G11" s="168" t="str">
        <f>IF(ISERROR(K10/I8),"",K10/I8)</f>
        <v/>
      </c>
      <c r="H11" s="10" t="s">
        <v>138</v>
      </c>
      <c r="I11" s="861" t="s">
        <v>7</v>
      </c>
      <c r="J11" s="862"/>
      <c r="K11" s="863"/>
    </row>
    <row r="12" spans="1:11" ht="17.25" customHeight="1">
      <c r="A12" s="717"/>
      <c r="B12" s="725" t="s">
        <v>60</v>
      </c>
      <c r="C12" s="726"/>
      <c r="D12" s="726"/>
      <c r="E12" s="726"/>
      <c r="F12" s="726"/>
      <c r="G12" s="726"/>
      <c r="H12" s="727"/>
      <c r="I12" s="864"/>
      <c r="J12" s="865"/>
      <c r="K12" s="866"/>
    </row>
    <row r="13" spans="1:11" ht="17.25" customHeight="1" thickBot="1">
      <c r="A13" s="628"/>
      <c r="B13" s="885"/>
      <c r="C13" s="786"/>
      <c r="D13" s="786"/>
      <c r="E13" s="786"/>
      <c r="F13" s="786"/>
      <c r="G13" s="786"/>
      <c r="H13" s="787"/>
      <c r="I13" s="776" t="s">
        <v>185</v>
      </c>
      <c r="J13" s="777"/>
      <c r="K13" s="166" t="str">
        <f>IF(ISERROR(K10/3.5),"人",K10/3.5)</f>
        <v>人</v>
      </c>
    </row>
    <row r="14" spans="1:11" ht="17.25" customHeight="1" thickTop="1">
      <c r="A14" s="715" t="s">
        <v>13</v>
      </c>
      <c r="B14" s="730" t="s">
        <v>8</v>
      </c>
      <c r="C14" s="739"/>
      <c r="D14" s="739"/>
      <c r="E14" s="739"/>
      <c r="F14" s="739"/>
      <c r="G14" s="739"/>
      <c r="H14" s="740"/>
      <c r="I14" s="774" t="s">
        <v>187</v>
      </c>
      <c r="J14" s="775"/>
      <c r="K14" s="167" t="str">
        <f>IF(ISERROR(I8-K13),"人",I8-K13)</f>
        <v>人</v>
      </c>
    </row>
    <row r="15" spans="1:11" ht="17.25" customHeight="1" thickBot="1">
      <c r="A15" s="716"/>
      <c r="B15" s="44" t="s">
        <v>17</v>
      </c>
      <c r="C15" s="45"/>
      <c r="D15" s="784"/>
      <c r="E15" s="784"/>
      <c r="F15" s="784"/>
      <c r="G15" s="784"/>
      <c r="H15" s="785"/>
      <c r="I15" s="774" t="s">
        <v>186</v>
      </c>
      <c r="J15" s="775"/>
      <c r="K15" s="166" t="str">
        <f>IF(ISERROR(K10/6.4),"人",K10/6.4)</f>
        <v>人</v>
      </c>
    </row>
    <row r="16" spans="1:11" ht="17.25" customHeight="1" thickTop="1">
      <c r="A16" s="717"/>
      <c r="B16" s="16" t="s">
        <v>18</v>
      </c>
      <c r="C16" s="15"/>
      <c r="D16" s="786"/>
      <c r="E16" s="786"/>
      <c r="F16" s="786"/>
      <c r="G16" s="786"/>
      <c r="H16" s="787"/>
      <c r="I16" s="776" t="s">
        <v>188</v>
      </c>
      <c r="J16" s="777"/>
      <c r="K16" s="167" t="str">
        <f>IF(ISERROR(I8-K15),"人",I8-K15)</f>
        <v>人</v>
      </c>
    </row>
    <row r="17" spans="1:12" ht="17.25" customHeight="1">
      <c r="A17" s="717"/>
      <c r="B17" s="736" t="s">
        <v>19</v>
      </c>
      <c r="C17" s="737"/>
      <c r="D17" s="737"/>
      <c r="E17" s="737"/>
      <c r="F17" s="737"/>
      <c r="G17" s="737"/>
      <c r="H17" s="738"/>
      <c r="I17" s="158"/>
      <c r="J17" s="159"/>
      <c r="K17" s="160"/>
    </row>
    <row r="18" spans="1:12" ht="17.25" customHeight="1">
      <c r="A18" s="717"/>
      <c r="B18" s="718"/>
      <c r="C18" s="719"/>
      <c r="D18" s="719"/>
      <c r="E18" s="719"/>
      <c r="F18" s="719"/>
      <c r="G18" s="719"/>
      <c r="H18" s="720"/>
      <c r="I18" s="158"/>
      <c r="J18" s="159"/>
      <c r="K18" s="160"/>
    </row>
    <row r="19" spans="1:12" ht="17.25" customHeight="1" thickBot="1">
      <c r="A19" s="717"/>
      <c r="B19" s="349" t="s">
        <v>21</v>
      </c>
      <c r="C19" s="12"/>
      <c r="D19" s="867" t="s">
        <v>29</v>
      </c>
      <c r="E19" s="867"/>
      <c r="F19" s="867"/>
      <c r="G19" s="867"/>
      <c r="H19" s="868"/>
      <c r="I19" s="158"/>
      <c r="J19" s="159"/>
      <c r="K19" s="160"/>
    </row>
    <row r="20" spans="1:12" ht="17.25" customHeight="1" thickTop="1">
      <c r="A20" s="716"/>
      <c r="B20" s="857" t="s">
        <v>26</v>
      </c>
      <c r="C20" s="858"/>
      <c r="D20" s="732" t="s">
        <v>30</v>
      </c>
      <c r="E20" s="732"/>
      <c r="F20" s="732"/>
      <c r="G20" s="732"/>
      <c r="H20" s="732"/>
      <c r="I20" s="1249" t="s">
        <v>126</v>
      </c>
      <c r="J20" s="1249"/>
      <c r="K20" s="1250"/>
    </row>
    <row r="21" spans="1:12" ht="17.25" customHeight="1" thickBot="1">
      <c r="A21" s="716"/>
      <c r="B21" s="859"/>
      <c r="C21" s="860"/>
      <c r="D21" s="695" t="s">
        <v>330</v>
      </c>
      <c r="E21" s="695"/>
      <c r="F21" s="695"/>
      <c r="G21" s="695"/>
      <c r="H21" s="695"/>
      <c r="I21" s="695"/>
      <c r="J21" s="695"/>
      <c r="K21" s="696"/>
    </row>
    <row r="22" spans="1:12" ht="17.25" customHeight="1" thickTop="1">
      <c r="A22" s="717"/>
      <c r="B22" s="655" t="s">
        <v>22</v>
      </c>
      <c r="C22" s="656"/>
      <c r="D22" s="786" t="s">
        <v>30</v>
      </c>
      <c r="E22" s="786"/>
      <c r="F22" s="786"/>
      <c r="G22" s="786"/>
      <c r="H22" s="786"/>
      <c r="I22" s="707" t="s">
        <v>11</v>
      </c>
      <c r="J22" s="708"/>
      <c r="K22" s="709"/>
    </row>
    <row r="23" spans="1:12" ht="17.25" customHeight="1">
      <c r="A23" s="717"/>
      <c r="B23" s="658"/>
      <c r="C23" s="659"/>
      <c r="D23" s="719" t="s">
        <v>27</v>
      </c>
      <c r="E23" s="719"/>
      <c r="F23" s="719"/>
      <c r="G23" s="719"/>
      <c r="H23" s="719"/>
      <c r="I23" s="710"/>
      <c r="J23" s="708"/>
      <c r="K23" s="709"/>
    </row>
    <row r="24" spans="1:12" ht="17.25" customHeight="1" thickBot="1">
      <c r="A24" s="717"/>
      <c r="B24" s="725" t="s">
        <v>9</v>
      </c>
      <c r="C24" s="796"/>
      <c r="D24" s="796"/>
      <c r="E24" s="796"/>
      <c r="F24" s="796"/>
      <c r="G24" s="796"/>
      <c r="H24" s="796"/>
      <c r="I24" s="790"/>
      <c r="J24" s="791"/>
      <c r="K24" s="792"/>
    </row>
    <row r="25" spans="1:12" ht="17.25" customHeight="1" thickTop="1" thickBot="1">
      <c r="A25" s="717"/>
      <c r="B25" s="17" t="s">
        <v>23</v>
      </c>
      <c r="C25" s="18"/>
      <c r="D25" s="348" t="s">
        <v>314</v>
      </c>
      <c r="E25" s="58" t="s">
        <v>71</v>
      </c>
      <c r="F25" s="175" t="s">
        <v>314</v>
      </c>
      <c r="G25" s="741"/>
      <c r="H25" s="742"/>
      <c r="I25" s="790"/>
      <c r="J25" s="791"/>
      <c r="K25" s="792"/>
    </row>
    <row r="26" spans="1:12" ht="17.25" customHeight="1" thickTop="1">
      <c r="A26" s="628"/>
      <c r="B26" s="869" t="s">
        <v>25</v>
      </c>
      <c r="C26" s="870"/>
      <c r="D26" s="870"/>
      <c r="E26" s="56" t="s">
        <v>314</v>
      </c>
      <c r="F26" s="733"/>
      <c r="G26" s="734"/>
      <c r="H26" s="735"/>
      <c r="I26" s="793"/>
      <c r="J26" s="794"/>
      <c r="K26" s="795"/>
    </row>
    <row r="27" spans="1:12" ht="17.25" customHeight="1">
      <c r="A27" s="627"/>
      <c r="B27" s="629" t="s">
        <v>293</v>
      </c>
      <c r="C27" s="630"/>
      <c r="D27" s="630"/>
      <c r="E27" s="630"/>
      <c r="F27" s="630"/>
      <c r="G27" s="630"/>
      <c r="H27" s="631"/>
      <c r="I27" s="680" t="s">
        <v>10</v>
      </c>
      <c r="J27" s="711"/>
      <c r="K27" s="681"/>
    </row>
    <row r="28" spans="1:12" ht="17.25" customHeight="1" thickBot="1">
      <c r="A28" s="628"/>
      <c r="B28" s="632"/>
      <c r="C28" s="633"/>
      <c r="D28" s="633"/>
      <c r="E28" s="633"/>
      <c r="F28" s="633"/>
      <c r="G28" s="633"/>
      <c r="H28" s="634"/>
      <c r="I28" s="712"/>
      <c r="J28" s="713"/>
      <c r="K28" s="714"/>
    </row>
    <row r="29" spans="1:12" ht="17.25" customHeight="1" thickTop="1">
      <c r="A29" s="750" t="s">
        <v>12</v>
      </c>
      <c r="B29" s="680" t="s">
        <v>31</v>
      </c>
      <c r="C29" s="847"/>
      <c r="D29" s="41" t="s">
        <v>32</v>
      </c>
      <c r="E29" s="1251" t="s">
        <v>296</v>
      </c>
      <c r="F29" s="1251"/>
      <c r="G29" s="1252" t="s">
        <v>294</v>
      </c>
      <c r="H29" s="1253"/>
      <c r="I29" s="764" t="s">
        <v>233</v>
      </c>
      <c r="J29" s="765"/>
      <c r="K29" s="535" t="str">
        <f>IF(ISERROR(I8/250),"個",ROUNDUP(I8/250,0))</f>
        <v>個</v>
      </c>
      <c r="L29" s="1" t="s">
        <v>193</v>
      </c>
    </row>
    <row r="30" spans="1:12" ht="17.25" customHeight="1">
      <c r="A30" s="717"/>
      <c r="B30" s="848"/>
      <c r="C30" s="849"/>
      <c r="D30" s="42" t="s">
        <v>62</v>
      </c>
      <c r="E30" s="1254" t="s">
        <v>296</v>
      </c>
      <c r="F30" s="1254"/>
      <c r="G30" s="1239" t="s">
        <v>294</v>
      </c>
      <c r="H30" s="1240"/>
      <c r="I30" s="646" t="s">
        <v>182</v>
      </c>
      <c r="J30" s="766"/>
      <c r="K30" s="536" t="s">
        <v>181</v>
      </c>
    </row>
    <row r="31" spans="1:12" ht="17.25" customHeight="1">
      <c r="A31" s="717"/>
      <c r="B31" s="848"/>
      <c r="C31" s="849"/>
      <c r="D31" s="42" t="s">
        <v>33</v>
      </c>
      <c r="E31" s="1241" t="s">
        <v>297</v>
      </c>
      <c r="F31" s="1241"/>
      <c r="G31" s="1241"/>
      <c r="H31" s="537" t="s">
        <v>295</v>
      </c>
      <c r="I31" s="646" t="s">
        <v>207</v>
      </c>
      <c r="J31" s="616"/>
      <c r="K31" s="171" t="str">
        <f>IF(ISERROR(I8*6),"L/日/避難所",I8*6)</f>
        <v>L/日/避難所</v>
      </c>
    </row>
    <row r="32" spans="1:12" ht="17.25" customHeight="1" thickBot="1">
      <c r="A32" s="717"/>
      <c r="B32" s="848"/>
      <c r="C32" s="849"/>
      <c r="D32" s="43" t="s">
        <v>41</v>
      </c>
      <c r="E32" s="1238" t="s">
        <v>302</v>
      </c>
      <c r="F32" s="1238"/>
      <c r="G32" s="1238"/>
      <c r="H32" s="538" t="s">
        <v>295</v>
      </c>
      <c r="I32" s="646" t="s">
        <v>192</v>
      </c>
      <c r="J32" s="616"/>
      <c r="K32" s="189" t="s">
        <v>194</v>
      </c>
    </row>
    <row r="33" spans="1:16" ht="17.25" customHeight="1" thickTop="1">
      <c r="A33" s="717"/>
      <c r="B33" s="848"/>
      <c r="C33" s="850"/>
      <c r="D33" s="28" t="s">
        <v>34</v>
      </c>
      <c r="E33" s="1242" t="s">
        <v>296</v>
      </c>
      <c r="F33" s="1242"/>
      <c r="G33" s="1243" t="s">
        <v>294</v>
      </c>
      <c r="H33" s="1244"/>
      <c r="I33" s="615" t="s">
        <v>184</v>
      </c>
      <c r="J33" s="616"/>
      <c r="K33" s="171" t="str">
        <f>IF(ISERROR(I8*3),"L/日/避難所",I8*3)</f>
        <v>L/日/避難所</v>
      </c>
    </row>
    <row r="34" spans="1:16" ht="17.25" customHeight="1">
      <c r="A34" s="717"/>
      <c r="B34" s="816"/>
      <c r="C34" s="818"/>
      <c r="D34" s="349" t="s">
        <v>35</v>
      </c>
      <c r="E34" s="1245" t="s">
        <v>296</v>
      </c>
      <c r="F34" s="1245"/>
      <c r="G34" s="1246" t="s">
        <v>294</v>
      </c>
      <c r="H34" s="1247"/>
      <c r="I34" s="162" t="s">
        <v>183</v>
      </c>
      <c r="J34" s="539" t="s">
        <v>206</v>
      </c>
      <c r="K34" s="171" t="str">
        <f>IF(ISERROR(J34*I8),"L/日/避難所",J34*I8)</f>
        <v>L/日/避難所</v>
      </c>
    </row>
    <row r="35" spans="1:16" ht="17.25" customHeight="1">
      <c r="A35" s="717"/>
      <c r="B35" s="629" t="s">
        <v>36</v>
      </c>
      <c r="C35" s="851"/>
      <c r="D35" s="13" t="s">
        <v>37</v>
      </c>
      <c r="E35" s="90" t="s">
        <v>298</v>
      </c>
      <c r="F35" s="651" t="s">
        <v>299</v>
      </c>
      <c r="G35" s="651"/>
      <c r="H35" s="540"/>
      <c r="I35" s="697"/>
      <c r="J35" s="698"/>
      <c r="K35" s="699"/>
    </row>
    <row r="36" spans="1:16" ht="17.25" customHeight="1" thickBot="1">
      <c r="A36" s="717"/>
      <c r="B36" s="852"/>
      <c r="C36" s="853"/>
      <c r="D36" s="349" t="s">
        <v>38</v>
      </c>
      <c r="E36" s="88" t="s">
        <v>298</v>
      </c>
      <c r="F36" s="767" t="s">
        <v>299</v>
      </c>
      <c r="G36" s="767"/>
      <c r="H36" s="541"/>
      <c r="I36" s="644"/>
      <c r="J36" s="645"/>
      <c r="K36" s="700"/>
    </row>
    <row r="37" spans="1:16" ht="17.25" customHeight="1" thickTop="1" thickBot="1">
      <c r="A37" s="717"/>
      <c r="B37" s="852"/>
      <c r="C37" s="854"/>
      <c r="D37" s="53" t="s">
        <v>39</v>
      </c>
      <c r="E37" s="89" t="s">
        <v>298</v>
      </c>
      <c r="F37" s="1255" t="s">
        <v>299</v>
      </c>
      <c r="G37" s="1255"/>
      <c r="H37" s="542"/>
      <c r="I37" s="645"/>
      <c r="J37" s="645"/>
      <c r="K37" s="700"/>
    </row>
    <row r="38" spans="1:16" ht="17.25" customHeight="1" thickTop="1">
      <c r="A38" s="717"/>
      <c r="B38" s="852"/>
      <c r="C38" s="853"/>
      <c r="D38" s="28" t="s">
        <v>40</v>
      </c>
      <c r="E38" s="90" t="s">
        <v>298</v>
      </c>
      <c r="F38" s="771" t="s">
        <v>299</v>
      </c>
      <c r="G38" s="771"/>
      <c r="H38" s="540"/>
      <c r="I38" s="644"/>
      <c r="J38" s="645"/>
      <c r="K38" s="700"/>
    </row>
    <row r="39" spans="1:16" ht="17.25" customHeight="1" thickBot="1">
      <c r="A39" s="717"/>
      <c r="B39" s="852"/>
      <c r="C39" s="853"/>
      <c r="D39" s="349" t="s">
        <v>42</v>
      </c>
      <c r="E39" s="88" t="s">
        <v>298</v>
      </c>
      <c r="F39" s="651" t="s">
        <v>299</v>
      </c>
      <c r="G39" s="651"/>
      <c r="H39" s="543"/>
      <c r="I39" s="701"/>
      <c r="J39" s="702"/>
      <c r="K39" s="703"/>
    </row>
    <row r="40" spans="1:16" ht="17.25" customHeight="1" thickTop="1">
      <c r="A40" s="717"/>
      <c r="B40" s="852"/>
      <c r="C40" s="854"/>
      <c r="D40" s="704" t="s">
        <v>63</v>
      </c>
      <c r="E40" s="118" t="s">
        <v>300</v>
      </c>
      <c r="F40" s="172" t="s">
        <v>180</v>
      </c>
      <c r="G40" s="352" t="s">
        <v>144</v>
      </c>
      <c r="H40" s="97" t="s">
        <v>304</v>
      </c>
      <c r="I40" s="642" t="s">
        <v>292</v>
      </c>
      <c r="J40" s="643"/>
      <c r="K40" s="161" t="str">
        <f>IF(ISERROR(I8/50),"箇所",ROUNDUP(I8/50,0))</f>
        <v>箇所</v>
      </c>
      <c r="L40" s="2"/>
      <c r="M40" s="3"/>
      <c r="N40" s="3"/>
      <c r="O40" s="3"/>
      <c r="P40" s="3"/>
    </row>
    <row r="41" spans="1:16" ht="17.25" customHeight="1" thickBot="1">
      <c r="A41" s="717"/>
      <c r="B41" s="852"/>
      <c r="C41" s="854"/>
      <c r="D41" s="705"/>
      <c r="E41" s="119" t="s">
        <v>146</v>
      </c>
      <c r="F41" s="604" t="s">
        <v>301</v>
      </c>
      <c r="G41" s="428" t="s">
        <v>148</v>
      </c>
      <c r="H41" s="605" t="s">
        <v>301</v>
      </c>
      <c r="I41" s="644"/>
      <c r="J41" s="645"/>
      <c r="K41" s="161"/>
    </row>
    <row r="42" spans="1:16" ht="17.25" customHeight="1" thickTop="1" thickBot="1">
      <c r="A42" s="717"/>
      <c r="B42" s="852"/>
      <c r="C42" s="854"/>
      <c r="D42" s="706"/>
      <c r="E42" s="81" t="s">
        <v>43</v>
      </c>
      <c r="F42" s="606" t="s">
        <v>303</v>
      </c>
      <c r="G42" s="430" t="s">
        <v>61</v>
      </c>
      <c r="H42" s="607" t="s">
        <v>303</v>
      </c>
      <c r="I42" s="340"/>
      <c r="J42" s="341"/>
      <c r="K42" s="342"/>
    </row>
    <row r="43" spans="1:16" ht="17.25" customHeight="1" thickTop="1">
      <c r="A43" s="717"/>
      <c r="B43" s="852"/>
      <c r="C43" s="853"/>
      <c r="D43" s="93" t="s">
        <v>44</v>
      </c>
      <c r="E43" s="324" t="s">
        <v>304</v>
      </c>
      <c r="F43" s="8" t="s">
        <v>67</v>
      </c>
      <c r="G43" s="7"/>
      <c r="H43" s="9" t="s">
        <v>152</v>
      </c>
      <c r="I43" s="340"/>
      <c r="J43" s="341"/>
      <c r="K43" s="342"/>
    </row>
    <row r="44" spans="1:16" ht="17.25" customHeight="1">
      <c r="A44" s="717"/>
      <c r="B44" s="855"/>
      <c r="C44" s="856"/>
      <c r="D44" s="94" t="s">
        <v>45</v>
      </c>
      <c r="E44" s="346" t="s">
        <v>304</v>
      </c>
      <c r="F44" s="7" t="s">
        <v>68</v>
      </c>
      <c r="G44" s="324" t="s">
        <v>304</v>
      </c>
      <c r="H44" s="325" t="s">
        <v>152</v>
      </c>
      <c r="I44" s="343"/>
      <c r="J44" s="344"/>
      <c r="K44" s="345"/>
    </row>
    <row r="45" spans="1:16" ht="17.25" customHeight="1" thickBot="1">
      <c r="A45" s="717"/>
      <c r="B45" s="629" t="s">
        <v>46</v>
      </c>
      <c r="C45" s="851"/>
      <c r="D45" s="94" t="s">
        <v>47</v>
      </c>
      <c r="E45" s="637" t="s">
        <v>305</v>
      </c>
      <c r="F45" s="638"/>
      <c r="G45" s="351" t="s">
        <v>49</v>
      </c>
      <c r="H45" s="304" t="s">
        <v>69</v>
      </c>
      <c r="I45" s="697"/>
      <c r="J45" s="698"/>
      <c r="K45" s="699"/>
    </row>
    <row r="46" spans="1:16" ht="17.25" customHeight="1" thickTop="1" thickBot="1">
      <c r="A46" s="717"/>
      <c r="B46" s="852"/>
      <c r="C46" s="853"/>
      <c r="D46" s="647" t="s">
        <v>48</v>
      </c>
      <c r="E46" s="648"/>
      <c r="F46" s="346" t="s">
        <v>69</v>
      </c>
      <c r="G46" s="544" t="s">
        <v>308</v>
      </c>
      <c r="H46" s="104" t="s">
        <v>69</v>
      </c>
      <c r="I46" s="645"/>
      <c r="J46" s="645"/>
      <c r="K46" s="700"/>
    </row>
    <row r="47" spans="1:16" ht="17.25" customHeight="1" thickTop="1">
      <c r="A47" s="717"/>
      <c r="B47" s="852"/>
      <c r="C47" s="853"/>
      <c r="D47" s="647" t="s">
        <v>56</v>
      </c>
      <c r="E47" s="648"/>
      <c r="F47" s="648"/>
      <c r="G47" s="649" t="s">
        <v>307</v>
      </c>
      <c r="H47" s="650"/>
      <c r="I47" s="644"/>
      <c r="J47" s="645"/>
      <c r="K47" s="700"/>
    </row>
    <row r="48" spans="1:16" ht="17.25" customHeight="1">
      <c r="A48" s="717"/>
      <c r="B48" s="852"/>
      <c r="C48" s="853"/>
      <c r="D48" s="94" t="s">
        <v>52</v>
      </c>
      <c r="E48" s="10" t="s">
        <v>306</v>
      </c>
      <c r="F48" s="94" t="s">
        <v>53</v>
      </c>
      <c r="G48" s="637" t="s">
        <v>51</v>
      </c>
      <c r="H48" s="638"/>
      <c r="I48" s="644"/>
      <c r="J48" s="645"/>
      <c r="K48" s="700"/>
    </row>
    <row r="49" spans="1:11" ht="17.25" customHeight="1">
      <c r="A49" s="717"/>
      <c r="B49" s="852"/>
      <c r="C49" s="853"/>
      <c r="D49" s="94" t="s">
        <v>154</v>
      </c>
      <c r="E49" s="10" t="s">
        <v>306</v>
      </c>
      <c r="F49" s="647" t="s">
        <v>70</v>
      </c>
      <c r="G49" s="648"/>
      <c r="H49" s="353" t="s">
        <v>69</v>
      </c>
      <c r="I49" s="644"/>
      <c r="J49" s="645"/>
      <c r="K49" s="700"/>
    </row>
    <row r="50" spans="1:11" ht="17.25" customHeight="1" thickBot="1">
      <c r="A50" s="717"/>
      <c r="B50" s="855"/>
      <c r="C50" s="856"/>
      <c r="D50" s="93" t="s">
        <v>54</v>
      </c>
      <c r="E50" s="10" t="s">
        <v>306</v>
      </c>
      <c r="F50" s="684" t="s">
        <v>55</v>
      </c>
      <c r="G50" s="685"/>
      <c r="H50" s="304" t="s">
        <v>69</v>
      </c>
      <c r="I50" s="701"/>
      <c r="J50" s="702"/>
      <c r="K50" s="703"/>
    </row>
    <row r="51" spans="1:11" ht="17.25" customHeight="1" thickTop="1" thickBot="1">
      <c r="A51" s="717"/>
      <c r="B51" s="629" t="s">
        <v>57</v>
      </c>
      <c r="C51" s="871"/>
      <c r="D51" s="101" t="s">
        <v>157</v>
      </c>
      <c r="E51" s="1235" t="s">
        <v>310</v>
      </c>
      <c r="F51" s="1235"/>
      <c r="G51" s="1236" t="s">
        <v>311</v>
      </c>
      <c r="H51" s="1237"/>
      <c r="I51" s="1257" t="s">
        <v>190</v>
      </c>
      <c r="J51" s="1258"/>
      <c r="K51" s="1259"/>
    </row>
    <row r="52" spans="1:11" ht="17.25" customHeight="1" thickTop="1">
      <c r="A52" s="628"/>
      <c r="B52" s="855"/>
      <c r="C52" s="856"/>
      <c r="D52" s="102" t="s">
        <v>58</v>
      </c>
      <c r="E52" s="51" t="s">
        <v>69</v>
      </c>
      <c r="F52" s="339" t="s">
        <v>59</v>
      </c>
      <c r="G52" s="649" t="s">
        <v>309</v>
      </c>
      <c r="H52" s="650"/>
      <c r="I52" s="1260"/>
      <c r="J52" s="1261"/>
      <c r="K52" s="1262"/>
    </row>
    <row r="53" spans="1:11" ht="17.25" customHeight="1" thickBot="1">
      <c r="A53" s="4" t="s">
        <v>224</v>
      </c>
      <c r="B53" s="4"/>
      <c r="C53" s="4"/>
      <c r="D53" s="4"/>
      <c r="E53" s="1256" t="s">
        <v>127</v>
      </c>
      <c r="F53" s="1256"/>
      <c r="G53" s="1256"/>
      <c r="H53" s="1256"/>
      <c r="I53" s="1256"/>
      <c r="J53" s="1256"/>
      <c r="K53" s="1256"/>
    </row>
    <row r="54" spans="1:11" ht="17.25" customHeight="1" thickTop="1">
      <c r="A54" s="686" t="s">
        <v>130</v>
      </c>
      <c r="B54" s="686"/>
      <c r="C54" s="686"/>
      <c r="D54" s="686"/>
      <c r="E54" s="687" t="s">
        <v>5</v>
      </c>
      <c r="F54" s="688"/>
      <c r="G54" s="689"/>
      <c r="H54" s="690" t="s">
        <v>65</v>
      </c>
      <c r="I54" s="691"/>
      <c r="J54" s="751" t="s">
        <v>0</v>
      </c>
      <c r="K54" s="752"/>
    </row>
    <row r="55" spans="1:11" ht="17.25" customHeight="1" thickBot="1">
      <c r="A55" s="686"/>
      <c r="B55" s="686"/>
      <c r="C55" s="686"/>
      <c r="D55" s="686"/>
      <c r="E55" s="675"/>
      <c r="F55" s="676"/>
      <c r="G55" s="677"/>
      <c r="H55" s="653" t="s">
        <v>28</v>
      </c>
      <c r="I55" s="654"/>
      <c r="J55" s="610"/>
      <c r="K55" s="611"/>
    </row>
    <row r="56" spans="1:11" ht="17.25" customHeight="1" thickTop="1">
      <c r="A56" s="6" t="s">
        <v>1</v>
      </c>
      <c r="B56" s="4"/>
      <c r="C56" s="4"/>
      <c r="D56" s="4"/>
      <c r="E56" s="4"/>
      <c r="F56" s="4"/>
      <c r="G56" s="1272"/>
      <c r="H56" s="1272"/>
      <c r="I56" s="1272"/>
      <c r="J56" s="1272"/>
      <c r="K56" s="1272"/>
    </row>
    <row r="57" spans="1:11" ht="17.25" customHeight="1">
      <c r="A57" s="6" t="s">
        <v>2</v>
      </c>
      <c r="B57" s="4"/>
      <c r="C57" s="4"/>
      <c r="D57" s="4"/>
      <c r="E57" s="4"/>
      <c r="F57" s="4"/>
      <c r="G57" s="4"/>
      <c r="H57" s="4"/>
      <c r="I57" s="4"/>
      <c r="J57" s="4"/>
      <c r="K57" s="4"/>
    </row>
    <row r="58" spans="1:11" ht="17.25" customHeight="1">
      <c r="A58" s="6" t="s">
        <v>3</v>
      </c>
      <c r="B58" s="4"/>
      <c r="C58" s="4"/>
      <c r="D58" s="4"/>
      <c r="E58" s="4"/>
      <c r="F58" s="4"/>
      <c r="G58" s="4"/>
      <c r="H58" s="4"/>
      <c r="I58" s="4"/>
      <c r="J58" s="4"/>
      <c r="K58" s="4"/>
    </row>
    <row r="59" spans="1:11" ht="17.25" customHeight="1" thickBot="1">
      <c r="A59" s="20"/>
      <c r="B59" s="680" t="s">
        <v>74</v>
      </c>
      <c r="C59" s="847"/>
      <c r="D59" s="847"/>
      <c r="E59" s="613"/>
      <c r="F59" s="613"/>
      <c r="G59" s="613"/>
      <c r="H59" s="614"/>
      <c r="I59" s="874" t="s">
        <v>75</v>
      </c>
      <c r="J59" s="613"/>
      <c r="K59" s="614"/>
    </row>
    <row r="60" spans="1:11" ht="17.25" customHeight="1" thickTop="1">
      <c r="A60" s="715" t="s">
        <v>95</v>
      </c>
      <c r="B60" s="857" t="s">
        <v>76</v>
      </c>
      <c r="C60" s="858"/>
      <c r="D60" s="1273" t="s">
        <v>77</v>
      </c>
      <c r="E60" s="12" t="s">
        <v>159</v>
      </c>
      <c r="F60" s="12"/>
      <c r="G60" s="12"/>
      <c r="H60" s="545" t="s">
        <v>77</v>
      </c>
      <c r="I60" s="108" t="s">
        <v>95</v>
      </c>
      <c r="J60" s="110" t="s">
        <v>161</v>
      </c>
      <c r="K60" s="148" t="s">
        <v>139</v>
      </c>
    </row>
    <row r="61" spans="1:11" ht="17.25" customHeight="1">
      <c r="A61" s="716"/>
      <c r="B61" s="1270"/>
      <c r="C61" s="1271"/>
      <c r="D61" s="1265"/>
      <c r="E61" s="19" t="s">
        <v>78</v>
      </c>
      <c r="F61" s="19"/>
      <c r="G61" s="19"/>
      <c r="H61" s="546" t="s">
        <v>77</v>
      </c>
      <c r="I61" s="109" t="s">
        <v>162</v>
      </c>
      <c r="J61" s="111" t="s">
        <v>163</v>
      </c>
      <c r="K61" s="149" t="s">
        <v>139</v>
      </c>
    </row>
    <row r="62" spans="1:11" ht="17.25" customHeight="1" thickBot="1">
      <c r="A62" s="716"/>
      <c r="B62" s="1274" t="s">
        <v>79</v>
      </c>
      <c r="C62" s="1275"/>
      <c r="D62" s="547" t="s">
        <v>77</v>
      </c>
      <c r="E62" s="12" t="s">
        <v>81</v>
      </c>
      <c r="F62" s="12"/>
      <c r="G62" s="12"/>
      <c r="H62" s="548" t="s">
        <v>77</v>
      </c>
      <c r="I62" s="113"/>
      <c r="J62" s="111" t="s">
        <v>164</v>
      </c>
      <c r="K62" s="149" t="s">
        <v>139</v>
      </c>
    </row>
    <row r="63" spans="1:11" ht="17.25" customHeight="1" thickTop="1">
      <c r="A63" s="716"/>
      <c r="B63" s="1274" t="s">
        <v>82</v>
      </c>
      <c r="C63" s="1275"/>
      <c r="D63" s="549" t="s">
        <v>77</v>
      </c>
      <c r="E63" s="550"/>
      <c r="F63" s="551"/>
      <c r="G63" s="550"/>
      <c r="H63" s="552"/>
      <c r="I63" s="113"/>
      <c r="J63" s="112" t="s">
        <v>165</v>
      </c>
      <c r="K63" s="150" t="s">
        <v>139</v>
      </c>
    </row>
    <row r="64" spans="1:11" ht="17.25" customHeight="1" thickBot="1">
      <c r="A64" s="716"/>
      <c r="B64" s="1274" t="s">
        <v>135</v>
      </c>
      <c r="C64" s="1275"/>
      <c r="D64" s="553" t="s">
        <v>77</v>
      </c>
      <c r="E64" s="554"/>
      <c r="F64" s="555"/>
      <c r="G64" s="554"/>
      <c r="H64" s="556"/>
      <c r="I64" s="113"/>
      <c r="J64" s="94" t="s">
        <v>166</v>
      </c>
      <c r="K64" s="350" t="s">
        <v>139</v>
      </c>
    </row>
    <row r="65" spans="1:11" ht="17.25" customHeight="1" thickTop="1">
      <c r="A65" s="716"/>
      <c r="B65" s="1276" t="s">
        <v>134</v>
      </c>
      <c r="C65" s="1277"/>
      <c r="D65" s="1263" t="s">
        <v>77</v>
      </c>
      <c r="E65" s="19" t="s">
        <v>83</v>
      </c>
      <c r="F65" s="19"/>
      <c r="G65" s="19"/>
      <c r="H65" s="546" t="s">
        <v>77</v>
      </c>
      <c r="I65" s="557" t="s">
        <v>234</v>
      </c>
      <c r="J65" s="558"/>
      <c r="K65" s="559" t="s">
        <v>139</v>
      </c>
    </row>
    <row r="66" spans="1:11" ht="17.25" customHeight="1">
      <c r="A66" s="716"/>
      <c r="B66" s="1278"/>
      <c r="C66" s="1279"/>
      <c r="D66" s="1264"/>
      <c r="E66" s="560" t="s">
        <v>84</v>
      </c>
      <c r="F66" s="560"/>
      <c r="G66" s="560"/>
      <c r="H66" s="561" t="s">
        <v>77</v>
      </c>
      <c r="I66" s="1282" t="s">
        <v>235</v>
      </c>
      <c r="J66" s="1283"/>
      <c r="K66" s="559" t="s">
        <v>139</v>
      </c>
    </row>
    <row r="67" spans="1:11" ht="17.25" customHeight="1">
      <c r="A67" s="716"/>
      <c r="B67" s="1280"/>
      <c r="C67" s="1281"/>
      <c r="D67" s="1265"/>
      <c r="E67" s="560" t="s">
        <v>85</v>
      </c>
      <c r="F67" s="560"/>
      <c r="G67" s="560"/>
      <c r="H67" s="561" t="s">
        <v>77</v>
      </c>
      <c r="I67" s="1284" t="s">
        <v>236</v>
      </c>
      <c r="J67" s="1285"/>
      <c r="K67" s="1286"/>
    </row>
    <row r="68" spans="1:11" ht="17.25" customHeight="1">
      <c r="A68" s="716"/>
      <c r="B68" s="1266" t="s">
        <v>86</v>
      </c>
      <c r="C68" s="1267"/>
      <c r="D68" s="1263" t="s">
        <v>77</v>
      </c>
      <c r="E68" s="12" t="s">
        <v>87</v>
      </c>
      <c r="F68" s="12"/>
      <c r="G68" s="12"/>
      <c r="H68" s="548" t="s">
        <v>77</v>
      </c>
      <c r="I68" s="1284"/>
      <c r="J68" s="1285"/>
      <c r="K68" s="1286"/>
    </row>
    <row r="69" spans="1:11" ht="17.25" customHeight="1">
      <c r="A69" s="716"/>
      <c r="B69" s="1268"/>
      <c r="C69" s="1269"/>
      <c r="D69" s="1264"/>
      <c r="E69" s="15" t="s">
        <v>88</v>
      </c>
      <c r="F69" s="15"/>
      <c r="G69" s="15"/>
      <c r="H69" s="562" t="s">
        <v>77</v>
      </c>
      <c r="I69" s="1287" t="s">
        <v>237</v>
      </c>
      <c r="J69" s="563" t="s">
        <v>242</v>
      </c>
      <c r="K69" s="148" t="s">
        <v>139</v>
      </c>
    </row>
    <row r="70" spans="1:11" ht="17.25" customHeight="1">
      <c r="A70" s="716"/>
      <c r="B70" s="1268"/>
      <c r="C70" s="1269"/>
      <c r="D70" s="1264"/>
      <c r="E70" s="15" t="s">
        <v>89</v>
      </c>
      <c r="F70" s="15"/>
      <c r="G70" s="15"/>
      <c r="H70" s="562" t="s">
        <v>77</v>
      </c>
      <c r="I70" s="1288"/>
      <c r="J70" s="564" t="s">
        <v>239</v>
      </c>
      <c r="K70" s="149" t="s">
        <v>139</v>
      </c>
    </row>
    <row r="71" spans="1:11" ht="17.25" customHeight="1" thickBot="1">
      <c r="A71" s="716"/>
      <c r="B71" s="1270"/>
      <c r="C71" s="1271"/>
      <c r="D71" s="1265"/>
      <c r="E71" s="15" t="s">
        <v>90</v>
      </c>
      <c r="F71" s="15"/>
      <c r="G71" s="15"/>
      <c r="H71" s="562" t="s">
        <v>77</v>
      </c>
      <c r="I71" s="1288"/>
      <c r="J71" s="564" t="s">
        <v>240</v>
      </c>
      <c r="K71" s="149" t="s">
        <v>139</v>
      </c>
    </row>
    <row r="72" spans="1:11" ht="17.25" customHeight="1" thickTop="1">
      <c r="A72" s="716"/>
      <c r="B72" s="565" t="s">
        <v>91</v>
      </c>
      <c r="C72" s="566"/>
      <c r="D72" s="566"/>
      <c r="E72" s="567"/>
      <c r="F72" s="568" t="s">
        <v>77</v>
      </c>
      <c r="G72" s="569"/>
      <c r="H72" s="570"/>
      <c r="I72" s="1288"/>
      <c r="J72" s="564" t="s">
        <v>245</v>
      </c>
      <c r="K72" s="149" t="s">
        <v>139</v>
      </c>
    </row>
    <row r="73" spans="1:11" ht="17.25" customHeight="1">
      <c r="A73" s="716"/>
      <c r="B73" s="42" t="s">
        <v>92</v>
      </c>
      <c r="C73" s="571"/>
      <c r="D73" s="571"/>
      <c r="E73" s="571"/>
      <c r="F73" s="549" t="s">
        <v>77</v>
      </c>
      <c r="G73" s="572"/>
      <c r="H73" s="573"/>
      <c r="I73" s="1288"/>
      <c r="J73" s="564" t="s">
        <v>241</v>
      </c>
      <c r="K73" s="149" t="s">
        <v>139</v>
      </c>
    </row>
    <row r="74" spans="1:11" ht="17.25" customHeight="1">
      <c r="A74" s="716"/>
      <c r="B74" s="42" t="s">
        <v>93</v>
      </c>
      <c r="C74" s="571"/>
      <c r="D74" s="571"/>
      <c r="E74" s="571"/>
      <c r="F74" s="549" t="s">
        <v>77</v>
      </c>
      <c r="G74" s="572"/>
      <c r="H74" s="573"/>
      <c r="I74" s="1289"/>
      <c r="J74" s="574" t="s">
        <v>344</v>
      </c>
      <c r="K74" s="150" t="s">
        <v>139</v>
      </c>
    </row>
    <row r="75" spans="1:11" ht="17.25" customHeight="1" thickBot="1">
      <c r="A75" s="753"/>
      <c r="B75" s="43" t="s">
        <v>94</v>
      </c>
      <c r="C75" s="575"/>
      <c r="D75" s="575"/>
      <c r="E75" s="575"/>
      <c r="F75" s="576" t="s">
        <v>77</v>
      </c>
      <c r="G75" s="577"/>
      <c r="H75" s="578"/>
      <c r="I75" s="612" t="s">
        <v>174</v>
      </c>
      <c r="J75" s="613"/>
      <c r="K75" s="614"/>
    </row>
    <row r="76" spans="1:11" ht="17.25" customHeight="1" thickTop="1">
      <c r="A76" s="692" t="s">
        <v>96</v>
      </c>
      <c r="B76" s="655" t="s">
        <v>100</v>
      </c>
      <c r="C76" s="656"/>
      <c r="D76" s="56"/>
      <c r="E76" s="15" t="s">
        <v>97</v>
      </c>
      <c r="F76" s="15"/>
      <c r="G76" s="15"/>
      <c r="H76" s="121" t="s">
        <v>77</v>
      </c>
      <c r="I76" s="621"/>
      <c r="J76" s="622"/>
      <c r="K76" s="623"/>
    </row>
    <row r="77" spans="1:11" ht="17.25" customHeight="1">
      <c r="A77" s="693"/>
      <c r="B77" s="657"/>
      <c r="C77" s="656"/>
      <c r="D77" s="120" t="s">
        <v>77</v>
      </c>
      <c r="E77" s="15" t="s">
        <v>98</v>
      </c>
      <c r="F77" s="15"/>
      <c r="G77" s="15"/>
      <c r="H77" s="121" t="s">
        <v>77</v>
      </c>
      <c r="I77" s="624"/>
      <c r="J77" s="625"/>
      <c r="K77" s="626"/>
    </row>
    <row r="78" spans="1:11" ht="17.25" customHeight="1" thickBot="1">
      <c r="A78" s="694"/>
      <c r="B78" s="658"/>
      <c r="C78" s="659"/>
      <c r="D78" s="579"/>
      <c r="E78" s="19" t="s">
        <v>99</v>
      </c>
      <c r="F78" s="19"/>
      <c r="G78" s="19"/>
      <c r="H78" s="580" t="s">
        <v>77</v>
      </c>
      <c r="I78" s="624"/>
      <c r="J78" s="625"/>
      <c r="K78" s="626"/>
    </row>
    <row r="79" spans="1:11" ht="17.25" customHeight="1" thickTop="1">
      <c r="A79" s="750" t="s">
        <v>106</v>
      </c>
      <c r="B79" s="114" t="s">
        <v>101</v>
      </c>
      <c r="C79" s="115"/>
      <c r="D79" s="680" t="s">
        <v>102</v>
      </c>
      <c r="E79" s="681"/>
      <c r="F79" s="117" t="s">
        <v>175</v>
      </c>
      <c r="G79" s="116" t="s">
        <v>80</v>
      </c>
      <c r="H79" s="124" t="s">
        <v>103</v>
      </c>
      <c r="I79" s="125" t="s">
        <v>167</v>
      </c>
      <c r="J79" s="617" t="s">
        <v>338</v>
      </c>
      <c r="K79" s="618"/>
    </row>
    <row r="80" spans="1:11" ht="17.25" customHeight="1" thickBot="1">
      <c r="A80" s="717"/>
      <c r="B80" s="94" t="s">
        <v>176</v>
      </c>
      <c r="C80" s="115"/>
      <c r="D80" s="682" t="s">
        <v>139</v>
      </c>
      <c r="E80" s="683"/>
      <c r="F80" s="138" t="s">
        <v>116</v>
      </c>
      <c r="G80" s="139" t="s">
        <v>116</v>
      </c>
      <c r="H80" s="140" t="s">
        <v>116</v>
      </c>
      <c r="I80" s="126" t="s">
        <v>170</v>
      </c>
      <c r="J80" s="619" t="s">
        <v>169</v>
      </c>
      <c r="K80" s="620"/>
    </row>
    <row r="81" spans="1:17" ht="17.25" customHeight="1" thickTop="1">
      <c r="A81" s="717"/>
      <c r="B81" s="819" t="s">
        <v>104</v>
      </c>
      <c r="C81" s="35" t="s">
        <v>107</v>
      </c>
      <c r="D81" s="825" t="s">
        <v>77</v>
      </c>
      <c r="E81" s="826"/>
      <c r="F81" s="138" t="s">
        <v>116</v>
      </c>
      <c r="G81" s="139" t="s">
        <v>116</v>
      </c>
      <c r="H81" s="140" t="s">
        <v>116</v>
      </c>
      <c r="I81" s="126" t="s">
        <v>171</v>
      </c>
      <c r="J81" s="619" t="s">
        <v>169</v>
      </c>
      <c r="K81" s="620"/>
    </row>
    <row r="82" spans="1:17" ht="17.25" customHeight="1">
      <c r="A82" s="717"/>
      <c r="B82" s="820"/>
      <c r="C82" s="36" t="s">
        <v>108</v>
      </c>
      <c r="D82" s="827" t="s">
        <v>116</v>
      </c>
      <c r="E82" s="828"/>
      <c r="F82" s="141" t="s">
        <v>116</v>
      </c>
      <c r="G82" s="142" t="s">
        <v>116</v>
      </c>
      <c r="H82" s="143" t="s">
        <v>116</v>
      </c>
      <c r="I82" s="126" t="s">
        <v>172</v>
      </c>
      <c r="J82" s="619" t="s">
        <v>169</v>
      </c>
      <c r="K82" s="620"/>
    </row>
    <row r="83" spans="1:17" ht="17.25" customHeight="1" thickBot="1">
      <c r="A83" s="717"/>
      <c r="B83" s="820"/>
      <c r="C83" s="36" t="s">
        <v>109</v>
      </c>
      <c r="D83" s="827" t="s">
        <v>116</v>
      </c>
      <c r="E83" s="828"/>
      <c r="F83" s="141" t="s">
        <v>116</v>
      </c>
      <c r="G83" s="142" t="s">
        <v>116</v>
      </c>
      <c r="H83" s="143" t="s">
        <v>116</v>
      </c>
      <c r="I83" s="127" t="s">
        <v>173</v>
      </c>
      <c r="J83" s="608" t="s">
        <v>168</v>
      </c>
      <c r="K83" s="609"/>
    </row>
    <row r="84" spans="1:17" ht="17.25" customHeight="1" thickTop="1" thickBot="1">
      <c r="A84" s="717"/>
      <c r="B84" s="821"/>
      <c r="C84" s="37" t="s">
        <v>110</v>
      </c>
      <c r="D84" s="806" t="s">
        <v>116</v>
      </c>
      <c r="E84" s="807"/>
      <c r="F84" s="144" t="s">
        <v>116</v>
      </c>
      <c r="G84" s="145" t="s">
        <v>116</v>
      </c>
      <c r="H84" s="144" t="s">
        <v>116</v>
      </c>
      <c r="I84" s="816" t="s">
        <v>174</v>
      </c>
      <c r="J84" s="817"/>
      <c r="K84" s="818"/>
    </row>
    <row r="85" spans="1:17" ht="17.25" customHeight="1" thickTop="1">
      <c r="A85" s="717"/>
      <c r="B85" s="829" t="s">
        <v>105</v>
      </c>
      <c r="C85" s="34" t="s">
        <v>111</v>
      </c>
      <c r="D85" s="822" t="s">
        <v>116</v>
      </c>
      <c r="E85" s="822"/>
      <c r="F85" s="139" t="s">
        <v>116</v>
      </c>
      <c r="G85" s="139" t="s">
        <v>116</v>
      </c>
      <c r="H85" s="138" t="s">
        <v>116</v>
      </c>
      <c r="I85" s="697"/>
      <c r="J85" s="698"/>
      <c r="K85" s="699"/>
    </row>
    <row r="86" spans="1:17" ht="17.25" customHeight="1">
      <c r="A86" s="717"/>
      <c r="B86" s="830"/>
      <c r="C86" s="26" t="s">
        <v>112</v>
      </c>
      <c r="D86" s="823" t="s">
        <v>116</v>
      </c>
      <c r="E86" s="823"/>
      <c r="F86" s="142" t="s">
        <v>116</v>
      </c>
      <c r="G86" s="142" t="s">
        <v>116</v>
      </c>
      <c r="H86" s="141" t="s">
        <v>116</v>
      </c>
      <c r="I86" s="644"/>
      <c r="J86" s="645"/>
      <c r="K86" s="700"/>
    </row>
    <row r="87" spans="1:17" ht="17.25" customHeight="1" thickBot="1">
      <c r="A87" s="717"/>
      <c r="B87" s="830"/>
      <c r="C87" s="38" t="s">
        <v>113</v>
      </c>
      <c r="D87" s="824" t="s">
        <v>116</v>
      </c>
      <c r="E87" s="824"/>
      <c r="F87" s="142" t="s">
        <v>116</v>
      </c>
      <c r="G87" s="142" t="s">
        <v>116</v>
      </c>
      <c r="H87" s="141" t="s">
        <v>116</v>
      </c>
      <c r="I87" s="644"/>
      <c r="J87" s="645"/>
      <c r="K87" s="700"/>
    </row>
    <row r="88" spans="1:17" ht="17.25" customHeight="1" thickTop="1">
      <c r="A88" s="717"/>
      <c r="B88" s="831"/>
      <c r="C88" s="354" t="s">
        <v>114</v>
      </c>
      <c r="D88" s="833" t="s">
        <v>116</v>
      </c>
      <c r="E88" s="834"/>
      <c r="F88" s="146" t="s">
        <v>116</v>
      </c>
      <c r="G88" s="147" t="s">
        <v>116</v>
      </c>
      <c r="H88" s="146" t="s">
        <v>116</v>
      </c>
      <c r="I88" s="644"/>
      <c r="J88" s="645"/>
      <c r="K88" s="700"/>
    </row>
    <row r="89" spans="1:17" ht="17.25" customHeight="1" thickBot="1">
      <c r="A89" s="628"/>
      <c r="B89" s="832"/>
      <c r="C89" s="37" t="s">
        <v>115</v>
      </c>
      <c r="D89" s="806" t="s">
        <v>116</v>
      </c>
      <c r="E89" s="807"/>
      <c r="F89" s="144" t="s">
        <v>116</v>
      </c>
      <c r="G89" s="145" t="s">
        <v>116</v>
      </c>
      <c r="H89" s="144" t="s">
        <v>116</v>
      </c>
      <c r="I89" s="701"/>
      <c r="J89" s="702"/>
      <c r="K89" s="703"/>
    </row>
    <row r="90" spans="1:17" ht="17.25" customHeight="1" thickTop="1">
      <c r="A90" s="750" t="s">
        <v>117</v>
      </c>
      <c r="B90" s="349" t="s">
        <v>119</v>
      </c>
      <c r="C90" s="39"/>
      <c r="D90" s="15"/>
      <c r="E90" s="836"/>
      <c r="F90" s="837"/>
      <c r="G90" s="837"/>
      <c r="H90" s="837"/>
      <c r="I90" s="837"/>
      <c r="J90" s="837"/>
      <c r="K90" s="838"/>
    </row>
    <row r="91" spans="1:17" ht="17.25" customHeight="1">
      <c r="A91" s="717"/>
      <c r="B91" s="28" t="s">
        <v>120</v>
      </c>
      <c r="C91" s="29"/>
      <c r="D91" s="19"/>
      <c r="E91" s="839"/>
      <c r="F91" s="839"/>
      <c r="G91" s="839"/>
      <c r="H91" s="839"/>
      <c r="I91" s="839"/>
      <c r="J91" s="839"/>
      <c r="K91" s="840"/>
    </row>
    <row r="92" spans="1:17" ht="17.25" customHeight="1">
      <c r="A92" s="717"/>
      <c r="B92" s="349" t="s">
        <v>121</v>
      </c>
      <c r="C92" s="27"/>
      <c r="D92" s="12"/>
      <c r="E92" s="837"/>
      <c r="F92" s="837"/>
      <c r="G92" s="837"/>
      <c r="H92" s="837"/>
      <c r="I92" s="837"/>
      <c r="J92" s="837"/>
      <c r="K92" s="838"/>
    </row>
    <row r="93" spans="1:17" ht="17.25" customHeight="1">
      <c r="A93" s="717"/>
      <c r="B93" s="28" t="s">
        <v>122</v>
      </c>
      <c r="C93" s="29"/>
      <c r="D93" s="29"/>
      <c r="E93" s="839"/>
      <c r="F93" s="839"/>
      <c r="G93" s="839"/>
      <c r="H93" s="839"/>
      <c r="I93" s="839"/>
      <c r="J93" s="839"/>
      <c r="K93" s="840"/>
      <c r="L93" s="247"/>
      <c r="M93" s="223"/>
      <c r="N93" s="223"/>
      <c r="O93" s="224" t="s">
        <v>195</v>
      </c>
      <c r="P93" s="224" t="s">
        <v>196</v>
      </c>
      <c r="Q93" s="224" t="s">
        <v>197</v>
      </c>
    </row>
    <row r="94" spans="1:17" ht="17.25" customHeight="1">
      <c r="A94" s="717"/>
      <c r="B94" s="725" t="s">
        <v>123</v>
      </c>
      <c r="C94" s="796"/>
      <c r="D94" s="796"/>
      <c r="E94" s="841"/>
      <c r="F94" s="841"/>
      <c r="G94" s="841"/>
      <c r="H94" s="841"/>
      <c r="I94" s="841"/>
      <c r="J94" s="841"/>
      <c r="K94" s="842"/>
      <c r="L94" s="248"/>
      <c r="M94" s="225" t="s">
        <v>198</v>
      </c>
      <c r="N94" s="225" t="s">
        <v>139</v>
      </c>
      <c r="O94" s="299" t="str">
        <f>+K13</f>
        <v>人</v>
      </c>
      <c r="P94" s="299" t="str">
        <f>+I8</f>
        <v>人</v>
      </c>
      <c r="Q94" s="299" t="e">
        <f>+P94-O94</f>
        <v>#VALUE!</v>
      </c>
    </row>
    <row r="95" spans="1:17" ht="17.25" customHeight="1">
      <c r="A95" s="628"/>
      <c r="B95" s="808"/>
      <c r="C95" s="809"/>
      <c r="D95" s="809"/>
      <c r="E95" s="843"/>
      <c r="F95" s="843"/>
      <c r="G95" s="843"/>
      <c r="H95" s="843"/>
      <c r="I95" s="843"/>
      <c r="J95" s="843"/>
      <c r="K95" s="844"/>
      <c r="L95" s="248"/>
      <c r="M95" s="225" t="s">
        <v>199</v>
      </c>
      <c r="N95" s="225" t="s">
        <v>139</v>
      </c>
      <c r="O95" s="299" t="str">
        <f>+K15</f>
        <v>人</v>
      </c>
      <c r="P95" s="299" t="str">
        <f>+I8</f>
        <v>人</v>
      </c>
      <c r="Q95" s="299" t="e">
        <f>+P95-O95</f>
        <v>#VALUE!</v>
      </c>
    </row>
    <row r="96" spans="1:17" ht="17.25" customHeight="1">
      <c r="A96" s="750" t="s">
        <v>118</v>
      </c>
      <c r="B96" s="810" t="s">
        <v>131</v>
      </c>
      <c r="C96" s="811"/>
      <c r="D96" s="811"/>
      <c r="E96" s="811"/>
      <c r="F96" s="811"/>
      <c r="G96" s="811"/>
      <c r="H96" s="811"/>
      <c r="I96" s="811"/>
      <c r="J96" s="811"/>
      <c r="K96" s="812"/>
      <c r="L96" s="249"/>
      <c r="M96" s="225" t="s">
        <v>201</v>
      </c>
      <c r="N96" s="225" t="s">
        <v>285</v>
      </c>
      <c r="O96" s="299" t="str">
        <f>+K29</f>
        <v>個</v>
      </c>
      <c r="P96" s="299" t="str">
        <f>+K30</f>
        <v>個</v>
      </c>
      <c r="Q96" s="299" t="e">
        <f>+O96-P96</f>
        <v>#VALUE!</v>
      </c>
    </row>
    <row r="97" spans="1:17" ht="17.25" customHeight="1">
      <c r="A97" s="717"/>
      <c r="B97" s="813"/>
      <c r="C97" s="814"/>
      <c r="D97" s="814"/>
      <c r="E97" s="814"/>
      <c r="F97" s="814"/>
      <c r="G97" s="814"/>
      <c r="H97" s="814"/>
      <c r="I97" s="814"/>
      <c r="J97" s="814"/>
      <c r="K97" s="815"/>
      <c r="L97" s="249"/>
      <c r="M97" s="225" t="s">
        <v>202</v>
      </c>
      <c r="N97" s="225" t="s">
        <v>286</v>
      </c>
      <c r="O97" s="299" t="str">
        <f>+K31</f>
        <v>L/日/避難所</v>
      </c>
      <c r="P97" s="299" t="str">
        <f>+K32</f>
        <v>L/日/避難所</v>
      </c>
      <c r="Q97" s="299" t="e">
        <f>+O97-P97</f>
        <v>#VALUE!</v>
      </c>
    </row>
    <row r="98" spans="1:17" ht="17.25" customHeight="1">
      <c r="A98" s="717"/>
      <c r="B98" s="810" t="s">
        <v>132</v>
      </c>
      <c r="C98" s="811"/>
      <c r="D98" s="811"/>
      <c r="E98" s="811"/>
      <c r="F98" s="811"/>
      <c r="G98" s="811"/>
      <c r="H98" s="811"/>
      <c r="I98" s="811"/>
      <c r="J98" s="811"/>
      <c r="K98" s="812"/>
      <c r="L98" s="249"/>
      <c r="M98" s="225" t="s">
        <v>203</v>
      </c>
      <c r="N98" s="225" t="s">
        <v>287</v>
      </c>
      <c r="O98" s="299" t="str">
        <f>+K33</f>
        <v>L/日/避難所</v>
      </c>
      <c r="P98" s="299" t="str">
        <f>+K34</f>
        <v>L/日/避難所</v>
      </c>
      <c r="Q98" s="299" t="e">
        <f>+O98-P98</f>
        <v>#VALUE!</v>
      </c>
    </row>
    <row r="99" spans="1:17" ht="17.25" customHeight="1">
      <c r="A99" s="717"/>
      <c r="B99" s="813"/>
      <c r="C99" s="814"/>
      <c r="D99" s="814"/>
      <c r="E99" s="814"/>
      <c r="F99" s="814"/>
      <c r="G99" s="814"/>
      <c r="H99" s="814"/>
      <c r="I99" s="814"/>
      <c r="J99" s="814"/>
      <c r="K99" s="815"/>
      <c r="L99" s="249"/>
      <c r="M99" s="225" t="s">
        <v>205</v>
      </c>
      <c r="N99" s="225" t="s">
        <v>288</v>
      </c>
      <c r="O99" s="299" t="str">
        <f>+K40</f>
        <v>箇所</v>
      </c>
      <c r="P99" s="299" t="str">
        <f>+F40</f>
        <v>（　　箇所）</v>
      </c>
      <c r="Q99" s="299" t="e">
        <f>+O99-P99</f>
        <v>#VALUE!</v>
      </c>
    </row>
    <row r="100" spans="1:17" ht="17.25" customHeight="1">
      <c r="A100" s="717"/>
      <c r="B100" s="810" t="s">
        <v>124</v>
      </c>
      <c r="C100" s="811"/>
      <c r="D100" s="811"/>
      <c r="E100" s="811"/>
      <c r="F100" s="811"/>
      <c r="G100" s="811"/>
      <c r="H100" s="811"/>
      <c r="I100" s="811"/>
      <c r="J100" s="811"/>
      <c r="K100" s="812"/>
      <c r="L100" s="337"/>
      <c r="M100" s="225" t="s">
        <v>204</v>
      </c>
      <c r="N100" s="225"/>
      <c r="O100" s="973">
        <f>+I52</f>
        <v>0</v>
      </c>
      <c r="P100" s="973"/>
      <c r="Q100" s="973"/>
    </row>
    <row r="101" spans="1:17" ht="17.25" customHeight="1" thickBot="1">
      <c r="A101" s="717"/>
      <c r="B101" s="881"/>
      <c r="C101" s="882"/>
      <c r="D101" s="882"/>
      <c r="E101" s="882"/>
      <c r="F101" s="882"/>
      <c r="G101" s="882"/>
      <c r="H101" s="882"/>
      <c r="I101" s="882"/>
      <c r="J101" s="882"/>
      <c r="K101" s="883"/>
      <c r="L101" s="337"/>
      <c r="M101" s="225" t="s">
        <v>200</v>
      </c>
      <c r="N101" s="225"/>
      <c r="O101" s="299" t="str">
        <f>+F25</f>
        <v>有　・　無</v>
      </c>
      <c r="P101" s="299"/>
      <c r="Q101" s="299"/>
    </row>
    <row r="102" spans="1:17" ht="14.25" customHeight="1" thickTop="1">
      <c r="A102" s="716"/>
      <c r="B102" s="253" t="s">
        <v>227</v>
      </c>
      <c r="C102" s="253"/>
      <c r="D102" s="254"/>
      <c r="E102" s="254"/>
      <c r="F102" s="254"/>
      <c r="G102" s="254"/>
      <c r="H102" s="254"/>
      <c r="I102" s="254"/>
      <c r="J102" s="254"/>
      <c r="K102" s="252"/>
      <c r="L102" s="338"/>
      <c r="M102" s="184"/>
      <c r="N102" s="184"/>
      <c r="O102" s="180"/>
      <c r="P102" s="180"/>
      <c r="Q102" s="180"/>
    </row>
    <row r="103" spans="1:17" ht="14.25" customHeight="1">
      <c r="A103" s="716"/>
      <c r="B103" s="1147" t="s">
        <v>351</v>
      </c>
      <c r="C103" s="1148"/>
      <c r="D103" s="966"/>
      <c r="E103" s="966"/>
      <c r="F103" s="966"/>
      <c r="G103" s="966"/>
      <c r="H103" s="966"/>
      <c r="I103" s="966"/>
      <c r="J103" s="966"/>
      <c r="K103" s="967"/>
      <c r="L103" s="338"/>
      <c r="M103" s="184"/>
      <c r="N103" s="184"/>
      <c r="O103" s="184"/>
      <c r="P103" s="184"/>
      <c r="Q103" s="184"/>
    </row>
    <row r="104" spans="1:17" ht="14.25" customHeight="1">
      <c r="A104" s="716"/>
      <c r="B104" s="800"/>
      <c r="C104" s="801"/>
      <c r="D104" s="801"/>
      <c r="E104" s="801"/>
      <c r="F104" s="801"/>
      <c r="G104" s="801"/>
      <c r="H104" s="801"/>
      <c r="I104" s="801"/>
      <c r="J104" s="801"/>
      <c r="K104" s="802"/>
      <c r="L104" s="184"/>
      <c r="M104" s="184"/>
      <c r="N104" s="184"/>
      <c r="O104" s="184"/>
      <c r="P104" s="184"/>
    </row>
    <row r="105" spans="1:17" ht="14.25" customHeight="1" thickBot="1">
      <c r="A105" s="753"/>
      <c r="B105" s="803"/>
      <c r="C105" s="804"/>
      <c r="D105" s="804"/>
      <c r="E105" s="804"/>
      <c r="F105" s="804"/>
      <c r="G105" s="804"/>
      <c r="H105" s="804"/>
      <c r="I105" s="804"/>
      <c r="J105" s="804"/>
      <c r="K105" s="805"/>
    </row>
    <row r="106" spans="1:17" ht="14.25" thickTop="1"/>
  </sheetData>
  <mergeCells count="150">
    <mergeCell ref="A96:A105"/>
    <mergeCell ref="B96:K97"/>
    <mergeCell ref="B98:K99"/>
    <mergeCell ref="B100:K101"/>
    <mergeCell ref="O100:Q100"/>
    <mergeCell ref="B103:C103"/>
    <mergeCell ref="D103:K103"/>
    <mergeCell ref="B104:K105"/>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I85:K89"/>
    <mergeCell ref="D86:E86"/>
    <mergeCell ref="D87:E87"/>
    <mergeCell ref="D88:E88"/>
    <mergeCell ref="B81:B84"/>
    <mergeCell ref="D81:E81"/>
    <mergeCell ref="J81:K81"/>
    <mergeCell ref="D82:E82"/>
    <mergeCell ref="J82:K82"/>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I35:K39"/>
    <mergeCell ref="B29:C34"/>
    <mergeCell ref="I29:J29"/>
    <mergeCell ref="I30:J30"/>
    <mergeCell ref="I31:J31"/>
    <mergeCell ref="I32:J32"/>
    <mergeCell ref="D40:D42"/>
    <mergeCell ref="I40:J40"/>
    <mergeCell ref="I41:J41"/>
    <mergeCell ref="E29:F29"/>
    <mergeCell ref="G29:H29"/>
    <mergeCell ref="E30:F30"/>
    <mergeCell ref="F37:G37"/>
    <mergeCell ref="F38:G38"/>
    <mergeCell ref="F39:G39"/>
    <mergeCell ref="A27:A28"/>
    <mergeCell ref="B27:H28"/>
    <mergeCell ref="I27:K28"/>
    <mergeCell ref="D19:H19"/>
    <mergeCell ref="B20:C21"/>
    <mergeCell ref="D20:H20"/>
    <mergeCell ref="I20:K20"/>
    <mergeCell ref="D21:K21"/>
    <mergeCell ref="B22:C23"/>
    <mergeCell ref="D22:H22"/>
    <mergeCell ref="I22:K23"/>
    <mergeCell ref="D23:H2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D11:E11"/>
    <mergeCell ref="I11:K12"/>
    <mergeCell ref="B12:H12"/>
    <mergeCell ref="A7:A13"/>
    <mergeCell ref="B7:E7"/>
    <mergeCell ref="F7:H7"/>
    <mergeCell ref="B8:E8"/>
    <mergeCell ref="D9:E9"/>
    <mergeCell ref="G9:H9"/>
    <mergeCell ref="B13:H13"/>
    <mergeCell ref="I13:J13"/>
    <mergeCell ref="E1:K1"/>
    <mergeCell ref="A2:E3"/>
    <mergeCell ref="G2:H2"/>
    <mergeCell ref="I2:K2"/>
    <mergeCell ref="G3:H3"/>
    <mergeCell ref="I3:K3"/>
    <mergeCell ref="J9:K9"/>
    <mergeCell ref="B10:E10"/>
    <mergeCell ref="G10:H10"/>
    <mergeCell ref="E51:F51"/>
    <mergeCell ref="G51:H51"/>
    <mergeCell ref="G30:H30"/>
    <mergeCell ref="E31:G31"/>
    <mergeCell ref="E32:G32"/>
    <mergeCell ref="E33:F33"/>
    <mergeCell ref="G33:H33"/>
    <mergeCell ref="E34:F34"/>
    <mergeCell ref="G34:H34"/>
    <mergeCell ref="F35:G35"/>
    <mergeCell ref="F36:G36"/>
  </mergeCells>
  <phoneticPr fontId="47"/>
  <conditionalFormatting sqref="Q96 Q101">
    <cfRule type="cellIs" dxfId="43" priority="4" stopIfTrue="1" operator="greaterThan">
      <formula>0</formula>
    </cfRule>
  </conditionalFormatting>
  <conditionalFormatting sqref="Q99">
    <cfRule type="cellIs" dxfId="42" priority="3" stopIfTrue="1" operator="greaterThan">
      <formula>0</formula>
    </cfRule>
  </conditionalFormatting>
  <conditionalFormatting sqref="Q97:Q98">
    <cfRule type="cellIs" dxfId="41" priority="2" stopIfTrue="1" operator="greaterThan">
      <formula>0</formula>
    </cfRule>
  </conditionalFormatting>
  <conditionalFormatting sqref="Q94:Q95">
    <cfRule type="cellIs" dxfId="40" priority="1" stopIfTrue="1" operator="greaterThan">
      <formula>0</formula>
    </cfRule>
  </conditionalFormatting>
  <dataValidations count="18">
    <dataValidation type="list" allowBlank="1" showInputMessage="1" showErrorMessage="1" sqref="F61">
      <formula1>"熊本県,大分県,福岡県,長崎県"</formula1>
    </dataValidation>
    <dataValidation type="list" allowBlank="1" showInputMessage="1" showErrorMessage="1" sqref="J80:K83">
      <formula1>"◎,○,×"</formula1>
    </dataValidation>
    <dataValidation type="list" allowBlank="1" showInputMessage="1" showErrorMessage="1" sqref="E45:F45">
      <formula1>"不良　・　普　・　良,不良,普,良"</formula1>
    </dataValidation>
    <dataValidation type="list" allowBlank="1" showInputMessage="1" showErrorMessage="1" sqref="G52:H52">
      <formula1>"無(不適)　・　有(適),無(不適),有(適)"</formula1>
    </dataValidation>
    <dataValidation type="list" allowBlank="1" showInputMessage="1" showErrorMessage="1" sqref="E29:F30 E33:F34">
      <formula1>"可(開通)・不可(不通),可(開通),不可(不通)"</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35:E39">
      <formula1>"無・有,無,有"</formula1>
    </dataValidation>
    <dataValidation type="list" allowBlank="1" showInputMessage="1" showErrorMessage="1" sqref="F35:G39">
      <formula1>"（使用可・使用不可）,（使用可),（使用不可）"</formula1>
    </dataValidation>
    <dataValidation type="list" allowBlank="1" showInputMessage="1" showErrorMessage="1" sqref="E40">
      <formula1>"無(使用不可)・有(使用可),無(使用不可),有(使用可)"</formula1>
    </dataValidation>
    <dataValidation type="list" allowBlank="1" showInputMessage="1" showErrorMessage="1" sqref="F41:F42 H41:H42">
      <formula1>"不良・普・良,不良,普,良"</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H40 E43:E44 G44">
      <formula1>"無 ・ 有,無,有"</formula1>
    </dataValidation>
    <dataValidation type="list" allowBlank="1" showInputMessage="1" showErrorMessage="1" sqref="H45:H46 F46 E48:E50 H49:H50 E52">
      <formula1>"無　・　有,有,無"</formula1>
    </dataValidation>
    <dataValidation type="list" allowBlank="1" showInputMessage="1" showErrorMessage="1" sqref="G47:H48">
      <formula1>"不適　・　適,適,不適"</formula1>
    </dataValidation>
    <dataValidation type="list" allowBlank="1" showInputMessage="1" showErrorMessage="1" sqref="E51">
      <formula1>"１回　・　２回　・　３回,１回,２回,３回"</formula1>
    </dataValidation>
    <dataValidation type="list" allowBlank="1" showInputMessage="1" showErrorMessage="1" sqref="G51:H51">
      <formula1>"十分 ・ 不足 ・ 無,十分,不足,無"</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topLeftCell="A34" zoomScale="110" zoomScaleNormal="100" zoomScaleSheetLayoutView="110" workbookViewId="0">
      <selection activeCell="B103" sqref="B103:C103"/>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125" style="1" customWidth="1"/>
    <col min="13" max="13" width="8.5" style="1" customWidth="1"/>
    <col min="14" max="14" width="7.875" style="1" customWidth="1"/>
    <col min="15" max="16" width="8.25" style="1" customWidth="1"/>
    <col min="17" max="16384" width="9" style="1"/>
  </cols>
  <sheetData>
    <row r="1" spans="1:11" ht="17.25" customHeight="1" thickBot="1">
      <c r="A1" s="4" t="s">
        <v>225</v>
      </c>
      <c r="B1" s="4"/>
      <c r="C1" s="4"/>
      <c r="D1" s="4"/>
      <c r="E1" s="1248" t="s">
        <v>342</v>
      </c>
      <c r="F1" s="1248"/>
      <c r="G1" s="1248"/>
      <c r="H1" s="1248"/>
      <c r="I1" s="1248"/>
      <c r="J1" s="1248"/>
      <c r="K1" s="1248"/>
    </row>
    <row r="2" spans="1:11" ht="17.25" customHeight="1" thickTop="1">
      <c r="A2" s="678" t="s">
        <v>130</v>
      </c>
      <c r="B2" s="679"/>
      <c r="C2" s="679"/>
      <c r="D2" s="679"/>
      <c r="E2" s="679"/>
      <c r="F2" s="4"/>
      <c r="G2" s="669" t="s">
        <v>65</v>
      </c>
      <c r="H2" s="670"/>
      <c r="I2" s="663" t="s">
        <v>0</v>
      </c>
      <c r="J2" s="664"/>
      <c r="K2" s="665"/>
    </row>
    <row r="3" spans="1:11" ht="17.25" customHeight="1" thickBot="1">
      <c r="A3" s="679"/>
      <c r="B3" s="679"/>
      <c r="C3" s="679"/>
      <c r="D3" s="679"/>
      <c r="E3" s="679"/>
      <c r="F3" s="4"/>
      <c r="G3" s="671" t="s">
        <v>28</v>
      </c>
      <c r="H3" s="672"/>
      <c r="I3" s="666"/>
      <c r="J3" s="667"/>
      <c r="K3" s="668"/>
    </row>
    <row r="4" spans="1:11" ht="17.25" customHeight="1" thickTop="1">
      <c r="A4" s="6" t="s">
        <v>1</v>
      </c>
      <c r="B4" s="4"/>
      <c r="C4" s="4"/>
      <c r="D4" s="4"/>
      <c r="E4" s="4"/>
      <c r="F4" s="4"/>
      <c r="G4" s="530"/>
      <c r="H4" s="60"/>
      <c r="I4" s="60"/>
      <c r="J4" s="60"/>
      <c r="K4" s="60"/>
    </row>
    <row r="5" spans="1:11" ht="17.25" customHeight="1">
      <c r="A5" s="6" t="s">
        <v>2</v>
      </c>
      <c r="B5" s="4"/>
      <c r="C5" s="4"/>
      <c r="D5" s="4"/>
      <c r="E5" s="4"/>
      <c r="F5" s="4"/>
      <c r="G5" s="4"/>
      <c r="H5" s="4"/>
      <c r="I5" s="4"/>
      <c r="J5" s="4"/>
      <c r="K5" s="4"/>
    </row>
    <row r="6" spans="1:11" ht="17.25" customHeight="1" thickBot="1">
      <c r="A6" s="6" t="s">
        <v>3</v>
      </c>
      <c r="B6" s="4"/>
      <c r="C6" s="4"/>
      <c r="D6" s="4"/>
      <c r="E6" s="4"/>
      <c r="F6" s="4"/>
      <c r="G6" s="4"/>
      <c r="H6" s="4"/>
      <c r="I6" s="4"/>
      <c r="J6" s="4"/>
      <c r="K6" s="4"/>
    </row>
    <row r="7" spans="1:11" ht="17.25" customHeight="1" thickTop="1" thickBot="1">
      <c r="A7" s="715" t="s">
        <v>4</v>
      </c>
      <c r="B7" s="730" t="s">
        <v>5</v>
      </c>
      <c r="C7" s="729"/>
      <c r="D7" s="729"/>
      <c r="E7" s="731"/>
      <c r="F7" s="728" t="s">
        <v>73</v>
      </c>
      <c r="G7" s="729"/>
      <c r="H7" s="729"/>
      <c r="I7" s="347" t="s">
        <v>16</v>
      </c>
      <c r="J7" s="369" t="s">
        <v>349</v>
      </c>
      <c r="K7" s="370" t="s">
        <v>350</v>
      </c>
    </row>
    <row r="8" spans="1:11" ht="17.25" customHeight="1" thickTop="1" thickBot="1">
      <c r="A8" s="716"/>
      <c r="B8" s="675"/>
      <c r="C8" s="676"/>
      <c r="D8" s="676"/>
      <c r="E8" s="677"/>
      <c r="F8" s="47"/>
      <c r="G8" s="48"/>
      <c r="H8" s="48"/>
      <c r="I8" s="169" t="s">
        <v>77</v>
      </c>
      <c r="J8" s="91" t="s">
        <v>149</v>
      </c>
      <c r="K8" s="531" t="s">
        <v>150</v>
      </c>
    </row>
    <row r="9" spans="1:11" ht="17.25" customHeight="1" thickTop="1">
      <c r="A9" s="717"/>
      <c r="B9" s="16" t="s">
        <v>14</v>
      </c>
      <c r="C9" s="15"/>
      <c r="D9" s="723"/>
      <c r="E9" s="724"/>
      <c r="F9" s="16" t="s">
        <v>15</v>
      </c>
      <c r="G9" s="721"/>
      <c r="H9" s="722"/>
      <c r="I9" s="16" t="s">
        <v>6</v>
      </c>
      <c r="J9" s="673"/>
      <c r="K9" s="674"/>
    </row>
    <row r="10" spans="1:11" ht="17.25" customHeight="1">
      <c r="A10" s="717"/>
      <c r="B10" s="718"/>
      <c r="C10" s="719"/>
      <c r="D10" s="719"/>
      <c r="E10" s="720"/>
      <c r="F10" s="77" t="s">
        <v>136</v>
      </c>
      <c r="G10" s="649"/>
      <c r="H10" s="650"/>
      <c r="I10" s="532"/>
      <c r="J10" s="533"/>
      <c r="K10" s="534" t="s">
        <v>345</v>
      </c>
    </row>
    <row r="11" spans="1:11" ht="17.25" customHeight="1">
      <c r="A11" s="717"/>
      <c r="B11" s="13" t="s">
        <v>20</v>
      </c>
      <c r="C11" s="14"/>
      <c r="D11" s="637" t="s">
        <v>315</v>
      </c>
      <c r="E11" s="637"/>
      <c r="F11" s="78" t="s">
        <v>137</v>
      </c>
      <c r="G11" s="168" t="str">
        <f>IF(ISERROR(K10/I8),"",K10/I8)</f>
        <v/>
      </c>
      <c r="H11" s="10" t="s">
        <v>138</v>
      </c>
      <c r="I11" s="861" t="s">
        <v>7</v>
      </c>
      <c r="J11" s="862"/>
      <c r="K11" s="863"/>
    </row>
    <row r="12" spans="1:11" ht="17.25" customHeight="1">
      <c r="A12" s="717"/>
      <c r="B12" s="725" t="s">
        <v>60</v>
      </c>
      <c r="C12" s="726"/>
      <c r="D12" s="726"/>
      <c r="E12" s="726"/>
      <c r="F12" s="726"/>
      <c r="G12" s="726"/>
      <c r="H12" s="727"/>
      <c r="I12" s="864"/>
      <c r="J12" s="865"/>
      <c r="K12" s="866"/>
    </row>
    <row r="13" spans="1:11" ht="17.25" customHeight="1" thickBot="1">
      <c r="A13" s="628"/>
      <c r="B13" s="885"/>
      <c r="C13" s="786"/>
      <c r="D13" s="786"/>
      <c r="E13" s="786"/>
      <c r="F13" s="786"/>
      <c r="G13" s="786"/>
      <c r="H13" s="787"/>
      <c r="I13" s="776" t="s">
        <v>185</v>
      </c>
      <c r="J13" s="777"/>
      <c r="K13" s="166" t="str">
        <f>IF(ISERROR(K10/3.5),"人",K10/3.5)</f>
        <v>人</v>
      </c>
    </row>
    <row r="14" spans="1:11" ht="17.25" customHeight="1" thickTop="1">
      <c r="A14" s="715" t="s">
        <v>13</v>
      </c>
      <c r="B14" s="730" t="s">
        <v>8</v>
      </c>
      <c r="C14" s="739"/>
      <c r="D14" s="739"/>
      <c r="E14" s="739"/>
      <c r="F14" s="739"/>
      <c r="G14" s="739"/>
      <c r="H14" s="740"/>
      <c r="I14" s="774" t="s">
        <v>187</v>
      </c>
      <c r="J14" s="775"/>
      <c r="K14" s="167" t="str">
        <f>IF(ISERROR(I8-K13),"人",I8-K13)</f>
        <v>人</v>
      </c>
    </row>
    <row r="15" spans="1:11" ht="17.25" customHeight="1" thickBot="1">
      <c r="A15" s="716"/>
      <c r="B15" s="44" t="s">
        <v>17</v>
      </c>
      <c r="C15" s="45"/>
      <c r="D15" s="784"/>
      <c r="E15" s="784"/>
      <c r="F15" s="784"/>
      <c r="G15" s="784"/>
      <c r="H15" s="785"/>
      <c r="I15" s="774" t="s">
        <v>186</v>
      </c>
      <c r="J15" s="775"/>
      <c r="K15" s="166" t="str">
        <f>IF(ISERROR(K10/6.4),"人",K10/6.4)</f>
        <v>人</v>
      </c>
    </row>
    <row r="16" spans="1:11" ht="17.25" customHeight="1" thickTop="1">
      <c r="A16" s="717"/>
      <c r="B16" s="16" t="s">
        <v>18</v>
      </c>
      <c r="C16" s="15"/>
      <c r="D16" s="786"/>
      <c r="E16" s="786"/>
      <c r="F16" s="786"/>
      <c r="G16" s="786"/>
      <c r="H16" s="787"/>
      <c r="I16" s="776" t="s">
        <v>188</v>
      </c>
      <c r="J16" s="777"/>
      <c r="K16" s="167" t="str">
        <f>IF(ISERROR(I8-K15),"人",I8-K15)</f>
        <v>人</v>
      </c>
    </row>
    <row r="17" spans="1:12" ht="17.25" customHeight="1">
      <c r="A17" s="717"/>
      <c r="B17" s="736" t="s">
        <v>19</v>
      </c>
      <c r="C17" s="737"/>
      <c r="D17" s="737"/>
      <c r="E17" s="737"/>
      <c r="F17" s="737"/>
      <c r="G17" s="737"/>
      <c r="H17" s="738"/>
      <c r="I17" s="158"/>
      <c r="J17" s="159"/>
      <c r="K17" s="160"/>
    </row>
    <row r="18" spans="1:12" ht="17.25" customHeight="1">
      <c r="A18" s="717"/>
      <c r="B18" s="718"/>
      <c r="C18" s="719"/>
      <c r="D18" s="719"/>
      <c r="E18" s="719"/>
      <c r="F18" s="719"/>
      <c r="G18" s="719"/>
      <c r="H18" s="720"/>
      <c r="I18" s="158"/>
      <c r="J18" s="159"/>
      <c r="K18" s="160"/>
    </row>
    <row r="19" spans="1:12" ht="17.25" customHeight="1" thickBot="1">
      <c r="A19" s="717"/>
      <c r="B19" s="349" t="s">
        <v>21</v>
      </c>
      <c r="C19" s="12"/>
      <c r="D19" s="867" t="s">
        <v>29</v>
      </c>
      <c r="E19" s="867"/>
      <c r="F19" s="867"/>
      <c r="G19" s="867"/>
      <c r="H19" s="868"/>
      <c r="I19" s="158"/>
      <c r="J19" s="159"/>
      <c r="K19" s="160"/>
    </row>
    <row r="20" spans="1:12" ht="17.25" customHeight="1" thickTop="1">
      <c r="A20" s="716"/>
      <c r="B20" s="857" t="s">
        <v>26</v>
      </c>
      <c r="C20" s="858"/>
      <c r="D20" s="732" t="s">
        <v>30</v>
      </c>
      <c r="E20" s="732"/>
      <c r="F20" s="732"/>
      <c r="G20" s="732"/>
      <c r="H20" s="732"/>
      <c r="I20" s="1249" t="s">
        <v>126</v>
      </c>
      <c r="J20" s="1249"/>
      <c r="K20" s="1250"/>
    </row>
    <row r="21" spans="1:12" ht="17.25" customHeight="1" thickBot="1">
      <c r="A21" s="716"/>
      <c r="B21" s="859"/>
      <c r="C21" s="860"/>
      <c r="D21" s="695" t="s">
        <v>330</v>
      </c>
      <c r="E21" s="695"/>
      <c r="F21" s="695"/>
      <c r="G21" s="695"/>
      <c r="H21" s="695"/>
      <c r="I21" s="695"/>
      <c r="J21" s="695"/>
      <c r="K21" s="696"/>
    </row>
    <row r="22" spans="1:12" ht="17.25" customHeight="1" thickTop="1">
      <c r="A22" s="717"/>
      <c r="B22" s="655" t="s">
        <v>22</v>
      </c>
      <c r="C22" s="656"/>
      <c r="D22" s="786" t="s">
        <v>30</v>
      </c>
      <c r="E22" s="786"/>
      <c r="F22" s="786"/>
      <c r="G22" s="786"/>
      <c r="H22" s="786"/>
      <c r="I22" s="707" t="s">
        <v>11</v>
      </c>
      <c r="J22" s="708"/>
      <c r="K22" s="709"/>
    </row>
    <row r="23" spans="1:12" ht="17.25" customHeight="1">
      <c r="A23" s="717"/>
      <c r="B23" s="658"/>
      <c r="C23" s="659"/>
      <c r="D23" s="719" t="s">
        <v>27</v>
      </c>
      <c r="E23" s="719"/>
      <c r="F23" s="719"/>
      <c r="G23" s="719"/>
      <c r="H23" s="719"/>
      <c r="I23" s="710"/>
      <c r="J23" s="708"/>
      <c r="K23" s="709"/>
    </row>
    <row r="24" spans="1:12" ht="17.25" customHeight="1" thickBot="1">
      <c r="A24" s="717"/>
      <c r="B24" s="725" t="s">
        <v>9</v>
      </c>
      <c r="C24" s="796"/>
      <c r="D24" s="796"/>
      <c r="E24" s="796"/>
      <c r="F24" s="796"/>
      <c r="G24" s="796"/>
      <c r="H24" s="796"/>
      <c r="I24" s="790"/>
      <c r="J24" s="791"/>
      <c r="K24" s="792"/>
    </row>
    <row r="25" spans="1:12" ht="17.25" customHeight="1" thickTop="1" thickBot="1">
      <c r="A25" s="717"/>
      <c r="B25" s="17" t="s">
        <v>23</v>
      </c>
      <c r="C25" s="18"/>
      <c r="D25" s="348" t="s">
        <v>314</v>
      </c>
      <c r="E25" s="58" t="s">
        <v>71</v>
      </c>
      <c r="F25" s="175" t="s">
        <v>314</v>
      </c>
      <c r="G25" s="741"/>
      <c r="H25" s="742"/>
      <c r="I25" s="790"/>
      <c r="J25" s="791"/>
      <c r="K25" s="792"/>
    </row>
    <row r="26" spans="1:12" ht="17.25" customHeight="1" thickTop="1">
      <c r="A26" s="628"/>
      <c r="B26" s="869" t="s">
        <v>25</v>
      </c>
      <c r="C26" s="870"/>
      <c r="D26" s="870"/>
      <c r="E26" s="56" t="s">
        <v>314</v>
      </c>
      <c r="F26" s="733"/>
      <c r="G26" s="734"/>
      <c r="H26" s="735"/>
      <c r="I26" s="793"/>
      <c r="J26" s="794"/>
      <c r="K26" s="795"/>
    </row>
    <row r="27" spans="1:12" ht="17.25" customHeight="1">
      <c r="A27" s="627"/>
      <c r="B27" s="629" t="s">
        <v>293</v>
      </c>
      <c r="C27" s="630"/>
      <c r="D27" s="630"/>
      <c r="E27" s="630"/>
      <c r="F27" s="630"/>
      <c r="G27" s="630"/>
      <c r="H27" s="631"/>
      <c r="I27" s="680" t="s">
        <v>10</v>
      </c>
      <c r="J27" s="711"/>
      <c r="K27" s="681"/>
    </row>
    <row r="28" spans="1:12" ht="17.25" customHeight="1" thickBot="1">
      <c r="A28" s="628"/>
      <c r="B28" s="632"/>
      <c r="C28" s="633"/>
      <c r="D28" s="633"/>
      <c r="E28" s="633"/>
      <c r="F28" s="633"/>
      <c r="G28" s="633"/>
      <c r="H28" s="634"/>
      <c r="I28" s="712"/>
      <c r="J28" s="713"/>
      <c r="K28" s="714"/>
    </row>
    <row r="29" spans="1:12" ht="17.25" customHeight="1" thickTop="1">
      <c r="A29" s="750" t="s">
        <v>12</v>
      </c>
      <c r="B29" s="680" t="s">
        <v>31</v>
      </c>
      <c r="C29" s="847"/>
      <c r="D29" s="41" t="s">
        <v>32</v>
      </c>
      <c r="E29" s="1251" t="s">
        <v>296</v>
      </c>
      <c r="F29" s="1251"/>
      <c r="G29" s="1252" t="s">
        <v>294</v>
      </c>
      <c r="H29" s="1253"/>
      <c r="I29" s="764" t="s">
        <v>233</v>
      </c>
      <c r="J29" s="765"/>
      <c r="K29" s="535" t="str">
        <f>IF(ISERROR(I8/250),"個",ROUNDUP(I8/250,0))</f>
        <v>個</v>
      </c>
      <c r="L29" s="1" t="s">
        <v>193</v>
      </c>
    </row>
    <row r="30" spans="1:12" ht="17.25" customHeight="1">
      <c r="A30" s="717"/>
      <c r="B30" s="848"/>
      <c r="C30" s="849"/>
      <c r="D30" s="42" t="s">
        <v>62</v>
      </c>
      <c r="E30" s="1254" t="s">
        <v>296</v>
      </c>
      <c r="F30" s="1254"/>
      <c r="G30" s="1239" t="s">
        <v>294</v>
      </c>
      <c r="H30" s="1240"/>
      <c r="I30" s="646" t="s">
        <v>182</v>
      </c>
      <c r="J30" s="766"/>
      <c r="K30" s="536" t="s">
        <v>181</v>
      </c>
    </row>
    <row r="31" spans="1:12" ht="17.25" customHeight="1">
      <c r="A31" s="717"/>
      <c r="B31" s="848"/>
      <c r="C31" s="849"/>
      <c r="D31" s="42" t="s">
        <v>33</v>
      </c>
      <c r="E31" s="1241" t="s">
        <v>297</v>
      </c>
      <c r="F31" s="1241"/>
      <c r="G31" s="1241"/>
      <c r="H31" s="537" t="s">
        <v>295</v>
      </c>
      <c r="I31" s="646" t="s">
        <v>207</v>
      </c>
      <c r="J31" s="616"/>
      <c r="K31" s="171" t="str">
        <f>IF(ISERROR(I8*6),"L/日/避難所",I8*6)</f>
        <v>L/日/避難所</v>
      </c>
    </row>
    <row r="32" spans="1:12" ht="17.25" customHeight="1" thickBot="1">
      <c r="A32" s="717"/>
      <c r="B32" s="848"/>
      <c r="C32" s="849"/>
      <c r="D32" s="43" t="s">
        <v>41</v>
      </c>
      <c r="E32" s="1238" t="s">
        <v>302</v>
      </c>
      <c r="F32" s="1238"/>
      <c r="G32" s="1238"/>
      <c r="H32" s="538" t="s">
        <v>295</v>
      </c>
      <c r="I32" s="646" t="s">
        <v>192</v>
      </c>
      <c r="J32" s="616"/>
      <c r="K32" s="189" t="s">
        <v>194</v>
      </c>
    </row>
    <row r="33" spans="1:16" ht="17.25" customHeight="1" thickTop="1">
      <c r="A33" s="717"/>
      <c r="B33" s="848"/>
      <c r="C33" s="850"/>
      <c r="D33" s="28" t="s">
        <v>34</v>
      </c>
      <c r="E33" s="1242" t="s">
        <v>296</v>
      </c>
      <c r="F33" s="1242"/>
      <c r="G33" s="1243" t="s">
        <v>294</v>
      </c>
      <c r="H33" s="1244"/>
      <c r="I33" s="615" t="s">
        <v>184</v>
      </c>
      <c r="J33" s="616"/>
      <c r="K33" s="171" t="str">
        <f>IF(ISERROR(I8*3),"L/日/避難所",I8*3)</f>
        <v>L/日/避難所</v>
      </c>
    </row>
    <row r="34" spans="1:16" ht="17.25" customHeight="1">
      <c r="A34" s="717"/>
      <c r="B34" s="816"/>
      <c r="C34" s="818"/>
      <c r="D34" s="349" t="s">
        <v>35</v>
      </c>
      <c r="E34" s="1245" t="s">
        <v>296</v>
      </c>
      <c r="F34" s="1245"/>
      <c r="G34" s="1246" t="s">
        <v>294</v>
      </c>
      <c r="H34" s="1247"/>
      <c r="I34" s="162" t="s">
        <v>183</v>
      </c>
      <c r="J34" s="539" t="s">
        <v>206</v>
      </c>
      <c r="K34" s="171" t="str">
        <f>IF(ISERROR(J34*I8),"L/日/避難所",J34*I8)</f>
        <v>L/日/避難所</v>
      </c>
    </row>
    <row r="35" spans="1:16" ht="17.25" customHeight="1">
      <c r="A35" s="717"/>
      <c r="B35" s="629" t="s">
        <v>36</v>
      </c>
      <c r="C35" s="851"/>
      <c r="D35" s="13" t="s">
        <v>37</v>
      </c>
      <c r="E35" s="90" t="s">
        <v>298</v>
      </c>
      <c r="F35" s="651" t="s">
        <v>299</v>
      </c>
      <c r="G35" s="651"/>
      <c r="H35" s="540"/>
      <c r="I35" s="697"/>
      <c r="J35" s="698"/>
      <c r="K35" s="699"/>
    </row>
    <row r="36" spans="1:16" ht="17.25" customHeight="1" thickBot="1">
      <c r="A36" s="717"/>
      <c r="B36" s="852"/>
      <c r="C36" s="853"/>
      <c r="D36" s="349" t="s">
        <v>38</v>
      </c>
      <c r="E36" s="88" t="s">
        <v>298</v>
      </c>
      <c r="F36" s="767" t="s">
        <v>299</v>
      </c>
      <c r="G36" s="767"/>
      <c r="H36" s="541"/>
      <c r="I36" s="644"/>
      <c r="J36" s="645"/>
      <c r="K36" s="700"/>
    </row>
    <row r="37" spans="1:16" ht="17.25" customHeight="1" thickTop="1" thickBot="1">
      <c r="A37" s="717"/>
      <c r="B37" s="852"/>
      <c r="C37" s="854"/>
      <c r="D37" s="53" t="s">
        <v>39</v>
      </c>
      <c r="E37" s="89" t="s">
        <v>298</v>
      </c>
      <c r="F37" s="1255" t="s">
        <v>299</v>
      </c>
      <c r="G37" s="1255"/>
      <c r="H37" s="542"/>
      <c r="I37" s="645"/>
      <c r="J37" s="645"/>
      <c r="K37" s="700"/>
    </row>
    <row r="38" spans="1:16" ht="17.25" customHeight="1" thickTop="1">
      <c r="A38" s="717"/>
      <c r="B38" s="852"/>
      <c r="C38" s="853"/>
      <c r="D38" s="28" t="s">
        <v>40</v>
      </c>
      <c r="E38" s="90" t="s">
        <v>298</v>
      </c>
      <c r="F38" s="771" t="s">
        <v>299</v>
      </c>
      <c r="G38" s="771"/>
      <c r="H38" s="540"/>
      <c r="I38" s="644"/>
      <c r="J38" s="645"/>
      <c r="K38" s="700"/>
    </row>
    <row r="39" spans="1:16" ht="17.25" customHeight="1" thickBot="1">
      <c r="A39" s="717"/>
      <c r="B39" s="852"/>
      <c r="C39" s="853"/>
      <c r="D39" s="349" t="s">
        <v>42</v>
      </c>
      <c r="E39" s="88" t="s">
        <v>298</v>
      </c>
      <c r="F39" s="651" t="s">
        <v>299</v>
      </c>
      <c r="G39" s="651"/>
      <c r="H39" s="543"/>
      <c r="I39" s="701"/>
      <c r="J39" s="702"/>
      <c r="K39" s="703"/>
    </row>
    <row r="40" spans="1:16" ht="17.25" customHeight="1" thickTop="1">
      <c r="A40" s="717"/>
      <c r="B40" s="852"/>
      <c r="C40" s="854"/>
      <c r="D40" s="704" t="s">
        <v>63</v>
      </c>
      <c r="E40" s="118" t="s">
        <v>300</v>
      </c>
      <c r="F40" s="172" t="s">
        <v>180</v>
      </c>
      <c r="G40" s="352" t="s">
        <v>144</v>
      </c>
      <c r="H40" s="97" t="s">
        <v>304</v>
      </c>
      <c r="I40" s="642" t="s">
        <v>292</v>
      </c>
      <c r="J40" s="643"/>
      <c r="K40" s="161" t="str">
        <f>IF(ISERROR(I8/50),"箇所",ROUNDUP(I8/50,0))</f>
        <v>箇所</v>
      </c>
      <c r="L40" s="2"/>
      <c r="M40" s="3"/>
      <c r="N40" s="3"/>
      <c r="O40" s="3"/>
      <c r="P40" s="3"/>
    </row>
    <row r="41" spans="1:16" ht="17.25" customHeight="1" thickBot="1">
      <c r="A41" s="717"/>
      <c r="B41" s="852"/>
      <c r="C41" s="854"/>
      <c r="D41" s="705"/>
      <c r="E41" s="119" t="s">
        <v>146</v>
      </c>
      <c r="F41" s="604" t="s">
        <v>301</v>
      </c>
      <c r="G41" s="428" t="s">
        <v>148</v>
      </c>
      <c r="H41" s="605" t="s">
        <v>301</v>
      </c>
      <c r="I41" s="644"/>
      <c r="J41" s="645"/>
      <c r="K41" s="161"/>
    </row>
    <row r="42" spans="1:16" ht="17.25" customHeight="1" thickTop="1" thickBot="1">
      <c r="A42" s="717"/>
      <c r="B42" s="852"/>
      <c r="C42" s="854"/>
      <c r="D42" s="706"/>
      <c r="E42" s="81" t="s">
        <v>43</v>
      </c>
      <c r="F42" s="606" t="s">
        <v>303</v>
      </c>
      <c r="G42" s="430" t="s">
        <v>61</v>
      </c>
      <c r="H42" s="607" t="s">
        <v>303</v>
      </c>
      <c r="I42" s="340"/>
      <c r="J42" s="341"/>
      <c r="K42" s="342"/>
    </row>
    <row r="43" spans="1:16" ht="17.25" customHeight="1" thickTop="1">
      <c r="A43" s="717"/>
      <c r="B43" s="852"/>
      <c r="C43" s="853"/>
      <c r="D43" s="93" t="s">
        <v>44</v>
      </c>
      <c r="E43" s="324" t="s">
        <v>304</v>
      </c>
      <c r="F43" s="8" t="s">
        <v>67</v>
      </c>
      <c r="G43" s="7"/>
      <c r="H43" s="9" t="s">
        <v>152</v>
      </c>
      <c r="I43" s="340"/>
      <c r="J43" s="341"/>
      <c r="K43" s="342"/>
    </row>
    <row r="44" spans="1:16" ht="17.25" customHeight="1">
      <c r="A44" s="717"/>
      <c r="B44" s="855"/>
      <c r="C44" s="856"/>
      <c r="D44" s="94" t="s">
        <v>45</v>
      </c>
      <c r="E44" s="346" t="s">
        <v>304</v>
      </c>
      <c r="F44" s="7" t="s">
        <v>68</v>
      </c>
      <c r="G44" s="324" t="s">
        <v>304</v>
      </c>
      <c r="H44" s="325" t="s">
        <v>152</v>
      </c>
      <c r="I44" s="343"/>
      <c r="J44" s="344"/>
      <c r="K44" s="345"/>
    </row>
    <row r="45" spans="1:16" ht="17.25" customHeight="1" thickBot="1">
      <c r="A45" s="717"/>
      <c r="B45" s="629" t="s">
        <v>46</v>
      </c>
      <c r="C45" s="851"/>
      <c r="D45" s="94" t="s">
        <v>47</v>
      </c>
      <c r="E45" s="637" t="s">
        <v>305</v>
      </c>
      <c r="F45" s="638"/>
      <c r="G45" s="351" t="s">
        <v>49</v>
      </c>
      <c r="H45" s="304" t="s">
        <v>69</v>
      </c>
      <c r="I45" s="697"/>
      <c r="J45" s="698"/>
      <c r="K45" s="699"/>
    </row>
    <row r="46" spans="1:16" ht="17.25" customHeight="1" thickTop="1" thickBot="1">
      <c r="A46" s="717"/>
      <c r="B46" s="852"/>
      <c r="C46" s="853"/>
      <c r="D46" s="647" t="s">
        <v>48</v>
      </c>
      <c r="E46" s="648"/>
      <c r="F46" s="346" t="s">
        <v>69</v>
      </c>
      <c r="G46" s="544" t="s">
        <v>308</v>
      </c>
      <c r="H46" s="104" t="s">
        <v>69</v>
      </c>
      <c r="I46" s="645"/>
      <c r="J46" s="645"/>
      <c r="K46" s="700"/>
    </row>
    <row r="47" spans="1:16" ht="17.25" customHeight="1" thickTop="1">
      <c r="A47" s="717"/>
      <c r="B47" s="852"/>
      <c r="C47" s="853"/>
      <c r="D47" s="647" t="s">
        <v>56</v>
      </c>
      <c r="E47" s="648"/>
      <c r="F47" s="648"/>
      <c r="G47" s="649" t="s">
        <v>307</v>
      </c>
      <c r="H47" s="650"/>
      <c r="I47" s="644"/>
      <c r="J47" s="645"/>
      <c r="K47" s="700"/>
    </row>
    <row r="48" spans="1:16" ht="17.25" customHeight="1">
      <c r="A48" s="717"/>
      <c r="B48" s="852"/>
      <c r="C48" s="853"/>
      <c r="D48" s="94" t="s">
        <v>52</v>
      </c>
      <c r="E48" s="10" t="s">
        <v>306</v>
      </c>
      <c r="F48" s="94" t="s">
        <v>53</v>
      </c>
      <c r="G48" s="637" t="s">
        <v>51</v>
      </c>
      <c r="H48" s="638"/>
      <c r="I48" s="644"/>
      <c r="J48" s="645"/>
      <c r="K48" s="700"/>
    </row>
    <row r="49" spans="1:11" ht="17.25" customHeight="1">
      <c r="A49" s="717"/>
      <c r="B49" s="852"/>
      <c r="C49" s="853"/>
      <c r="D49" s="94" t="s">
        <v>154</v>
      </c>
      <c r="E49" s="10" t="s">
        <v>306</v>
      </c>
      <c r="F49" s="647" t="s">
        <v>70</v>
      </c>
      <c r="G49" s="648"/>
      <c r="H49" s="353" t="s">
        <v>69</v>
      </c>
      <c r="I49" s="644"/>
      <c r="J49" s="645"/>
      <c r="K49" s="700"/>
    </row>
    <row r="50" spans="1:11" ht="17.25" customHeight="1" thickBot="1">
      <c r="A50" s="717"/>
      <c r="B50" s="855"/>
      <c r="C50" s="856"/>
      <c r="D50" s="93" t="s">
        <v>54</v>
      </c>
      <c r="E50" s="10" t="s">
        <v>306</v>
      </c>
      <c r="F50" s="684" t="s">
        <v>55</v>
      </c>
      <c r="G50" s="685"/>
      <c r="H50" s="304" t="s">
        <v>69</v>
      </c>
      <c r="I50" s="701"/>
      <c r="J50" s="702"/>
      <c r="K50" s="703"/>
    </row>
    <row r="51" spans="1:11" ht="17.25" customHeight="1" thickTop="1" thickBot="1">
      <c r="A51" s="717"/>
      <c r="B51" s="629" t="s">
        <v>57</v>
      </c>
      <c r="C51" s="871"/>
      <c r="D51" s="101" t="s">
        <v>157</v>
      </c>
      <c r="E51" s="1235" t="s">
        <v>310</v>
      </c>
      <c r="F51" s="1235"/>
      <c r="G51" s="1236" t="s">
        <v>311</v>
      </c>
      <c r="H51" s="1237"/>
      <c r="I51" s="1257" t="s">
        <v>190</v>
      </c>
      <c r="J51" s="1258"/>
      <c r="K51" s="1259"/>
    </row>
    <row r="52" spans="1:11" ht="17.25" customHeight="1" thickTop="1">
      <c r="A52" s="628"/>
      <c r="B52" s="855"/>
      <c r="C52" s="856"/>
      <c r="D52" s="102" t="s">
        <v>58</v>
      </c>
      <c r="E52" s="51" t="s">
        <v>69</v>
      </c>
      <c r="F52" s="339" t="s">
        <v>59</v>
      </c>
      <c r="G52" s="649" t="s">
        <v>309</v>
      </c>
      <c r="H52" s="650"/>
      <c r="I52" s="1260"/>
      <c r="J52" s="1261"/>
      <c r="K52" s="1262"/>
    </row>
    <row r="53" spans="1:11" ht="17.25" customHeight="1" thickBot="1">
      <c r="A53" s="4" t="s">
        <v>224</v>
      </c>
      <c r="B53" s="4"/>
      <c r="C53" s="4"/>
      <c r="D53" s="4"/>
      <c r="E53" s="1256" t="s">
        <v>127</v>
      </c>
      <c r="F53" s="1256"/>
      <c r="G53" s="1256"/>
      <c r="H53" s="1256"/>
      <c r="I53" s="1256"/>
      <c r="J53" s="1256"/>
      <c r="K53" s="1256"/>
    </row>
    <row r="54" spans="1:11" ht="17.25" customHeight="1" thickTop="1">
      <c r="A54" s="686" t="s">
        <v>130</v>
      </c>
      <c r="B54" s="686"/>
      <c r="C54" s="686"/>
      <c r="D54" s="686"/>
      <c r="E54" s="687" t="s">
        <v>5</v>
      </c>
      <c r="F54" s="688"/>
      <c r="G54" s="689"/>
      <c r="H54" s="690" t="s">
        <v>65</v>
      </c>
      <c r="I54" s="691"/>
      <c r="J54" s="751" t="s">
        <v>0</v>
      </c>
      <c r="K54" s="752"/>
    </row>
    <row r="55" spans="1:11" ht="17.25" customHeight="1" thickBot="1">
      <c r="A55" s="686"/>
      <c r="B55" s="686"/>
      <c r="C55" s="686"/>
      <c r="D55" s="686"/>
      <c r="E55" s="675"/>
      <c r="F55" s="676"/>
      <c r="G55" s="677"/>
      <c r="H55" s="653" t="s">
        <v>28</v>
      </c>
      <c r="I55" s="654"/>
      <c r="J55" s="610"/>
      <c r="K55" s="611"/>
    </row>
    <row r="56" spans="1:11" ht="17.25" customHeight="1" thickTop="1">
      <c r="A56" s="6" t="s">
        <v>1</v>
      </c>
      <c r="B56" s="4"/>
      <c r="C56" s="4"/>
      <c r="D56" s="4"/>
      <c r="E56" s="4"/>
      <c r="F56" s="4"/>
      <c r="G56" s="1272"/>
      <c r="H56" s="1272"/>
      <c r="I56" s="1272"/>
      <c r="J56" s="1272"/>
      <c r="K56" s="1272"/>
    </row>
    <row r="57" spans="1:11" ht="17.25" customHeight="1">
      <c r="A57" s="6" t="s">
        <v>2</v>
      </c>
      <c r="B57" s="4"/>
      <c r="C57" s="4"/>
      <c r="D57" s="4"/>
      <c r="E57" s="4"/>
      <c r="F57" s="4"/>
      <c r="G57" s="4"/>
      <c r="H57" s="4"/>
      <c r="I57" s="4"/>
      <c r="J57" s="4"/>
      <c r="K57" s="4"/>
    </row>
    <row r="58" spans="1:11" ht="17.25" customHeight="1">
      <c r="A58" s="6" t="s">
        <v>3</v>
      </c>
      <c r="B58" s="4"/>
      <c r="C58" s="4"/>
      <c r="D58" s="4"/>
      <c r="E58" s="4"/>
      <c r="F58" s="4"/>
      <c r="G58" s="4"/>
      <c r="H58" s="4"/>
      <c r="I58" s="4"/>
      <c r="J58" s="4"/>
      <c r="K58" s="4"/>
    </row>
    <row r="59" spans="1:11" ht="17.25" customHeight="1" thickBot="1">
      <c r="A59" s="20"/>
      <c r="B59" s="680" t="s">
        <v>74</v>
      </c>
      <c r="C59" s="847"/>
      <c r="D59" s="847"/>
      <c r="E59" s="613"/>
      <c r="F59" s="613"/>
      <c r="G59" s="613"/>
      <c r="H59" s="614"/>
      <c r="I59" s="874" t="s">
        <v>75</v>
      </c>
      <c r="J59" s="613"/>
      <c r="K59" s="614"/>
    </row>
    <row r="60" spans="1:11" ht="17.25" customHeight="1" thickTop="1">
      <c r="A60" s="715" t="s">
        <v>95</v>
      </c>
      <c r="B60" s="857" t="s">
        <v>76</v>
      </c>
      <c r="C60" s="858"/>
      <c r="D60" s="1273" t="s">
        <v>77</v>
      </c>
      <c r="E60" s="12" t="s">
        <v>159</v>
      </c>
      <c r="F60" s="12"/>
      <c r="G60" s="12"/>
      <c r="H60" s="545" t="s">
        <v>77</v>
      </c>
      <c r="I60" s="108" t="s">
        <v>95</v>
      </c>
      <c r="J60" s="110" t="s">
        <v>161</v>
      </c>
      <c r="K60" s="148" t="s">
        <v>139</v>
      </c>
    </row>
    <row r="61" spans="1:11" ht="17.25" customHeight="1">
      <c r="A61" s="716"/>
      <c r="B61" s="1270"/>
      <c r="C61" s="1271"/>
      <c r="D61" s="1265"/>
      <c r="E61" s="19" t="s">
        <v>78</v>
      </c>
      <c r="F61" s="19"/>
      <c r="G61" s="19"/>
      <c r="H61" s="546" t="s">
        <v>77</v>
      </c>
      <c r="I61" s="109" t="s">
        <v>162</v>
      </c>
      <c r="J61" s="111" t="s">
        <v>163</v>
      </c>
      <c r="K61" s="149" t="s">
        <v>139</v>
      </c>
    </row>
    <row r="62" spans="1:11" ht="17.25" customHeight="1" thickBot="1">
      <c r="A62" s="716"/>
      <c r="B62" s="1274" t="s">
        <v>79</v>
      </c>
      <c r="C62" s="1275"/>
      <c r="D62" s="547" t="s">
        <v>77</v>
      </c>
      <c r="E62" s="12" t="s">
        <v>81</v>
      </c>
      <c r="F62" s="12"/>
      <c r="G62" s="12"/>
      <c r="H62" s="548" t="s">
        <v>77</v>
      </c>
      <c r="I62" s="113"/>
      <c r="J62" s="111" t="s">
        <v>164</v>
      </c>
      <c r="K62" s="149" t="s">
        <v>139</v>
      </c>
    </row>
    <row r="63" spans="1:11" ht="17.25" customHeight="1" thickTop="1">
      <c r="A63" s="716"/>
      <c r="B63" s="1274" t="s">
        <v>82</v>
      </c>
      <c r="C63" s="1275"/>
      <c r="D63" s="549" t="s">
        <v>77</v>
      </c>
      <c r="E63" s="550"/>
      <c r="F63" s="551"/>
      <c r="G63" s="550"/>
      <c r="H63" s="552"/>
      <c r="I63" s="113"/>
      <c r="J63" s="112" t="s">
        <v>165</v>
      </c>
      <c r="K63" s="150" t="s">
        <v>139</v>
      </c>
    </row>
    <row r="64" spans="1:11" ht="17.25" customHeight="1" thickBot="1">
      <c r="A64" s="716"/>
      <c r="B64" s="1274" t="s">
        <v>135</v>
      </c>
      <c r="C64" s="1275"/>
      <c r="D64" s="553" t="s">
        <v>77</v>
      </c>
      <c r="E64" s="554"/>
      <c r="F64" s="555"/>
      <c r="G64" s="554"/>
      <c r="H64" s="556"/>
      <c r="I64" s="113"/>
      <c r="J64" s="94" t="s">
        <v>166</v>
      </c>
      <c r="K64" s="350" t="s">
        <v>139</v>
      </c>
    </row>
    <row r="65" spans="1:11" ht="17.25" customHeight="1" thickTop="1">
      <c r="A65" s="716"/>
      <c r="B65" s="1276" t="s">
        <v>134</v>
      </c>
      <c r="C65" s="1277"/>
      <c r="D65" s="1263" t="s">
        <v>77</v>
      </c>
      <c r="E65" s="19" t="s">
        <v>83</v>
      </c>
      <c r="F65" s="19"/>
      <c r="G65" s="19"/>
      <c r="H65" s="546" t="s">
        <v>77</v>
      </c>
      <c r="I65" s="557" t="s">
        <v>234</v>
      </c>
      <c r="J65" s="558"/>
      <c r="K65" s="559" t="s">
        <v>139</v>
      </c>
    </row>
    <row r="66" spans="1:11" ht="17.25" customHeight="1">
      <c r="A66" s="716"/>
      <c r="B66" s="1278"/>
      <c r="C66" s="1279"/>
      <c r="D66" s="1264"/>
      <c r="E66" s="560" t="s">
        <v>84</v>
      </c>
      <c r="F66" s="560"/>
      <c r="G66" s="560"/>
      <c r="H66" s="561" t="s">
        <v>77</v>
      </c>
      <c r="I66" s="1282" t="s">
        <v>235</v>
      </c>
      <c r="J66" s="1283"/>
      <c r="K66" s="559" t="s">
        <v>139</v>
      </c>
    </row>
    <row r="67" spans="1:11" ht="17.25" customHeight="1">
      <c r="A67" s="716"/>
      <c r="B67" s="1280"/>
      <c r="C67" s="1281"/>
      <c r="D67" s="1265"/>
      <c r="E67" s="560" t="s">
        <v>85</v>
      </c>
      <c r="F67" s="560"/>
      <c r="G67" s="560"/>
      <c r="H67" s="561" t="s">
        <v>77</v>
      </c>
      <c r="I67" s="1284" t="s">
        <v>236</v>
      </c>
      <c r="J67" s="1285"/>
      <c r="K67" s="1286"/>
    </row>
    <row r="68" spans="1:11" ht="17.25" customHeight="1">
      <c r="A68" s="716"/>
      <c r="B68" s="1266" t="s">
        <v>86</v>
      </c>
      <c r="C68" s="1267"/>
      <c r="D68" s="1263" t="s">
        <v>77</v>
      </c>
      <c r="E68" s="12" t="s">
        <v>87</v>
      </c>
      <c r="F68" s="12"/>
      <c r="G68" s="12"/>
      <c r="H68" s="548" t="s">
        <v>77</v>
      </c>
      <c r="I68" s="1284"/>
      <c r="J68" s="1285"/>
      <c r="K68" s="1286"/>
    </row>
    <row r="69" spans="1:11" ht="17.25" customHeight="1">
      <c r="A69" s="716"/>
      <c r="B69" s="1268"/>
      <c r="C69" s="1269"/>
      <c r="D69" s="1264"/>
      <c r="E69" s="15" t="s">
        <v>88</v>
      </c>
      <c r="F69" s="15"/>
      <c r="G69" s="15"/>
      <c r="H69" s="562" t="s">
        <v>77</v>
      </c>
      <c r="I69" s="1287" t="s">
        <v>237</v>
      </c>
      <c r="J69" s="563" t="s">
        <v>238</v>
      </c>
      <c r="K69" s="148" t="s">
        <v>139</v>
      </c>
    </row>
    <row r="70" spans="1:11" ht="17.25" customHeight="1">
      <c r="A70" s="716"/>
      <c r="B70" s="1268"/>
      <c r="C70" s="1269"/>
      <c r="D70" s="1264"/>
      <c r="E70" s="15" t="s">
        <v>89</v>
      </c>
      <c r="F70" s="15"/>
      <c r="G70" s="15"/>
      <c r="H70" s="562" t="s">
        <v>77</v>
      </c>
      <c r="I70" s="1288"/>
      <c r="J70" s="564" t="s">
        <v>239</v>
      </c>
      <c r="K70" s="149" t="s">
        <v>139</v>
      </c>
    </row>
    <row r="71" spans="1:11" ht="17.25" customHeight="1" thickBot="1">
      <c r="A71" s="716"/>
      <c r="B71" s="1270"/>
      <c r="C71" s="1271"/>
      <c r="D71" s="1265"/>
      <c r="E71" s="15" t="s">
        <v>90</v>
      </c>
      <c r="F71" s="15"/>
      <c r="G71" s="15"/>
      <c r="H71" s="562" t="s">
        <v>77</v>
      </c>
      <c r="I71" s="1288"/>
      <c r="J71" s="564" t="s">
        <v>240</v>
      </c>
      <c r="K71" s="149" t="s">
        <v>139</v>
      </c>
    </row>
    <row r="72" spans="1:11" ht="17.25" customHeight="1" thickTop="1">
      <c r="A72" s="716"/>
      <c r="B72" s="565" t="s">
        <v>91</v>
      </c>
      <c r="C72" s="566"/>
      <c r="D72" s="566"/>
      <c r="E72" s="567"/>
      <c r="F72" s="568" t="s">
        <v>77</v>
      </c>
      <c r="G72" s="569"/>
      <c r="H72" s="570"/>
      <c r="I72" s="1288"/>
      <c r="J72" s="564" t="s">
        <v>245</v>
      </c>
      <c r="K72" s="149" t="s">
        <v>139</v>
      </c>
    </row>
    <row r="73" spans="1:11" ht="17.25" customHeight="1">
      <c r="A73" s="716"/>
      <c r="B73" s="42" t="s">
        <v>92</v>
      </c>
      <c r="C73" s="571"/>
      <c r="D73" s="571"/>
      <c r="E73" s="571"/>
      <c r="F73" s="549" t="s">
        <v>77</v>
      </c>
      <c r="G73" s="572"/>
      <c r="H73" s="573"/>
      <c r="I73" s="1288"/>
      <c r="J73" s="564" t="s">
        <v>241</v>
      </c>
      <c r="K73" s="149" t="s">
        <v>139</v>
      </c>
    </row>
    <row r="74" spans="1:11" ht="17.25" customHeight="1">
      <c r="A74" s="716"/>
      <c r="B74" s="42" t="s">
        <v>93</v>
      </c>
      <c r="C74" s="571"/>
      <c r="D74" s="571"/>
      <c r="E74" s="571"/>
      <c r="F74" s="549" t="s">
        <v>77</v>
      </c>
      <c r="G74" s="572"/>
      <c r="H74" s="573"/>
      <c r="I74" s="1289"/>
      <c r="J74" s="574" t="s">
        <v>344</v>
      </c>
      <c r="K74" s="150" t="s">
        <v>139</v>
      </c>
    </row>
    <row r="75" spans="1:11" ht="17.25" customHeight="1" thickBot="1">
      <c r="A75" s="753"/>
      <c r="B75" s="43" t="s">
        <v>94</v>
      </c>
      <c r="C75" s="575"/>
      <c r="D75" s="575"/>
      <c r="E75" s="575"/>
      <c r="F75" s="576" t="s">
        <v>77</v>
      </c>
      <c r="G75" s="577"/>
      <c r="H75" s="578"/>
      <c r="I75" s="612" t="s">
        <v>174</v>
      </c>
      <c r="J75" s="613"/>
      <c r="K75" s="614"/>
    </row>
    <row r="76" spans="1:11" ht="17.25" customHeight="1" thickTop="1">
      <c r="A76" s="692" t="s">
        <v>96</v>
      </c>
      <c r="B76" s="655" t="s">
        <v>100</v>
      </c>
      <c r="C76" s="656"/>
      <c r="D76" s="56"/>
      <c r="E76" s="15" t="s">
        <v>97</v>
      </c>
      <c r="F76" s="15"/>
      <c r="G76" s="15"/>
      <c r="H76" s="121" t="s">
        <v>77</v>
      </c>
      <c r="I76" s="621"/>
      <c r="J76" s="622"/>
      <c r="K76" s="623"/>
    </row>
    <row r="77" spans="1:11" ht="17.25" customHeight="1">
      <c r="A77" s="693"/>
      <c r="B77" s="657"/>
      <c r="C77" s="656"/>
      <c r="D77" s="120" t="s">
        <v>77</v>
      </c>
      <c r="E77" s="15" t="s">
        <v>98</v>
      </c>
      <c r="F77" s="15"/>
      <c r="G77" s="15"/>
      <c r="H77" s="121" t="s">
        <v>77</v>
      </c>
      <c r="I77" s="624"/>
      <c r="J77" s="625"/>
      <c r="K77" s="626"/>
    </row>
    <row r="78" spans="1:11" ht="17.25" customHeight="1" thickBot="1">
      <c r="A78" s="694"/>
      <c r="B78" s="658"/>
      <c r="C78" s="659"/>
      <c r="D78" s="579"/>
      <c r="E78" s="19" t="s">
        <v>99</v>
      </c>
      <c r="F78" s="19"/>
      <c r="G78" s="19"/>
      <c r="H78" s="580" t="s">
        <v>77</v>
      </c>
      <c r="I78" s="624"/>
      <c r="J78" s="625"/>
      <c r="K78" s="626"/>
    </row>
    <row r="79" spans="1:11" ht="17.25" customHeight="1" thickTop="1">
      <c r="A79" s="750" t="s">
        <v>106</v>
      </c>
      <c r="B79" s="114" t="s">
        <v>101</v>
      </c>
      <c r="C79" s="115"/>
      <c r="D79" s="680" t="s">
        <v>102</v>
      </c>
      <c r="E79" s="681"/>
      <c r="F79" s="117" t="s">
        <v>175</v>
      </c>
      <c r="G79" s="116" t="s">
        <v>80</v>
      </c>
      <c r="H79" s="124" t="s">
        <v>103</v>
      </c>
      <c r="I79" s="125" t="s">
        <v>167</v>
      </c>
      <c r="J79" s="617" t="s">
        <v>338</v>
      </c>
      <c r="K79" s="618"/>
    </row>
    <row r="80" spans="1:11" ht="17.25" customHeight="1" thickBot="1">
      <c r="A80" s="717"/>
      <c r="B80" s="94" t="s">
        <v>176</v>
      </c>
      <c r="C80" s="115"/>
      <c r="D80" s="682" t="s">
        <v>139</v>
      </c>
      <c r="E80" s="683"/>
      <c r="F80" s="138" t="s">
        <v>116</v>
      </c>
      <c r="G80" s="139" t="s">
        <v>116</v>
      </c>
      <c r="H80" s="140" t="s">
        <v>116</v>
      </c>
      <c r="I80" s="126" t="s">
        <v>170</v>
      </c>
      <c r="J80" s="619" t="s">
        <v>169</v>
      </c>
      <c r="K80" s="620"/>
    </row>
    <row r="81" spans="1:17" ht="17.25" customHeight="1" thickTop="1">
      <c r="A81" s="717"/>
      <c r="B81" s="819" t="s">
        <v>104</v>
      </c>
      <c r="C81" s="35" t="s">
        <v>107</v>
      </c>
      <c r="D81" s="825" t="s">
        <v>77</v>
      </c>
      <c r="E81" s="826"/>
      <c r="F81" s="138" t="s">
        <v>116</v>
      </c>
      <c r="G81" s="139" t="s">
        <v>116</v>
      </c>
      <c r="H81" s="140" t="s">
        <v>116</v>
      </c>
      <c r="I81" s="126" t="s">
        <v>171</v>
      </c>
      <c r="J81" s="619" t="s">
        <v>169</v>
      </c>
      <c r="K81" s="620"/>
    </row>
    <row r="82" spans="1:17" ht="17.25" customHeight="1">
      <c r="A82" s="717"/>
      <c r="B82" s="820"/>
      <c r="C82" s="36" t="s">
        <v>108</v>
      </c>
      <c r="D82" s="827" t="s">
        <v>116</v>
      </c>
      <c r="E82" s="828"/>
      <c r="F82" s="141" t="s">
        <v>116</v>
      </c>
      <c r="G82" s="142" t="s">
        <v>116</v>
      </c>
      <c r="H82" s="143" t="s">
        <v>116</v>
      </c>
      <c r="I82" s="126" t="s">
        <v>172</v>
      </c>
      <c r="J82" s="619" t="s">
        <v>169</v>
      </c>
      <c r="K82" s="620"/>
    </row>
    <row r="83" spans="1:17" ht="17.25" customHeight="1" thickBot="1">
      <c r="A83" s="717"/>
      <c r="B83" s="820"/>
      <c r="C83" s="36" t="s">
        <v>109</v>
      </c>
      <c r="D83" s="827" t="s">
        <v>116</v>
      </c>
      <c r="E83" s="828"/>
      <c r="F83" s="141" t="s">
        <v>116</v>
      </c>
      <c r="G83" s="142" t="s">
        <v>116</v>
      </c>
      <c r="H83" s="143" t="s">
        <v>116</v>
      </c>
      <c r="I83" s="127" t="s">
        <v>173</v>
      </c>
      <c r="J83" s="608" t="s">
        <v>168</v>
      </c>
      <c r="K83" s="609"/>
    </row>
    <row r="84" spans="1:17" ht="17.25" customHeight="1" thickTop="1" thickBot="1">
      <c r="A84" s="717"/>
      <c r="B84" s="821"/>
      <c r="C84" s="37" t="s">
        <v>110</v>
      </c>
      <c r="D84" s="806" t="s">
        <v>116</v>
      </c>
      <c r="E84" s="807"/>
      <c r="F84" s="144" t="s">
        <v>116</v>
      </c>
      <c r="G84" s="145" t="s">
        <v>116</v>
      </c>
      <c r="H84" s="144" t="s">
        <v>116</v>
      </c>
      <c r="I84" s="816" t="s">
        <v>174</v>
      </c>
      <c r="J84" s="817"/>
      <c r="K84" s="818"/>
    </row>
    <row r="85" spans="1:17" ht="17.25" customHeight="1" thickTop="1">
      <c r="A85" s="717"/>
      <c r="B85" s="829" t="s">
        <v>105</v>
      </c>
      <c r="C85" s="34" t="s">
        <v>111</v>
      </c>
      <c r="D85" s="822" t="s">
        <v>116</v>
      </c>
      <c r="E85" s="822"/>
      <c r="F85" s="139" t="s">
        <v>116</v>
      </c>
      <c r="G85" s="139" t="s">
        <v>116</v>
      </c>
      <c r="H85" s="138" t="s">
        <v>116</v>
      </c>
      <c r="I85" s="697"/>
      <c r="J85" s="698"/>
      <c r="K85" s="699"/>
    </row>
    <row r="86" spans="1:17" ht="17.25" customHeight="1">
      <c r="A86" s="717"/>
      <c r="B86" s="830"/>
      <c r="C86" s="26" t="s">
        <v>112</v>
      </c>
      <c r="D86" s="823" t="s">
        <v>116</v>
      </c>
      <c r="E86" s="823"/>
      <c r="F86" s="142" t="s">
        <v>116</v>
      </c>
      <c r="G86" s="142" t="s">
        <v>116</v>
      </c>
      <c r="H86" s="141" t="s">
        <v>116</v>
      </c>
      <c r="I86" s="644"/>
      <c r="J86" s="645"/>
      <c r="K86" s="700"/>
    </row>
    <row r="87" spans="1:17" ht="17.25" customHeight="1" thickBot="1">
      <c r="A87" s="717"/>
      <c r="B87" s="830"/>
      <c r="C87" s="38" t="s">
        <v>113</v>
      </c>
      <c r="D87" s="824" t="s">
        <v>116</v>
      </c>
      <c r="E87" s="824"/>
      <c r="F87" s="142" t="s">
        <v>116</v>
      </c>
      <c r="G87" s="142" t="s">
        <v>116</v>
      </c>
      <c r="H87" s="141" t="s">
        <v>116</v>
      </c>
      <c r="I87" s="644"/>
      <c r="J87" s="645"/>
      <c r="K87" s="700"/>
    </row>
    <row r="88" spans="1:17" ht="17.25" customHeight="1" thickTop="1">
      <c r="A88" s="717"/>
      <c r="B88" s="831"/>
      <c r="C88" s="354" t="s">
        <v>114</v>
      </c>
      <c r="D88" s="833" t="s">
        <v>116</v>
      </c>
      <c r="E88" s="834"/>
      <c r="F88" s="146" t="s">
        <v>116</v>
      </c>
      <c r="G88" s="147" t="s">
        <v>116</v>
      </c>
      <c r="H88" s="146" t="s">
        <v>116</v>
      </c>
      <c r="I88" s="644"/>
      <c r="J88" s="645"/>
      <c r="K88" s="700"/>
    </row>
    <row r="89" spans="1:17" ht="17.25" customHeight="1" thickBot="1">
      <c r="A89" s="628"/>
      <c r="B89" s="832"/>
      <c r="C89" s="37" t="s">
        <v>115</v>
      </c>
      <c r="D89" s="806" t="s">
        <v>116</v>
      </c>
      <c r="E89" s="807"/>
      <c r="F89" s="144" t="s">
        <v>116</v>
      </c>
      <c r="G89" s="145" t="s">
        <v>116</v>
      </c>
      <c r="H89" s="144" t="s">
        <v>116</v>
      </c>
      <c r="I89" s="701"/>
      <c r="J89" s="702"/>
      <c r="K89" s="703"/>
    </row>
    <row r="90" spans="1:17" ht="17.25" customHeight="1" thickTop="1">
      <c r="A90" s="750" t="s">
        <v>117</v>
      </c>
      <c r="B90" s="349" t="s">
        <v>119</v>
      </c>
      <c r="C90" s="39"/>
      <c r="D90" s="15"/>
      <c r="E90" s="836"/>
      <c r="F90" s="837"/>
      <c r="G90" s="837"/>
      <c r="H90" s="837"/>
      <c r="I90" s="837"/>
      <c r="J90" s="837"/>
      <c r="K90" s="838"/>
    </row>
    <row r="91" spans="1:17" ht="17.25" customHeight="1">
      <c r="A91" s="717"/>
      <c r="B91" s="28" t="s">
        <v>120</v>
      </c>
      <c r="C91" s="29"/>
      <c r="D91" s="19"/>
      <c r="E91" s="839"/>
      <c r="F91" s="839"/>
      <c r="G91" s="839"/>
      <c r="H91" s="839"/>
      <c r="I91" s="839"/>
      <c r="J91" s="839"/>
      <c r="K91" s="840"/>
    </row>
    <row r="92" spans="1:17" ht="17.25" customHeight="1">
      <c r="A92" s="717"/>
      <c r="B92" s="349" t="s">
        <v>121</v>
      </c>
      <c r="C92" s="27"/>
      <c r="D92" s="12"/>
      <c r="E92" s="837"/>
      <c r="F92" s="837"/>
      <c r="G92" s="837"/>
      <c r="H92" s="837"/>
      <c r="I92" s="837"/>
      <c r="J92" s="837"/>
      <c r="K92" s="838"/>
    </row>
    <row r="93" spans="1:17" ht="17.25" customHeight="1">
      <c r="A93" s="717"/>
      <c r="B93" s="28" t="s">
        <v>122</v>
      </c>
      <c r="C93" s="29"/>
      <c r="D93" s="29"/>
      <c r="E93" s="839"/>
      <c r="F93" s="839"/>
      <c r="G93" s="839"/>
      <c r="H93" s="839"/>
      <c r="I93" s="839"/>
      <c r="J93" s="839"/>
      <c r="K93" s="840"/>
      <c r="L93" s="247"/>
      <c r="M93" s="223"/>
      <c r="N93" s="223"/>
      <c r="O93" s="224" t="s">
        <v>195</v>
      </c>
      <c r="P93" s="224" t="s">
        <v>196</v>
      </c>
      <c r="Q93" s="224" t="s">
        <v>197</v>
      </c>
    </row>
    <row r="94" spans="1:17" ht="17.25" customHeight="1">
      <c r="A94" s="717"/>
      <c r="B94" s="725" t="s">
        <v>123</v>
      </c>
      <c r="C94" s="796"/>
      <c r="D94" s="796"/>
      <c r="E94" s="841"/>
      <c r="F94" s="841"/>
      <c r="G94" s="841"/>
      <c r="H94" s="841"/>
      <c r="I94" s="841"/>
      <c r="J94" s="841"/>
      <c r="K94" s="842"/>
      <c r="L94" s="248"/>
      <c r="M94" s="225" t="s">
        <v>198</v>
      </c>
      <c r="N94" s="225" t="s">
        <v>139</v>
      </c>
      <c r="O94" s="299" t="str">
        <f>+K13</f>
        <v>人</v>
      </c>
      <c r="P94" s="299" t="str">
        <f>+I8</f>
        <v>人</v>
      </c>
      <c r="Q94" s="299" t="e">
        <f>+P94-O94</f>
        <v>#VALUE!</v>
      </c>
    </row>
    <row r="95" spans="1:17" ht="17.25" customHeight="1">
      <c r="A95" s="628"/>
      <c r="B95" s="808"/>
      <c r="C95" s="809"/>
      <c r="D95" s="809"/>
      <c r="E95" s="843"/>
      <c r="F95" s="843"/>
      <c r="G95" s="843"/>
      <c r="H95" s="843"/>
      <c r="I95" s="843"/>
      <c r="J95" s="843"/>
      <c r="K95" s="844"/>
      <c r="L95" s="248"/>
      <c r="M95" s="225" t="s">
        <v>199</v>
      </c>
      <c r="N95" s="225" t="s">
        <v>139</v>
      </c>
      <c r="O95" s="299" t="str">
        <f>+K15</f>
        <v>人</v>
      </c>
      <c r="P95" s="299" t="str">
        <f>+I8</f>
        <v>人</v>
      </c>
      <c r="Q95" s="299" t="e">
        <f>+P95-O95</f>
        <v>#VALUE!</v>
      </c>
    </row>
    <row r="96" spans="1:17" ht="17.25" customHeight="1">
      <c r="A96" s="750" t="s">
        <v>118</v>
      </c>
      <c r="B96" s="810" t="s">
        <v>131</v>
      </c>
      <c r="C96" s="811"/>
      <c r="D96" s="811"/>
      <c r="E96" s="811"/>
      <c r="F96" s="811"/>
      <c r="G96" s="811"/>
      <c r="H96" s="811"/>
      <c r="I96" s="811"/>
      <c r="J96" s="811"/>
      <c r="K96" s="812"/>
      <c r="L96" s="249"/>
      <c r="M96" s="225" t="s">
        <v>201</v>
      </c>
      <c r="N96" s="225" t="s">
        <v>285</v>
      </c>
      <c r="O96" s="299" t="str">
        <f>+K29</f>
        <v>個</v>
      </c>
      <c r="P96" s="299" t="str">
        <f>+K30</f>
        <v>個</v>
      </c>
      <c r="Q96" s="299" t="e">
        <f>+O96-P96</f>
        <v>#VALUE!</v>
      </c>
    </row>
    <row r="97" spans="1:17" ht="17.25" customHeight="1">
      <c r="A97" s="717"/>
      <c r="B97" s="813"/>
      <c r="C97" s="814"/>
      <c r="D97" s="814"/>
      <c r="E97" s="814"/>
      <c r="F97" s="814"/>
      <c r="G97" s="814"/>
      <c r="H97" s="814"/>
      <c r="I97" s="814"/>
      <c r="J97" s="814"/>
      <c r="K97" s="815"/>
      <c r="L97" s="249"/>
      <c r="M97" s="225" t="s">
        <v>202</v>
      </c>
      <c r="N97" s="225" t="s">
        <v>286</v>
      </c>
      <c r="O97" s="299" t="str">
        <f>+K31</f>
        <v>L/日/避難所</v>
      </c>
      <c r="P97" s="299" t="str">
        <f>+K32</f>
        <v>L/日/避難所</v>
      </c>
      <c r="Q97" s="299" t="e">
        <f>+O97-P97</f>
        <v>#VALUE!</v>
      </c>
    </row>
    <row r="98" spans="1:17" ht="17.25" customHeight="1">
      <c r="A98" s="717"/>
      <c r="B98" s="810" t="s">
        <v>132</v>
      </c>
      <c r="C98" s="811"/>
      <c r="D98" s="811"/>
      <c r="E98" s="811"/>
      <c r="F98" s="811"/>
      <c r="G98" s="811"/>
      <c r="H98" s="811"/>
      <c r="I98" s="811"/>
      <c r="J98" s="811"/>
      <c r="K98" s="812"/>
      <c r="L98" s="249"/>
      <c r="M98" s="225" t="s">
        <v>203</v>
      </c>
      <c r="N98" s="225" t="s">
        <v>287</v>
      </c>
      <c r="O98" s="299" t="str">
        <f>+K33</f>
        <v>L/日/避難所</v>
      </c>
      <c r="P98" s="299" t="str">
        <f>+K34</f>
        <v>L/日/避難所</v>
      </c>
      <c r="Q98" s="299" t="e">
        <f>+O98-P98</f>
        <v>#VALUE!</v>
      </c>
    </row>
    <row r="99" spans="1:17" ht="17.25" customHeight="1">
      <c r="A99" s="717"/>
      <c r="B99" s="813"/>
      <c r="C99" s="814"/>
      <c r="D99" s="814"/>
      <c r="E99" s="814"/>
      <c r="F99" s="814"/>
      <c r="G99" s="814"/>
      <c r="H99" s="814"/>
      <c r="I99" s="814"/>
      <c r="J99" s="814"/>
      <c r="K99" s="815"/>
      <c r="L99" s="249"/>
      <c r="M99" s="225" t="s">
        <v>205</v>
      </c>
      <c r="N99" s="225" t="s">
        <v>288</v>
      </c>
      <c r="O99" s="299" t="str">
        <f>+K40</f>
        <v>箇所</v>
      </c>
      <c r="P99" s="299" t="str">
        <f>+F40</f>
        <v>（　　箇所）</v>
      </c>
      <c r="Q99" s="299" t="e">
        <f>+O99-P99</f>
        <v>#VALUE!</v>
      </c>
    </row>
    <row r="100" spans="1:17" ht="17.25" customHeight="1">
      <c r="A100" s="717"/>
      <c r="B100" s="810" t="s">
        <v>124</v>
      </c>
      <c r="C100" s="811"/>
      <c r="D100" s="811"/>
      <c r="E100" s="811"/>
      <c r="F100" s="811"/>
      <c r="G100" s="811"/>
      <c r="H100" s="811"/>
      <c r="I100" s="811"/>
      <c r="J100" s="811"/>
      <c r="K100" s="812"/>
      <c r="L100" s="337"/>
      <c r="M100" s="225" t="s">
        <v>204</v>
      </c>
      <c r="N100" s="225"/>
      <c r="O100" s="973">
        <f>+I52</f>
        <v>0</v>
      </c>
      <c r="P100" s="973"/>
      <c r="Q100" s="973"/>
    </row>
    <row r="101" spans="1:17" ht="17.25" customHeight="1" thickBot="1">
      <c r="A101" s="717"/>
      <c r="B101" s="881"/>
      <c r="C101" s="882"/>
      <c r="D101" s="882"/>
      <c r="E101" s="882"/>
      <c r="F101" s="882"/>
      <c r="G101" s="882"/>
      <c r="H101" s="882"/>
      <c r="I101" s="882"/>
      <c r="J101" s="882"/>
      <c r="K101" s="883"/>
      <c r="L101" s="337"/>
      <c r="M101" s="225" t="s">
        <v>200</v>
      </c>
      <c r="N101" s="225"/>
      <c r="O101" s="299" t="str">
        <f>+F25</f>
        <v>有　・　無</v>
      </c>
      <c r="P101" s="299"/>
      <c r="Q101" s="299"/>
    </row>
    <row r="102" spans="1:17" ht="14.25" customHeight="1" thickTop="1">
      <c r="A102" s="716"/>
      <c r="B102" s="253" t="s">
        <v>227</v>
      </c>
      <c r="C102" s="253"/>
      <c r="D102" s="254"/>
      <c r="E102" s="254"/>
      <c r="F102" s="254"/>
      <c r="G102" s="254"/>
      <c r="H102" s="254"/>
      <c r="I102" s="254"/>
      <c r="J102" s="254"/>
      <c r="K102" s="252"/>
      <c r="L102" s="338"/>
      <c r="M102" s="184"/>
      <c r="N102" s="184"/>
      <c r="O102" s="180"/>
      <c r="P102" s="180"/>
      <c r="Q102" s="180"/>
    </row>
    <row r="103" spans="1:17" ht="14.25" customHeight="1">
      <c r="A103" s="716"/>
      <c r="B103" s="1147" t="s">
        <v>351</v>
      </c>
      <c r="C103" s="1148"/>
      <c r="D103" s="966"/>
      <c r="E103" s="966"/>
      <c r="F103" s="966"/>
      <c r="G103" s="966"/>
      <c r="H103" s="966"/>
      <c r="I103" s="966"/>
      <c r="J103" s="966"/>
      <c r="K103" s="967"/>
      <c r="L103" s="338"/>
      <c r="M103" s="184"/>
      <c r="N103" s="184"/>
      <c r="O103" s="184"/>
      <c r="P103" s="184"/>
      <c r="Q103" s="184"/>
    </row>
    <row r="104" spans="1:17" ht="14.25" customHeight="1">
      <c r="A104" s="716"/>
      <c r="B104" s="800"/>
      <c r="C104" s="801"/>
      <c r="D104" s="801"/>
      <c r="E104" s="801"/>
      <c r="F104" s="801"/>
      <c r="G104" s="801"/>
      <c r="H104" s="801"/>
      <c r="I104" s="801"/>
      <c r="J104" s="801"/>
      <c r="K104" s="802"/>
      <c r="L104" s="184"/>
      <c r="M104" s="184"/>
      <c r="N104" s="184"/>
      <c r="O104" s="184"/>
      <c r="P104" s="184"/>
    </row>
    <row r="105" spans="1:17" ht="14.25" customHeight="1" thickBot="1">
      <c r="A105" s="753"/>
      <c r="B105" s="803"/>
      <c r="C105" s="804"/>
      <c r="D105" s="804"/>
      <c r="E105" s="804"/>
      <c r="F105" s="804"/>
      <c r="G105" s="804"/>
      <c r="H105" s="804"/>
      <c r="I105" s="804"/>
      <c r="J105" s="804"/>
      <c r="K105" s="805"/>
    </row>
    <row r="106" spans="1:17" ht="14.25" thickTop="1"/>
  </sheetData>
  <mergeCells count="150">
    <mergeCell ref="A96:A105"/>
    <mergeCell ref="B96:K97"/>
    <mergeCell ref="B98:K99"/>
    <mergeCell ref="B100:K101"/>
    <mergeCell ref="O100:Q100"/>
    <mergeCell ref="B103:C103"/>
    <mergeCell ref="D103:K103"/>
    <mergeCell ref="B104:K105"/>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I85:K89"/>
    <mergeCell ref="D86:E86"/>
    <mergeCell ref="D87:E87"/>
    <mergeCell ref="D88:E88"/>
    <mergeCell ref="B81:B84"/>
    <mergeCell ref="D81:E81"/>
    <mergeCell ref="J81:K81"/>
    <mergeCell ref="D82:E82"/>
    <mergeCell ref="J82:K82"/>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I35:K39"/>
    <mergeCell ref="B29:C34"/>
    <mergeCell ref="I29:J29"/>
    <mergeCell ref="I30:J30"/>
    <mergeCell ref="I31:J31"/>
    <mergeCell ref="I32:J32"/>
    <mergeCell ref="D40:D42"/>
    <mergeCell ref="I40:J40"/>
    <mergeCell ref="I41:J41"/>
    <mergeCell ref="E29:F29"/>
    <mergeCell ref="G29:H29"/>
    <mergeCell ref="E30:F30"/>
    <mergeCell ref="F37:G37"/>
    <mergeCell ref="F38:G38"/>
    <mergeCell ref="F39:G39"/>
    <mergeCell ref="A27:A28"/>
    <mergeCell ref="B27:H28"/>
    <mergeCell ref="I27:K28"/>
    <mergeCell ref="D19:H19"/>
    <mergeCell ref="B20:C21"/>
    <mergeCell ref="D20:H20"/>
    <mergeCell ref="I20:K20"/>
    <mergeCell ref="D21:K21"/>
    <mergeCell ref="B22:C23"/>
    <mergeCell ref="D22:H22"/>
    <mergeCell ref="I22:K23"/>
    <mergeCell ref="D23:H2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D11:E11"/>
    <mergeCell ref="I11:K12"/>
    <mergeCell ref="B12:H12"/>
    <mergeCell ref="A7:A13"/>
    <mergeCell ref="B7:E7"/>
    <mergeCell ref="F7:H7"/>
    <mergeCell ref="B8:E8"/>
    <mergeCell ref="D9:E9"/>
    <mergeCell ref="G9:H9"/>
    <mergeCell ref="B13:H13"/>
    <mergeCell ref="I13:J13"/>
    <mergeCell ref="E1:K1"/>
    <mergeCell ref="A2:E3"/>
    <mergeCell ref="G2:H2"/>
    <mergeCell ref="I2:K2"/>
    <mergeCell ref="G3:H3"/>
    <mergeCell ref="I3:K3"/>
    <mergeCell ref="J9:K9"/>
    <mergeCell ref="B10:E10"/>
    <mergeCell ref="G10:H10"/>
    <mergeCell ref="E51:F51"/>
    <mergeCell ref="G51:H51"/>
    <mergeCell ref="G30:H30"/>
    <mergeCell ref="E31:G31"/>
    <mergeCell ref="E32:G32"/>
    <mergeCell ref="E33:F33"/>
    <mergeCell ref="G33:H33"/>
    <mergeCell ref="E34:F34"/>
    <mergeCell ref="G34:H34"/>
    <mergeCell ref="F35:G35"/>
    <mergeCell ref="F36:G36"/>
  </mergeCells>
  <phoneticPr fontId="47"/>
  <conditionalFormatting sqref="Q96 Q101">
    <cfRule type="cellIs" dxfId="39" priority="4" stopIfTrue="1" operator="greaterThan">
      <formula>0</formula>
    </cfRule>
  </conditionalFormatting>
  <conditionalFormatting sqref="Q99">
    <cfRule type="cellIs" dxfId="38" priority="3" stopIfTrue="1" operator="greaterThan">
      <formula>0</formula>
    </cfRule>
  </conditionalFormatting>
  <conditionalFormatting sqref="Q97:Q98">
    <cfRule type="cellIs" dxfId="37" priority="2" stopIfTrue="1" operator="greaterThan">
      <formula>0</formula>
    </cfRule>
  </conditionalFormatting>
  <conditionalFormatting sqref="Q94:Q95">
    <cfRule type="cellIs" dxfId="36" priority="1" stopIfTrue="1" operator="greaterThan">
      <formula>0</formula>
    </cfRule>
  </conditionalFormatting>
  <dataValidations count="18">
    <dataValidation type="list" allowBlank="1" showInputMessage="1" showErrorMessage="1" sqref="J80:K83">
      <formula1>"◎,○,×"</formula1>
    </dataValidation>
    <dataValidation type="list" allowBlank="1" showInputMessage="1" showErrorMessage="1" sqref="F61">
      <formula1>"熊本県,大分県,福岡県,長崎県"</formula1>
    </dataValidation>
    <dataValidation type="list" allowBlank="1" showInputMessage="1" showErrorMessage="1" sqref="E45:F45">
      <formula1>"不良　・　普　・　良,不良,普,良"</formula1>
    </dataValidation>
    <dataValidation type="list" allowBlank="1" showInputMessage="1" showErrorMessage="1" sqref="G52:H52">
      <formula1>"無(不適)　・　有(適),無(不適),有(適)"</formula1>
    </dataValidation>
    <dataValidation type="list" allowBlank="1" showInputMessage="1" showErrorMessage="1" sqref="E29:F30 E33:F34">
      <formula1>"可(開通)・不可(不通),可(開通),不可(不通)"</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35:E39">
      <formula1>"無・有,無,有"</formula1>
    </dataValidation>
    <dataValidation type="list" allowBlank="1" showInputMessage="1" showErrorMessage="1" sqref="F35:G39">
      <formula1>"（使用可・使用不可）,（使用可),（使用不可）"</formula1>
    </dataValidation>
    <dataValidation type="list" allowBlank="1" showInputMessage="1" showErrorMessage="1" sqref="E40">
      <formula1>"無(使用不可)・有(使用可),無(使用不可),有(使用可)"</formula1>
    </dataValidation>
    <dataValidation type="list" allowBlank="1" showInputMessage="1" showErrorMessage="1" sqref="F41:F42 H41:H42">
      <formula1>"不良・普・良,不良,普,良"</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H40 E43:E44 G44">
      <formula1>"無 ・ 有,無,有"</formula1>
    </dataValidation>
    <dataValidation type="list" allowBlank="1" showInputMessage="1" showErrorMessage="1" sqref="H45:H46 F46 E48:E50 H49:H50 E52">
      <formula1>"無　・　有,有,無"</formula1>
    </dataValidation>
    <dataValidation type="list" allowBlank="1" showInputMessage="1" showErrorMessage="1" sqref="G47:H48">
      <formula1>"不適　・　適,適,不適"</formula1>
    </dataValidation>
    <dataValidation type="list" allowBlank="1" showInputMessage="1" showErrorMessage="1" sqref="E51">
      <formula1>"１回　・　２回　・　３回,１回,２回,３回"</formula1>
    </dataValidation>
    <dataValidation type="list" allowBlank="1" showInputMessage="1" showErrorMessage="1" sqref="G51:H51">
      <formula1>"十分 ・ 不足 ・ 無,十分,不足,無"</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topLeftCell="A31" zoomScale="110" zoomScaleNormal="100" zoomScaleSheetLayoutView="110" workbookViewId="0">
      <selection activeCell="B103" sqref="B103:C103"/>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125" style="1" customWidth="1"/>
    <col min="13" max="13" width="8.5" style="1" customWidth="1"/>
    <col min="14" max="14" width="7.875" style="1" customWidth="1"/>
    <col min="15" max="16" width="8.25" style="1" customWidth="1"/>
    <col min="17" max="16384" width="9" style="1"/>
  </cols>
  <sheetData>
    <row r="1" spans="1:11" ht="17.25" customHeight="1" thickBot="1">
      <c r="A1" s="4" t="s">
        <v>225</v>
      </c>
      <c r="B1" s="4"/>
      <c r="C1" s="4"/>
      <c r="D1" s="4"/>
      <c r="E1" s="1248" t="s">
        <v>342</v>
      </c>
      <c r="F1" s="1248"/>
      <c r="G1" s="1248"/>
      <c r="H1" s="1248"/>
      <c r="I1" s="1248"/>
      <c r="J1" s="1248"/>
      <c r="K1" s="1248"/>
    </row>
    <row r="2" spans="1:11" ht="17.25" customHeight="1" thickTop="1">
      <c r="A2" s="678" t="s">
        <v>130</v>
      </c>
      <c r="B2" s="679"/>
      <c r="C2" s="679"/>
      <c r="D2" s="679"/>
      <c r="E2" s="679"/>
      <c r="F2" s="4"/>
      <c r="G2" s="669" t="s">
        <v>65</v>
      </c>
      <c r="H2" s="670"/>
      <c r="I2" s="663" t="s">
        <v>0</v>
      </c>
      <c r="J2" s="664"/>
      <c r="K2" s="665"/>
    </row>
    <row r="3" spans="1:11" ht="17.25" customHeight="1" thickBot="1">
      <c r="A3" s="679"/>
      <c r="B3" s="679"/>
      <c r="C3" s="679"/>
      <c r="D3" s="679"/>
      <c r="E3" s="679"/>
      <c r="F3" s="4"/>
      <c r="G3" s="671" t="s">
        <v>28</v>
      </c>
      <c r="H3" s="672"/>
      <c r="I3" s="666"/>
      <c r="J3" s="667"/>
      <c r="K3" s="668"/>
    </row>
    <row r="4" spans="1:11" ht="17.25" customHeight="1" thickTop="1">
      <c r="A4" s="6" t="s">
        <v>1</v>
      </c>
      <c r="B4" s="4"/>
      <c r="C4" s="4"/>
      <c r="D4" s="4"/>
      <c r="E4" s="4"/>
      <c r="F4" s="4"/>
      <c r="G4" s="530"/>
      <c r="H4" s="60"/>
      <c r="I4" s="60"/>
      <c r="J4" s="60"/>
      <c r="K4" s="60"/>
    </row>
    <row r="5" spans="1:11" ht="17.25" customHeight="1">
      <c r="A5" s="6" t="s">
        <v>2</v>
      </c>
      <c r="B5" s="4"/>
      <c r="C5" s="4"/>
      <c r="D5" s="4"/>
      <c r="E5" s="4"/>
      <c r="F5" s="4"/>
      <c r="G5" s="4"/>
      <c r="H5" s="4"/>
      <c r="I5" s="4"/>
      <c r="J5" s="4"/>
      <c r="K5" s="4"/>
    </row>
    <row r="6" spans="1:11" ht="17.25" customHeight="1" thickBot="1">
      <c r="A6" s="6" t="s">
        <v>3</v>
      </c>
      <c r="B6" s="4"/>
      <c r="C6" s="4"/>
      <c r="D6" s="4"/>
      <c r="E6" s="4"/>
      <c r="F6" s="4"/>
      <c r="G6" s="4"/>
      <c r="H6" s="4"/>
      <c r="I6" s="4"/>
      <c r="J6" s="4"/>
      <c r="K6" s="4"/>
    </row>
    <row r="7" spans="1:11" ht="17.25" customHeight="1" thickTop="1" thickBot="1">
      <c r="A7" s="715" t="s">
        <v>4</v>
      </c>
      <c r="B7" s="730" t="s">
        <v>5</v>
      </c>
      <c r="C7" s="729"/>
      <c r="D7" s="729"/>
      <c r="E7" s="731"/>
      <c r="F7" s="728" t="s">
        <v>73</v>
      </c>
      <c r="G7" s="729"/>
      <c r="H7" s="729"/>
      <c r="I7" s="347" t="s">
        <v>16</v>
      </c>
      <c r="J7" s="369" t="s">
        <v>349</v>
      </c>
      <c r="K7" s="370" t="s">
        <v>350</v>
      </c>
    </row>
    <row r="8" spans="1:11" ht="17.25" customHeight="1" thickTop="1" thickBot="1">
      <c r="A8" s="716"/>
      <c r="B8" s="675"/>
      <c r="C8" s="676"/>
      <c r="D8" s="676"/>
      <c r="E8" s="677"/>
      <c r="F8" s="47"/>
      <c r="G8" s="48"/>
      <c r="H8" s="48"/>
      <c r="I8" s="169" t="s">
        <v>77</v>
      </c>
      <c r="J8" s="91" t="s">
        <v>149</v>
      </c>
      <c r="K8" s="531" t="s">
        <v>150</v>
      </c>
    </row>
    <row r="9" spans="1:11" ht="17.25" customHeight="1" thickTop="1">
      <c r="A9" s="717"/>
      <c r="B9" s="16" t="s">
        <v>14</v>
      </c>
      <c r="C9" s="15"/>
      <c r="D9" s="723"/>
      <c r="E9" s="724"/>
      <c r="F9" s="16" t="s">
        <v>15</v>
      </c>
      <c r="G9" s="721"/>
      <c r="H9" s="722"/>
      <c r="I9" s="16" t="s">
        <v>6</v>
      </c>
      <c r="J9" s="673"/>
      <c r="K9" s="674"/>
    </row>
    <row r="10" spans="1:11" ht="17.25" customHeight="1">
      <c r="A10" s="717"/>
      <c r="B10" s="718"/>
      <c r="C10" s="719"/>
      <c r="D10" s="719"/>
      <c r="E10" s="720"/>
      <c r="F10" s="77" t="s">
        <v>136</v>
      </c>
      <c r="G10" s="649"/>
      <c r="H10" s="650"/>
      <c r="I10" s="532"/>
      <c r="J10" s="533"/>
      <c r="K10" s="534" t="s">
        <v>345</v>
      </c>
    </row>
    <row r="11" spans="1:11" ht="17.25" customHeight="1">
      <c r="A11" s="717"/>
      <c r="B11" s="13" t="s">
        <v>20</v>
      </c>
      <c r="C11" s="14"/>
      <c r="D11" s="637" t="s">
        <v>315</v>
      </c>
      <c r="E11" s="637"/>
      <c r="F11" s="78" t="s">
        <v>137</v>
      </c>
      <c r="G11" s="168" t="str">
        <f>IF(ISERROR(K10/I8),"",K10/I8)</f>
        <v/>
      </c>
      <c r="H11" s="10" t="s">
        <v>138</v>
      </c>
      <c r="I11" s="861" t="s">
        <v>7</v>
      </c>
      <c r="J11" s="862"/>
      <c r="K11" s="863"/>
    </row>
    <row r="12" spans="1:11" ht="17.25" customHeight="1">
      <c r="A12" s="717"/>
      <c r="B12" s="725" t="s">
        <v>60</v>
      </c>
      <c r="C12" s="726"/>
      <c r="D12" s="726"/>
      <c r="E12" s="726"/>
      <c r="F12" s="726"/>
      <c r="G12" s="726"/>
      <c r="H12" s="727"/>
      <c r="I12" s="864"/>
      <c r="J12" s="865"/>
      <c r="K12" s="866"/>
    </row>
    <row r="13" spans="1:11" ht="17.25" customHeight="1" thickBot="1">
      <c r="A13" s="628"/>
      <c r="B13" s="885"/>
      <c r="C13" s="786"/>
      <c r="D13" s="786"/>
      <c r="E13" s="786"/>
      <c r="F13" s="786"/>
      <c r="G13" s="786"/>
      <c r="H13" s="787"/>
      <c r="I13" s="776" t="s">
        <v>185</v>
      </c>
      <c r="J13" s="777"/>
      <c r="K13" s="166" t="str">
        <f>IF(ISERROR(K10/3.5),"人",K10/3.5)</f>
        <v>人</v>
      </c>
    </row>
    <row r="14" spans="1:11" ht="17.25" customHeight="1" thickTop="1">
      <c r="A14" s="715" t="s">
        <v>13</v>
      </c>
      <c r="B14" s="730" t="s">
        <v>8</v>
      </c>
      <c r="C14" s="739"/>
      <c r="D14" s="739"/>
      <c r="E14" s="739"/>
      <c r="F14" s="739"/>
      <c r="G14" s="739"/>
      <c r="H14" s="740"/>
      <c r="I14" s="774" t="s">
        <v>187</v>
      </c>
      <c r="J14" s="775"/>
      <c r="K14" s="167" t="str">
        <f>IF(ISERROR(I8-K13),"人",I8-K13)</f>
        <v>人</v>
      </c>
    </row>
    <row r="15" spans="1:11" ht="17.25" customHeight="1" thickBot="1">
      <c r="A15" s="716"/>
      <c r="B15" s="44" t="s">
        <v>17</v>
      </c>
      <c r="C15" s="45"/>
      <c r="D15" s="784"/>
      <c r="E15" s="784"/>
      <c r="F15" s="784"/>
      <c r="G15" s="784"/>
      <c r="H15" s="785"/>
      <c r="I15" s="774" t="s">
        <v>186</v>
      </c>
      <c r="J15" s="775"/>
      <c r="K15" s="166" t="str">
        <f>IF(ISERROR(K10/6.4),"人",K10/6.4)</f>
        <v>人</v>
      </c>
    </row>
    <row r="16" spans="1:11" ht="17.25" customHeight="1" thickTop="1">
      <c r="A16" s="717"/>
      <c r="B16" s="16" t="s">
        <v>18</v>
      </c>
      <c r="C16" s="15"/>
      <c r="D16" s="786"/>
      <c r="E16" s="786"/>
      <c r="F16" s="786"/>
      <c r="G16" s="786"/>
      <c r="H16" s="787"/>
      <c r="I16" s="776" t="s">
        <v>188</v>
      </c>
      <c r="J16" s="777"/>
      <c r="K16" s="167" t="str">
        <f>IF(ISERROR(I8-K15),"人",I8-K15)</f>
        <v>人</v>
      </c>
    </row>
    <row r="17" spans="1:12" ht="17.25" customHeight="1">
      <c r="A17" s="717"/>
      <c r="B17" s="736" t="s">
        <v>19</v>
      </c>
      <c r="C17" s="737"/>
      <c r="D17" s="737"/>
      <c r="E17" s="737"/>
      <c r="F17" s="737"/>
      <c r="G17" s="737"/>
      <c r="H17" s="738"/>
      <c r="I17" s="158"/>
      <c r="J17" s="159"/>
      <c r="K17" s="160"/>
    </row>
    <row r="18" spans="1:12" ht="17.25" customHeight="1">
      <c r="A18" s="717"/>
      <c r="B18" s="718"/>
      <c r="C18" s="719"/>
      <c r="D18" s="719"/>
      <c r="E18" s="719"/>
      <c r="F18" s="719"/>
      <c r="G18" s="719"/>
      <c r="H18" s="720"/>
      <c r="I18" s="158"/>
      <c r="J18" s="159"/>
      <c r="K18" s="160"/>
    </row>
    <row r="19" spans="1:12" ht="17.25" customHeight="1" thickBot="1">
      <c r="A19" s="717"/>
      <c r="B19" s="349" t="s">
        <v>21</v>
      </c>
      <c r="C19" s="12"/>
      <c r="D19" s="867" t="s">
        <v>29</v>
      </c>
      <c r="E19" s="867"/>
      <c r="F19" s="867"/>
      <c r="G19" s="867"/>
      <c r="H19" s="868"/>
      <c r="I19" s="158"/>
      <c r="J19" s="159"/>
      <c r="K19" s="160"/>
    </row>
    <row r="20" spans="1:12" ht="17.25" customHeight="1" thickTop="1">
      <c r="A20" s="716"/>
      <c r="B20" s="857" t="s">
        <v>26</v>
      </c>
      <c r="C20" s="858"/>
      <c r="D20" s="732" t="s">
        <v>30</v>
      </c>
      <c r="E20" s="732"/>
      <c r="F20" s="732"/>
      <c r="G20" s="732"/>
      <c r="H20" s="732"/>
      <c r="I20" s="1249" t="s">
        <v>126</v>
      </c>
      <c r="J20" s="1249"/>
      <c r="K20" s="1250"/>
    </row>
    <row r="21" spans="1:12" ht="17.25" customHeight="1" thickBot="1">
      <c r="A21" s="716"/>
      <c r="B21" s="859"/>
      <c r="C21" s="860"/>
      <c r="D21" s="695" t="s">
        <v>330</v>
      </c>
      <c r="E21" s="695"/>
      <c r="F21" s="695"/>
      <c r="G21" s="695"/>
      <c r="H21" s="695"/>
      <c r="I21" s="695"/>
      <c r="J21" s="695"/>
      <c r="K21" s="696"/>
    </row>
    <row r="22" spans="1:12" ht="17.25" customHeight="1" thickTop="1">
      <c r="A22" s="717"/>
      <c r="B22" s="655" t="s">
        <v>22</v>
      </c>
      <c r="C22" s="656"/>
      <c r="D22" s="786" t="s">
        <v>30</v>
      </c>
      <c r="E22" s="786"/>
      <c r="F22" s="786"/>
      <c r="G22" s="786"/>
      <c r="H22" s="786"/>
      <c r="I22" s="707" t="s">
        <v>11</v>
      </c>
      <c r="J22" s="708"/>
      <c r="K22" s="709"/>
    </row>
    <row r="23" spans="1:12" ht="17.25" customHeight="1">
      <c r="A23" s="717"/>
      <c r="B23" s="658"/>
      <c r="C23" s="659"/>
      <c r="D23" s="719" t="s">
        <v>27</v>
      </c>
      <c r="E23" s="719"/>
      <c r="F23" s="719"/>
      <c r="G23" s="719"/>
      <c r="H23" s="719"/>
      <c r="I23" s="710"/>
      <c r="J23" s="708"/>
      <c r="K23" s="709"/>
    </row>
    <row r="24" spans="1:12" ht="17.25" customHeight="1" thickBot="1">
      <c r="A24" s="717"/>
      <c r="B24" s="725" t="s">
        <v>9</v>
      </c>
      <c r="C24" s="796"/>
      <c r="D24" s="796"/>
      <c r="E24" s="796"/>
      <c r="F24" s="796"/>
      <c r="G24" s="796"/>
      <c r="H24" s="796"/>
      <c r="I24" s="790"/>
      <c r="J24" s="791"/>
      <c r="K24" s="792"/>
    </row>
    <row r="25" spans="1:12" ht="17.25" customHeight="1" thickTop="1" thickBot="1">
      <c r="A25" s="717"/>
      <c r="B25" s="17" t="s">
        <v>23</v>
      </c>
      <c r="C25" s="18"/>
      <c r="D25" s="348" t="s">
        <v>314</v>
      </c>
      <c r="E25" s="58" t="s">
        <v>71</v>
      </c>
      <c r="F25" s="175" t="s">
        <v>314</v>
      </c>
      <c r="G25" s="741"/>
      <c r="H25" s="742"/>
      <c r="I25" s="790"/>
      <c r="J25" s="791"/>
      <c r="K25" s="792"/>
    </row>
    <row r="26" spans="1:12" ht="17.25" customHeight="1" thickTop="1">
      <c r="A26" s="628"/>
      <c r="B26" s="869" t="s">
        <v>25</v>
      </c>
      <c r="C26" s="870"/>
      <c r="D26" s="870"/>
      <c r="E26" s="56" t="s">
        <v>314</v>
      </c>
      <c r="F26" s="733"/>
      <c r="G26" s="734"/>
      <c r="H26" s="735"/>
      <c r="I26" s="793"/>
      <c r="J26" s="794"/>
      <c r="K26" s="795"/>
    </row>
    <row r="27" spans="1:12" ht="17.25" customHeight="1">
      <c r="A27" s="627"/>
      <c r="B27" s="629" t="s">
        <v>293</v>
      </c>
      <c r="C27" s="630"/>
      <c r="D27" s="630"/>
      <c r="E27" s="630"/>
      <c r="F27" s="630"/>
      <c r="G27" s="630"/>
      <c r="H27" s="631"/>
      <c r="I27" s="680" t="s">
        <v>10</v>
      </c>
      <c r="J27" s="711"/>
      <c r="K27" s="681"/>
    </row>
    <row r="28" spans="1:12" ht="17.25" customHeight="1" thickBot="1">
      <c r="A28" s="628"/>
      <c r="B28" s="632"/>
      <c r="C28" s="633"/>
      <c r="D28" s="633"/>
      <c r="E28" s="633"/>
      <c r="F28" s="633"/>
      <c r="G28" s="633"/>
      <c r="H28" s="634"/>
      <c r="I28" s="712"/>
      <c r="J28" s="713"/>
      <c r="K28" s="714"/>
    </row>
    <row r="29" spans="1:12" ht="17.25" customHeight="1" thickTop="1">
      <c r="A29" s="750" t="s">
        <v>12</v>
      </c>
      <c r="B29" s="680" t="s">
        <v>31</v>
      </c>
      <c r="C29" s="847"/>
      <c r="D29" s="41" t="s">
        <v>32</v>
      </c>
      <c r="E29" s="1251" t="s">
        <v>296</v>
      </c>
      <c r="F29" s="1251"/>
      <c r="G29" s="1252" t="s">
        <v>294</v>
      </c>
      <c r="H29" s="1253"/>
      <c r="I29" s="764" t="s">
        <v>233</v>
      </c>
      <c r="J29" s="765"/>
      <c r="K29" s="535" t="str">
        <f>IF(ISERROR(I8/250),"個",ROUNDUP(I8/250,0))</f>
        <v>個</v>
      </c>
      <c r="L29" s="1" t="s">
        <v>193</v>
      </c>
    </row>
    <row r="30" spans="1:12" ht="17.25" customHeight="1">
      <c r="A30" s="717"/>
      <c r="B30" s="848"/>
      <c r="C30" s="849"/>
      <c r="D30" s="42" t="s">
        <v>62</v>
      </c>
      <c r="E30" s="1254" t="s">
        <v>296</v>
      </c>
      <c r="F30" s="1254"/>
      <c r="G30" s="1239" t="s">
        <v>294</v>
      </c>
      <c r="H30" s="1240"/>
      <c r="I30" s="646" t="s">
        <v>182</v>
      </c>
      <c r="J30" s="766"/>
      <c r="K30" s="536" t="s">
        <v>181</v>
      </c>
    </row>
    <row r="31" spans="1:12" ht="17.25" customHeight="1">
      <c r="A31" s="717"/>
      <c r="B31" s="848"/>
      <c r="C31" s="849"/>
      <c r="D31" s="42" t="s">
        <v>33</v>
      </c>
      <c r="E31" s="1241" t="s">
        <v>297</v>
      </c>
      <c r="F31" s="1241"/>
      <c r="G31" s="1241"/>
      <c r="H31" s="537" t="s">
        <v>295</v>
      </c>
      <c r="I31" s="646" t="s">
        <v>207</v>
      </c>
      <c r="J31" s="616"/>
      <c r="K31" s="171" t="str">
        <f>IF(ISERROR(I8*6),"L/日/避難所",I8*6)</f>
        <v>L/日/避難所</v>
      </c>
    </row>
    <row r="32" spans="1:12" ht="17.25" customHeight="1" thickBot="1">
      <c r="A32" s="717"/>
      <c r="B32" s="848"/>
      <c r="C32" s="849"/>
      <c r="D32" s="43" t="s">
        <v>41</v>
      </c>
      <c r="E32" s="1238" t="s">
        <v>302</v>
      </c>
      <c r="F32" s="1238"/>
      <c r="G32" s="1238"/>
      <c r="H32" s="538" t="s">
        <v>295</v>
      </c>
      <c r="I32" s="646" t="s">
        <v>192</v>
      </c>
      <c r="J32" s="616"/>
      <c r="K32" s="189" t="s">
        <v>194</v>
      </c>
    </row>
    <row r="33" spans="1:16" ht="17.25" customHeight="1" thickTop="1">
      <c r="A33" s="717"/>
      <c r="B33" s="848"/>
      <c r="C33" s="850"/>
      <c r="D33" s="28" t="s">
        <v>34</v>
      </c>
      <c r="E33" s="1242" t="s">
        <v>296</v>
      </c>
      <c r="F33" s="1242"/>
      <c r="G33" s="1243" t="s">
        <v>294</v>
      </c>
      <c r="H33" s="1244"/>
      <c r="I33" s="615" t="s">
        <v>184</v>
      </c>
      <c r="J33" s="616"/>
      <c r="K33" s="171" t="str">
        <f>IF(ISERROR(I8*3),"L/日/避難所",I8*3)</f>
        <v>L/日/避難所</v>
      </c>
    </row>
    <row r="34" spans="1:16" ht="17.25" customHeight="1">
      <c r="A34" s="717"/>
      <c r="B34" s="816"/>
      <c r="C34" s="818"/>
      <c r="D34" s="349" t="s">
        <v>35</v>
      </c>
      <c r="E34" s="1245" t="s">
        <v>296</v>
      </c>
      <c r="F34" s="1245"/>
      <c r="G34" s="1246" t="s">
        <v>294</v>
      </c>
      <c r="H34" s="1247"/>
      <c r="I34" s="162" t="s">
        <v>183</v>
      </c>
      <c r="J34" s="539" t="s">
        <v>206</v>
      </c>
      <c r="K34" s="171" t="str">
        <f>IF(ISERROR(J34*I8),"L/日/避難所",J34*I8)</f>
        <v>L/日/避難所</v>
      </c>
    </row>
    <row r="35" spans="1:16" ht="17.25" customHeight="1">
      <c r="A35" s="717"/>
      <c r="B35" s="629" t="s">
        <v>36</v>
      </c>
      <c r="C35" s="851"/>
      <c r="D35" s="13" t="s">
        <v>37</v>
      </c>
      <c r="E35" s="90" t="s">
        <v>298</v>
      </c>
      <c r="F35" s="651" t="s">
        <v>299</v>
      </c>
      <c r="G35" s="651"/>
      <c r="H35" s="540"/>
      <c r="I35" s="697"/>
      <c r="J35" s="698"/>
      <c r="K35" s="699"/>
    </row>
    <row r="36" spans="1:16" ht="17.25" customHeight="1" thickBot="1">
      <c r="A36" s="717"/>
      <c r="B36" s="852"/>
      <c r="C36" s="853"/>
      <c r="D36" s="349" t="s">
        <v>38</v>
      </c>
      <c r="E36" s="88" t="s">
        <v>298</v>
      </c>
      <c r="F36" s="767" t="s">
        <v>299</v>
      </c>
      <c r="G36" s="767"/>
      <c r="H36" s="541"/>
      <c r="I36" s="644"/>
      <c r="J36" s="645"/>
      <c r="K36" s="700"/>
    </row>
    <row r="37" spans="1:16" ht="17.25" customHeight="1" thickTop="1" thickBot="1">
      <c r="A37" s="717"/>
      <c r="B37" s="852"/>
      <c r="C37" s="854"/>
      <c r="D37" s="53" t="s">
        <v>39</v>
      </c>
      <c r="E37" s="89" t="s">
        <v>298</v>
      </c>
      <c r="F37" s="1255" t="s">
        <v>299</v>
      </c>
      <c r="G37" s="1255"/>
      <c r="H37" s="542"/>
      <c r="I37" s="645"/>
      <c r="J37" s="645"/>
      <c r="K37" s="700"/>
    </row>
    <row r="38" spans="1:16" ht="17.25" customHeight="1" thickTop="1">
      <c r="A38" s="717"/>
      <c r="B38" s="852"/>
      <c r="C38" s="853"/>
      <c r="D38" s="28" t="s">
        <v>40</v>
      </c>
      <c r="E38" s="90" t="s">
        <v>298</v>
      </c>
      <c r="F38" s="771" t="s">
        <v>299</v>
      </c>
      <c r="G38" s="771"/>
      <c r="H38" s="540"/>
      <c r="I38" s="644"/>
      <c r="J38" s="645"/>
      <c r="K38" s="700"/>
    </row>
    <row r="39" spans="1:16" ht="17.25" customHeight="1" thickBot="1">
      <c r="A39" s="717"/>
      <c r="B39" s="852"/>
      <c r="C39" s="853"/>
      <c r="D39" s="349" t="s">
        <v>42</v>
      </c>
      <c r="E39" s="88" t="s">
        <v>298</v>
      </c>
      <c r="F39" s="651" t="s">
        <v>299</v>
      </c>
      <c r="G39" s="651"/>
      <c r="H39" s="543"/>
      <c r="I39" s="701"/>
      <c r="J39" s="702"/>
      <c r="K39" s="703"/>
    </row>
    <row r="40" spans="1:16" ht="17.25" customHeight="1" thickTop="1">
      <c r="A40" s="717"/>
      <c r="B40" s="852"/>
      <c r="C40" s="854"/>
      <c r="D40" s="704" t="s">
        <v>63</v>
      </c>
      <c r="E40" s="118" t="s">
        <v>300</v>
      </c>
      <c r="F40" s="172" t="s">
        <v>180</v>
      </c>
      <c r="G40" s="352" t="s">
        <v>144</v>
      </c>
      <c r="H40" s="97" t="s">
        <v>304</v>
      </c>
      <c r="I40" s="642" t="s">
        <v>292</v>
      </c>
      <c r="J40" s="643"/>
      <c r="K40" s="161" t="str">
        <f>IF(ISERROR(I8/50),"箇所",ROUNDUP(I8/50,0))</f>
        <v>箇所</v>
      </c>
      <c r="L40" s="2"/>
      <c r="M40" s="3"/>
      <c r="N40" s="3"/>
      <c r="O40" s="3"/>
      <c r="P40" s="3"/>
    </row>
    <row r="41" spans="1:16" ht="17.25" customHeight="1" thickBot="1">
      <c r="A41" s="717"/>
      <c r="B41" s="852"/>
      <c r="C41" s="854"/>
      <c r="D41" s="705"/>
      <c r="E41" s="119" t="s">
        <v>146</v>
      </c>
      <c r="F41" s="604" t="s">
        <v>301</v>
      </c>
      <c r="G41" s="428" t="s">
        <v>148</v>
      </c>
      <c r="H41" s="605" t="s">
        <v>301</v>
      </c>
      <c r="I41" s="644"/>
      <c r="J41" s="645"/>
      <c r="K41" s="161"/>
    </row>
    <row r="42" spans="1:16" ht="17.25" customHeight="1" thickTop="1" thickBot="1">
      <c r="A42" s="717"/>
      <c r="B42" s="852"/>
      <c r="C42" s="854"/>
      <c r="D42" s="706"/>
      <c r="E42" s="81" t="s">
        <v>43</v>
      </c>
      <c r="F42" s="606" t="s">
        <v>303</v>
      </c>
      <c r="G42" s="430" t="s">
        <v>61</v>
      </c>
      <c r="H42" s="607" t="s">
        <v>303</v>
      </c>
      <c r="I42" s="340"/>
      <c r="J42" s="341"/>
      <c r="K42" s="342"/>
    </row>
    <row r="43" spans="1:16" ht="17.25" customHeight="1" thickTop="1">
      <c r="A43" s="717"/>
      <c r="B43" s="852"/>
      <c r="C43" s="853"/>
      <c r="D43" s="93" t="s">
        <v>44</v>
      </c>
      <c r="E43" s="324" t="s">
        <v>304</v>
      </c>
      <c r="F43" s="8" t="s">
        <v>67</v>
      </c>
      <c r="G43" s="7"/>
      <c r="H43" s="9" t="s">
        <v>152</v>
      </c>
      <c r="I43" s="340"/>
      <c r="J43" s="341"/>
      <c r="K43" s="342"/>
    </row>
    <row r="44" spans="1:16" ht="17.25" customHeight="1">
      <c r="A44" s="717"/>
      <c r="B44" s="855"/>
      <c r="C44" s="856"/>
      <c r="D44" s="94" t="s">
        <v>45</v>
      </c>
      <c r="E44" s="346" t="s">
        <v>304</v>
      </c>
      <c r="F44" s="7" t="s">
        <v>68</v>
      </c>
      <c r="G44" s="324" t="s">
        <v>304</v>
      </c>
      <c r="H44" s="325" t="s">
        <v>152</v>
      </c>
      <c r="I44" s="343"/>
      <c r="J44" s="344"/>
      <c r="K44" s="345"/>
    </row>
    <row r="45" spans="1:16" ht="17.25" customHeight="1" thickBot="1">
      <c r="A45" s="717"/>
      <c r="B45" s="629" t="s">
        <v>46</v>
      </c>
      <c r="C45" s="851"/>
      <c r="D45" s="94" t="s">
        <v>47</v>
      </c>
      <c r="E45" s="637" t="s">
        <v>305</v>
      </c>
      <c r="F45" s="638"/>
      <c r="G45" s="351" t="s">
        <v>49</v>
      </c>
      <c r="H45" s="304" t="s">
        <v>69</v>
      </c>
      <c r="I45" s="697"/>
      <c r="J45" s="698"/>
      <c r="K45" s="699"/>
    </row>
    <row r="46" spans="1:16" ht="17.25" customHeight="1" thickTop="1" thickBot="1">
      <c r="A46" s="717"/>
      <c r="B46" s="852"/>
      <c r="C46" s="853"/>
      <c r="D46" s="647" t="s">
        <v>48</v>
      </c>
      <c r="E46" s="648"/>
      <c r="F46" s="346" t="s">
        <v>69</v>
      </c>
      <c r="G46" s="544" t="s">
        <v>308</v>
      </c>
      <c r="H46" s="104" t="s">
        <v>69</v>
      </c>
      <c r="I46" s="645"/>
      <c r="J46" s="645"/>
      <c r="K46" s="700"/>
    </row>
    <row r="47" spans="1:16" ht="17.25" customHeight="1" thickTop="1">
      <c r="A47" s="717"/>
      <c r="B47" s="852"/>
      <c r="C47" s="853"/>
      <c r="D47" s="647" t="s">
        <v>56</v>
      </c>
      <c r="E47" s="648"/>
      <c r="F47" s="648"/>
      <c r="G47" s="649" t="s">
        <v>307</v>
      </c>
      <c r="H47" s="650"/>
      <c r="I47" s="644"/>
      <c r="J47" s="645"/>
      <c r="K47" s="700"/>
    </row>
    <row r="48" spans="1:16" ht="17.25" customHeight="1">
      <c r="A48" s="717"/>
      <c r="B48" s="852"/>
      <c r="C48" s="853"/>
      <c r="D48" s="94" t="s">
        <v>52</v>
      </c>
      <c r="E48" s="10" t="s">
        <v>306</v>
      </c>
      <c r="F48" s="94" t="s">
        <v>53</v>
      </c>
      <c r="G48" s="637" t="s">
        <v>51</v>
      </c>
      <c r="H48" s="638"/>
      <c r="I48" s="644"/>
      <c r="J48" s="645"/>
      <c r="K48" s="700"/>
    </row>
    <row r="49" spans="1:11" ht="17.25" customHeight="1">
      <c r="A49" s="717"/>
      <c r="B49" s="852"/>
      <c r="C49" s="853"/>
      <c r="D49" s="94" t="s">
        <v>154</v>
      </c>
      <c r="E49" s="10" t="s">
        <v>306</v>
      </c>
      <c r="F49" s="647" t="s">
        <v>70</v>
      </c>
      <c r="G49" s="648"/>
      <c r="H49" s="353" t="s">
        <v>69</v>
      </c>
      <c r="I49" s="644"/>
      <c r="J49" s="645"/>
      <c r="K49" s="700"/>
    </row>
    <row r="50" spans="1:11" ht="17.25" customHeight="1" thickBot="1">
      <c r="A50" s="717"/>
      <c r="B50" s="855"/>
      <c r="C50" s="856"/>
      <c r="D50" s="93" t="s">
        <v>54</v>
      </c>
      <c r="E50" s="10" t="s">
        <v>306</v>
      </c>
      <c r="F50" s="684" t="s">
        <v>55</v>
      </c>
      <c r="G50" s="685"/>
      <c r="H50" s="304" t="s">
        <v>69</v>
      </c>
      <c r="I50" s="701"/>
      <c r="J50" s="702"/>
      <c r="K50" s="703"/>
    </row>
    <row r="51" spans="1:11" ht="17.25" customHeight="1" thickTop="1" thickBot="1">
      <c r="A51" s="717"/>
      <c r="B51" s="629" t="s">
        <v>57</v>
      </c>
      <c r="C51" s="871"/>
      <c r="D51" s="101" t="s">
        <v>157</v>
      </c>
      <c r="E51" s="1235" t="s">
        <v>310</v>
      </c>
      <c r="F51" s="1235"/>
      <c r="G51" s="1236" t="s">
        <v>311</v>
      </c>
      <c r="H51" s="1237"/>
      <c r="I51" s="1257" t="s">
        <v>190</v>
      </c>
      <c r="J51" s="1258"/>
      <c r="K51" s="1259"/>
    </row>
    <row r="52" spans="1:11" ht="17.25" customHeight="1" thickTop="1">
      <c r="A52" s="628"/>
      <c r="B52" s="855"/>
      <c r="C52" s="856"/>
      <c r="D52" s="102" t="s">
        <v>58</v>
      </c>
      <c r="E52" s="51" t="s">
        <v>69</v>
      </c>
      <c r="F52" s="339" t="s">
        <v>59</v>
      </c>
      <c r="G52" s="649" t="s">
        <v>309</v>
      </c>
      <c r="H52" s="650"/>
      <c r="I52" s="1260"/>
      <c r="J52" s="1261"/>
      <c r="K52" s="1262"/>
    </row>
    <row r="53" spans="1:11" ht="17.25" customHeight="1" thickBot="1">
      <c r="A53" s="4" t="s">
        <v>224</v>
      </c>
      <c r="B53" s="4"/>
      <c r="C53" s="4"/>
      <c r="D53" s="4"/>
      <c r="E53" s="1256" t="s">
        <v>127</v>
      </c>
      <c r="F53" s="1256"/>
      <c r="G53" s="1256"/>
      <c r="H53" s="1256"/>
      <c r="I53" s="1256"/>
      <c r="J53" s="1256"/>
      <c r="K53" s="1256"/>
    </row>
    <row r="54" spans="1:11" ht="17.25" customHeight="1" thickTop="1">
      <c r="A54" s="686" t="s">
        <v>130</v>
      </c>
      <c r="B54" s="686"/>
      <c r="C54" s="686"/>
      <c r="D54" s="686"/>
      <c r="E54" s="687" t="s">
        <v>5</v>
      </c>
      <c r="F54" s="688"/>
      <c r="G54" s="689"/>
      <c r="H54" s="690" t="s">
        <v>65</v>
      </c>
      <c r="I54" s="691"/>
      <c r="J54" s="751" t="s">
        <v>0</v>
      </c>
      <c r="K54" s="752"/>
    </row>
    <row r="55" spans="1:11" ht="17.25" customHeight="1" thickBot="1">
      <c r="A55" s="686"/>
      <c r="B55" s="686"/>
      <c r="C55" s="686"/>
      <c r="D55" s="686"/>
      <c r="E55" s="675"/>
      <c r="F55" s="676"/>
      <c r="G55" s="677"/>
      <c r="H55" s="653" t="s">
        <v>28</v>
      </c>
      <c r="I55" s="654"/>
      <c r="J55" s="610"/>
      <c r="K55" s="611"/>
    </row>
    <row r="56" spans="1:11" ht="17.25" customHeight="1" thickTop="1">
      <c r="A56" s="6" t="s">
        <v>1</v>
      </c>
      <c r="B56" s="4"/>
      <c r="C56" s="4"/>
      <c r="D56" s="4"/>
      <c r="E56" s="4"/>
      <c r="F56" s="4"/>
      <c r="G56" s="1272"/>
      <c r="H56" s="1272"/>
      <c r="I56" s="1272"/>
      <c r="J56" s="1272"/>
      <c r="K56" s="1272"/>
    </row>
    <row r="57" spans="1:11" ht="17.25" customHeight="1">
      <c r="A57" s="6" t="s">
        <v>2</v>
      </c>
      <c r="B57" s="4"/>
      <c r="C57" s="4"/>
      <c r="D57" s="4"/>
      <c r="E57" s="4"/>
      <c r="F57" s="4"/>
      <c r="G57" s="4"/>
      <c r="H57" s="4"/>
      <c r="I57" s="4"/>
      <c r="J57" s="4"/>
      <c r="K57" s="4"/>
    </row>
    <row r="58" spans="1:11" ht="17.25" customHeight="1">
      <c r="A58" s="6" t="s">
        <v>3</v>
      </c>
      <c r="B58" s="4"/>
      <c r="C58" s="4"/>
      <c r="D58" s="4"/>
      <c r="E58" s="4"/>
      <c r="F58" s="4"/>
      <c r="G58" s="4"/>
      <c r="H58" s="4"/>
      <c r="I58" s="4"/>
      <c r="J58" s="4"/>
      <c r="K58" s="4"/>
    </row>
    <row r="59" spans="1:11" ht="17.25" customHeight="1" thickBot="1">
      <c r="A59" s="20"/>
      <c r="B59" s="680" t="s">
        <v>74</v>
      </c>
      <c r="C59" s="847"/>
      <c r="D59" s="847"/>
      <c r="E59" s="613"/>
      <c r="F59" s="613"/>
      <c r="G59" s="613"/>
      <c r="H59" s="614"/>
      <c r="I59" s="874" t="s">
        <v>75</v>
      </c>
      <c r="J59" s="613"/>
      <c r="K59" s="614"/>
    </row>
    <row r="60" spans="1:11" ht="17.25" customHeight="1" thickTop="1">
      <c r="A60" s="715" t="s">
        <v>95</v>
      </c>
      <c r="B60" s="857" t="s">
        <v>76</v>
      </c>
      <c r="C60" s="858"/>
      <c r="D60" s="1273" t="s">
        <v>77</v>
      </c>
      <c r="E60" s="12" t="s">
        <v>159</v>
      </c>
      <c r="F60" s="12"/>
      <c r="G60" s="12"/>
      <c r="H60" s="545" t="s">
        <v>77</v>
      </c>
      <c r="I60" s="108" t="s">
        <v>95</v>
      </c>
      <c r="J60" s="110" t="s">
        <v>161</v>
      </c>
      <c r="K60" s="148" t="s">
        <v>139</v>
      </c>
    </row>
    <row r="61" spans="1:11" ht="17.25" customHeight="1">
      <c r="A61" s="716"/>
      <c r="B61" s="1270"/>
      <c r="C61" s="1271"/>
      <c r="D61" s="1265"/>
      <c r="E61" s="19" t="s">
        <v>78</v>
      </c>
      <c r="F61" s="19"/>
      <c r="G61" s="19"/>
      <c r="H61" s="546" t="s">
        <v>77</v>
      </c>
      <c r="I61" s="109" t="s">
        <v>162</v>
      </c>
      <c r="J61" s="111" t="s">
        <v>163</v>
      </c>
      <c r="K61" s="149" t="s">
        <v>139</v>
      </c>
    </row>
    <row r="62" spans="1:11" ht="17.25" customHeight="1" thickBot="1">
      <c r="A62" s="716"/>
      <c r="B62" s="1274" t="s">
        <v>79</v>
      </c>
      <c r="C62" s="1275"/>
      <c r="D62" s="547" t="s">
        <v>77</v>
      </c>
      <c r="E62" s="12" t="s">
        <v>81</v>
      </c>
      <c r="F62" s="12"/>
      <c r="G62" s="12"/>
      <c r="H62" s="548" t="s">
        <v>77</v>
      </c>
      <c r="I62" s="113"/>
      <c r="J62" s="111" t="s">
        <v>164</v>
      </c>
      <c r="K62" s="149" t="s">
        <v>139</v>
      </c>
    </row>
    <row r="63" spans="1:11" ht="17.25" customHeight="1" thickTop="1">
      <c r="A63" s="716"/>
      <c r="B63" s="1274" t="s">
        <v>82</v>
      </c>
      <c r="C63" s="1275"/>
      <c r="D63" s="549" t="s">
        <v>77</v>
      </c>
      <c r="E63" s="550"/>
      <c r="F63" s="551"/>
      <c r="G63" s="550"/>
      <c r="H63" s="552"/>
      <c r="I63" s="113"/>
      <c r="J63" s="112" t="s">
        <v>165</v>
      </c>
      <c r="K63" s="150" t="s">
        <v>139</v>
      </c>
    </row>
    <row r="64" spans="1:11" ht="17.25" customHeight="1" thickBot="1">
      <c r="A64" s="716"/>
      <c r="B64" s="1274" t="s">
        <v>135</v>
      </c>
      <c r="C64" s="1275"/>
      <c r="D64" s="553" t="s">
        <v>77</v>
      </c>
      <c r="E64" s="554"/>
      <c r="F64" s="555"/>
      <c r="G64" s="554"/>
      <c r="H64" s="556"/>
      <c r="I64" s="113"/>
      <c r="J64" s="94" t="s">
        <v>166</v>
      </c>
      <c r="K64" s="350" t="s">
        <v>139</v>
      </c>
    </row>
    <row r="65" spans="1:11" ht="17.25" customHeight="1" thickTop="1">
      <c r="A65" s="716"/>
      <c r="B65" s="1276" t="s">
        <v>134</v>
      </c>
      <c r="C65" s="1277"/>
      <c r="D65" s="1263" t="s">
        <v>77</v>
      </c>
      <c r="E65" s="19" t="s">
        <v>83</v>
      </c>
      <c r="F65" s="19"/>
      <c r="G65" s="19"/>
      <c r="H65" s="546" t="s">
        <v>77</v>
      </c>
      <c r="I65" s="557" t="s">
        <v>234</v>
      </c>
      <c r="J65" s="558"/>
      <c r="K65" s="559" t="s">
        <v>139</v>
      </c>
    </row>
    <row r="66" spans="1:11" ht="17.25" customHeight="1">
      <c r="A66" s="716"/>
      <c r="B66" s="1278"/>
      <c r="C66" s="1279"/>
      <c r="D66" s="1264"/>
      <c r="E66" s="560" t="s">
        <v>84</v>
      </c>
      <c r="F66" s="560"/>
      <c r="G66" s="560"/>
      <c r="H66" s="561" t="s">
        <v>77</v>
      </c>
      <c r="I66" s="1282" t="s">
        <v>235</v>
      </c>
      <c r="J66" s="1283"/>
      <c r="K66" s="559" t="s">
        <v>139</v>
      </c>
    </row>
    <row r="67" spans="1:11" ht="17.25" customHeight="1">
      <c r="A67" s="716"/>
      <c r="B67" s="1280"/>
      <c r="C67" s="1281"/>
      <c r="D67" s="1265"/>
      <c r="E67" s="560" t="s">
        <v>85</v>
      </c>
      <c r="F67" s="560"/>
      <c r="G67" s="560"/>
      <c r="H67" s="561" t="s">
        <v>77</v>
      </c>
      <c r="I67" s="1284" t="s">
        <v>236</v>
      </c>
      <c r="J67" s="1285"/>
      <c r="K67" s="1286"/>
    </row>
    <row r="68" spans="1:11" ht="17.25" customHeight="1">
      <c r="A68" s="716"/>
      <c r="B68" s="1266" t="s">
        <v>86</v>
      </c>
      <c r="C68" s="1267"/>
      <c r="D68" s="1263" t="s">
        <v>77</v>
      </c>
      <c r="E68" s="12" t="s">
        <v>87</v>
      </c>
      <c r="F68" s="12"/>
      <c r="G68" s="12"/>
      <c r="H68" s="548" t="s">
        <v>77</v>
      </c>
      <c r="I68" s="1284"/>
      <c r="J68" s="1285"/>
      <c r="K68" s="1286"/>
    </row>
    <row r="69" spans="1:11" ht="17.25" customHeight="1">
      <c r="A69" s="716"/>
      <c r="B69" s="1268"/>
      <c r="C69" s="1269"/>
      <c r="D69" s="1264"/>
      <c r="E69" s="15" t="s">
        <v>88</v>
      </c>
      <c r="F69" s="15"/>
      <c r="G69" s="15"/>
      <c r="H69" s="562" t="s">
        <v>77</v>
      </c>
      <c r="I69" s="1287" t="s">
        <v>237</v>
      </c>
      <c r="J69" s="563" t="s">
        <v>238</v>
      </c>
      <c r="K69" s="148" t="s">
        <v>139</v>
      </c>
    </row>
    <row r="70" spans="1:11" ht="17.25" customHeight="1">
      <c r="A70" s="716"/>
      <c r="B70" s="1268"/>
      <c r="C70" s="1269"/>
      <c r="D70" s="1264"/>
      <c r="E70" s="15" t="s">
        <v>89</v>
      </c>
      <c r="F70" s="15"/>
      <c r="G70" s="15"/>
      <c r="H70" s="562" t="s">
        <v>77</v>
      </c>
      <c r="I70" s="1288"/>
      <c r="J70" s="564" t="s">
        <v>239</v>
      </c>
      <c r="K70" s="149" t="s">
        <v>139</v>
      </c>
    </row>
    <row r="71" spans="1:11" ht="17.25" customHeight="1" thickBot="1">
      <c r="A71" s="716"/>
      <c r="B71" s="1270"/>
      <c r="C71" s="1271"/>
      <c r="D71" s="1265"/>
      <c r="E71" s="15" t="s">
        <v>90</v>
      </c>
      <c r="F71" s="15"/>
      <c r="G71" s="15"/>
      <c r="H71" s="562" t="s">
        <v>77</v>
      </c>
      <c r="I71" s="1288"/>
      <c r="J71" s="564" t="s">
        <v>240</v>
      </c>
      <c r="K71" s="149" t="s">
        <v>139</v>
      </c>
    </row>
    <row r="72" spans="1:11" ht="17.25" customHeight="1" thickTop="1">
      <c r="A72" s="716"/>
      <c r="B72" s="565" t="s">
        <v>91</v>
      </c>
      <c r="C72" s="566"/>
      <c r="D72" s="566"/>
      <c r="E72" s="567"/>
      <c r="F72" s="568" t="s">
        <v>77</v>
      </c>
      <c r="G72" s="569"/>
      <c r="H72" s="570"/>
      <c r="I72" s="1288"/>
      <c r="J72" s="564" t="s">
        <v>245</v>
      </c>
      <c r="K72" s="149" t="s">
        <v>139</v>
      </c>
    </row>
    <row r="73" spans="1:11" ht="17.25" customHeight="1">
      <c r="A73" s="716"/>
      <c r="B73" s="42" t="s">
        <v>92</v>
      </c>
      <c r="C73" s="571"/>
      <c r="D73" s="571"/>
      <c r="E73" s="571"/>
      <c r="F73" s="549" t="s">
        <v>77</v>
      </c>
      <c r="G73" s="572"/>
      <c r="H73" s="573"/>
      <c r="I73" s="1288"/>
      <c r="J73" s="564" t="s">
        <v>241</v>
      </c>
      <c r="K73" s="149" t="s">
        <v>139</v>
      </c>
    </row>
    <row r="74" spans="1:11" ht="17.25" customHeight="1">
      <c r="A74" s="716"/>
      <c r="B74" s="42" t="s">
        <v>93</v>
      </c>
      <c r="C74" s="571"/>
      <c r="D74" s="571"/>
      <c r="E74" s="571"/>
      <c r="F74" s="549" t="s">
        <v>77</v>
      </c>
      <c r="G74" s="572"/>
      <c r="H74" s="573"/>
      <c r="I74" s="1289"/>
      <c r="J74" s="574" t="s">
        <v>344</v>
      </c>
      <c r="K74" s="150" t="s">
        <v>139</v>
      </c>
    </row>
    <row r="75" spans="1:11" ht="17.25" customHeight="1" thickBot="1">
      <c r="A75" s="753"/>
      <c r="B75" s="43" t="s">
        <v>94</v>
      </c>
      <c r="C75" s="575"/>
      <c r="D75" s="575"/>
      <c r="E75" s="575"/>
      <c r="F75" s="576" t="s">
        <v>77</v>
      </c>
      <c r="G75" s="577"/>
      <c r="H75" s="578"/>
      <c r="I75" s="612" t="s">
        <v>174</v>
      </c>
      <c r="J75" s="613"/>
      <c r="K75" s="614"/>
    </row>
    <row r="76" spans="1:11" ht="17.25" customHeight="1" thickTop="1">
      <c r="A76" s="692" t="s">
        <v>96</v>
      </c>
      <c r="B76" s="655" t="s">
        <v>100</v>
      </c>
      <c r="C76" s="656"/>
      <c r="D76" s="56"/>
      <c r="E76" s="15" t="s">
        <v>97</v>
      </c>
      <c r="F76" s="15"/>
      <c r="G76" s="15"/>
      <c r="H76" s="121" t="s">
        <v>77</v>
      </c>
      <c r="I76" s="621"/>
      <c r="J76" s="622"/>
      <c r="K76" s="623"/>
    </row>
    <row r="77" spans="1:11" ht="17.25" customHeight="1">
      <c r="A77" s="693"/>
      <c r="B77" s="657"/>
      <c r="C77" s="656"/>
      <c r="D77" s="120" t="s">
        <v>77</v>
      </c>
      <c r="E77" s="15" t="s">
        <v>98</v>
      </c>
      <c r="F77" s="15"/>
      <c r="G77" s="15"/>
      <c r="H77" s="121" t="s">
        <v>77</v>
      </c>
      <c r="I77" s="624"/>
      <c r="J77" s="625"/>
      <c r="K77" s="626"/>
    </row>
    <row r="78" spans="1:11" ht="17.25" customHeight="1" thickBot="1">
      <c r="A78" s="694"/>
      <c r="B78" s="658"/>
      <c r="C78" s="659"/>
      <c r="D78" s="579"/>
      <c r="E78" s="19" t="s">
        <v>99</v>
      </c>
      <c r="F78" s="19"/>
      <c r="G78" s="19"/>
      <c r="H78" s="580" t="s">
        <v>77</v>
      </c>
      <c r="I78" s="624"/>
      <c r="J78" s="625"/>
      <c r="K78" s="626"/>
    </row>
    <row r="79" spans="1:11" ht="17.25" customHeight="1" thickTop="1">
      <c r="A79" s="750" t="s">
        <v>106</v>
      </c>
      <c r="B79" s="114" t="s">
        <v>101</v>
      </c>
      <c r="C79" s="115"/>
      <c r="D79" s="680" t="s">
        <v>102</v>
      </c>
      <c r="E79" s="681"/>
      <c r="F79" s="117" t="s">
        <v>175</v>
      </c>
      <c r="G79" s="116" t="s">
        <v>80</v>
      </c>
      <c r="H79" s="124" t="s">
        <v>103</v>
      </c>
      <c r="I79" s="125" t="s">
        <v>167</v>
      </c>
      <c r="J79" s="617" t="s">
        <v>168</v>
      </c>
      <c r="K79" s="618"/>
    </row>
    <row r="80" spans="1:11" ht="17.25" customHeight="1" thickBot="1">
      <c r="A80" s="717"/>
      <c r="B80" s="94" t="s">
        <v>176</v>
      </c>
      <c r="C80" s="115"/>
      <c r="D80" s="682" t="s">
        <v>139</v>
      </c>
      <c r="E80" s="683"/>
      <c r="F80" s="138" t="s">
        <v>116</v>
      </c>
      <c r="G80" s="139" t="s">
        <v>116</v>
      </c>
      <c r="H80" s="140" t="s">
        <v>116</v>
      </c>
      <c r="I80" s="126" t="s">
        <v>170</v>
      </c>
      <c r="J80" s="619" t="s">
        <v>169</v>
      </c>
      <c r="K80" s="620"/>
    </row>
    <row r="81" spans="1:17" ht="17.25" customHeight="1" thickTop="1">
      <c r="A81" s="717"/>
      <c r="B81" s="819" t="s">
        <v>104</v>
      </c>
      <c r="C81" s="35" t="s">
        <v>107</v>
      </c>
      <c r="D81" s="825" t="s">
        <v>77</v>
      </c>
      <c r="E81" s="826"/>
      <c r="F81" s="138" t="s">
        <v>116</v>
      </c>
      <c r="G81" s="139" t="s">
        <v>116</v>
      </c>
      <c r="H81" s="140" t="s">
        <v>116</v>
      </c>
      <c r="I81" s="126" t="s">
        <v>171</v>
      </c>
      <c r="J81" s="619" t="s">
        <v>169</v>
      </c>
      <c r="K81" s="620"/>
    </row>
    <row r="82" spans="1:17" ht="17.25" customHeight="1">
      <c r="A82" s="717"/>
      <c r="B82" s="820"/>
      <c r="C82" s="36" t="s">
        <v>108</v>
      </c>
      <c r="D82" s="827" t="s">
        <v>116</v>
      </c>
      <c r="E82" s="828"/>
      <c r="F82" s="141" t="s">
        <v>116</v>
      </c>
      <c r="G82" s="142" t="s">
        <v>116</v>
      </c>
      <c r="H82" s="143" t="s">
        <v>116</v>
      </c>
      <c r="I82" s="126" t="s">
        <v>172</v>
      </c>
      <c r="J82" s="619" t="s">
        <v>169</v>
      </c>
      <c r="K82" s="620"/>
    </row>
    <row r="83" spans="1:17" ht="17.25" customHeight="1" thickBot="1">
      <c r="A83" s="717"/>
      <c r="B83" s="820"/>
      <c r="C83" s="36" t="s">
        <v>109</v>
      </c>
      <c r="D83" s="827" t="s">
        <v>116</v>
      </c>
      <c r="E83" s="828"/>
      <c r="F83" s="141" t="s">
        <v>116</v>
      </c>
      <c r="G83" s="142" t="s">
        <v>116</v>
      </c>
      <c r="H83" s="143" t="s">
        <v>116</v>
      </c>
      <c r="I83" s="127" t="s">
        <v>173</v>
      </c>
      <c r="J83" s="608" t="s">
        <v>168</v>
      </c>
      <c r="K83" s="609"/>
    </row>
    <row r="84" spans="1:17" ht="17.25" customHeight="1" thickTop="1" thickBot="1">
      <c r="A84" s="717"/>
      <c r="B84" s="821"/>
      <c r="C84" s="37" t="s">
        <v>110</v>
      </c>
      <c r="D84" s="806" t="s">
        <v>116</v>
      </c>
      <c r="E84" s="807"/>
      <c r="F84" s="144" t="s">
        <v>116</v>
      </c>
      <c r="G84" s="145" t="s">
        <v>116</v>
      </c>
      <c r="H84" s="144" t="s">
        <v>116</v>
      </c>
      <c r="I84" s="816" t="s">
        <v>174</v>
      </c>
      <c r="J84" s="817"/>
      <c r="K84" s="818"/>
    </row>
    <row r="85" spans="1:17" ht="17.25" customHeight="1" thickTop="1">
      <c r="A85" s="717"/>
      <c r="B85" s="829" t="s">
        <v>105</v>
      </c>
      <c r="C85" s="34" t="s">
        <v>111</v>
      </c>
      <c r="D85" s="822" t="s">
        <v>116</v>
      </c>
      <c r="E85" s="822"/>
      <c r="F85" s="139" t="s">
        <v>116</v>
      </c>
      <c r="G85" s="139" t="s">
        <v>116</v>
      </c>
      <c r="H85" s="138" t="s">
        <v>116</v>
      </c>
      <c r="I85" s="697"/>
      <c r="J85" s="698"/>
      <c r="K85" s="699"/>
    </row>
    <row r="86" spans="1:17" ht="17.25" customHeight="1">
      <c r="A86" s="717"/>
      <c r="B86" s="830"/>
      <c r="C86" s="26" t="s">
        <v>112</v>
      </c>
      <c r="D86" s="823" t="s">
        <v>116</v>
      </c>
      <c r="E86" s="823"/>
      <c r="F86" s="142" t="s">
        <v>116</v>
      </c>
      <c r="G86" s="142" t="s">
        <v>116</v>
      </c>
      <c r="H86" s="141" t="s">
        <v>116</v>
      </c>
      <c r="I86" s="644"/>
      <c r="J86" s="645"/>
      <c r="K86" s="700"/>
    </row>
    <row r="87" spans="1:17" ht="17.25" customHeight="1" thickBot="1">
      <c r="A87" s="717"/>
      <c r="B87" s="830"/>
      <c r="C87" s="38" t="s">
        <v>113</v>
      </c>
      <c r="D87" s="824" t="s">
        <v>116</v>
      </c>
      <c r="E87" s="824"/>
      <c r="F87" s="142" t="s">
        <v>116</v>
      </c>
      <c r="G87" s="142" t="s">
        <v>116</v>
      </c>
      <c r="H87" s="141" t="s">
        <v>116</v>
      </c>
      <c r="I87" s="644"/>
      <c r="J87" s="645"/>
      <c r="K87" s="700"/>
    </row>
    <row r="88" spans="1:17" ht="17.25" customHeight="1" thickTop="1">
      <c r="A88" s="717"/>
      <c r="B88" s="831"/>
      <c r="C88" s="354" t="s">
        <v>114</v>
      </c>
      <c r="D88" s="833" t="s">
        <v>116</v>
      </c>
      <c r="E88" s="834"/>
      <c r="F88" s="146" t="s">
        <v>116</v>
      </c>
      <c r="G88" s="147" t="s">
        <v>116</v>
      </c>
      <c r="H88" s="146" t="s">
        <v>116</v>
      </c>
      <c r="I88" s="644"/>
      <c r="J88" s="645"/>
      <c r="K88" s="700"/>
    </row>
    <row r="89" spans="1:17" ht="17.25" customHeight="1" thickBot="1">
      <c r="A89" s="628"/>
      <c r="B89" s="832"/>
      <c r="C89" s="37" t="s">
        <v>115</v>
      </c>
      <c r="D89" s="806" t="s">
        <v>116</v>
      </c>
      <c r="E89" s="807"/>
      <c r="F89" s="144" t="s">
        <v>116</v>
      </c>
      <c r="G89" s="145" t="s">
        <v>116</v>
      </c>
      <c r="H89" s="144" t="s">
        <v>116</v>
      </c>
      <c r="I89" s="701"/>
      <c r="J89" s="702"/>
      <c r="K89" s="703"/>
    </row>
    <row r="90" spans="1:17" ht="17.25" customHeight="1" thickTop="1">
      <c r="A90" s="750" t="s">
        <v>117</v>
      </c>
      <c r="B90" s="349" t="s">
        <v>119</v>
      </c>
      <c r="C90" s="39"/>
      <c r="D90" s="15"/>
      <c r="E90" s="836"/>
      <c r="F90" s="837"/>
      <c r="G90" s="837"/>
      <c r="H90" s="837"/>
      <c r="I90" s="837"/>
      <c r="J90" s="837"/>
      <c r="K90" s="838"/>
    </row>
    <row r="91" spans="1:17" ht="17.25" customHeight="1">
      <c r="A91" s="717"/>
      <c r="B91" s="28" t="s">
        <v>120</v>
      </c>
      <c r="C91" s="29"/>
      <c r="D91" s="19"/>
      <c r="E91" s="839"/>
      <c r="F91" s="839"/>
      <c r="G91" s="839"/>
      <c r="H91" s="839"/>
      <c r="I91" s="839"/>
      <c r="J91" s="839"/>
      <c r="K91" s="840"/>
    </row>
    <row r="92" spans="1:17" ht="17.25" customHeight="1">
      <c r="A92" s="717"/>
      <c r="B92" s="349" t="s">
        <v>121</v>
      </c>
      <c r="C92" s="27"/>
      <c r="D92" s="12"/>
      <c r="E92" s="837"/>
      <c r="F92" s="837"/>
      <c r="G92" s="837"/>
      <c r="H92" s="837"/>
      <c r="I92" s="837"/>
      <c r="J92" s="837"/>
      <c r="K92" s="838"/>
    </row>
    <row r="93" spans="1:17" ht="17.25" customHeight="1">
      <c r="A93" s="717"/>
      <c r="B93" s="28" t="s">
        <v>122</v>
      </c>
      <c r="C93" s="29"/>
      <c r="D93" s="29"/>
      <c r="E93" s="839"/>
      <c r="F93" s="839"/>
      <c r="G93" s="839"/>
      <c r="H93" s="839"/>
      <c r="I93" s="839"/>
      <c r="J93" s="839"/>
      <c r="K93" s="840"/>
      <c r="L93" s="247"/>
      <c r="M93" s="223"/>
      <c r="N93" s="223"/>
      <c r="O93" s="224" t="s">
        <v>195</v>
      </c>
      <c r="P93" s="224" t="s">
        <v>196</v>
      </c>
      <c r="Q93" s="224" t="s">
        <v>197</v>
      </c>
    </row>
    <row r="94" spans="1:17" ht="17.25" customHeight="1">
      <c r="A94" s="717"/>
      <c r="B94" s="725" t="s">
        <v>123</v>
      </c>
      <c r="C94" s="796"/>
      <c r="D94" s="796"/>
      <c r="E94" s="841"/>
      <c r="F94" s="841"/>
      <c r="G94" s="841"/>
      <c r="H94" s="841"/>
      <c r="I94" s="841"/>
      <c r="J94" s="841"/>
      <c r="K94" s="842"/>
      <c r="L94" s="248"/>
      <c r="M94" s="225" t="s">
        <v>198</v>
      </c>
      <c r="N94" s="225" t="s">
        <v>139</v>
      </c>
      <c r="O94" s="299" t="str">
        <f>+K13</f>
        <v>人</v>
      </c>
      <c r="P94" s="299" t="str">
        <f>+I8</f>
        <v>人</v>
      </c>
      <c r="Q94" s="299" t="e">
        <f>+P94-O94</f>
        <v>#VALUE!</v>
      </c>
    </row>
    <row r="95" spans="1:17" ht="17.25" customHeight="1">
      <c r="A95" s="628"/>
      <c r="B95" s="808"/>
      <c r="C95" s="809"/>
      <c r="D95" s="809"/>
      <c r="E95" s="843"/>
      <c r="F95" s="843"/>
      <c r="G95" s="843"/>
      <c r="H95" s="843"/>
      <c r="I95" s="843"/>
      <c r="J95" s="843"/>
      <c r="K95" s="844"/>
      <c r="L95" s="248"/>
      <c r="M95" s="225" t="s">
        <v>199</v>
      </c>
      <c r="N95" s="225" t="s">
        <v>139</v>
      </c>
      <c r="O95" s="299" t="str">
        <f>+K15</f>
        <v>人</v>
      </c>
      <c r="P95" s="299" t="str">
        <f>+I8</f>
        <v>人</v>
      </c>
      <c r="Q95" s="299" t="e">
        <f>+P95-O95</f>
        <v>#VALUE!</v>
      </c>
    </row>
    <row r="96" spans="1:17" ht="17.25" customHeight="1">
      <c r="A96" s="750" t="s">
        <v>118</v>
      </c>
      <c r="B96" s="810" t="s">
        <v>131</v>
      </c>
      <c r="C96" s="811"/>
      <c r="D96" s="811"/>
      <c r="E96" s="811"/>
      <c r="F96" s="811"/>
      <c r="G96" s="811"/>
      <c r="H96" s="811"/>
      <c r="I96" s="811"/>
      <c r="J96" s="811"/>
      <c r="K96" s="812"/>
      <c r="L96" s="249"/>
      <c r="M96" s="225" t="s">
        <v>201</v>
      </c>
      <c r="N96" s="225" t="s">
        <v>285</v>
      </c>
      <c r="O96" s="299" t="str">
        <f>+K29</f>
        <v>個</v>
      </c>
      <c r="P96" s="299" t="str">
        <f>+K30</f>
        <v>個</v>
      </c>
      <c r="Q96" s="299" t="e">
        <f>+O96-P96</f>
        <v>#VALUE!</v>
      </c>
    </row>
    <row r="97" spans="1:17" ht="17.25" customHeight="1">
      <c r="A97" s="717"/>
      <c r="B97" s="813"/>
      <c r="C97" s="814"/>
      <c r="D97" s="814"/>
      <c r="E97" s="814"/>
      <c r="F97" s="814"/>
      <c r="G97" s="814"/>
      <c r="H97" s="814"/>
      <c r="I97" s="814"/>
      <c r="J97" s="814"/>
      <c r="K97" s="815"/>
      <c r="L97" s="249"/>
      <c r="M97" s="225" t="s">
        <v>202</v>
      </c>
      <c r="N97" s="225" t="s">
        <v>286</v>
      </c>
      <c r="O97" s="299" t="str">
        <f>+K31</f>
        <v>L/日/避難所</v>
      </c>
      <c r="P97" s="299" t="str">
        <f>+K32</f>
        <v>L/日/避難所</v>
      </c>
      <c r="Q97" s="299" t="e">
        <f>+O97-P97</f>
        <v>#VALUE!</v>
      </c>
    </row>
    <row r="98" spans="1:17" ht="17.25" customHeight="1">
      <c r="A98" s="717"/>
      <c r="B98" s="810" t="s">
        <v>132</v>
      </c>
      <c r="C98" s="811"/>
      <c r="D98" s="811"/>
      <c r="E98" s="811"/>
      <c r="F98" s="811"/>
      <c r="G98" s="811"/>
      <c r="H98" s="811"/>
      <c r="I98" s="811"/>
      <c r="J98" s="811"/>
      <c r="K98" s="812"/>
      <c r="L98" s="249"/>
      <c r="M98" s="225" t="s">
        <v>203</v>
      </c>
      <c r="N98" s="225" t="s">
        <v>287</v>
      </c>
      <c r="O98" s="299" t="str">
        <f>+K33</f>
        <v>L/日/避難所</v>
      </c>
      <c r="P98" s="299" t="str">
        <f>+K34</f>
        <v>L/日/避難所</v>
      </c>
      <c r="Q98" s="299" t="e">
        <f>+O98-P98</f>
        <v>#VALUE!</v>
      </c>
    </row>
    <row r="99" spans="1:17" ht="17.25" customHeight="1">
      <c r="A99" s="717"/>
      <c r="B99" s="813"/>
      <c r="C99" s="814"/>
      <c r="D99" s="814"/>
      <c r="E99" s="814"/>
      <c r="F99" s="814"/>
      <c r="G99" s="814"/>
      <c r="H99" s="814"/>
      <c r="I99" s="814"/>
      <c r="J99" s="814"/>
      <c r="K99" s="815"/>
      <c r="L99" s="249"/>
      <c r="M99" s="225" t="s">
        <v>205</v>
      </c>
      <c r="N99" s="225" t="s">
        <v>288</v>
      </c>
      <c r="O99" s="299" t="str">
        <f>+K40</f>
        <v>箇所</v>
      </c>
      <c r="P99" s="299" t="str">
        <f>+F40</f>
        <v>（　　箇所）</v>
      </c>
      <c r="Q99" s="299" t="e">
        <f>+O99-P99</f>
        <v>#VALUE!</v>
      </c>
    </row>
    <row r="100" spans="1:17" ht="17.25" customHeight="1">
      <c r="A100" s="717"/>
      <c r="B100" s="810" t="s">
        <v>124</v>
      </c>
      <c r="C100" s="811"/>
      <c r="D100" s="811"/>
      <c r="E100" s="811"/>
      <c r="F100" s="811"/>
      <c r="G100" s="811"/>
      <c r="H100" s="811"/>
      <c r="I100" s="811"/>
      <c r="J100" s="811"/>
      <c r="K100" s="812"/>
      <c r="L100" s="337"/>
      <c r="M100" s="225" t="s">
        <v>204</v>
      </c>
      <c r="N100" s="225"/>
      <c r="O100" s="973">
        <f>+I52</f>
        <v>0</v>
      </c>
      <c r="P100" s="973"/>
      <c r="Q100" s="973"/>
    </row>
    <row r="101" spans="1:17" ht="17.25" customHeight="1" thickBot="1">
      <c r="A101" s="717"/>
      <c r="B101" s="881"/>
      <c r="C101" s="882"/>
      <c r="D101" s="882"/>
      <c r="E101" s="882"/>
      <c r="F101" s="882"/>
      <c r="G101" s="882"/>
      <c r="H101" s="882"/>
      <c r="I101" s="882"/>
      <c r="J101" s="882"/>
      <c r="K101" s="883"/>
      <c r="L101" s="337"/>
      <c r="M101" s="225" t="s">
        <v>200</v>
      </c>
      <c r="N101" s="225"/>
      <c r="O101" s="299" t="str">
        <f>+F25</f>
        <v>有　・　無</v>
      </c>
      <c r="P101" s="299"/>
      <c r="Q101" s="299"/>
    </row>
    <row r="102" spans="1:17" ht="14.25" customHeight="1" thickTop="1">
      <c r="A102" s="716"/>
      <c r="B102" s="253" t="s">
        <v>227</v>
      </c>
      <c r="C102" s="253"/>
      <c r="D102" s="254"/>
      <c r="E102" s="254"/>
      <c r="F102" s="254"/>
      <c r="G102" s="254"/>
      <c r="H102" s="254"/>
      <c r="I102" s="254"/>
      <c r="J102" s="254"/>
      <c r="K102" s="252"/>
      <c r="L102" s="338"/>
      <c r="M102" s="184"/>
      <c r="N102" s="184"/>
      <c r="O102" s="180"/>
      <c r="P102" s="180"/>
      <c r="Q102" s="180"/>
    </row>
    <row r="103" spans="1:17" ht="14.25" customHeight="1">
      <c r="A103" s="716"/>
      <c r="B103" s="1147" t="s">
        <v>351</v>
      </c>
      <c r="C103" s="1148"/>
      <c r="D103" s="966"/>
      <c r="E103" s="966"/>
      <c r="F103" s="966"/>
      <c r="G103" s="966"/>
      <c r="H103" s="966"/>
      <c r="I103" s="966"/>
      <c r="J103" s="966"/>
      <c r="K103" s="967"/>
      <c r="L103" s="338"/>
      <c r="M103" s="184"/>
      <c r="N103" s="184"/>
      <c r="O103" s="184"/>
      <c r="P103" s="184"/>
      <c r="Q103" s="184"/>
    </row>
    <row r="104" spans="1:17" ht="14.25" customHeight="1">
      <c r="A104" s="716"/>
      <c r="B104" s="800"/>
      <c r="C104" s="801"/>
      <c r="D104" s="801"/>
      <c r="E104" s="801"/>
      <c r="F104" s="801"/>
      <c r="G104" s="801"/>
      <c r="H104" s="801"/>
      <c r="I104" s="801"/>
      <c r="J104" s="801"/>
      <c r="K104" s="802"/>
      <c r="L104" s="184"/>
      <c r="M104" s="184"/>
      <c r="N104" s="184"/>
      <c r="O104" s="184"/>
      <c r="P104" s="184"/>
    </row>
    <row r="105" spans="1:17" ht="14.25" customHeight="1" thickBot="1">
      <c r="A105" s="753"/>
      <c r="B105" s="803"/>
      <c r="C105" s="804"/>
      <c r="D105" s="804"/>
      <c r="E105" s="804"/>
      <c r="F105" s="804"/>
      <c r="G105" s="804"/>
      <c r="H105" s="804"/>
      <c r="I105" s="804"/>
      <c r="J105" s="804"/>
      <c r="K105" s="805"/>
    </row>
    <row r="106" spans="1:17" ht="14.25" thickTop="1"/>
  </sheetData>
  <mergeCells count="150">
    <mergeCell ref="A96:A105"/>
    <mergeCell ref="B96:K97"/>
    <mergeCell ref="B98:K99"/>
    <mergeCell ref="B100:K101"/>
    <mergeCell ref="O100:Q100"/>
    <mergeCell ref="B103:C103"/>
    <mergeCell ref="D103:K103"/>
    <mergeCell ref="B104:K105"/>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I85:K89"/>
    <mergeCell ref="D86:E86"/>
    <mergeCell ref="D87:E87"/>
    <mergeCell ref="D88:E88"/>
    <mergeCell ref="B81:B84"/>
    <mergeCell ref="D81:E81"/>
    <mergeCell ref="J81:K81"/>
    <mergeCell ref="D82:E82"/>
    <mergeCell ref="J82:K82"/>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I35:K39"/>
    <mergeCell ref="B29:C34"/>
    <mergeCell ref="I29:J29"/>
    <mergeCell ref="I30:J30"/>
    <mergeCell ref="I31:J31"/>
    <mergeCell ref="I32:J32"/>
    <mergeCell ref="D40:D42"/>
    <mergeCell ref="I40:J40"/>
    <mergeCell ref="I41:J41"/>
    <mergeCell ref="E29:F29"/>
    <mergeCell ref="G29:H29"/>
    <mergeCell ref="E30:F30"/>
    <mergeCell ref="F37:G37"/>
    <mergeCell ref="F38:G38"/>
    <mergeCell ref="F39:G39"/>
    <mergeCell ref="A27:A28"/>
    <mergeCell ref="B27:H28"/>
    <mergeCell ref="I27:K28"/>
    <mergeCell ref="D19:H19"/>
    <mergeCell ref="B20:C21"/>
    <mergeCell ref="D20:H20"/>
    <mergeCell ref="I20:K20"/>
    <mergeCell ref="D21:K21"/>
    <mergeCell ref="B22:C23"/>
    <mergeCell ref="D22:H22"/>
    <mergeCell ref="I22:K23"/>
    <mergeCell ref="D23:H2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D11:E11"/>
    <mergeCell ref="I11:K12"/>
    <mergeCell ref="B12:H12"/>
    <mergeCell ref="A7:A13"/>
    <mergeCell ref="B7:E7"/>
    <mergeCell ref="F7:H7"/>
    <mergeCell ref="B8:E8"/>
    <mergeCell ref="D9:E9"/>
    <mergeCell ref="G9:H9"/>
    <mergeCell ref="B13:H13"/>
    <mergeCell ref="I13:J13"/>
    <mergeCell ref="E1:K1"/>
    <mergeCell ref="A2:E3"/>
    <mergeCell ref="G2:H2"/>
    <mergeCell ref="I2:K2"/>
    <mergeCell ref="G3:H3"/>
    <mergeCell ref="I3:K3"/>
    <mergeCell ref="J9:K9"/>
    <mergeCell ref="B10:E10"/>
    <mergeCell ref="G10:H10"/>
    <mergeCell ref="E51:F51"/>
    <mergeCell ref="G51:H51"/>
    <mergeCell ref="G30:H30"/>
    <mergeCell ref="E31:G31"/>
    <mergeCell ref="E32:G32"/>
    <mergeCell ref="E33:F33"/>
    <mergeCell ref="G33:H33"/>
    <mergeCell ref="E34:F34"/>
    <mergeCell ref="G34:H34"/>
    <mergeCell ref="F35:G35"/>
    <mergeCell ref="F36:G36"/>
  </mergeCells>
  <phoneticPr fontId="47"/>
  <conditionalFormatting sqref="Q96 Q101">
    <cfRule type="cellIs" dxfId="35" priority="4" stopIfTrue="1" operator="greaterThan">
      <formula>0</formula>
    </cfRule>
  </conditionalFormatting>
  <conditionalFormatting sqref="Q99">
    <cfRule type="cellIs" dxfId="34" priority="3" stopIfTrue="1" operator="greaterThan">
      <formula>0</formula>
    </cfRule>
  </conditionalFormatting>
  <conditionalFormatting sqref="Q97:Q98">
    <cfRule type="cellIs" dxfId="33" priority="2" stopIfTrue="1" operator="greaterThan">
      <formula>0</formula>
    </cfRule>
  </conditionalFormatting>
  <conditionalFormatting sqref="Q94:Q95">
    <cfRule type="cellIs" dxfId="32" priority="1" stopIfTrue="1" operator="greaterThan">
      <formula>0</formula>
    </cfRule>
  </conditionalFormatting>
  <dataValidations count="18">
    <dataValidation type="list" allowBlank="1" showInputMessage="1" showErrorMessage="1" sqref="F61">
      <formula1>"熊本県,大分県,福岡県,長崎県"</formula1>
    </dataValidation>
    <dataValidation type="list" allowBlank="1" showInputMessage="1" showErrorMessage="1" sqref="J80:K83">
      <formula1>"◎,○,×"</formula1>
    </dataValidation>
    <dataValidation type="list" allowBlank="1" showInputMessage="1" showErrorMessage="1" sqref="E45:F45">
      <formula1>"不良　・　普　・　良,不良,普,良"</formula1>
    </dataValidation>
    <dataValidation type="list" allowBlank="1" showInputMessage="1" showErrorMessage="1" sqref="G52:H52">
      <formula1>"無(不適)　・　有(適),無(不適),有(適)"</formula1>
    </dataValidation>
    <dataValidation type="list" allowBlank="1" showInputMessage="1" showErrorMessage="1" sqref="E29:F30 E33:F34">
      <formula1>"可(開通)・不可(不通),可(開通),不可(不通)"</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35:E39">
      <formula1>"無・有,無,有"</formula1>
    </dataValidation>
    <dataValidation type="list" allowBlank="1" showInputMessage="1" showErrorMessage="1" sqref="F35:G39">
      <formula1>"（使用可・使用不可）,（使用可),（使用不可）"</formula1>
    </dataValidation>
    <dataValidation type="list" allowBlank="1" showInputMessage="1" showErrorMessage="1" sqref="E40">
      <formula1>"無(使用不可)・有(使用可),無(使用不可),有(使用可)"</formula1>
    </dataValidation>
    <dataValidation type="list" allowBlank="1" showInputMessage="1" showErrorMessage="1" sqref="F41:F42 H41:H42">
      <formula1>"不良・普・良,不良,普,良"</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H40 E43:E44 G44">
      <formula1>"無 ・ 有,無,有"</formula1>
    </dataValidation>
    <dataValidation type="list" allowBlank="1" showInputMessage="1" showErrorMessage="1" sqref="H45:H46 F46 E48:E50 H49:H50 E52">
      <formula1>"無　・　有,有,無"</formula1>
    </dataValidation>
    <dataValidation type="list" allowBlank="1" showInputMessage="1" showErrorMessage="1" sqref="G47:H48">
      <formula1>"不適　・　適,適,不適"</formula1>
    </dataValidation>
    <dataValidation type="list" allowBlank="1" showInputMessage="1" showErrorMessage="1" sqref="E51">
      <formula1>"１回　・　２回　・　３回,１回,２回,３回"</formula1>
    </dataValidation>
    <dataValidation type="list" allowBlank="1" showInputMessage="1" showErrorMessage="1" sqref="G51:H51">
      <formula1>"十分 ・ 不足 ・ 無,十分,不足,無"</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O45"/>
  <sheetViews>
    <sheetView showZeros="0" topLeftCell="A7" zoomScaleNormal="100" workbookViewId="0">
      <selection activeCell="J20" sqref="J20:M20"/>
    </sheetView>
  </sheetViews>
  <sheetFormatPr defaultRowHeight="13.5"/>
  <cols>
    <col min="1" max="1" width="3.25" customWidth="1"/>
    <col min="2" max="2" width="12" style="219" customWidth="1"/>
    <col min="3" max="3" width="6.625" style="219" customWidth="1"/>
    <col min="4" max="4" width="7.375" style="219" customWidth="1"/>
    <col min="5" max="5" width="6" style="219" customWidth="1"/>
    <col min="6" max="6" width="7.5" style="219" customWidth="1"/>
    <col min="7" max="8" width="7.125" style="219" customWidth="1"/>
    <col min="9" max="9" width="5" style="219" customWidth="1"/>
    <col min="10" max="12" width="21.875" style="219" customWidth="1"/>
    <col min="13" max="13" width="5.5" style="219" customWidth="1"/>
    <col min="14" max="14" width="5.875" customWidth="1"/>
    <col min="15" max="15" width="3.375" customWidth="1"/>
  </cols>
  <sheetData>
    <row r="1" spans="1:15">
      <c r="A1" s="307" t="s">
        <v>226</v>
      </c>
      <c r="B1" s="306"/>
      <c r="C1" s="306"/>
      <c r="D1" s="306"/>
      <c r="E1" s="306"/>
      <c r="F1" s="306"/>
      <c r="G1" s="306"/>
      <c r="H1" s="306"/>
      <c r="I1" s="306"/>
      <c r="J1" s="308"/>
      <c r="K1" s="308"/>
      <c r="L1" s="914" t="s">
        <v>291</v>
      </c>
      <c r="M1" s="914"/>
      <c r="N1" s="914"/>
      <c r="O1" s="914"/>
    </row>
    <row r="2" spans="1:15">
      <c r="A2" s="927"/>
      <c r="B2" s="930" t="s">
        <v>208</v>
      </c>
      <c r="C2" s="930" t="s">
        <v>209</v>
      </c>
      <c r="D2" s="933" t="s">
        <v>210</v>
      </c>
      <c r="E2" s="933" t="s">
        <v>211</v>
      </c>
      <c r="F2" s="924" t="s">
        <v>212</v>
      </c>
      <c r="G2" s="925"/>
      <c r="H2" s="925"/>
      <c r="I2" s="926"/>
      <c r="J2" s="915" t="s">
        <v>221</v>
      </c>
      <c r="K2" s="916"/>
      <c r="L2" s="916"/>
      <c r="M2" s="917"/>
      <c r="N2" s="910" t="s">
        <v>269</v>
      </c>
      <c r="O2" s="911"/>
    </row>
    <row r="3" spans="1:15">
      <c r="A3" s="928"/>
      <c r="B3" s="931"/>
      <c r="C3" s="931"/>
      <c r="D3" s="934"/>
      <c r="E3" s="934"/>
      <c r="F3" s="309" t="s">
        <v>213</v>
      </c>
      <c r="G3" s="309" t="s">
        <v>214</v>
      </c>
      <c r="H3" s="309" t="s">
        <v>215</v>
      </c>
      <c r="I3" s="309" t="s">
        <v>216</v>
      </c>
      <c r="J3" s="918" t="s">
        <v>228</v>
      </c>
      <c r="K3" s="919"/>
      <c r="L3" s="919"/>
      <c r="M3" s="920"/>
      <c r="N3" s="912"/>
      <c r="O3" s="913"/>
    </row>
    <row r="4" spans="1:15">
      <c r="A4" s="929"/>
      <c r="B4" s="932"/>
      <c r="C4" s="932"/>
      <c r="D4" s="935"/>
      <c r="E4" s="935"/>
      <c r="F4" s="309" t="s">
        <v>217</v>
      </c>
      <c r="G4" s="309" t="s">
        <v>218</v>
      </c>
      <c r="H4" s="309" t="s">
        <v>218</v>
      </c>
      <c r="I4" s="309" t="s">
        <v>219</v>
      </c>
      <c r="J4" s="921"/>
      <c r="K4" s="922"/>
      <c r="L4" s="922"/>
      <c r="M4" s="923"/>
      <c r="N4" s="581" t="s">
        <v>270</v>
      </c>
      <c r="O4" s="581" t="s">
        <v>271</v>
      </c>
    </row>
    <row r="5" spans="1:15">
      <c r="A5" s="222">
        <v>1</v>
      </c>
      <c r="B5" s="220">
        <f>+'1'!$B$8:$E$8</f>
        <v>0</v>
      </c>
      <c r="C5" s="220">
        <f>+'1'!$F$8</f>
        <v>0</v>
      </c>
      <c r="D5" s="220" t="str">
        <f>IF('1'!$I$8="人","",'1'!$I$8)</f>
        <v/>
      </c>
      <c r="E5" s="220" t="str">
        <f>IF('1'!$F$25="有 ・ 無","",'1'!$F$25)</f>
        <v>有　・　無</v>
      </c>
      <c r="F5" s="300" t="str">
        <f>IF(IF(ISERROR('1'!$Q$94),"",'1'!$Q$94)&gt;0,IF(ISERROR('1'!$Q$94),"",'1'!$Q$94),"OK")</f>
        <v/>
      </c>
      <c r="G5" s="300" t="str">
        <f>IF(IF(ISERROR('1'!$Q$97),"",'1'!$Q$97)&gt;0,IF(ISERROR('1'!$Q$97),"",'1'!$Q$97),"OK")</f>
        <v/>
      </c>
      <c r="H5" s="300" t="str">
        <f>IF(IF(ISERROR('1'!$Q$98),"",'1'!$Q$98)&gt;0,IF(ISERROR('1'!$Q$98),"",'1'!$Q$98),"OK")</f>
        <v/>
      </c>
      <c r="I5" s="300" t="str">
        <f>IF(IF(ISERROR('1'!$Q$99),"",'1'!$Q$99)&gt;0,IF(ISERROR('1'!$Q$99),"",'1'!$Q$99),"OK")</f>
        <v/>
      </c>
      <c r="J5" s="936">
        <f>IF(ISERROR('1'!$D$103),"",'1'!$D$103)</f>
        <v>0</v>
      </c>
      <c r="K5" s="937"/>
      <c r="L5" s="937"/>
      <c r="M5" s="938"/>
      <c r="N5" s="582" t="s">
        <v>272</v>
      </c>
      <c r="O5" s="582"/>
    </row>
    <row r="6" spans="1:15">
      <c r="A6" s="256">
        <v>2</v>
      </c>
      <c r="B6" s="257">
        <f>+'2'!$B$8:$E$8</f>
        <v>0</v>
      </c>
      <c r="C6" s="257">
        <f>+'2'!$F$8</f>
        <v>0</v>
      </c>
      <c r="D6" s="257" t="str">
        <f>IF('2'!$I$8="人","",'2'!$I$8)</f>
        <v/>
      </c>
      <c r="E6" s="257" t="str">
        <f>IF('2'!$F$25="有 ・ 無","",'2'!$F$25)</f>
        <v>有　・　無</v>
      </c>
      <c r="F6" s="301" t="str">
        <f>IF(IF(ISERROR('2'!$Q$94),"",'2'!$Q$94)&gt;0,IF(ISERROR('2'!$Q$94),"",'2'!$Q$94),"OK")</f>
        <v/>
      </c>
      <c r="G6" s="301" t="str">
        <f>IF(IF(ISERROR('2'!$Q$97),"",'2'!$Q$97)&gt;0,IF(ISERROR('2'!$Q$97),"",'2'!$Q$97),"OK")</f>
        <v/>
      </c>
      <c r="H6" s="301" t="str">
        <f>IF(IF(ISERROR('2'!$Q$98),"",'2'!$Q$98)&gt;0,IF(ISERROR('2'!$Q$98),"",'2'!$Q$98),"OK")</f>
        <v/>
      </c>
      <c r="I6" s="301" t="str">
        <f>IF(IF(ISERROR('2'!$Q$99),"",'2'!$Q$99)&gt;0,IF(ISERROR('2'!$Q$99),"",'2'!$Q$99),"OK")</f>
        <v/>
      </c>
      <c r="J6" s="945">
        <f>IF(ISERROR('2'!$D$103),"",'2'!$D$103)</f>
        <v>0</v>
      </c>
      <c r="K6" s="946"/>
      <c r="L6" s="946"/>
      <c r="M6" s="947"/>
      <c r="N6" s="583" t="s">
        <v>272</v>
      </c>
      <c r="O6" s="584"/>
    </row>
    <row r="7" spans="1:15">
      <c r="A7" s="222">
        <v>3</v>
      </c>
      <c r="B7" s="220">
        <f>+'3'!$B$8:$E$8</f>
        <v>0</v>
      </c>
      <c r="C7" s="220">
        <f>+'3'!$F$8</f>
        <v>0</v>
      </c>
      <c r="D7" s="220" t="str">
        <f>IF('3'!$I$8="人","",'3'!$I$8)</f>
        <v/>
      </c>
      <c r="E7" s="220" t="str">
        <f>IF('3'!$F$25="有 ・ 無","",'3'!$F$25)</f>
        <v>有　・　無</v>
      </c>
      <c r="F7" s="300" t="str">
        <f>IF(IF(ISERROR('3'!$Q$94),"",'3'!$Q$94)&gt;0,IF(ISERROR('3'!$Q$94),"",'3'!$Q$94),"OK")</f>
        <v/>
      </c>
      <c r="G7" s="300" t="str">
        <f>IF(IF(ISERROR('3'!$Q$97),"",'3'!$Q$97)&gt;0,IF(ISERROR('3'!$Q$97),"",'3'!$Q$97),"OK")</f>
        <v/>
      </c>
      <c r="H7" s="300" t="str">
        <f>IF(IF(ISERROR('3'!$Q$98),"",'3'!$Q$98)&gt;0,IF(ISERROR('3'!$Q$98),"",'3'!$Q$98),"OK")</f>
        <v/>
      </c>
      <c r="I7" s="300" t="str">
        <f>IF(IF(ISERROR('3'!$Q$99),"",'3'!$Q$99)&gt;0,IF(ISERROR('3'!$Q$99),"",'3'!$Q$99),"OK")</f>
        <v/>
      </c>
      <c r="J7" s="936">
        <f>IF(ISERROR('3'!$D$103),"",'3'!$D$103)</f>
        <v>0</v>
      </c>
      <c r="K7" s="937"/>
      <c r="L7" s="937"/>
      <c r="M7" s="938"/>
      <c r="N7" s="582" t="s">
        <v>272</v>
      </c>
      <c r="O7" s="585"/>
    </row>
    <row r="8" spans="1:15">
      <c r="A8" s="256">
        <v>4</v>
      </c>
      <c r="B8" s="257">
        <f>+'4'!$B$8:$E$8</f>
        <v>0</v>
      </c>
      <c r="C8" s="257">
        <f>+'4'!$F$8</f>
        <v>0</v>
      </c>
      <c r="D8" s="257" t="str">
        <f>IF('4'!$I$8="人","",'4'!$I$8)</f>
        <v/>
      </c>
      <c r="E8" s="257" t="str">
        <f>IF('4'!$F$25="有 ・ 無","",'4'!$F$25)</f>
        <v>有　・　無</v>
      </c>
      <c r="F8" s="301" t="str">
        <f>IF(IF(ISERROR('4'!$Q$94),"",'4'!$Q$94)&gt;0,IF(ISERROR('4'!$Q$94),"",'4'!$Q$94),"OK")</f>
        <v/>
      </c>
      <c r="G8" s="301" t="str">
        <f>IF(IF(ISERROR('4'!$Q$97),"",'4'!$Q$97)&gt;0,IF(ISERROR('4'!$Q$97),"",'4'!$Q$97),"OK")</f>
        <v/>
      </c>
      <c r="H8" s="301" t="str">
        <f>IF(IF(ISERROR('4'!$Q$98),"",'4'!$Q$98)&gt;0,IF(ISERROR('4'!$Q$98),"",'4'!$Q$98),"OK")</f>
        <v/>
      </c>
      <c r="I8" s="301" t="str">
        <f>IF(IF(ISERROR('4'!$Q$99),"",'4'!$Q$99)&gt;0,IF(ISERROR('4'!$Q$99),"",'4'!$Q$99),"OK")</f>
        <v/>
      </c>
      <c r="J8" s="939">
        <f>IF(ISERROR('4'!$D$103),"",'4'!$D$103)</f>
        <v>0</v>
      </c>
      <c r="K8" s="940"/>
      <c r="L8" s="940"/>
      <c r="M8" s="941"/>
      <c r="N8" s="583" t="s">
        <v>272</v>
      </c>
      <c r="O8" s="586"/>
    </row>
    <row r="9" spans="1:15">
      <c r="A9" s="222">
        <v>5</v>
      </c>
      <c r="B9" s="220">
        <f>+'5'!$B$8:$E$8</f>
        <v>0</v>
      </c>
      <c r="C9" s="220">
        <f>+'5'!$F$8</f>
        <v>0</v>
      </c>
      <c r="D9" s="220" t="str">
        <f>IF('5'!$I$8="人","",'5'!$I$8)</f>
        <v/>
      </c>
      <c r="E9" s="220" t="str">
        <f>IF('5'!$F$25="有 ・ 無","",'5'!$F$25)</f>
        <v>有　・　無</v>
      </c>
      <c r="F9" s="300" t="str">
        <f>IF(IF(ISERROR('5'!$Q$94),"",'5'!$Q$94)&gt;0,IF(ISERROR('5'!$Q$94),"",'5'!$Q$94),"OK")</f>
        <v/>
      </c>
      <c r="G9" s="300" t="str">
        <f>IF(IF(ISERROR('5'!$Q$97),"",'5'!$Q$97)&gt;0,IF(ISERROR('5'!$Q$97),"",'5'!$Q$97),"OK")</f>
        <v/>
      </c>
      <c r="H9" s="300" t="str">
        <f>IF(IF(ISERROR('5'!$Q$98),"",'5'!$Q$98)&gt;0,IF(ISERROR('5'!$Q$98),"",'5'!$Q$98),"OK")</f>
        <v/>
      </c>
      <c r="I9" s="300" t="str">
        <f>IF(IF(ISERROR('5'!$Q$99),"",'5'!$Q$99)&gt;0,IF(ISERROR('5'!$Q$99),"",'5'!$Q$99),"OK")</f>
        <v/>
      </c>
      <c r="J9" s="942">
        <f>IF(ISERROR('5'!$D$103),"",'5'!$D$103)</f>
        <v>0</v>
      </c>
      <c r="K9" s="943"/>
      <c r="L9" s="943"/>
      <c r="M9" s="944"/>
      <c r="N9" s="582" t="s">
        <v>272</v>
      </c>
      <c r="O9" s="587"/>
    </row>
    <row r="10" spans="1:15">
      <c r="A10" s="256">
        <v>6</v>
      </c>
      <c r="B10" s="257">
        <f>+'6'!$B$8:$E$8</f>
        <v>0</v>
      </c>
      <c r="C10" s="257">
        <f>+'6'!$F$8</f>
        <v>0</v>
      </c>
      <c r="D10" s="257" t="str">
        <f>IF('6'!$I$8="人","",'6'!$I$8)</f>
        <v/>
      </c>
      <c r="E10" s="257" t="str">
        <f>IF('6'!$F$25="有 ・ 無","",'6'!$F$25)</f>
        <v>有　・　無</v>
      </c>
      <c r="F10" s="301" t="str">
        <f>IF(IF(ISERROR('6'!$Q$94),"",'6'!$Q$94)&gt;0,IF(ISERROR('6'!$Q$94),"",'6'!$Q$94),"OK")</f>
        <v/>
      </c>
      <c r="G10" s="301" t="str">
        <f>IF(IF(ISERROR('6'!$Q$97),"",'6'!$Q$97)&gt;0,IF(ISERROR('6'!$Q$97),"",'6'!$Q$97),"OK")</f>
        <v/>
      </c>
      <c r="H10" s="301" t="str">
        <f>IF(IF(ISERROR('6'!$Q$98),"",'6'!$Q$98)&gt;0,IF(ISERROR('6'!$Q$98),"",'6'!$Q$98),"OK")</f>
        <v/>
      </c>
      <c r="I10" s="301" t="str">
        <f>IF(IF(ISERROR('6'!$Q$99),"",'6'!$Q$99)&gt;0,IF(ISERROR('6'!$Q$99),"",'6'!$Q$99),"OK")</f>
        <v/>
      </c>
      <c r="J10" s="939">
        <f>IF(ISERROR('6'!$D$103),"",'6'!$D$103)</f>
        <v>0</v>
      </c>
      <c r="K10" s="940"/>
      <c r="L10" s="940"/>
      <c r="M10" s="941"/>
      <c r="N10" s="583" t="s">
        <v>272</v>
      </c>
      <c r="O10" s="586"/>
    </row>
    <row r="11" spans="1:15">
      <c r="A11" s="222">
        <v>7</v>
      </c>
      <c r="B11" s="220">
        <f>+'7'!$B$8:$E$8</f>
        <v>0</v>
      </c>
      <c r="C11" s="220">
        <f>+'7'!$F$8</f>
        <v>0</v>
      </c>
      <c r="D11" s="220" t="str">
        <f>IF('7'!$I$8="人","",'7'!$I$8)</f>
        <v/>
      </c>
      <c r="E11" s="220" t="str">
        <f>IF('7'!$F$25="有 ・ 無","",'7'!$F$25)</f>
        <v>有　・　無</v>
      </c>
      <c r="F11" s="300" t="str">
        <f>IF(IF(ISERROR('7'!$Q$94),"",'7'!$Q$94)&gt;0,IF(ISERROR('7'!$Q$94),"",'7'!$Q$94),"OK")</f>
        <v/>
      </c>
      <c r="G11" s="300" t="str">
        <f>IF(IF(ISERROR('7'!$Q$97),"",'7'!$Q$97)&gt;0,IF(ISERROR('7'!$Q$97),"",'7'!$Q$97),"OK")</f>
        <v/>
      </c>
      <c r="H11" s="300" t="str">
        <f>IF(IF(ISERROR('7'!$Q$98),"",'7'!$Q$98)&gt;0,IF(ISERROR('7'!$Q$98),"",'7'!$Q$98),"OK")</f>
        <v/>
      </c>
      <c r="I11" s="300" t="str">
        <f>IF(IF(ISERROR('7'!$Q$99),"",'7'!$Q$99)&gt;0,IF(ISERROR('7'!$Q$99),"",'7'!$Q$99),"OK")</f>
        <v/>
      </c>
      <c r="J11" s="898">
        <f>IF(ISERROR('7'!$D$103),"",'7'!$D$103)</f>
        <v>0</v>
      </c>
      <c r="K11" s="899"/>
      <c r="L11" s="899"/>
      <c r="M11" s="900"/>
      <c r="N11" s="582" t="s">
        <v>272</v>
      </c>
      <c r="O11" s="587"/>
    </row>
    <row r="12" spans="1:15">
      <c r="A12" s="256">
        <v>8</v>
      </c>
      <c r="B12" s="257">
        <f>+'8'!$B$8:$E$8</f>
        <v>0</v>
      </c>
      <c r="C12" s="257">
        <f>+'8'!$F$8</f>
        <v>0</v>
      </c>
      <c r="D12" s="257" t="str">
        <f>IF('8'!$I$8="人","",'8'!$I$8)</f>
        <v/>
      </c>
      <c r="E12" s="257" t="str">
        <f>IF('8'!$F$25="有 ・ 無","",'8'!$F$25)</f>
        <v>有　・　無</v>
      </c>
      <c r="F12" s="301" t="str">
        <f>IF(IF(ISERROR('8'!$Q$94),"",'8'!$Q$94)&gt;0,IF(ISERROR('8'!$Q$94),"",'8'!$Q$94),"OK")</f>
        <v/>
      </c>
      <c r="G12" s="301" t="str">
        <f>IF(IF(ISERROR('8'!$Q$97),"",'8'!$Q$97)&gt;0,IF(ISERROR('8'!$Q$97),"",'8'!$Q$97),"OK")</f>
        <v/>
      </c>
      <c r="H12" s="301" t="str">
        <f>IF(IF(ISERROR('8'!$Q$98),"",'8'!$Q$98)&gt;0,IF(ISERROR('8'!$Q$98),"",'8'!$Q$98),"OK")</f>
        <v/>
      </c>
      <c r="I12" s="301" t="str">
        <f>IF(IF(ISERROR('8'!$Q$99),"",'8'!$Q$99)&gt;0,IF(ISERROR('8'!$Q$99),"",'8'!$Q$99),"OK")</f>
        <v/>
      </c>
      <c r="J12" s="901">
        <f>IF(ISERROR('8'!$D$103),"",'8'!$D$103)</f>
        <v>0</v>
      </c>
      <c r="K12" s="902"/>
      <c r="L12" s="902"/>
      <c r="M12" s="903"/>
      <c r="N12" s="583" t="s">
        <v>272</v>
      </c>
      <c r="O12" s="586"/>
    </row>
    <row r="13" spans="1:15">
      <c r="A13" s="222">
        <v>9</v>
      </c>
      <c r="B13" s="220">
        <f>+'９'!$B$8:$E$8</f>
        <v>0</v>
      </c>
      <c r="C13" s="220">
        <f>+'９'!$F$8</f>
        <v>0</v>
      </c>
      <c r="D13" s="220" t="str">
        <f>IF('９'!$I$8="人","",'９'!$I$8)</f>
        <v/>
      </c>
      <c r="E13" s="220" t="str">
        <f>IF('９'!$F$25="有 ・ 無","",'９'!$F$25)</f>
        <v>有　・　無</v>
      </c>
      <c r="F13" s="300" t="str">
        <f>IF(IF(ISERROR('９'!$Q$94),"",'９'!$Q$94)&gt;0,IF(ISERROR('９'!$Q$94),"",'９'!$Q$94),"OK")</f>
        <v/>
      </c>
      <c r="G13" s="300" t="str">
        <f>IF(IF(ISERROR('９'!$Q$97),"",'９'!$Q$97)&gt;0,IF(ISERROR('９'!$Q$97),"",'９'!$Q$97),"OK")</f>
        <v/>
      </c>
      <c r="H13" s="300" t="str">
        <f>IF(IF(ISERROR('９'!$Q$98),"",'９'!$Q$98)&gt;0,IF(ISERROR('９'!$Q$98),"",'９'!$Q$98),"OK")</f>
        <v/>
      </c>
      <c r="I13" s="300" t="str">
        <f>IF(IF(ISERROR('９'!$Q$99),"",'９'!$Q$99)&gt;0,IF(ISERROR('９'!$Q$99),"",'９'!$Q$99),"OK")</f>
        <v/>
      </c>
      <c r="J13" s="898">
        <f>IF(ISERROR('９'!$D$103),"",'９'!$D$103)</f>
        <v>0</v>
      </c>
      <c r="K13" s="899"/>
      <c r="L13" s="899"/>
      <c r="M13" s="900"/>
      <c r="N13" s="582" t="s">
        <v>272</v>
      </c>
      <c r="O13" s="587"/>
    </row>
    <row r="14" spans="1:15">
      <c r="A14" s="256">
        <v>10</v>
      </c>
      <c r="B14" s="257">
        <f>+'10'!$B$8:$E$8</f>
        <v>0</v>
      </c>
      <c r="C14" s="257">
        <f>+'10'!$F$8</f>
        <v>0</v>
      </c>
      <c r="D14" s="257" t="str">
        <f>IF('10'!$I$8="人","",'10'!$I$8)</f>
        <v/>
      </c>
      <c r="E14" s="257" t="str">
        <f>IF('10'!$F$25="有 ・ 無","",'10'!$F$25)</f>
        <v>有　・　無</v>
      </c>
      <c r="F14" s="301" t="str">
        <f>IF(IF(ISERROR('10'!$Q$94),"",'10'!$Q$94)&gt;0,IF(ISERROR('10'!$Q$94),"",'10'!$Q$94),"OK")</f>
        <v/>
      </c>
      <c r="G14" s="301" t="str">
        <f>IF(IF(ISERROR('10'!$Q$97),"",'10'!$Q$97)&gt;0,IF(ISERROR('10'!$Q$97),"",'10'!$Q$97),"OK")</f>
        <v/>
      </c>
      <c r="H14" s="301" t="str">
        <f>IF(IF(ISERROR('10'!$Q$98),"",'10'!$Q$98)&gt;0,IF(ISERROR('10'!$Q$98),"",'10'!$Q$98),"OK")</f>
        <v/>
      </c>
      <c r="I14" s="301" t="str">
        <f>IF(IF(ISERROR('10'!$Q$99),"",'10'!$Q$99)&gt;0,IF(ISERROR('10'!$Q$99),"",'10'!$Q$99),"OK")</f>
        <v/>
      </c>
      <c r="J14" s="901">
        <f>IF(ISERROR('10'!$D$103),"",'10'!$D$103)</f>
        <v>0</v>
      </c>
      <c r="K14" s="902"/>
      <c r="L14" s="902"/>
      <c r="M14" s="903"/>
      <c r="N14" s="583" t="s">
        <v>272</v>
      </c>
      <c r="O14" s="586"/>
    </row>
    <row r="15" spans="1:15">
      <c r="A15" s="222">
        <v>11</v>
      </c>
      <c r="B15" s="220">
        <f>+'11'!$B$8:$E$8</f>
        <v>0</v>
      </c>
      <c r="C15" s="220">
        <f>+'11'!$F$8</f>
        <v>0</v>
      </c>
      <c r="D15" s="220" t="str">
        <f>IF('11'!$I$8="人","",'11'!$I$8)</f>
        <v/>
      </c>
      <c r="E15" s="220" t="str">
        <f>IF('11'!$F$25="有 ・ 無","",'11'!$F$25)</f>
        <v>有　・　無</v>
      </c>
      <c r="F15" s="300" t="str">
        <f>IF(IF(ISERROR('11'!$Q$94),"",'11'!$Q$94)&gt;0,IF(ISERROR('11'!$Q$94),"",'11'!$Q$94),"OK")</f>
        <v/>
      </c>
      <c r="G15" s="300" t="str">
        <f>IF(IF(ISERROR('11'!$Q$97),"",'11'!$Q$97)&gt;0,IF(ISERROR('11'!$Q$97),"",'11'!$Q$97),"OK")</f>
        <v/>
      </c>
      <c r="H15" s="300" t="str">
        <f>IF(IF(ISERROR('11'!$Q$98),"",'11'!$Q$98)&gt;0,IF(ISERROR('11'!$Q$98),"",'11'!$Q$98),"OK")</f>
        <v/>
      </c>
      <c r="I15" s="300" t="str">
        <f>IF(IF(ISERROR('11'!$Q$99),"",'11'!$Q$99)&gt;0,IF(ISERROR('11'!$Q$99),"",'11'!$Q$99),"OK")</f>
        <v/>
      </c>
      <c r="J15" s="898">
        <f>IF(ISERROR('11'!$D$103),"",'11'!$D$103)</f>
        <v>0</v>
      </c>
      <c r="K15" s="899"/>
      <c r="L15" s="899"/>
      <c r="M15" s="900"/>
      <c r="N15" s="582" t="s">
        <v>272</v>
      </c>
      <c r="O15" s="587"/>
    </row>
    <row r="16" spans="1:15">
      <c r="A16" s="256">
        <v>12</v>
      </c>
      <c r="B16" s="257">
        <f>+'12'!$B$8:$E$8</f>
        <v>0</v>
      </c>
      <c r="C16" s="257">
        <f>+'12'!$F$8</f>
        <v>0</v>
      </c>
      <c r="D16" s="257" t="str">
        <f>IF('12'!$I$8="人","",'12'!$I$8)</f>
        <v/>
      </c>
      <c r="E16" s="257" t="str">
        <f>IF('12'!$F$25="有 ・ 無","",'12'!$F$25)</f>
        <v>有　・　無</v>
      </c>
      <c r="F16" s="301" t="str">
        <f>IF(IF(ISERROR('12'!$Q$94),"",'12'!$Q$94)&gt;0,IF(ISERROR('12'!$Q$94),"",'12'!$Q$94),"OK")</f>
        <v/>
      </c>
      <c r="G16" s="301" t="str">
        <f>IF(IF(ISERROR('12'!$Q$97),"",'12'!$Q$97)&gt;0,IF(ISERROR('12'!$Q$97),"",'12'!$Q$97),"OK")</f>
        <v/>
      </c>
      <c r="H16" s="301" t="str">
        <f>IF(IF(ISERROR('12'!$Q$98),"",'12'!$Q$98)&gt;0,IF(ISERROR('12'!$Q$98),"",'12'!$Q$98),"OK")</f>
        <v/>
      </c>
      <c r="I16" s="301" t="str">
        <f>IF(IF(ISERROR('12'!$Q$99),"",'12'!$Q$99)&gt;0,IF(ISERROR('12'!$Q$99),"",'12'!$Q$99),"OK")</f>
        <v/>
      </c>
      <c r="J16" s="901">
        <f>IF(ISERROR('12'!$D$103),"",'12'!$D$103)</f>
        <v>0</v>
      </c>
      <c r="K16" s="902"/>
      <c r="L16" s="902"/>
      <c r="M16" s="903"/>
      <c r="N16" s="583" t="s">
        <v>272</v>
      </c>
      <c r="O16" s="586"/>
    </row>
    <row r="17" spans="1:15">
      <c r="A17" s="222">
        <v>13</v>
      </c>
      <c r="B17" s="220">
        <f>+'13'!$B$8:$E$8</f>
        <v>0</v>
      </c>
      <c r="C17" s="220">
        <f>+'13'!$F$8</f>
        <v>0</v>
      </c>
      <c r="D17" s="220" t="str">
        <f>IF('13'!$I$8="人","",'13'!$I$8)</f>
        <v/>
      </c>
      <c r="E17" s="220" t="str">
        <f>IF('13'!$F$25="有 ・ 無","",'13'!$F$25)</f>
        <v>有　・　無</v>
      </c>
      <c r="F17" s="300" t="str">
        <f>IF(IF(ISERROR('13'!$Q$94),"",'13'!$Q$94)&gt;0,IF(ISERROR('13'!$Q$94),"",'13'!$Q$94),"OK")</f>
        <v/>
      </c>
      <c r="G17" s="300" t="str">
        <f>IF(IF(ISERROR('13'!$Q$97),"",'13'!$Q$97)&gt;0,IF(ISERROR('13'!$Q$97),"",'13'!$Q$97),"OK")</f>
        <v/>
      </c>
      <c r="H17" s="300" t="str">
        <f>IF(IF(ISERROR('13'!$Q$98),"",'13'!$Q$98)&gt;0,IF(ISERROR('13'!$Q$98),"",'13'!$Q$98),"OK")</f>
        <v/>
      </c>
      <c r="I17" s="300" t="str">
        <f>IF(IF(ISERROR('13'!$Q$99),"",'13'!$Q$99)&gt;0,IF(ISERROR('13'!$Q$99),"",'13'!$Q$99),"OK")</f>
        <v/>
      </c>
      <c r="J17" s="898">
        <f>IF(ISERROR('13'!$D$103),"",'13'!$D$103)</f>
        <v>0</v>
      </c>
      <c r="K17" s="899"/>
      <c r="L17" s="899"/>
      <c r="M17" s="900"/>
      <c r="N17" s="582" t="s">
        <v>272</v>
      </c>
      <c r="O17" s="587"/>
    </row>
    <row r="18" spans="1:15">
      <c r="A18" s="256">
        <v>14</v>
      </c>
      <c r="B18" s="257">
        <f>+'14'!$B$8:$E$8</f>
        <v>0</v>
      </c>
      <c r="C18" s="257">
        <f>+'14'!$F$8</f>
        <v>0</v>
      </c>
      <c r="D18" s="257" t="str">
        <f>IF('14'!$I$8="人","",'14'!$I$8)</f>
        <v/>
      </c>
      <c r="E18" s="257" t="str">
        <f>IF('14'!$F$25="有 ・ 無","",'14'!$F$25)</f>
        <v>有　・　無</v>
      </c>
      <c r="F18" s="301" t="str">
        <f>IF(IF(ISERROR('14'!$Q$94),"",'14'!$Q$94)&gt;0,IF(ISERROR('14'!$Q$94),"",'14'!$Q$94),"OK")</f>
        <v/>
      </c>
      <c r="G18" s="301" t="str">
        <f>IF(IF(ISERROR('14'!$Q$97),"",'14'!$Q$97)&gt;0,IF(ISERROR('14'!$Q$97),"",'14'!$Q$97),"OK")</f>
        <v/>
      </c>
      <c r="H18" s="301" t="str">
        <f>IF(IF(ISERROR('14'!$Q$98),"",'14'!$Q$98)&gt;0,IF(ISERROR('14'!$Q$98),"",'14'!$Q$98),"OK")</f>
        <v/>
      </c>
      <c r="I18" s="301" t="str">
        <f>IF(IF(ISERROR('14'!$Q$99),"",'14'!$Q$99)&gt;0,IF(ISERROR('14'!$Q$99),"",'14'!$Q$99),"OK")</f>
        <v/>
      </c>
      <c r="J18" s="901">
        <f>IF(ISERROR('14'!$D$103),"",'14'!$D$103)</f>
        <v>0</v>
      </c>
      <c r="K18" s="902"/>
      <c r="L18" s="902"/>
      <c r="M18" s="903"/>
      <c r="N18" s="583" t="s">
        <v>272</v>
      </c>
      <c r="O18" s="586"/>
    </row>
    <row r="19" spans="1:15">
      <c r="A19" s="222">
        <v>15</v>
      </c>
      <c r="B19" s="220">
        <f>+'15'!$B$8:$E$8</f>
        <v>0</v>
      </c>
      <c r="C19" s="220">
        <f>+'15'!$F$8</f>
        <v>0</v>
      </c>
      <c r="D19" s="220" t="str">
        <f>IF('15'!$I$8="人","",'15'!$I$8)</f>
        <v/>
      </c>
      <c r="E19" s="220" t="str">
        <f>IF('15'!$F$25="有 ・ 無","",'15'!$F$25)</f>
        <v>有　・　無</v>
      </c>
      <c r="F19" s="300" t="str">
        <f>IF(IF(ISERROR('15'!$Q$94),"",'15'!$Q$94)&gt;0,IF(ISERROR('15'!$Q$94),"",'15'!$Q$94),"OK")</f>
        <v/>
      </c>
      <c r="G19" s="300" t="str">
        <f>IF(IF(ISERROR('15'!$Q$97),"",'15'!$Q$97)&gt;0,IF(ISERROR('15'!$Q$97),"",'15'!$Q$97),"OK")</f>
        <v/>
      </c>
      <c r="H19" s="300" t="str">
        <f>IF(IF(ISERROR('15'!$Q$98),"",'15'!$Q$98)&gt;0,IF(ISERROR('15'!$Q$98),"",'15'!$Q$98),"OK")</f>
        <v/>
      </c>
      <c r="I19" s="300" t="str">
        <f>IF(IF(ISERROR('15'!$Q$99),"",'15'!$Q$99)&gt;0,IF(ISERROR('15'!$Q$99),"",'15'!$Q$99),"OK")</f>
        <v/>
      </c>
      <c r="J19" s="898">
        <f>IF(ISERROR('15'!$D$103),"",'15'!$D$103)</f>
        <v>0</v>
      </c>
      <c r="K19" s="899"/>
      <c r="L19" s="899"/>
      <c r="M19" s="900"/>
      <c r="N19" s="582" t="s">
        <v>272</v>
      </c>
      <c r="O19" s="587"/>
    </row>
    <row r="20" spans="1:15">
      <c r="A20" s="256">
        <v>16</v>
      </c>
      <c r="B20" s="257">
        <f>+'16'!$B$8:$E$8</f>
        <v>0</v>
      </c>
      <c r="C20" s="257">
        <f>+'16'!$F$8</f>
        <v>0</v>
      </c>
      <c r="D20" s="257" t="str">
        <f>IF('16'!$I$8="人","",'16'!$I$8)</f>
        <v/>
      </c>
      <c r="E20" s="257" t="str">
        <f>IF('16'!$F$25="有 ・ 無","",'16'!$F$25)</f>
        <v>有　・　無</v>
      </c>
      <c r="F20" s="301" t="str">
        <f>IF(IF(ISERROR('16'!$Q$94),"",'16'!$Q$94)&gt;0,IF(ISERROR('16'!$Q$94),"",'16'!$Q$94),"OK")</f>
        <v/>
      </c>
      <c r="G20" s="301" t="str">
        <f>IF(IF(ISERROR('16'!$Q$97),"",'16'!$Q$97)&gt;0,IF(ISERROR('16'!$Q$97),"",'16'!$Q$97),"OK")</f>
        <v/>
      </c>
      <c r="H20" s="301" t="str">
        <f>IF(IF(ISERROR('16'!$Q$98),"",'16'!$Q$98)&gt;0,IF(ISERROR('16'!$Q$98),"",'16'!$Q$98),"OK")</f>
        <v/>
      </c>
      <c r="I20" s="301" t="str">
        <f>IF(IF(ISERROR('16'!$Q$99),"",'16'!$Q$99)&gt;0,IF(ISERROR('16'!$Q$99),"",'16'!$Q$99),"OK")</f>
        <v/>
      </c>
      <c r="J20" s="901">
        <f>IF(ISERROR('16'!$D$103),"",'16'!$D$103)</f>
        <v>0</v>
      </c>
      <c r="K20" s="902"/>
      <c r="L20" s="902"/>
      <c r="M20" s="903"/>
      <c r="N20" s="583" t="s">
        <v>272</v>
      </c>
      <c r="O20" s="586"/>
    </row>
    <row r="21" spans="1:15">
      <c r="A21" s="222">
        <v>17</v>
      </c>
      <c r="B21" s="220">
        <f>+'17'!$B$8:$E$8</f>
        <v>0</v>
      </c>
      <c r="C21" s="220">
        <f>+'17'!$F$8</f>
        <v>0</v>
      </c>
      <c r="D21" s="220" t="str">
        <f>IF('17'!$I$8="人","",'17'!$I$8)</f>
        <v/>
      </c>
      <c r="E21" s="220" t="str">
        <f>IF('17'!$F$25="有 ・ 無","",'17'!$F$25)</f>
        <v>有　・　無</v>
      </c>
      <c r="F21" s="300" t="str">
        <f>IF(IF(ISERROR('17'!$Q$94),"",'17'!$Q$94)&gt;0,IF(ISERROR('17'!$Q$94),"",'17'!$Q$94),"OK")</f>
        <v/>
      </c>
      <c r="G21" s="300" t="str">
        <f>IF(IF(ISERROR('17'!$Q$97),"",'17'!$Q$97)&gt;0,IF(ISERROR('17'!$Q$97),"",'17'!$Q$97),"OK")</f>
        <v/>
      </c>
      <c r="H21" s="300" t="str">
        <f>IF(IF(ISERROR('17'!$Q$98),"",'17'!$Q$98)&gt;0,IF(ISERROR('17'!$Q$98),"",'17'!$Q$98),"OK")</f>
        <v/>
      </c>
      <c r="I21" s="300" t="str">
        <f>IF(IF(ISERROR('17'!$Q$99),"",'17'!$Q$99)&gt;0,IF(ISERROR('17'!$Q$99),"",'17'!$Q$99),"OK")</f>
        <v/>
      </c>
      <c r="J21" s="898">
        <f>IF(ISERROR('17'!$D$103),"",'17'!$D$103)</f>
        <v>0</v>
      </c>
      <c r="K21" s="899"/>
      <c r="L21" s="899"/>
      <c r="M21" s="900"/>
      <c r="N21" s="582" t="s">
        <v>272</v>
      </c>
      <c r="O21" s="587"/>
    </row>
    <row r="22" spans="1:15">
      <c r="A22" s="256">
        <v>18</v>
      </c>
      <c r="B22" s="257">
        <f>+'18'!$B$8:$E$8</f>
        <v>0</v>
      </c>
      <c r="C22" s="257">
        <f>+'18'!$F$8</f>
        <v>0</v>
      </c>
      <c r="D22" s="257" t="str">
        <f>IF('18'!$I$8="人","",'18'!$I$8)</f>
        <v/>
      </c>
      <c r="E22" s="257" t="str">
        <f>IF('18'!$F$25="有 ・ 無","",'18'!$F$25)</f>
        <v>有　・　無</v>
      </c>
      <c r="F22" s="301" t="str">
        <f>IF(IF(ISERROR('18'!$Q$94),"",'18'!$Q$94)&gt;0,IF(ISERROR('18'!$Q$94),"",'18'!$Q$94),"OK")</f>
        <v/>
      </c>
      <c r="G22" s="301" t="str">
        <f>IF(IF(ISERROR('18'!$Q$97),"",'18'!$Q$97)&gt;0,IF(ISERROR('18'!$Q$97),"",'18'!$Q$97),"OK")</f>
        <v/>
      </c>
      <c r="H22" s="301" t="str">
        <f>IF(IF(ISERROR('18'!$Q$98),"",'18'!$Q$98)&gt;0,IF(ISERROR('18'!$Q$98),"",'18'!$Q$98),"OK")</f>
        <v/>
      </c>
      <c r="I22" s="301" t="str">
        <f>IF(IF(ISERROR('18'!$Q$99),"",'18'!$Q$99)&gt;0,IF(ISERROR('18'!$Q$99),"",'18'!$Q$99),"OK")</f>
        <v/>
      </c>
      <c r="J22" s="901">
        <f>IF(ISERROR('18'!$D$103),"",'18'!$D$103)</f>
        <v>0</v>
      </c>
      <c r="K22" s="902"/>
      <c r="L22" s="902"/>
      <c r="M22" s="903"/>
      <c r="N22" s="583" t="s">
        <v>272</v>
      </c>
      <c r="O22" s="586"/>
    </row>
    <row r="23" spans="1:15">
      <c r="A23" s="222">
        <v>19</v>
      </c>
      <c r="B23" s="220">
        <f>+'19'!$B$8:$E$8</f>
        <v>0</v>
      </c>
      <c r="C23" s="220">
        <f>+'19'!$F$8</f>
        <v>0</v>
      </c>
      <c r="D23" s="220" t="str">
        <f>IF('19'!$I$8="人","",'19'!$I$8)</f>
        <v/>
      </c>
      <c r="E23" s="220" t="str">
        <f>IF('19'!$F$25="有 ・ 無","",'19'!$F$25)</f>
        <v>有　・　無</v>
      </c>
      <c r="F23" s="300" t="str">
        <f>IF(IF(ISERROR('19'!$Q$94),"",'19'!$Q$94)&gt;0,IF(ISERROR('19'!$Q$94),"",'19'!$Q$94),"OK")</f>
        <v/>
      </c>
      <c r="G23" s="300" t="str">
        <f>IF(IF(ISERROR('19'!$Q$97),"",'19'!$Q$97)&gt;0,IF(ISERROR('19'!$Q$97),"",'19'!$Q$97),"OK")</f>
        <v/>
      </c>
      <c r="H23" s="300" t="str">
        <f>IF(IF(ISERROR('19'!$Q$98),"",'19'!$Q$98)&gt;0,IF(ISERROR('19'!$Q$98),"",'19'!$Q$98),"OK")</f>
        <v/>
      </c>
      <c r="I23" s="300" t="str">
        <f>IF(IF(ISERROR('19'!$Q$99),"",'19'!$Q$99)&gt;0,IF(ISERROR('19'!$Q$99),"",'19'!$Q$99),"OK")</f>
        <v/>
      </c>
      <c r="J23" s="898">
        <f>IF(ISERROR('19'!$D$103),"",'19'!$D$103)</f>
        <v>0</v>
      </c>
      <c r="K23" s="899"/>
      <c r="L23" s="899"/>
      <c r="M23" s="900"/>
      <c r="N23" s="582" t="s">
        <v>272</v>
      </c>
      <c r="O23" s="587"/>
    </row>
    <row r="24" spans="1:15">
      <c r="A24" s="256">
        <v>20</v>
      </c>
      <c r="B24" s="257">
        <f>+'20'!$B$8:$E$8</f>
        <v>0</v>
      </c>
      <c r="C24" s="257">
        <f>+'20'!$F$8</f>
        <v>0</v>
      </c>
      <c r="D24" s="257" t="str">
        <f>IF('20'!$I$8="人","",'20'!$I$8)</f>
        <v/>
      </c>
      <c r="E24" s="257" t="str">
        <f>IF('20'!$F$25="有 ・ 無","",'20'!$F$25)</f>
        <v>有　・　無</v>
      </c>
      <c r="F24" s="301" t="str">
        <f>IF(IF(ISERROR('20'!$Q$94),"",'20'!$Q$94)&gt;0,IF(ISERROR('20'!$Q$94),"",'20'!$Q$94),"OK")</f>
        <v/>
      </c>
      <c r="G24" s="301" t="str">
        <f>IF(IF(ISERROR('20'!$Q$97),"",'20'!$Q$97)&gt;0,IF(ISERROR('20'!$Q$97),"",'20'!$Q$97),"OK")</f>
        <v/>
      </c>
      <c r="H24" s="301" t="str">
        <f>IF(IF(ISERROR('20'!$Q$98),"",'20'!$Q$98)&gt;0,IF(ISERROR('20'!$Q$98),"",'20'!$Q$98),"OK")</f>
        <v/>
      </c>
      <c r="I24" s="301" t="str">
        <f>IF(IF(ISERROR('20'!$Q$99),"",'20'!$Q$99)&gt;0,IF(ISERROR('20'!$Q$99),"",'20'!$Q$99),"OK")</f>
        <v/>
      </c>
      <c r="J24" s="901">
        <f>IF(ISERROR('20'!$D$103),"",'20'!$D$103)</f>
        <v>0</v>
      </c>
      <c r="K24" s="902"/>
      <c r="L24" s="902"/>
      <c r="M24" s="903"/>
      <c r="N24" s="583" t="s">
        <v>272</v>
      </c>
      <c r="O24" s="586"/>
    </row>
    <row r="25" spans="1:15">
      <c r="A25" s="222">
        <v>21</v>
      </c>
      <c r="B25" s="220">
        <f>+'21'!$B$8:$E$8</f>
        <v>0</v>
      </c>
      <c r="C25" s="220">
        <f>+'21'!$F$8</f>
        <v>0</v>
      </c>
      <c r="D25" s="220" t="str">
        <f>IF('21'!$I$8="人","",'21'!$I$8)</f>
        <v/>
      </c>
      <c r="E25" s="220" t="str">
        <f>IF('21'!$F$25="有 ・ 無","",'21'!$F$25)</f>
        <v>有　・　無</v>
      </c>
      <c r="F25" s="300" t="str">
        <f>IF(IF(ISERROR('21'!$Q$94),"",'21'!$Q$94)&gt;0,IF(ISERROR('21'!$Q$94),"",'21'!$Q$94),"OK")</f>
        <v/>
      </c>
      <c r="G25" s="300" t="str">
        <f>IF(IF(ISERROR('21'!$Q$97),"",'21'!$Q$97)&gt;0,IF(ISERROR('21'!$Q$97),"",'21'!$Q$97),"OK")</f>
        <v/>
      </c>
      <c r="H25" s="300" t="str">
        <f>IF(IF(ISERROR('21'!$Q$98),"",'21'!$Q$98)&gt;0,IF(ISERROR('21'!$Q$98),"",'21'!$Q$98),"OK")</f>
        <v/>
      </c>
      <c r="I25" s="300" t="str">
        <f>IF(IF(ISERROR('21'!$Q$99),"",'21'!$Q$99)&gt;0,IF(ISERROR('21'!$Q$99),"",'21'!$Q$99),"OK")</f>
        <v/>
      </c>
      <c r="J25" s="898">
        <f>IF(ISERROR('21'!$D$103),"",'21'!$D$103)</f>
        <v>0</v>
      </c>
      <c r="K25" s="899"/>
      <c r="L25" s="899"/>
      <c r="M25" s="900"/>
      <c r="N25" s="582" t="s">
        <v>272</v>
      </c>
      <c r="O25" s="587"/>
    </row>
    <row r="26" spans="1:15">
      <c r="A26" s="256">
        <v>22</v>
      </c>
      <c r="B26" s="257">
        <f>+'22'!$B$8:$E$8</f>
        <v>0</v>
      </c>
      <c r="C26" s="257">
        <f>+'22'!$F$8</f>
        <v>0</v>
      </c>
      <c r="D26" s="257" t="str">
        <f>IF('22'!$I$8="人","",'22'!$I$8)</f>
        <v/>
      </c>
      <c r="E26" s="257" t="str">
        <f>IF('22'!$F$25="有 ・ 無","",'22'!$F$25)</f>
        <v>有　・　無</v>
      </c>
      <c r="F26" s="301" t="str">
        <f>IF(IF(ISERROR('22'!$Q$94),"",'22'!$Q$94)&gt;0,IF(ISERROR('22'!$Q$94),"",'22'!$Q$94),"OK")</f>
        <v/>
      </c>
      <c r="G26" s="301" t="str">
        <f>IF(IF(ISERROR('22'!$Q$97),"",'22'!$Q$97)&gt;0,IF(ISERROR('22'!$Q$97),"",'22'!$Q$97),"OK")</f>
        <v/>
      </c>
      <c r="H26" s="301" t="str">
        <f>IF(IF(ISERROR('22'!$Q$98),"",'22'!$Q$98)&gt;0,IF(ISERROR('22'!$Q$98),"",'22'!$Q$98),"OK")</f>
        <v/>
      </c>
      <c r="I26" s="301" t="str">
        <f>IF(IF(ISERROR('22'!$Q$99),"",'22'!$Q$99)&gt;0,IF(ISERROR('22'!$Q$99),"",'22'!$Q$99),"OK")</f>
        <v/>
      </c>
      <c r="J26" s="901">
        <f>IF(ISERROR('22'!$D$103),"",'22'!$D$103)</f>
        <v>0</v>
      </c>
      <c r="K26" s="902"/>
      <c r="L26" s="902"/>
      <c r="M26" s="903"/>
      <c r="N26" s="583" t="s">
        <v>273</v>
      </c>
      <c r="O26" s="586"/>
    </row>
    <row r="27" spans="1:15">
      <c r="A27" s="222">
        <v>23</v>
      </c>
      <c r="B27" s="220">
        <f>+'23'!$B$8:$E$8</f>
        <v>0</v>
      </c>
      <c r="C27" s="220">
        <f>+'23'!$F$8</f>
        <v>0</v>
      </c>
      <c r="D27" s="220" t="str">
        <f>IF('23'!$I$8="人","",'23'!$I$8)</f>
        <v/>
      </c>
      <c r="E27" s="220" t="str">
        <f>IF('23'!$F$25="有 ・ 無","",'23'!$F$25)</f>
        <v>有　・　無</v>
      </c>
      <c r="F27" s="300" t="str">
        <f>IF(IF(ISERROR('23'!$Q$94),"",'23'!$Q$94)&gt;0,IF(ISERROR('23'!$Q$94),"",'23'!$Q$94),"OK")</f>
        <v/>
      </c>
      <c r="G27" s="300" t="str">
        <f>IF(IF(ISERROR('23'!$Q$97),"",'23'!$Q$97)&gt;0,IF(ISERROR('23'!$Q$97),"",'23'!$Q$97),"OK")</f>
        <v/>
      </c>
      <c r="H27" s="300" t="str">
        <f>IF(IF(ISERROR('23'!$Q$98),"",'23'!$Q$98)&gt;0,IF(ISERROR('23'!$Q$98),"",'23'!$Q$98),"OK")</f>
        <v/>
      </c>
      <c r="I27" s="300" t="str">
        <f>IF(IF(ISERROR('23'!$Q$99),"",'23'!$Q$99)&gt;0,IF(ISERROR('23'!$Q$99),"",'23'!$Q$99),"OK")</f>
        <v/>
      </c>
      <c r="J27" s="898">
        <f>IF(ISERROR('23'!$D$103),"",'23'!$D$103)</f>
        <v>0</v>
      </c>
      <c r="K27" s="899"/>
      <c r="L27" s="899"/>
      <c r="M27" s="900"/>
      <c r="N27" s="582" t="s">
        <v>272</v>
      </c>
      <c r="O27" s="587"/>
    </row>
    <row r="28" spans="1:15">
      <c r="A28" s="256">
        <v>24</v>
      </c>
      <c r="B28" s="257">
        <f>+'24'!$B$8:$E$8</f>
        <v>0</v>
      </c>
      <c r="C28" s="257">
        <f>+'24'!$F$8</f>
        <v>0</v>
      </c>
      <c r="D28" s="257" t="str">
        <f>IF('24'!$I$8="人","",'24'!$I$8)</f>
        <v/>
      </c>
      <c r="E28" s="257" t="str">
        <f>IF('24'!$F$25="有 ・ 無","",'24'!$F$25)</f>
        <v>有　・　無</v>
      </c>
      <c r="F28" s="301" t="str">
        <f>IF(IF(ISERROR('24'!$Q$94),"",'24'!$Q$94)&gt;0,IF(ISERROR('24'!$Q$94),"",'24'!$Q$94),"OK")</f>
        <v/>
      </c>
      <c r="G28" s="301" t="str">
        <f>IF(IF(ISERROR('24'!$Q$97),"",'24'!$Q$97)&gt;0,IF(ISERROR('24'!$Q$97),"",'24'!$Q$97),"OK")</f>
        <v/>
      </c>
      <c r="H28" s="301" t="str">
        <f>IF(IF(ISERROR('24'!$Q$98),"",'24'!$Q$98)&gt;0,IF(ISERROR('24'!$Q$98),"",'24'!$Q$98),"OK")</f>
        <v/>
      </c>
      <c r="I28" s="301" t="str">
        <f>IF(IF(ISERROR('24'!$Q$99),"",'24'!$Q$99)&gt;0,IF(ISERROR('24'!$Q$99),"",'24'!$Q$99),"OK")</f>
        <v/>
      </c>
      <c r="J28" s="901">
        <f>IF(ISERROR('24'!$D$103),"",'24'!$D$103)</f>
        <v>0</v>
      </c>
      <c r="K28" s="902"/>
      <c r="L28" s="902"/>
      <c r="M28" s="903"/>
      <c r="N28" s="583" t="s">
        <v>273</v>
      </c>
      <c r="O28" s="586"/>
    </row>
    <row r="29" spans="1:15">
      <c r="A29" s="222">
        <v>25</v>
      </c>
      <c r="B29" s="220">
        <f>+'25'!$B$8:$E$8</f>
        <v>0</v>
      </c>
      <c r="C29" s="220">
        <f>+'25'!$F$8</f>
        <v>0</v>
      </c>
      <c r="D29" s="220" t="str">
        <f>IF('25'!$I$8="人","",'25'!$I$8)</f>
        <v/>
      </c>
      <c r="E29" s="220" t="str">
        <f>IF('25'!$F$25="有 ・ 無","",'25'!$F$25)</f>
        <v>有　・　無</v>
      </c>
      <c r="F29" s="300" t="str">
        <f>IF(IF(ISERROR('25'!$Q$94),"",'25'!$Q$94)&gt;0,IF(ISERROR('25'!$Q$94),"",'25'!$Q$94),"OK")</f>
        <v/>
      </c>
      <c r="G29" s="300" t="str">
        <f>IF(IF(ISERROR('25'!$Q$97),"",'25'!$Q$97)&gt;0,IF(ISERROR('25'!$Q$97),"",'25'!$Q$97),"OK")</f>
        <v/>
      </c>
      <c r="H29" s="300" t="str">
        <f>IF(IF(ISERROR('25'!$Q$98),"",'25'!$Q$98)&gt;0,IF(ISERROR('25'!$Q$98),"",'25'!$Q$98),"OK")</f>
        <v/>
      </c>
      <c r="I29" s="300" t="str">
        <f>IF(IF(ISERROR('25'!$Q$99),"",'25'!$Q$99)&gt;0,IF(ISERROR('25'!$Q$99),"",'25'!$Q$99),"OK")</f>
        <v/>
      </c>
      <c r="J29" s="898">
        <f>IF(ISERROR('25'!$D$103),"",'25'!$D$103)</f>
        <v>0</v>
      </c>
      <c r="K29" s="899"/>
      <c r="L29" s="899"/>
      <c r="M29" s="900"/>
      <c r="N29" s="582" t="s">
        <v>272</v>
      </c>
      <c r="O29" s="587"/>
    </row>
    <row r="30" spans="1:15">
      <c r="A30" s="256">
        <v>26</v>
      </c>
      <c r="B30" s="257">
        <f>+'26'!$B$8:$E$8</f>
        <v>0</v>
      </c>
      <c r="C30" s="257">
        <f>+'26'!$F$8</f>
        <v>0</v>
      </c>
      <c r="D30" s="257" t="str">
        <f>IF('26'!$I$8="人","",'26'!$I$8)</f>
        <v/>
      </c>
      <c r="E30" s="257" t="str">
        <f>IF('26'!$F$25="有 ・ 無","",'26'!$F$25)</f>
        <v>有　・　無</v>
      </c>
      <c r="F30" s="301" t="str">
        <f>IF(IF(ISERROR('26'!$Q$94),"",'26'!$Q$94)&gt;0,IF(ISERROR('26'!$Q$94),"",'26'!$Q$94),"OK")</f>
        <v/>
      </c>
      <c r="G30" s="301" t="str">
        <f>IF(IF(ISERROR('26'!$Q$97),"",'26'!$Q$97)&gt;0,IF(ISERROR('26'!$Q$97),"",'26'!$Q$97),"OK")</f>
        <v/>
      </c>
      <c r="H30" s="301" t="str">
        <f>IF(IF(ISERROR('26'!$Q$98),"",'26'!$Q$98)&gt;0,IF(ISERROR('26'!$Q$98),"",'26'!$Q$98),"OK")</f>
        <v/>
      </c>
      <c r="I30" s="301" t="str">
        <f>IF(IF(ISERROR('26'!$Q$99),"",'26'!$Q$99)&gt;0,IF(ISERROR('26'!$Q$99),"",'26'!$Q$99),"OK")</f>
        <v/>
      </c>
      <c r="J30" s="901">
        <f>IF(ISERROR('26'!$D$103),"",'26'!$D$103)</f>
        <v>0</v>
      </c>
      <c r="K30" s="902"/>
      <c r="L30" s="902"/>
      <c r="M30" s="903"/>
      <c r="N30" s="583" t="s">
        <v>273</v>
      </c>
      <c r="O30" s="586"/>
    </row>
    <row r="31" spans="1:15">
      <c r="A31" s="222">
        <v>27</v>
      </c>
      <c r="B31" s="220">
        <f>+'27'!$B$8:$E$8</f>
        <v>0</v>
      </c>
      <c r="C31" s="220">
        <f>+'27'!$F$8</f>
        <v>0</v>
      </c>
      <c r="D31" s="220" t="str">
        <f>IF('27'!$I$8="人","",'27'!$I$8)</f>
        <v/>
      </c>
      <c r="E31" s="220" t="str">
        <f>IF('27'!$F$25="有 ・ 無","",'27'!$F$25)</f>
        <v>有　・　無</v>
      </c>
      <c r="F31" s="300" t="str">
        <f>IF(IF(ISERROR('27'!$Q$94),"",'27'!$Q$94)&gt;0,IF(ISERROR('27'!$Q$94),"",'27'!$Q$94),"OK")</f>
        <v/>
      </c>
      <c r="G31" s="300" t="str">
        <f>IF(IF(ISERROR('27'!$Q$97),"",'27'!$Q$97)&gt;0,IF(ISERROR('27'!$Q$97),"",'27'!$Q$97),"OK")</f>
        <v/>
      </c>
      <c r="H31" s="300" t="str">
        <f>IF(IF(ISERROR('27'!$Q$98),"",'27'!$Q$98)&gt;0,IF(ISERROR('27'!$Q$98),"",'27'!$Q$98),"OK")</f>
        <v/>
      </c>
      <c r="I31" s="300" t="str">
        <f>IF(IF(ISERROR('27'!$Q$99),"",'27'!$Q$99)&gt;0,IF(ISERROR('27'!$Q$99),"",'27'!$Q$99),"OK")</f>
        <v/>
      </c>
      <c r="J31" s="898">
        <f>IF(ISERROR('27'!$D$103),"",'27'!$D$103)</f>
        <v>0</v>
      </c>
      <c r="K31" s="899"/>
      <c r="L31" s="899"/>
      <c r="M31" s="900"/>
      <c r="N31" s="582" t="s">
        <v>272</v>
      </c>
      <c r="O31" s="587"/>
    </row>
    <row r="32" spans="1:15">
      <c r="A32" s="256">
        <v>28</v>
      </c>
      <c r="B32" s="257">
        <f>+'28'!$B$8:$E$8</f>
        <v>0</v>
      </c>
      <c r="C32" s="257">
        <f>+'28'!$F$8</f>
        <v>0</v>
      </c>
      <c r="D32" s="257" t="str">
        <f>IF('28'!$I$8="人","",'28'!$I$8)</f>
        <v/>
      </c>
      <c r="E32" s="257" t="str">
        <f>IF('28'!$F$25="有 ・ 無","",'28'!$F$25)</f>
        <v>有　・　無</v>
      </c>
      <c r="F32" s="301" t="str">
        <f>IF(IF(ISERROR('28'!$Q$94),"",'28'!$Q$94)&gt;0,IF(ISERROR('28'!$Q$94),"",'28'!$Q$94),"OK")</f>
        <v/>
      </c>
      <c r="G32" s="301" t="str">
        <f>IF(IF(ISERROR('28'!$Q$97),"",'28'!$Q$97)&gt;0,IF(ISERROR('28'!$Q$97),"",'28'!$Q$97),"OK")</f>
        <v/>
      </c>
      <c r="H32" s="301" t="str">
        <f>IF(IF(ISERROR('28'!$Q$98),"",'28'!$Q$98)&gt;0,IF(ISERROR('28'!$Q$98),"",'28'!$Q$98),"OK")</f>
        <v/>
      </c>
      <c r="I32" s="301" t="str">
        <f>IF(IF(ISERROR('28'!$Q$99),"",'28'!$Q$99)&gt;0,IF(ISERROR('28'!$Q$99),"",'28'!$Q$99),"OK")</f>
        <v/>
      </c>
      <c r="J32" s="901">
        <f>IF(ISERROR('28'!$D$103),"",'28'!$D$103)</f>
        <v>0</v>
      </c>
      <c r="K32" s="902"/>
      <c r="L32" s="902"/>
      <c r="M32" s="903"/>
      <c r="N32" s="583" t="s">
        <v>273</v>
      </c>
      <c r="O32" s="586"/>
    </row>
    <row r="33" spans="1:15">
      <c r="A33" s="222">
        <v>29</v>
      </c>
      <c r="B33" s="220">
        <f>+'29'!$B$8:$E$8</f>
        <v>0</v>
      </c>
      <c r="C33" s="220">
        <f>+'29'!$F$8</f>
        <v>0</v>
      </c>
      <c r="D33" s="220" t="str">
        <f>IF('29'!$I$8="人","",'29'!$I$8)</f>
        <v/>
      </c>
      <c r="E33" s="220" t="str">
        <f>IF('29'!$F$25="有 ・ 無","",'29'!$F$25)</f>
        <v>有　・　無</v>
      </c>
      <c r="F33" s="300" t="str">
        <f>IF(IF(ISERROR('29'!$Q$94),"",'29'!$Q$94)&gt;0,IF(ISERROR('29'!$Q$94),"",'29'!$Q$94),"OK")</f>
        <v/>
      </c>
      <c r="G33" s="300" t="str">
        <f>IF(IF(ISERROR('29'!$Q$97),"",'29'!$Q$97)&gt;0,IF(ISERROR('29'!$Q$97),"",'29'!$Q$97),"OK")</f>
        <v/>
      </c>
      <c r="H33" s="300" t="str">
        <f>IF(IF(ISERROR('29'!$Q$98),"",'29'!$Q$98)&gt;0,IF(ISERROR('29'!$Q$98),"",'29'!$Q$98),"OK")</f>
        <v/>
      </c>
      <c r="I33" s="300" t="str">
        <f>IF(IF(ISERROR('29'!$Q$99),"",'29'!$Q$99)&gt;0,IF(ISERROR('29'!$Q$99),"",'29'!$Q$99),"OK")</f>
        <v/>
      </c>
      <c r="J33" s="898">
        <f>IF(ISERROR('29'!$D$103),"",'29'!$D$103)</f>
        <v>0</v>
      </c>
      <c r="K33" s="899"/>
      <c r="L33" s="899"/>
      <c r="M33" s="900"/>
      <c r="N33" s="582" t="s">
        <v>272</v>
      </c>
      <c r="O33" s="587"/>
    </row>
    <row r="34" spans="1:15">
      <c r="A34" s="256">
        <v>30</v>
      </c>
      <c r="B34" s="257">
        <f>+'30'!$B$8:$E$8</f>
        <v>0</v>
      </c>
      <c r="C34" s="257">
        <f>+'30'!$F$8</f>
        <v>0</v>
      </c>
      <c r="D34" s="257" t="str">
        <f>IF('30'!$I$8="人","",'30'!$I$8)</f>
        <v/>
      </c>
      <c r="E34" s="257" t="str">
        <f>IF('30'!$F$25="有 ・ 無","",'30'!$F$25)</f>
        <v>有　・　無</v>
      </c>
      <c r="F34" s="301" t="str">
        <f>IF(IF(ISERROR('30'!$Q$94),"",'30'!$Q$94)&gt;0,IF(ISERROR('30'!$Q$94),"",'30'!$Q$94),"OK")</f>
        <v/>
      </c>
      <c r="G34" s="301" t="str">
        <f>IF(IF(ISERROR('30'!$Q$97),"",'30'!$Q$97)&gt;0,IF(ISERROR('30'!$Q$97),"",'30'!$Q$97),"OK")</f>
        <v/>
      </c>
      <c r="H34" s="301" t="str">
        <f>IF(IF(ISERROR('30'!$Q$98),"",'30'!$Q$98)&gt;0,IF(ISERROR('30'!$Q$98),"",'30'!$Q$98),"OK")</f>
        <v/>
      </c>
      <c r="I34" s="301" t="str">
        <f>IF(IF(ISERROR('30'!$Q$99),"",'30'!$Q$99)&gt;0,IF(ISERROR('30'!$Q$99),"",'30'!$Q$99),"OK")</f>
        <v/>
      </c>
      <c r="J34" s="901">
        <f>IF(ISERROR('30'!$D$103),"",'30'!$D$103)</f>
        <v>0</v>
      </c>
      <c r="K34" s="902"/>
      <c r="L34" s="902"/>
      <c r="M34" s="903"/>
      <c r="N34" s="583" t="s">
        <v>273</v>
      </c>
      <c r="O34" s="586"/>
    </row>
    <row r="35" spans="1:15">
      <c r="A35" s="222">
        <v>31</v>
      </c>
      <c r="B35" s="220">
        <f>+'31'!$B$8:$E$8</f>
        <v>0</v>
      </c>
      <c r="C35" s="220">
        <f>+'31'!$F$8</f>
        <v>0</v>
      </c>
      <c r="D35" s="220" t="str">
        <f>IF('31'!$I$8="人","",'31'!$I$8)</f>
        <v/>
      </c>
      <c r="E35" s="220" t="str">
        <f>IF('31'!$F$25="有 ・ 無","",'31'!$F$25)</f>
        <v>有　・　無</v>
      </c>
      <c r="F35" s="300" t="str">
        <f>IF(IF(ISERROR('31'!$Q$94),"",'31'!$Q$94)&gt;0,IF(ISERROR('31'!$Q$94),"",'31'!$Q$94),"OK")</f>
        <v/>
      </c>
      <c r="G35" s="300" t="str">
        <f>IF(IF(ISERROR('31'!$Q$97),"",'31'!$Q$97)&gt;0,IF(ISERROR('31'!$Q$97),"",'31'!$Q$97),"OK")</f>
        <v/>
      </c>
      <c r="H35" s="300" t="str">
        <f>IF(IF(ISERROR('31'!$Q$98),"",'31'!$Q$98)&gt;0,IF(ISERROR('31'!$Q$98),"",'31'!$Q$98),"OK")</f>
        <v/>
      </c>
      <c r="I35" s="300" t="str">
        <f>IF(IF(ISERROR('31'!$Q$99),"",'31'!$Q$99)&gt;0,IF(ISERROR('31'!$Q$99),"",'31'!$Q$99),"OK")</f>
        <v/>
      </c>
      <c r="J35" s="898">
        <f>IF(ISERROR('31'!$D$103),"",'31'!$D$103)</f>
        <v>0</v>
      </c>
      <c r="K35" s="899"/>
      <c r="L35" s="899"/>
      <c r="M35" s="900"/>
      <c r="N35" s="582" t="s">
        <v>272</v>
      </c>
      <c r="O35" s="587"/>
    </row>
    <row r="36" spans="1:15">
      <c r="A36" s="256">
        <v>32</v>
      </c>
      <c r="B36" s="257">
        <f>+'32'!$B$8:$E$8</f>
        <v>0</v>
      </c>
      <c r="C36" s="257">
        <f>+'32'!$F$8</f>
        <v>0</v>
      </c>
      <c r="D36" s="257" t="str">
        <f>IF('32'!$I$8="人","",'32'!$I$8)</f>
        <v/>
      </c>
      <c r="E36" s="257" t="str">
        <f>IF('32'!$F$25="有 ・ 無","",'32'!$F$25)</f>
        <v>有　・　無</v>
      </c>
      <c r="F36" s="301" t="str">
        <f>IF(IF(ISERROR('32'!$Q$94),"",'32'!$Q$94)&gt;0,IF(ISERROR('32'!$Q$94),"",'32'!$Q$94),"OK")</f>
        <v/>
      </c>
      <c r="G36" s="301" t="str">
        <f>IF(IF(ISERROR('32'!$Q$97),"",'32'!$Q$97)&gt;0,IF(ISERROR('32'!$Q$97),"",'32'!$Q$97),"OK")</f>
        <v/>
      </c>
      <c r="H36" s="301" t="str">
        <f>IF(IF(ISERROR('32'!$Q$98),"",'32'!$Q$98)&gt;0,IF(ISERROR('32'!$Q$98),"",'32'!$Q$98),"OK")</f>
        <v/>
      </c>
      <c r="I36" s="301" t="str">
        <f>IF(IF(ISERROR('32'!$Q$99),"",'32'!$Q$99)&gt;0,IF(ISERROR('32'!$Q$99),"",'32'!$Q$99),"OK")</f>
        <v/>
      </c>
      <c r="J36" s="901">
        <f>IF(ISERROR('32'!$D$103),"",'32'!$D$103)</f>
        <v>0</v>
      </c>
      <c r="K36" s="902"/>
      <c r="L36" s="902"/>
      <c r="M36" s="903"/>
      <c r="N36" s="583" t="s">
        <v>273</v>
      </c>
      <c r="O36" s="586"/>
    </row>
    <row r="37" spans="1:15">
      <c r="A37" s="222">
        <v>33</v>
      </c>
      <c r="B37" s="220">
        <f>+'33'!$B$8:$E$8</f>
        <v>0</v>
      </c>
      <c r="C37" s="220">
        <f>+'33'!$F$8</f>
        <v>0</v>
      </c>
      <c r="D37" s="220" t="str">
        <f>IF('33'!$I$8="人","",'33'!$I$8)</f>
        <v/>
      </c>
      <c r="E37" s="220" t="str">
        <f>IF('33'!$F$25="有 ・ 無","",'33'!$F$25)</f>
        <v>有　・　無</v>
      </c>
      <c r="F37" s="300" t="str">
        <f>IF(IF(ISERROR('33'!$Q$94),"",'33'!$Q$94)&gt;0,IF(ISERROR('33'!$Q$94),"",'33'!$Q$94),"OK")</f>
        <v/>
      </c>
      <c r="G37" s="300" t="str">
        <f>IF(IF(ISERROR('33'!$Q$97),"",'33'!$Q$97)&gt;0,IF(ISERROR('33'!$Q$97),"",'33'!$Q$97),"OK")</f>
        <v/>
      </c>
      <c r="H37" s="300" t="str">
        <f>IF(IF(ISERROR('33'!$Q$98),"",'33'!$Q$98)&gt;0,IF(ISERROR('33'!$Q$98),"",'33'!$Q$98),"OK")</f>
        <v/>
      </c>
      <c r="I37" s="300" t="str">
        <f>IF(IF(ISERROR('33'!$Q$99),"",'33'!$Q$99)&gt;0,IF(ISERROR('33'!$Q$99),"",'33'!$Q$99),"OK")</f>
        <v/>
      </c>
      <c r="J37" s="898">
        <f>IF(ISERROR('33'!$D$103),"",'33'!$D$103)</f>
        <v>0</v>
      </c>
      <c r="K37" s="899"/>
      <c r="L37" s="899"/>
      <c r="M37" s="900"/>
      <c r="N37" s="582" t="s">
        <v>272</v>
      </c>
      <c r="O37" s="587"/>
    </row>
    <row r="38" spans="1:15">
      <c r="A38" s="256">
        <v>34</v>
      </c>
      <c r="B38" s="257">
        <f>+'34'!$B$8:$E$8</f>
        <v>0</v>
      </c>
      <c r="C38" s="257">
        <f>+'34'!$F$8</f>
        <v>0</v>
      </c>
      <c r="D38" s="257" t="str">
        <f>IF('34'!$I$8="人","",'34'!$I$8)</f>
        <v/>
      </c>
      <c r="E38" s="257" t="str">
        <f>IF('34'!$F$25="有 ・ 無","",'34'!$F$25)</f>
        <v>有　・　無</v>
      </c>
      <c r="F38" s="301" t="str">
        <f>IF(IF(ISERROR('34'!$Q$94),"",'34'!$Q$94)&gt;0,IF(ISERROR('34'!$Q$94),"",'34'!$Q$94),"OK")</f>
        <v/>
      </c>
      <c r="G38" s="301" t="str">
        <f>IF(IF(ISERROR('34'!$Q$97),"",'34'!$Q$97)&gt;0,IF(ISERROR('34'!$Q$97),"",'34'!$Q$97),"OK")</f>
        <v/>
      </c>
      <c r="H38" s="301" t="str">
        <f>IF(IF(ISERROR('34'!$Q$98),"",'34'!$Q$98)&gt;0,IF(ISERROR('34'!$Q$98),"",'34'!$Q$98),"OK")</f>
        <v/>
      </c>
      <c r="I38" s="301" t="str">
        <f>IF(IF(ISERROR('34'!$Q$99),"",'34'!$Q$99)&gt;0,IF(ISERROR('34'!$Q$99),"",'34'!$Q$99),"OK")</f>
        <v/>
      </c>
      <c r="J38" s="901">
        <f>IF(ISERROR('34'!$D$103),"",'34'!$D$103)</f>
        <v>0</v>
      </c>
      <c r="K38" s="902"/>
      <c r="L38" s="902"/>
      <c r="M38" s="903"/>
      <c r="N38" s="583" t="s">
        <v>273</v>
      </c>
      <c r="O38" s="586"/>
    </row>
    <row r="39" spans="1:15" ht="13.5" customHeight="1" thickBot="1">
      <c r="A39" s="222"/>
      <c r="B39" s="258" t="s">
        <v>220</v>
      </c>
      <c r="C39" s="259"/>
      <c r="D39" s="255">
        <f>SUBTOTAL(109,D5:D38)</f>
        <v>0</v>
      </c>
      <c r="E39" s="255"/>
      <c r="F39" s="255">
        <f>SUBTOTAL(109,F5:F38)</f>
        <v>0</v>
      </c>
      <c r="G39" s="255">
        <f>SUBTOTAL(109,G5:G38)</f>
        <v>0</v>
      </c>
      <c r="H39" s="255">
        <f>SUBTOTAL(109,H5:H38)</f>
        <v>0</v>
      </c>
      <c r="I39" s="255">
        <f>SUBTOTAL(109,I5:I38)</f>
        <v>0</v>
      </c>
      <c r="J39" s="907" t="s">
        <v>282</v>
      </c>
      <c r="K39" s="908"/>
      <c r="L39" s="909"/>
      <c r="M39" s="587" t="s">
        <v>274</v>
      </c>
      <c r="N39" s="588">
        <f>COUNTIF(N$5:N$38,M39)</f>
        <v>0</v>
      </c>
      <c r="O39" s="588"/>
    </row>
    <row r="40" spans="1:15" ht="13.5" customHeight="1" thickTop="1" thickBot="1">
      <c r="A40" s="222"/>
      <c r="B40" s="260" t="s">
        <v>222</v>
      </c>
      <c r="C40" s="261"/>
      <c r="D40" s="221"/>
      <c r="E40" s="221"/>
      <c r="F40" s="264">
        <f>+F39</f>
        <v>0</v>
      </c>
      <c r="G40" s="264">
        <f>+G39*3</f>
        <v>0</v>
      </c>
      <c r="H40" s="264">
        <f>+H39*3</f>
        <v>0</v>
      </c>
      <c r="I40" s="264">
        <f>+I39</f>
        <v>0</v>
      </c>
      <c r="J40" s="904" t="s">
        <v>280</v>
      </c>
      <c r="K40" s="905"/>
      <c r="L40" s="906"/>
      <c r="M40" s="589" t="s">
        <v>275</v>
      </c>
      <c r="N40" s="588">
        <f t="shared" ref="N40:N44" si="0">COUNTIF(N$5:N$38,M40)</f>
        <v>0</v>
      </c>
      <c r="O40" s="588"/>
    </row>
    <row r="41" spans="1:15" ht="13.5" customHeight="1" thickTop="1" thickBot="1">
      <c r="A41" s="222"/>
      <c r="B41" s="260" t="s">
        <v>223</v>
      </c>
      <c r="C41" s="262"/>
      <c r="D41" s="221"/>
      <c r="E41" s="263"/>
      <c r="F41" s="268"/>
      <c r="G41" s="269"/>
      <c r="H41" s="269"/>
      <c r="I41" s="270"/>
      <c r="J41" s="590" t="s">
        <v>283</v>
      </c>
      <c r="K41" s="591" t="s">
        <v>281</v>
      </c>
      <c r="L41" s="592" t="s">
        <v>284</v>
      </c>
      <c r="M41" s="593" t="s">
        <v>276</v>
      </c>
      <c r="N41" s="588">
        <f t="shared" si="0"/>
        <v>0</v>
      </c>
      <c r="O41" s="594"/>
    </row>
    <row r="42" spans="1:15" ht="13.5" customHeight="1" thickTop="1" thickBot="1">
      <c r="A42" s="222"/>
      <c r="B42" s="260" t="s">
        <v>229</v>
      </c>
      <c r="C42" s="262"/>
      <c r="D42" s="221"/>
      <c r="E42" s="221"/>
      <c r="F42" s="265"/>
      <c r="G42" s="266">
        <f>+G40-G41</f>
        <v>0</v>
      </c>
      <c r="H42" s="266">
        <f>+H40-H41</f>
        <v>0</v>
      </c>
      <c r="I42" s="267">
        <f>+I40-I41</f>
        <v>0</v>
      </c>
      <c r="J42" s="595"/>
      <c r="K42" s="596"/>
      <c r="L42" s="597"/>
      <c r="M42" s="598" t="s">
        <v>277</v>
      </c>
      <c r="N42" s="588">
        <f t="shared" si="0"/>
        <v>0</v>
      </c>
      <c r="O42" s="599"/>
    </row>
    <row r="43" spans="1:15" ht="13.5" customHeight="1" thickTop="1">
      <c r="A43" s="305" t="s">
        <v>230</v>
      </c>
      <c r="B43" s="306"/>
      <c r="C43" s="306"/>
      <c r="D43" s="306"/>
      <c r="E43" s="306"/>
      <c r="F43" s="306"/>
      <c r="G43" s="306"/>
      <c r="H43" s="306"/>
      <c r="I43" s="306"/>
      <c r="J43" s="600"/>
      <c r="K43" s="600"/>
      <c r="L43" s="600"/>
      <c r="M43" s="587" t="s">
        <v>278</v>
      </c>
      <c r="N43" s="588">
        <f t="shared" si="0"/>
        <v>0</v>
      </c>
      <c r="O43" s="601"/>
    </row>
    <row r="44" spans="1:15" ht="13.5" customHeight="1">
      <c r="A44" s="305" t="s">
        <v>231</v>
      </c>
      <c r="B44" s="306"/>
      <c r="C44" s="306"/>
      <c r="D44" s="306"/>
      <c r="E44" s="306"/>
      <c r="F44" s="306"/>
      <c r="G44" s="306"/>
      <c r="H44" s="306"/>
      <c r="I44" s="306"/>
      <c r="J44" s="600"/>
      <c r="K44" s="600"/>
      <c r="L44" s="600"/>
      <c r="M44" s="587" t="s">
        <v>279</v>
      </c>
      <c r="N44" s="588">
        <f t="shared" si="0"/>
        <v>0</v>
      </c>
      <c r="O44" s="601"/>
    </row>
    <row r="45" spans="1:15">
      <c r="J45" s="602"/>
      <c r="K45" s="602"/>
      <c r="L45" s="602"/>
      <c r="M45" s="602"/>
      <c r="N45" s="603"/>
      <c r="O45" s="603"/>
    </row>
  </sheetData>
  <mergeCells count="47">
    <mergeCell ref="J5:M5"/>
    <mergeCell ref="J28:M28"/>
    <mergeCell ref="J27:M27"/>
    <mergeCell ref="J26:M26"/>
    <mergeCell ref="J25:M25"/>
    <mergeCell ref="J24:M24"/>
    <mergeCell ref="J10:M10"/>
    <mergeCell ref="J9:M9"/>
    <mergeCell ref="J8:M8"/>
    <mergeCell ref="J7:M7"/>
    <mergeCell ref="J6:M6"/>
    <mergeCell ref="J15:M15"/>
    <mergeCell ref="J14:M14"/>
    <mergeCell ref="J13:M13"/>
    <mergeCell ref="J12:M12"/>
    <mergeCell ref="J11:M11"/>
    <mergeCell ref="F2:I2"/>
    <mergeCell ref="A2:A4"/>
    <mergeCell ref="B2:B4"/>
    <mergeCell ref="C2:C4"/>
    <mergeCell ref="D2:D4"/>
    <mergeCell ref="E2:E4"/>
    <mergeCell ref="N2:O3"/>
    <mergeCell ref="L1:O1"/>
    <mergeCell ref="J2:M2"/>
    <mergeCell ref="J3:M3"/>
    <mergeCell ref="J4:M4"/>
    <mergeCell ref="J20:M20"/>
    <mergeCell ref="J19:M19"/>
    <mergeCell ref="J18:M18"/>
    <mergeCell ref="J17:M17"/>
    <mergeCell ref="J16:M16"/>
    <mergeCell ref="J23:M23"/>
    <mergeCell ref="J22:M22"/>
    <mergeCell ref="J21:M21"/>
    <mergeCell ref="J40:L40"/>
    <mergeCell ref="J39:L39"/>
    <mergeCell ref="J38:M38"/>
    <mergeCell ref="J37:M37"/>
    <mergeCell ref="J36:M36"/>
    <mergeCell ref="J35:M35"/>
    <mergeCell ref="J34:M34"/>
    <mergeCell ref="J33:M33"/>
    <mergeCell ref="J32:M32"/>
    <mergeCell ref="J31:M31"/>
    <mergeCell ref="J30:M30"/>
    <mergeCell ref="J29:M29"/>
  </mergeCells>
  <phoneticPr fontId="23"/>
  <dataValidations count="1">
    <dataValidation type="list" allowBlank="1" showInputMessage="1" showErrorMessage="1" sqref="N5:N38">
      <formula1>"-,要請なし,活動中,医療ﾁｰﾑ,小児周産期,DPAT,歯科,DCAT,他支援ﾁｰﾑ"</formula1>
    </dataValidation>
  </dataValidations>
  <pageMargins left="0.43307086614173229" right="0.23622047244094491" top="0.35433070866141736" bottom="0.35433070866141736" header="0.31496062992125984" footer="0.31496062992125984"/>
  <pageSetup paperSize="9" orientation="landscape" r:id="rId1"/>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topLeftCell="A31" zoomScale="110" zoomScaleNormal="100" zoomScaleSheetLayoutView="110" workbookViewId="0">
      <selection activeCell="B103" sqref="B103:C103"/>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125" style="1" customWidth="1"/>
    <col min="13" max="13" width="8.5" style="1" customWidth="1"/>
    <col min="14" max="14" width="7.875" style="1" customWidth="1"/>
    <col min="15" max="16" width="8.25" style="1" customWidth="1"/>
    <col min="17" max="16384" width="9" style="1"/>
  </cols>
  <sheetData>
    <row r="1" spans="1:11" ht="17.25" customHeight="1" thickBot="1">
      <c r="A1" s="4" t="s">
        <v>225</v>
      </c>
      <c r="B1" s="4"/>
      <c r="C1" s="4"/>
      <c r="D1" s="4"/>
      <c r="E1" s="1248" t="s">
        <v>342</v>
      </c>
      <c r="F1" s="1248"/>
      <c r="G1" s="1248"/>
      <c r="H1" s="1248"/>
      <c r="I1" s="1248"/>
      <c r="J1" s="1248"/>
      <c r="K1" s="1248"/>
    </row>
    <row r="2" spans="1:11" ht="17.25" customHeight="1" thickTop="1">
      <c r="A2" s="678" t="s">
        <v>130</v>
      </c>
      <c r="B2" s="679"/>
      <c r="C2" s="679"/>
      <c r="D2" s="679"/>
      <c r="E2" s="679"/>
      <c r="F2" s="4"/>
      <c r="G2" s="669" t="s">
        <v>65</v>
      </c>
      <c r="H2" s="670"/>
      <c r="I2" s="663" t="s">
        <v>0</v>
      </c>
      <c r="J2" s="664"/>
      <c r="K2" s="665"/>
    </row>
    <row r="3" spans="1:11" ht="17.25" customHeight="1" thickBot="1">
      <c r="A3" s="679"/>
      <c r="B3" s="679"/>
      <c r="C3" s="679"/>
      <c r="D3" s="679"/>
      <c r="E3" s="679"/>
      <c r="F3" s="4"/>
      <c r="G3" s="671" t="s">
        <v>28</v>
      </c>
      <c r="H3" s="672"/>
      <c r="I3" s="666"/>
      <c r="J3" s="667"/>
      <c r="K3" s="668"/>
    </row>
    <row r="4" spans="1:11" ht="17.25" customHeight="1" thickTop="1">
      <c r="A4" s="6" t="s">
        <v>1</v>
      </c>
      <c r="B4" s="4"/>
      <c r="C4" s="4"/>
      <c r="D4" s="4"/>
      <c r="E4" s="4"/>
      <c r="F4" s="4"/>
      <c r="G4" s="530"/>
      <c r="H4" s="60"/>
      <c r="I4" s="60"/>
      <c r="J4" s="60"/>
      <c r="K4" s="60"/>
    </row>
    <row r="5" spans="1:11" ht="17.25" customHeight="1">
      <c r="A5" s="6" t="s">
        <v>2</v>
      </c>
      <c r="B5" s="4"/>
      <c r="C5" s="4"/>
      <c r="D5" s="4"/>
      <c r="E5" s="4"/>
      <c r="F5" s="4"/>
      <c r="G5" s="4"/>
      <c r="H5" s="4"/>
      <c r="I5" s="4"/>
      <c r="J5" s="4"/>
      <c r="K5" s="4"/>
    </row>
    <row r="6" spans="1:11" ht="17.25" customHeight="1" thickBot="1">
      <c r="A6" s="6" t="s">
        <v>3</v>
      </c>
      <c r="B6" s="4"/>
      <c r="C6" s="4"/>
      <c r="D6" s="4"/>
      <c r="E6" s="4"/>
      <c r="F6" s="4"/>
      <c r="G6" s="4"/>
      <c r="H6" s="4"/>
      <c r="I6" s="4"/>
      <c r="J6" s="4"/>
      <c r="K6" s="4"/>
    </row>
    <row r="7" spans="1:11" ht="17.25" customHeight="1" thickTop="1" thickBot="1">
      <c r="A7" s="715" t="s">
        <v>4</v>
      </c>
      <c r="B7" s="730" t="s">
        <v>5</v>
      </c>
      <c r="C7" s="729"/>
      <c r="D7" s="729"/>
      <c r="E7" s="731"/>
      <c r="F7" s="728" t="s">
        <v>73</v>
      </c>
      <c r="G7" s="729"/>
      <c r="H7" s="729"/>
      <c r="I7" s="347" t="s">
        <v>16</v>
      </c>
      <c r="J7" s="369" t="s">
        <v>349</v>
      </c>
      <c r="K7" s="370" t="s">
        <v>350</v>
      </c>
    </row>
    <row r="8" spans="1:11" ht="17.25" customHeight="1" thickTop="1" thickBot="1">
      <c r="A8" s="716"/>
      <c r="B8" s="675"/>
      <c r="C8" s="676"/>
      <c r="D8" s="676"/>
      <c r="E8" s="677"/>
      <c r="F8" s="47"/>
      <c r="G8" s="48"/>
      <c r="H8" s="48"/>
      <c r="I8" s="169" t="s">
        <v>77</v>
      </c>
      <c r="J8" s="91" t="s">
        <v>149</v>
      </c>
      <c r="K8" s="531" t="s">
        <v>150</v>
      </c>
    </row>
    <row r="9" spans="1:11" ht="17.25" customHeight="1" thickTop="1">
      <c r="A9" s="717"/>
      <c r="B9" s="16" t="s">
        <v>14</v>
      </c>
      <c r="C9" s="15"/>
      <c r="D9" s="723"/>
      <c r="E9" s="724"/>
      <c r="F9" s="16" t="s">
        <v>15</v>
      </c>
      <c r="G9" s="721"/>
      <c r="H9" s="722"/>
      <c r="I9" s="16" t="s">
        <v>6</v>
      </c>
      <c r="J9" s="673"/>
      <c r="K9" s="674"/>
    </row>
    <row r="10" spans="1:11" ht="17.25" customHeight="1">
      <c r="A10" s="717"/>
      <c r="B10" s="718"/>
      <c r="C10" s="719"/>
      <c r="D10" s="719"/>
      <c r="E10" s="720"/>
      <c r="F10" s="77" t="s">
        <v>136</v>
      </c>
      <c r="G10" s="649"/>
      <c r="H10" s="650"/>
      <c r="I10" s="532"/>
      <c r="J10" s="533"/>
      <c r="K10" s="534" t="s">
        <v>345</v>
      </c>
    </row>
    <row r="11" spans="1:11" ht="17.25" customHeight="1">
      <c r="A11" s="717"/>
      <c r="B11" s="13" t="s">
        <v>20</v>
      </c>
      <c r="C11" s="14"/>
      <c r="D11" s="637" t="s">
        <v>315</v>
      </c>
      <c r="E11" s="637"/>
      <c r="F11" s="78" t="s">
        <v>137</v>
      </c>
      <c r="G11" s="168" t="str">
        <f>IF(ISERROR(K10/I8),"",K10/I8)</f>
        <v/>
      </c>
      <c r="H11" s="10" t="s">
        <v>138</v>
      </c>
      <c r="I11" s="861" t="s">
        <v>7</v>
      </c>
      <c r="J11" s="862"/>
      <c r="K11" s="863"/>
    </row>
    <row r="12" spans="1:11" ht="17.25" customHeight="1">
      <c r="A12" s="717"/>
      <c r="B12" s="725" t="s">
        <v>60</v>
      </c>
      <c r="C12" s="726"/>
      <c r="D12" s="726"/>
      <c r="E12" s="726"/>
      <c r="F12" s="726"/>
      <c r="G12" s="726"/>
      <c r="H12" s="727"/>
      <c r="I12" s="864"/>
      <c r="J12" s="865"/>
      <c r="K12" s="866"/>
    </row>
    <row r="13" spans="1:11" ht="17.25" customHeight="1" thickBot="1">
      <c r="A13" s="628"/>
      <c r="B13" s="885"/>
      <c r="C13" s="786"/>
      <c r="D13" s="786"/>
      <c r="E13" s="786"/>
      <c r="F13" s="786"/>
      <c r="G13" s="786"/>
      <c r="H13" s="787"/>
      <c r="I13" s="776" t="s">
        <v>185</v>
      </c>
      <c r="J13" s="777"/>
      <c r="K13" s="166" t="str">
        <f>IF(ISERROR(K10/3.5),"人",K10/3.5)</f>
        <v>人</v>
      </c>
    </row>
    <row r="14" spans="1:11" ht="17.25" customHeight="1" thickTop="1">
      <c r="A14" s="715" t="s">
        <v>13</v>
      </c>
      <c r="B14" s="730" t="s">
        <v>8</v>
      </c>
      <c r="C14" s="739"/>
      <c r="D14" s="739"/>
      <c r="E14" s="739"/>
      <c r="F14" s="739"/>
      <c r="G14" s="739"/>
      <c r="H14" s="740"/>
      <c r="I14" s="774" t="s">
        <v>187</v>
      </c>
      <c r="J14" s="775"/>
      <c r="K14" s="167" t="str">
        <f>IF(ISERROR(I8-K13),"人",I8-K13)</f>
        <v>人</v>
      </c>
    </row>
    <row r="15" spans="1:11" ht="17.25" customHeight="1" thickBot="1">
      <c r="A15" s="716"/>
      <c r="B15" s="44" t="s">
        <v>17</v>
      </c>
      <c r="C15" s="45"/>
      <c r="D15" s="784"/>
      <c r="E15" s="784"/>
      <c r="F15" s="784"/>
      <c r="G15" s="784"/>
      <c r="H15" s="785"/>
      <c r="I15" s="774" t="s">
        <v>186</v>
      </c>
      <c r="J15" s="775"/>
      <c r="K15" s="166" t="str">
        <f>IF(ISERROR(K10/6.4),"人",K10/6.4)</f>
        <v>人</v>
      </c>
    </row>
    <row r="16" spans="1:11" ht="17.25" customHeight="1" thickTop="1">
      <c r="A16" s="717"/>
      <c r="B16" s="16" t="s">
        <v>18</v>
      </c>
      <c r="C16" s="15"/>
      <c r="D16" s="786"/>
      <c r="E16" s="786"/>
      <c r="F16" s="786"/>
      <c r="G16" s="786"/>
      <c r="H16" s="787"/>
      <c r="I16" s="776" t="s">
        <v>188</v>
      </c>
      <c r="J16" s="777"/>
      <c r="K16" s="167" t="str">
        <f>IF(ISERROR(I8-K15),"人",I8-K15)</f>
        <v>人</v>
      </c>
    </row>
    <row r="17" spans="1:12" ht="17.25" customHeight="1">
      <c r="A17" s="717"/>
      <c r="B17" s="736" t="s">
        <v>19</v>
      </c>
      <c r="C17" s="737"/>
      <c r="D17" s="737"/>
      <c r="E17" s="737"/>
      <c r="F17" s="737"/>
      <c r="G17" s="737"/>
      <c r="H17" s="738"/>
      <c r="I17" s="158"/>
      <c r="J17" s="159"/>
      <c r="K17" s="160"/>
    </row>
    <row r="18" spans="1:12" ht="17.25" customHeight="1">
      <c r="A18" s="717"/>
      <c r="B18" s="718"/>
      <c r="C18" s="719"/>
      <c r="D18" s="719"/>
      <c r="E18" s="719"/>
      <c r="F18" s="719"/>
      <c r="G18" s="719"/>
      <c r="H18" s="720"/>
      <c r="I18" s="158"/>
      <c r="J18" s="159"/>
      <c r="K18" s="160"/>
    </row>
    <row r="19" spans="1:12" ht="17.25" customHeight="1" thickBot="1">
      <c r="A19" s="717"/>
      <c r="B19" s="349" t="s">
        <v>21</v>
      </c>
      <c r="C19" s="12"/>
      <c r="D19" s="867" t="s">
        <v>29</v>
      </c>
      <c r="E19" s="867"/>
      <c r="F19" s="867"/>
      <c r="G19" s="867"/>
      <c r="H19" s="868"/>
      <c r="I19" s="158"/>
      <c r="J19" s="159"/>
      <c r="K19" s="160"/>
    </row>
    <row r="20" spans="1:12" ht="17.25" customHeight="1" thickTop="1">
      <c r="A20" s="716"/>
      <c r="B20" s="857" t="s">
        <v>26</v>
      </c>
      <c r="C20" s="858"/>
      <c r="D20" s="732" t="s">
        <v>30</v>
      </c>
      <c r="E20" s="732"/>
      <c r="F20" s="732"/>
      <c r="G20" s="732"/>
      <c r="H20" s="732"/>
      <c r="I20" s="1249" t="s">
        <v>126</v>
      </c>
      <c r="J20" s="1249"/>
      <c r="K20" s="1250"/>
    </row>
    <row r="21" spans="1:12" ht="17.25" customHeight="1" thickBot="1">
      <c r="A21" s="716"/>
      <c r="B21" s="859"/>
      <c r="C21" s="860"/>
      <c r="D21" s="695" t="s">
        <v>330</v>
      </c>
      <c r="E21" s="695"/>
      <c r="F21" s="695"/>
      <c r="G21" s="695"/>
      <c r="H21" s="695"/>
      <c r="I21" s="695"/>
      <c r="J21" s="695"/>
      <c r="K21" s="696"/>
    </row>
    <row r="22" spans="1:12" ht="17.25" customHeight="1" thickTop="1">
      <c r="A22" s="717"/>
      <c r="B22" s="655" t="s">
        <v>22</v>
      </c>
      <c r="C22" s="656"/>
      <c r="D22" s="786" t="s">
        <v>30</v>
      </c>
      <c r="E22" s="786"/>
      <c r="F22" s="786"/>
      <c r="G22" s="786"/>
      <c r="H22" s="786"/>
      <c r="I22" s="707" t="s">
        <v>11</v>
      </c>
      <c r="J22" s="708"/>
      <c r="K22" s="709"/>
    </row>
    <row r="23" spans="1:12" ht="17.25" customHeight="1">
      <c r="A23" s="717"/>
      <c r="B23" s="658"/>
      <c r="C23" s="659"/>
      <c r="D23" s="719" t="s">
        <v>27</v>
      </c>
      <c r="E23" s="719"/>
      <c r="F23" s="719"/>
      <c r="G23" s="719"/>
      <c r="H23" s="719"/>
      <c r="I23" s="710"/>
      <c r="J23" s="708"/>
      <c r="K23" s="709"/>
    </row>
    <row r="24" spans="1:12" ht="17.25" customHeight="1" thickBot="1">
      <c r="A24" s="717"/>
      <c r="B24" s="725" t="s">
        <v>9</v>
      </c>
      <c r="C24" s="796"/>
      <c r="D24" s="796"/>
      <c r="E24" s="796"/>
      <c r="F24" s="796"/>
      <c r="G24" s="796"/>
      <c r="H24" s="796"/>
      <c r="I24" s="790"/>
      <c r="J24" s="791"/>
      <c r="K24" s="792"/>
    </row>
    <row r="25" spans="1:12" ht="17.25" customHeight="1" thickTop="1" thickBot="1">
      <c r="A25" s="717"/>
      <c r="B25" s="17" t="s">
        <v>23</v>
      </c>
      <c r="C25" s="18"/>
      <c r="D25" s="348" t="s">
        <v>314</v>
      </c>
      <c r="E25" s="58" t="s">
        <v>71</v>
      </c>
      <c r="F25" s="175" t="s">
        <v>314</v>
      </c>
      <c r="G25" s="741"/>
      <c r="H25" s="742"/>
      <c r="I25" s="790"/>
      <c r="J25" s="791"/>
      <c r="K25" s="792"/>
    </row>
    <row r="26" spans="1:12" ht="17.25" customHeight="1" thickTop="1">
      <c r="A26" s="628"/>
      <c r="B26" s="869" t="s">
        <v>25</v>
      </c>
      <c r="C26" s="870"/>
      <c r="D26" s="870"/>
      <c r="E26" s="56" t="s">
        <v>314</v>
      </c>
      <c r="F26" s="733"/>
      <c r="G26" s="734"/>
      <c r="H26" s="735"/>
      <c r="I26" s="793"/>
      <c r="J26" s="794"/>
      <c r="K26" s="795"/>
    </row>
    <row r="27" spans="1:12" ht="17.25" customHeight="1">
      <c r="A27" s="627"/>
      <c r="B27" s="629" t="s">
        <v>293</v>
      </c>
      <c r="C27" s="630"/>
      <c r="D27" s="630"/>
      <c r="E27" s="630"/>
      <c r="F27" s="630"/>
      <c r="G27" s="630"/>
      <c r="H27" s="631"/>
      <c r="I27" s="680" t="s">
        <v>10</v>
      </c>
      <c r="J27" s="711"/>
      <c r="K27" s="681"/>
    </row>
    <row r="28" spans="1:12" ht="17.25" customHeight="1" thickBot="1">
      <c r="A28" s="628"/>
      <c r="B28" s="632"/>
      <c r="C28" s="633"/>
      <c r="D28" s="633"/>
      <c r="E28" s="633"/>
      <c r="F28" s="633"/>
      <c r="G28" s="633"/>
      <c r="H28" s="634"/>
      <c r="I28" s="712"/>
      <c r="J28" s="713"/>
      <c r="K28" s="714"/>
    </row>
    <row r="29" spans="1:12" ht="17.25" customHeight="1" thickTop="1">
      <c r="A29" s="750" t="s">
        <v>12</v>
      </c>
      <c r="B29" s="680" t="s">
        <v>31</v>
      </c>
      <c r="C29" s="847"/>
      <c r="D29" s="41" t="s">
        <v>32</v>
      </c>
      <c r="E29" s="1251" t="s">
        <v>296</v>
      </c>
      <c r="F29" s="1251"/>
      <c r="G29" s="1252" t="s">
        <v>294</v>
      </c>
      <c r="H29" s="1253"/>
      <c r="I29" s="764" t="s">
        <v>233</v>
      </c>
      <c r="J29" s="765"/>
      <c r="K29" s="535" t="str">
        <f>IF(ISERROR(I8/250),"個",ROUNDUP(I8/250,0))</f>
        <v>個</v>
      </c>
      <c r="L29" s="1" t="s">
        <v>193</v>
      </c>
    </row>
    <row r="30" spans="1:12" ht="17.25" customHeight="1">
      <c r="A30" s="717"/>
      <c r="B30" s="848"/>
      <c r="C30" s="849"/>
      <c r="D30" s="42" t="s">
        <v>62</v>
      </c>
      <c r="E30" s="1254" t="s">
        <v>296</v>
      </c>
      <c r="F30" s="1254"/>
      <c r="G30" s="1239" t="s">
        <v>294</v>
      </c>
      <c r="H30" s="1240"/>
      <c r="I30" s="646" t="s">
        <v>182</v>
      </c>
      <c r="J30" s="766"/>
      <c r="K30" s="536" t="s">
        <v>181</v>
      </c>
    </row>
    <row r="31" spans="1:12" ht="17.25" customHeight="1">
      <c r="A31" s="717"/>
      <c r="B31" s="848"/>
      <c r="C31" s="849"/>
      <c r="D31" s="42" t="s">
        <v>33</v>
      </c>
      <c r="E31" s="1241" t="s">
        <v>297</v>
      </c>
      <c r="F31" s="1241"/>
      <c r="G31" s="1241"/>
      <c r="H31" s="537" t="s">
        <v>295</v>
      </c>
      <c r="I31" s="646" t="s">
        <v>207</v>
      </c>
      <c r="J31" s="616"/>
      <c r="K31" s="171" t="str">
        <f>IF(ISERROR(I8*6),"L/日/避難所",I8*6)</f>
        <v>L/日/避難所</v>
      </c>
    </row>
    <row r="32" spans="1:12" ht="17.25" customHeight="1" thickBot="1">
      <c r="A32" s="717"/>
      <c r="B32" s="848"/>
      <c r="C32" s="849"/>
      <c r="D32" s="43" t="s">
        <v>41</v>
      </c>
      <c r="E32" s="1238" t="s">
        <v>302</v>
      </c>
      <c r="F32" s="1238"/>
      <c r="G32" s="1238"/>
      <c r="H32" s="538" t="s">
        <v>295</v>
      </c>
      <c r="I32" s="646" t="s">
        <v>192</v>
      </c>
      <c r="J32" s="616"/>
      <c r="K32" s="189" t="s">
        <v>194</v>
      </c>
    </row>
    <row r="33" spans="1:16" ht="17.25" customHeight="1" thickTop="1">
      <c r="A33" s="717"/>
      <c r="B33" s="848"/>
      <c r="C33" s="850"/>
      <c r="D33" s="28" t="s">
        <v>34</v>
      </c>
      <c r="E33" s="1242" t="s">
        <v>296</v>
      </c>
      <c r="F33" s="1242"/>
      <c r="G33" s="1243" t="s">
        <v>294</v>
      </c>
      <c r="H33" s="1244"/>
      <c r="I33" s="615" t="s">
        <v>184</v>
      </c>
      <c r="J33" s="616"/>
      <c r="K33" s="171" t="str">
        <f>IF(ISERROR(I8*3),"L/日/避難所",I8*3)</f>
        <v>L/日/避難所</v>
      </c>
    </row>
    <row r="34" spans="1:16" ht="17.25" customHeight="1">
      <c r="A34" s="717"/>
      <c r="B34" s="816"/>
      <c r="C34" s="818"/>
      <c r="D34" s="349" t="s">
        <v>35</v>
      </c>
      <c r="E34" s="1245" t="s">
        <v>296</v>
      </c>
      <c r="F34" s="1245"/>
      <c r="G34" s="1246" t="s">
        <v>294</v>
      </c>
      <c r="H34" s="1247"/>
      <c r="I34" s="162" t="s">
        <v>183</v>
      </c>
      <c r="J34" s="539" t="s">
        <v>206</v>
      </c>
      <c r="K34" s="171" t="str">
        <f>IF(ISERROR(J34*I8),"L/日/避難所",J34*I8)</f>
        <v>L/日/避難所</v>
      </c>
    </row>
    <row r="35" spans="1:16" ht="17.25" customHeight="1">
      <c r="A35" s="717"/>
      <c r="B35" s="629" t="s">
        <v>36</v>
      </c>
      <c r="C35" s="851"/>
      <c r="D35" s="13" t="s">
        <v>37</v>
      </c>
      <c r="E35" s="90" t="s">
        <v>298</v>
      </c>
      <c r="F35" s="651" t="s">
        <v>299</v>
      </c>
      <c r="G35" s="651"/>
      <c r="H35" s="540"/>
      <c r="I35" s="697"/>
      <c r="J35" s="698"/>
      <c r="K35" s="699"/>
    </row>
    <row r="36" spans="1:16" ht="17.25" customHeight="1" thickBot="1">
      <c r="A36" s="717"/>
      <c r="B36" s="852"/>
      <c r="C36" s="853"/>
      <c r="D36" s="349" t="s">
        <v>38</v>
      </c>
      <c r="E36" s="88" t="s">
        <v>298</v>
      </c>
      <c r="F36" s="767" t="s">
        <v>299</v>
      </c>
      <c r="G36" s="767"/>
      <c r="H36" s="541"/>
      <c r="I36" s="644"/>
      <c r="J36" s="645"/>
      <c r="K36" s="700"/>
    </row>
    <row r="37" spans="1:16" ht="17.25" customHeight="1" thickTop="1" thickBot="1">
      <c r="A37" s="717"/>
      <c r="B37" s="852"/>
      <c r="C37" s="854"/>
      <c r="D37" s="53" t="s">
        <v>39</v>
      </c>
      <c r="E37" s="89" t="s">
        <v>298</v>
      </c>
      <c r="F37" s="1255" t="s">
        <v>299</v>
      </c>
      <c r="G37" s="1255"/>
      <c r="H37" s="542"/>
      <c r="I37" s="645"/>
      <c r="J37" s="645"/>
      <c r="K37" s="700"/>
    </row>
    <row r="38" spans="1:16" ht="17.25" customHeight="1" thickTop="1">
      <c r="A38" s="717"/>
      <c r="B38" s="852"/>
      <c r="C38" s="853"/>
      <c r="D38" s="28" t="s">
        <v>40</v>
      </c>
      <c r="E38" s="90" t="s">
        <v>298</v>
      </c>
      <c r="F38" s="771" t="s">
        <v>299</v>
      </c>
      <c r="G38" s="771"/>
      <c r="H38" s="540"/>
      <c r="I38" s="644"/>
      <c r="J38" s="645"/>
      <c r="K38" s="700"/>
    </row>
    <row r="39" spans="1:16" ht="17.25" customHeight="1" thickBot="1">
      <c r="A39" s="717"/>
      <c r="B39" s="852"/>
      <c r="C39" s="853"/>
      <c r="D39" s="349" t="s">
        <v>42</v>
      </c>
      <c r="E39" s="88" t="s">
        <v>298</v>
      </c>
      <c r="F39" s="651" t="s">
        <v>299</v>
      </c>
      <c r="G39" s="651"/>
      <c r="H39" s="543"/>
      <c r="I39" s="701"/>
      <c r="J39" s="702"/>
      <c r="K39" s="703"/>
    </row>
    <row r="40" spans="1:16" ht="17.25" customHeight="1" thickTop="1">
      <c r="A40" s="717"/>
      <c r="B40" s="852"/>
      <c r="C40" s="854"/>
      <c r="D40" s="704" t="s">
        <v>63</v>
      </c>
      <c r="E40" s="118" t="s">
        <v>300</v>
      </c>
      <c r="F40" s="172" t="s">
        <v>180</v>
      </c>
      <c r="G40" s="352" t="s">
        <v>144</v>
      </c>
      <c r="H40" s="97" t="s">
        <v>304</v>
      </c>
      <c r="I40" s="642" t="s">
        <v>292</v>
      </c>
      <c r="J40" s="643"/>
      <c r="K40" s="161" t="str">
        <f>IF(ISERROR(I8/50),"箇所",ROUNDUP(I8/50,0))</f>
        <v>箇所</v>
      </c>
      <c r="L40" s="2"/>
      <c r="M40" s="3"/>
      <c r="N40" s="3"/>
      <c r="O40" s="3"/>
      <c r="P40" s="3"/>
    </row>
    <row r="41" spans="1:16" ht="17.25" customHeight="1" thickBot="1">
      <c r="A41" s="717"/>
      <c r="B41" s="852"/>
      <c r="C41" s="854"/>
      <c r="D41" s="705"/>
      <c r="E41" s="119" t="s">
        <v>146</v>
      </c>
      <c r="F41" s="604" t="s">
        <v>301</v>
      </c>
      <c r="G41" s="428" t="s">
        <v>148</v>
      </c>
      <c r="H41" s="605" t="s">
        <v>301</v>
      </c>
      <c r="I41" s="644"/>
      <c r="J41" s="645"/>
      <c r="K41" s="161"/>
    </row>
    <row r="42" spans="1:16" ht="17.25" customHeight="1" thickTop="1" thickBot="1">
      <c r="A42" s="717"/>
      <c r="B42" s="852"/>
      <c r="C42" s="854"/>
      <c r="D42" s="706"/>
      <c r="E42" s="81" t="s">
        <v>43</v>
      </c>
      <c r="F42" s="606" t="s">
        <v>303</v>
      </c>
      <c r="G42" s="430" t="s">
        <v>61</v>
      </c>
      <c r="H42" s="607" t="s">
        <v>303</v>
      </c>
      <c r="I42" s="340"/>
      <c r="J42" s="341"/>
      <c r="K42" s="342"/>
    </row>
    <row r="43" spans="1:16" ht="17.25" customHeight="1" thickTop="1">
      <c r="A43" s="717"/>
      <c r="B43" s="852"/>
      <c r="C43" s="853"/>
      <c r="D43" s="93" t="s">
        <v>44</v>
      </c>
      <c r="E43" s="324" t="s">
        <v>304</v>
      </c>
      <c r="F43" s="8" t="s">
        <v>67</v>
      </c>
      <c r="G43" s="7"/>
      <c r="H43" s="9" t="s">
        <v>152</v>
      </c>
      <c r="I43" s="340"/>
      <c r="J43" s="341"/>
      <c r="K43" s="342"/>
    </row>
    <row r="44" spans="1:16" ht="17.25" customHeight="1">
      <c r="A44" s="717"/>
      <c r="B44" s="855"/>
      <c r="C44" s="856"/>
      <c r="D44" s="94" t="s">
        <v>45</v>
      </c>
      <c r="E44" s="346" t="s">
        <v>304</v>
      </c>
      <c r="F44" s="7" t="s">
        <v>68</v>
      </c>
      <c r="G44" s="324" t="s">
        <v>304</v>
      </c>
      <c r="H44" s="325" t="s">
        <v>152</v>
      </c>
      <c r="I44" s="343"/>
      <c r="J44" s="344"/>
      <c r="K44" s="345"/>
    </row>
    <row r="45" spans="1:16" ht="17.25" customHeight="1" thickBot="1">
      <c r="A45" s="717"/>
      <c r="B45" s="629" t="s">
        <v>46</v>
      </c>
      <c r="C45" s="851"/>
      <c r="D45" s="94" t="s">
        <v>47</v>
      </c>
      <c r="E45" s="637" t="s">
        <v>305</v>
      </c>
      <c r="F45" s="638"/>
      <c r="G45" s="351" t="s">
        <v>49</v>
      </c>
      <c r="H45" s="304" t="s">
        <v>69</v>
      </c>
      <c r="I45" s="697"/>
      <c r="J45" s="698"/>
      <c r="K45" s="699"/>
    </row>
    <row r="46" spans="1:16" ht="17.25" customHeight="1" thickTop="1" thickBot="1">
      <c r="A46" s="717"/>
      <c r="B46" s="852"/>
      <c r="C46" s="853"/>
      <c r="D46" s="647" t="s">
        <v>48</v>
      </c>
      <c r="E46" s="648"/>
      <c r="F46" s="346" t="s">
        <v>69</v>
      </c>
      <c r="G46" s="544" t="s">
        <v>308</v>
      </c>
      <c r="H46" s="104" t="s">
        <v>69</v>
      </c>
      <c r="I46" s="645"/>
      <c r="J46" s="645"/>
      <c r="K46" s="700"/>
    </row>
    <row r="47" spans="1:16" ht="17.25" customHeight="1" thickTop="1">
      <c r="A47" s="717"/>
      <c r="B47" s="852"/>
      <c r="C47" s="853"/>
      <c r="D47" s="647" t="s">
        <v>56</v>
      </c>
      <c r="E47" s="648"/>
      <c r="F47" s="648"/>
      <c r="G47" s="649" t="s">
        <v>307</v>
      </c>
      <c r="H47" s="650"/>
      <c r="I47" s="644"/>
      <c r="J47" s="645"/>
      <c r="K47" s="700"/>
    </row>
    <row r="48" spans="1:16" ht="17.25" customHeight="1">
      <c r="A48" s="717"/>
      <c r="B48" s="852"/>
      <c r="C48" s="853"/>
      <c r="D48" s="94" t="s">
        <v>52</v>
      </c>
      <c r="E48" s="10" t="s">
        <v>306</v>
      </c>
      <c r="F48" s="94" t="s">
        <v>53</v>
      </c>
      <c r="G48" s="637" t="s">
        <v>51</v>
      </c>
      <c r="H48" s="638"/>
      <c r="I48" s="644"/>
      <c r="J48" s="645"/>
      <c r="K48" s="700"/>
    </row>
    <row r="49" spans="1:11" ht="17.25" customHeight="1">
      <c r="A49" s="717"/>
      <c r="B49" s="852"/>
      <c r="C49" s="853"/>
      <c r="D49" s="94" t="s">
        <v>154</v>
      </c>
      <c r="E49" s="10" t="s">
        <v>306</v>
      </c>
      <c r="F49" s="647" t="s">
        <v>70</v>
      </c>
      <c r="G49" s="648"/>
      <c r="H49" s="353" t="s">
        <v>69</v>
      </c>
      <c r="I49" s="644"/>
      <c r="J49" s="645"/>
      <c r="K49" s="700"/>
    </row>
    <row r="50" spans="1:11" ht="17.25" customHeight="1" thickBot="1">
      <c r="A50" s="717"/>
      <c r="B50" s="855"/>
      <c r="C50" s="856"/>
      <c r="D50" s="93" t="s">
        <v>54</v>
      </c>
      <c r="E50" s="10" t="s">
        <v>306</v>
      </c>
      <c r="F50" s="684" t="s">
        <v>55</v>
      </c>
      <c r="G50" s="685"/>
      <c r="H50" s="304" t="s">
        <v>69</v>
      </c>
      <c r="I50" s="701"/>
      <c r="J50" s="702"/>
      <c r="K50" s="703"/>
    </row>
    <row r="51" spans="1:11" ht="17.25" customHeight="1" thickTop="1" thickBot="1">
      <c r="A51" s="717"/>
      <c r="B51" s="629" t="s">
        <v>57</v>
      </c>
      <c r="C51" s="871"/>
      <c r="D51" s="101" t="s">
        <v>157</v>
      </c>
      <c r="E51" s="1235" t="s">
        <v>310</v>
      </c>
      <c r="F51" s="1235"/>
      <c r="G51" s="1236" t="s">
        <v>311</v>
      </c>
      <c r="H51" s="1237"/>
      <c r="I51" s="1257" t="s">
        <v>190</v>
      </c>
      <c r="J51" s="1258"/>
      <c r="K51" s="1259"/>
    </row>
    <row r="52" spans="1:11" ht="17.25" customHeight="1" thickTop="1">
      <c r="A52" s="628"/>
      <c r="B52" s="855"/>
      <c r="C52" s="856"/>
      <c r="D52" s="102" t="s">
        <v>58</v>
      </c>
      <c r="E52" s="51" t="s">
        <v>69</v>
      </c>
      <c r="F52" s="339" t="s">
        <v>59</v>
      </c>
      <c r="G52" s="649" t="s">
        <v>309</v>
      </c>
      <c r="H52" s="650"/>
      <c r="I52" s="1260"/>
      <c r="J52" s="1261"/>
      <c r="K52" s="1262"/>
    </row>
    <row r="53" spans="1:11" ht="17.25" customHeight="1" thickBot="1">
      <c r="A53" s="4" t="s">
        <v>224</v>
      </c>
      <c r="B53" s="4"/>
      <c r="C53" s="4"/>
      <c r="D53" s="4"/>
      <c r="E53" s="1256" t="s">
        <v>127</v>
      </c>
      <c r="F53" s="1256"/>
      <c r="G53" s="1256"/>
      <c r="H53" s="1256"/>
      <c r="I53" s="1256"/>
      <c r="J53" s="1256"/>
      <c r="K53" s="1256"/>
    </row>
    <row r="54" spans="1:11" ht="17.25" customHeight="1" thickTop="1">
      <c r="A54" s="686" t="s">
        <v>130</v>
      </c>
      <c r="B54" s="686"/>
      <c r="C54" s="686"/>
      <c r="D54" s="686"/>
      <c r="E54" s="687" t="s">
        <v>5</v>
      </c>
      <c r="F54" s="688"/>
      <c r="G54" s="689"/>
      <c r="H54" s="690" t="s">
        <v>65</v>
      </c>
      <c r="I54" s="691"/>
      <c r="J54" s="751" t="s">
        <v>0</v>
      </c>
      <c r="K54" s="752"/>
    </row>
    <row r="55" spans="1:11" ht="17.25" customHeight="1" thickBot="1">
      <c r="A55" s="686"/>
      <c r="B55" s="686"/>
      <c r="C55" s="686"/>
      <c r="D55" s="686"/>
      <c r="E55" s="675"/>
      <c r="F55" s="676"/>
      <c r="G55" s="677"/>
      <c r="H55" s="653" t="s">
        <v>28</v>
      </c>
      <c r="I55" s="654"/>
      <c r="J55" s="610"/>
      <c r="K55" s="611"/>
    </row>
    <row r="56" spans="1:11" ht="17.25" customHeight="1" thickTop="1">
      <c r="A56" s="6" t="s">
        <v>1</v>
      </c>
      <c r="B56" s="4"/>
      <c r="C56" s="4"/>
      <c r="D56" s="4"/>
      <c r="E56" s="4"/>
      <c r="F56" s="4"/>
      <c r="G56" s="1272"/>
      <c r="H56" s="1272"/>
      <c r="I56" s="1272"/>
      <c r="J56" s="1272"/>
      <c r="K56" s="1272"/>
    </row>
    <row r="57" spans="1:11" ht="17.25" customHeight="1">
      <c r="A57" s="6" t="s">
        <v>2</v>
      </c>
      <c r="B57" s="4"/>
      <c r="C57" s="4"/>
      <c r="D57" s="4"/>
      <c r="E57" s="4"/>
      <c r="F57" s="4"/>
      <c r="G57" s="4"/>
      <c r="H57" s="4"/>
      <c r="I57" s="4"/>
      <c r="J57" s="4"/>
      <c r="K57" s="4"/>
    </row>
    <row r="58" spans="1:11" ht="17.25" customHeight="1">
      <c r="A58" s="6" t="s">
        <v>3</v>
      </c>
      <c r="B58" s="4"/>
      <c r="C58" s="4"/>
      <c r="D58" s="4"/>
      <c r="E58" s="4"/>
      <c r="F58" s="4"/>
      <c r="G58" s="4"/>
      <c r="H58" s="4"/>
      <c r="I58" s="4"/>
      <c r="J58" s="4"/>
      <c r="K58" s="4"/>
    </row>
    <row r="59" spans="1:11" ht="17.25" customHeight="1" thickBot="1">
      <c r="A59" s="20"/>
      <c r="B59" s="680" t="s">
        <v>74</v>
      </c>
      <c r="C59" s="847"/>
      <c r="D59" s="847"/>
      <c r="E59" s="613"/>
      <c r="F59" s="613"/>
      <c r="G59" s="613"/>
      <c r="H59" s="614"/>
      <c r="I59" s="874" t="s">
        <v>75</v>
      </c>
      <c r="J59" s="613"/>
      <c r="K59" s="614"/>
    </row>
    <row r="60" spans="1:11" ht="17.25" customHeight="1" thickTop="1">
      <c r="A60" s="715" t="s">
        <v>95</v>
      </c>
      <c r="B60" s="857" t="s">
        <v>76</v>
      </c>
      <c r="C60" s="858"/>
      <c r="D60" s="1273" t="s">
        <v>77</v>
      </c>
      <c r="E60" s="12" t="s">
        <v>159</v>
      </c>
      <c r="F60" s="12"/>
      <c r="G60" s="12"/>
      <c r="H60" s="545" t="s">
        <v>77</v>
      </c>
      <c r="I60" s="108" t="s">
        <v>95</v>
      </c>
      <c r="J60" s="110" t="s">
        <v>161</v>
      </c>
      <c r="K60" s="148" t="s">
        <v>139</v>
      </c>
    </row>
    <row r="61" spans="1:11" ht="17.25" customHeight="1">
      <c r="A61" s="716"/>
      <c r="B61" s="1270"/>
      <c r="C61" s="1271"/>
      <c r="D61" s="1265"/>
      <c r="E61" s="19" t="s">
        <v>78</v>
      </c>
      <c r="F61" s="19"/>
      <c r="G61" s="19"/>
      <c r="H61" s="546" t="s">
        <v>77</v>
      </c>
      <c r="I61" s="109" t="s">
        <v>162</v>
      </c>
      <c r="J61" s="111" t="s">
        <v>163</v>
      </c>
      <c r="K61" s="149" t="s">
        <v>139</v>
      </c>
    </row>
    <row r="62" spans="1:11" ht="17.25" customHeight="1" thickBot="1">
      <c r="A62" s="716"/>
      <c r="B62" s="1274" t="s">
        <v>79</v>
      </c>
      <c r="C62" s="1275"/>
      <c r="D62" s="547" t="s">
        <v>77</v>
      </c>
      <c r="E62" s="12" t="s">
        <v>81</v>
      </c>
      <c r="F62" s="12"/>
      <c r="G62" s="12"/>
      <c r="H62" s="548" t="s">
        <v>77</v>
      </c>
      <c r="I62" s="113"/>
      <c r="J62" s="111" t="s">
        <v>164</v>
      </c>
      <c r="K62" s="149" t="s">
        <v>139</v>
      </c>
    </row>
    <row r="63" spans="1:11" ht="17.25" customHeight="1" thickTop="1">
      <c r="A63" s="716"/>
      <c r="B63" s="1274" t="s">
        <v>82</v>
      </c>
      <c r="C63" s="1275"/>
      <c r="D63" s="549" t="s">
        <v>77</v>
      </c>
      <c r="E63" s="550"/>
      <c r="F63" s="551"/>
      <c r="G63" s="550"/>
      <c r="H63" s="552"/>
      <c r="I63" s="113"/>
      <c r="J63" s="112" t="s">
        <v>165</v>
      </c>
      <c r="K63" s="150" t="s">
        <v>139</v>
      </c>
    </row>
    <row r="64" spans="1:11" ht="17.25" customHeight="1" thickBot="1">
      <c r="A64" s="716"/>
      <c r="B64" s="1274" t="s">
        <v>135</v>
      </c>
      <c r="C64" s="1275"/>
      <c r="D64" s="553" t="s">
        <v>77</v>
      </c>
      <c r="E64" s="554"/>
      <c r="F64" s="555"/>
      <c r="G64" s="554"/>
      <c r="H64" s="556"/>
      <c r="I64" s="113"/>
      <c r="J64" s="94" t="s">
        <v>166</v>
      </c>
      <c r="K64" s="350" t="s">
        <v>139</v>
      </c>
    </row>
    <row r="65" spans="1:11" ht="17.25" customHeight="1" thickTop="1">
      <c r="A65" s="716"/>
      <c r="B65" s="1276" t="s">
        <v>134</v>
      </c>
      <c r="C65" s="1277"/>
      <c r="D65" s="1263" t="s">
        <v>77</v>
      </c>
      <c r="E65" s="19" t="s">
        <v>83</v>
      </c>
      <c r="F65" s="19"/>
      <c r="G65" s="19"/>
      <c r="H65" s="546" t="s">
        <v>77</v>
      </c>
      <c r="I65" s="557" t="s">
        <v>234</v>
      </c>
      <c r="J65" s="558"/>
      <c r="K65" s="559" t="s">
        <v>139</v>
      </c>
    </row>
    <row r="66" spans="1:11" ht="17.25" customHeight="1">
      <c r="A66" s="716"/>
      <c r="B66" s="1278"/>
      <c r="C66" s="1279"/>
      <c r="D66" s="1264"/>
      <c r="E66" s="560" t="s">
        <v>84</v>
      </c>
      <c r="F66" s="560"/>
      <c r="G66" s="560"/>
      <c r="H66" s="561" t="s">
        <v>77</v>
      </c>
      <c r="I66" s="1282" t="s">
        <v>235</v>
      </c>
      <c r="J66" s="1283"/>
      <c r="K66" s="559" t="s">
        <v>139</v>
      </c>
    </row>
    <row r="67" spans="1:11" ht="17.25" customHeight="1">
      <c r="A67" s="716"/>
      <c r="B67" s="1280"/>
      <c r="C67" s="1281"/>
      <c r="D67" s="1265"/>
      <c r="E67" s="560" t="s">
        <v>85</v>
      </c>
      <c r="F67" s="560"/>
      <c r="G67" s="560"/>
      <c r="H67" s="561" t="s">
        <v>77</v>
      </c>
      <c r="I67" s="1284" t="s">
        <v>236</v>
      </c>
      <c r="J67" s="1285"/>
      <c r="K67" s="1286"/>
    </row>
    <row r="68" spans="1:11" ht="17.25" customHeight="1">
      <c r="A68" s="716"/>
      <c r="B68" s="1266" t="s">
        <v>86</v>
      </c>
      <c r="C68" s="1267"/>
      <c r="D68" s="1263" t="s">
        <v>77</v>
      </c>
      <c r="E68" s="12" t="s">
        <v>87</v>
      </c>
      <c r="F68" s="12"/>
      <c r="G68" s="12"/>
      <c r="H68" s="548" t="s">
        <v>77</v>
      </c>
      <c r="I68" s="1284"/>
      <c r="J68" s="1285"/>
      <c r="K68" s="1286"/>
    </row>
    <row r="69" spans="1:11" ht="17.25" customHeight="1">
      <c r="A69" s="716"/>
      <c r="B69" s="1268"/>
      <c r="C69" s="1269"/>
      <c r="D69" s="1264"/>
      <c r="E69" s="15" t="s">
        <v>88</v>
      </c>
      <c r="F69" s="15"/>
      <c r="G69" s="15"/>
      <c r="H69" s="562" t="s">
        <v>77</v>
      </c>
      <c r="I69" s="1287" t="s">
        <v>237</v>
      </c>
      <c r="J69" s="563" t="s">
        <v>238</v>
      </c>
      <c r="K69" s="148" t="s">
        <v>139</v>
      </c>
    </row>
    <row r="70" spans="1:11" ht="17.25" customHeight="1">
      <c r="A70" s="716"/>
      <c r="B70" s="1268"/>
      <c r="C70" s="1269"/>
      <c r="D70" s="1264"/>
      <c r="E70" s="15" t="s">
        <v>89</v>
      </c>
      <c r="F70" s="15"/>
      <c r="G70" s="15"/>
      <c r="H70" s="562" t="s">
        <v>77</v>
      </c>
      <c r="I70" s="1288"/>
      <c r="J70" s="564" t="s">
        <v>239</v>
      </c>
      <c r="K70" s="149" t="s">
        <v>139</v>
      </c>
    </row>
    <row r="71" spans="1:11" ht="17.25" customHeight="1" thickBot="1">
      <c r="A71" s="716"/>
      <c r="B71" s="1270"/>
      <c r="C71" s="1271"/>
      <c r="D71" s="1265"/>
      <c r="E71" s="15" t="s">
        <v>90</v>
      </c>
      <c r="F71" s="15"/>
      <c r="G71" s="15"/>
      <c r="H71" s="562" t="s">
        <v>77</v>
      </c>
      <c r="I71" s="1288"/>
      <c r="J71" s="564" t="s">
        <v>240</v>
      </c>
      <c r="K71" s="149" t="s">
        <v>139</v>
      </c>
    </row>
    <row r="72" spans="1:11" ht="17.25" customHeight="1" thickTop="1">
      <c r="A72" s="716"/>
      <c r="B72" s="565" t="s">
        <v>91</v>
      </c>
      <c r="C72" s="566"/>
      <c r="D72" s="566"/>
      <c r="E72" s="567"/>
      <c r="F72" s="568" t="s">
        <v>77</v>
      </c>
      <c r="G72" s="569"/>
      <c r="H72" s="570"/>
      <c r="I72" s="1288"/>
      <c r="J72" s="564" t="s">
        <v>245</v>
      </c>
      <c r="K72" s="149" t="s">
        <v>139</v>
      </c>
    </row>
    <row r="73" spans="1:11" ht="17.25" customHeight="1">
      <c r="A73" s="716"/>
      <c r="B73" s="42" t="s">
        <v>92</v>
      </c>
      <c r="C73" s="571"/>
      <c r="D73" s="571"/>
      <c r="E73" s="571"/>
      <c r="F73" s="549" t="s">
        <v>77</v>
      </c>
      <c r="G73" s="572"/>
      <c r="H73" s="573"/>
      <c r="I73" s="1288"/>
      <c r="J73" s="564" t="s">
        <v>241</v>
      </c>
      <c r="K73" s="149" t="s">
        <v>139</v>
      </c>
    </row>
    <row r="74" spans="1:11" ht="17.25" customHeight="1">
      <c r="A74" s="716"/>
      <c r="B74" s="42" t="s">
        <v>93</v>
      </c>
      <c r="C74" s="571"/>
      <c r="D74" s="571"/>
      <c r="E74" s="571"/>
      <c r="F74" s="549" t="s">
        <v>77</v>
      </c>
      <c r="G74" s="572"/>
      <c r="H74" s="573"/>
      <c r="I74" s="1289"/>
      <c r="J74" s="574" t="s">
        <v>344</v>
      </c>
      <c r="K74" s="150" t="s">
        <v>139</v>
      </c>
    </row>
    <row r="75" spans="1:11" ht="17.25" customHeight="1" thickBot="1">
      <c r="A75" s="753"/>
      <c r="B75" s="43" t="s">
        <v>94</v>
      </c>
      <c r="C75" s="575"/>
      <c r="D75" s="575"/>
      <c r="E75" s="575"/>
      <c r="F75" s="576" t="s">
        <v>77</v>
      </c>
      <c r="G75" s="577"/>
      <c r="H75" s="578"/>
      <c r="I75" s="612" t="s">
        <v>174</v>
      </c>
      <c r="J75" s="613"/>
      <c r="K75" s="614"/>
    </row>
    <row r="76" spans="1:11" ht="17.25" customHeight="1" thickTop="1">
      <c r="A76" s="692" t="s">
        <v>96</v>
      </c>
      <c r="B76" s="655" t="s">
        <v>100</v>
      </c>
      <c r="C76" s="656"/>
      <c r="D76" s="56"/>
      <c r="E76" s="15" t="s">
        <v>97</v>
      </c>
      <c r="F76" s="15"/>
      <c r="G76" s="15"/>
      <c r="H76" s="121" t="s">
        <v>77</v>
      </c>
      <c r="I76" s="621"/>
      <c r="J76" s="622"/>
      <c r="K76" s="623"/>
    </row>
    <row r="77" spans="1:11" ht="17.25" customHeight="1">
      <c r="A77" s="693"/>
      <c r="B77" s="657"/>
      <c r="C77" s="656"/>
      <c r="D77" s="120" t="s">
        <v>77</v>
      </c>
      <c r="E77" s="15" t="s">
        <v>98</v>
      </c>
      <c r="F77" s="15"/>
      <c r="G77" s="15"/>
      <c r="H77" s="121" t="s">
        <v>77</v>
      </c>
      <c r="I77" s="624"/>
      <c r="J77" s="625"/>
      <c r="K77" s="626"/>
    </row>
    <row r="78" spans="1:11" ht="17.25" customHeight="1" thickBot="1">
      <c r="A78" s="694"/>
      <c r="B78" s="658"/>
      <c r="C78" s="659"/>
      <c r="D78" s="579"/>
      <c r="E78" s="19" t="s">
        <v>99</v>
      </c>
      <c r="F78" s="19"/>
      <c r="G78" s="19"/>
      <c r="H78" s="580" t="s">
        <v>77</v>
      </c>
      <c r="I78" s="624"/>
      <c r="J78" s="625"/>
      <c r="K78" s="626"/>
    </row>
    <row r="79" spans="1:11" ht="17.25" customHeight="1" thickTop="1">
      <c r="A79" s="750" t="s">
        <v>106</v>
      </c>
      <c r="B79" s="114" t="s">
        <v>101</v>
      </c>
      <c r="C79" s="115"/>
      <c r="D79" s="680" t="s">
        <v>102</v>
      </c>
      <c r="E79" s="681"/>
      <c r="F79" s="117" t="s">
        <v>175</v>
      </c>
      <c r="G79" s="116" t="s">
        <v>80</v>
      </c>
      <c r="H79" s="124" t="s">
        <v>103</v>
      </c>
      <c r="I79" s="125" t="s">
        <v>167</v>
      </c>
      <c r="J79" s="617" t="s">
        <v>333</v>
      </c>
      <c r="K79" s="618"/>
    </row>
    <row r="80" spans="1:11" ht="17.25" customHeight="1" thickBot="1">
      <c r="A80" s="717"/>
      <c r="B80" s="94" t="s">
        <v>176</v>
      </c>
      <c r="C80" s="115"/>
      <c r="D80" s="682" t="s">
        <v>139</v>
      </c>
      <c r="E80" s="683"/>
      <c r="F80" s="138" t="s">
        <v>116</v>
      </c>
      <c r="G80" s="139" t="s">
        <v>116</v>
      </c>
      <c r="H80" s="140" t="s">
        <v>116</v>
      </c>
      <c r="I80" s="126" t="s">
        <v>170</v>
      </c>
      <c r="J80" s="619" t="s">
        <v>169</v>
      </c>
      <c r="K80" s="620"/>
    </row>
    <row r="81" spans="1:17" ht="17.25" customHeight="1" thickTop="1">
      <c r="A81" s="717"/>
      <c r="B81" s="819" t="s">
        <v>104</v>
      </c>
      <c r="C81" s="35" t="s">
        <v>107</v>
      </c>
      <c r="D81" s="825" t="s">
        <v>77</v>
      </c>
      <c r="E81" s="826"/>
      <c r="F81" s="138" t="s">
        <v>116</v>
      </c>
      <c r="G81" s="139" t="s">
        <v>116</v>
      </c>
      <c r="H81" s="140" t="s">
        <v>116</v>
      </c>
      <c r="I81" s="126" t="s">
        <v>171</v>
      </c>
      <c r="J81" s="619" t="s">
        <v>169</v>
      </c>
      <c r="K81" s="620"/>
    </row>
    <row r="82" spans="1:17" ht="17.25" customHeight="1">
      <c r="A82" s="717"/>
      <c r="B82" s="820"/>
      <c r="C82" s="36" t="s">
        <v>108</v>
      </c>
      <c r="D82" s="827" t="s">
        <v>116</v>
      </c>
      <c r="E82" s="828"/>
      <c r="F82" s="141" t="s">
        <v>116</v>
      </c>
      <c r="G82" s="142" t="s">
        <v>116</v>
      </c>
      <c r="H82" s="143" t="s">
        <v>116</v>
      </c>
      <c r="I82" s="126" t="s">
        <v>172</v>
      </c>
      <c r="J82" s="619" t="s">
        <v>169</v>
      </c>
      <c r="K82" s="620"/>
    </row>
    <row r="83" spans="1:17" ht="17.25" customHeight="1" thickBot="1">
      <c r="A83" s="717"/>
      <c r="B83" s="820"/>
      <c r="C83" s="36" t="s">
        <v>109</v>
      </c>
      <c r="D83" s="827" t="s">
        <v>116</v>
      </c>
      <c r="E83" s="828"/>
      <c r="F83" s="141" t="s">
        <v>116</v>
      </c>
      <c r="G83" s="142" t="s">
        <v>116</v>
      </c>
      <c r="H83" s="143" t="s">
        <v>116</v>
      </c>
      <c r="I83" s="127" t="s">
        <v>173</v>
      </c>
      <c r="J83" s="608" t="s">
        <v>168</v>
      </c>
      <c r="K83" s="609"/>
    </row>
    <row r="84" spans="1:17" ht="17.25" customHeight="1" thickTop="1" thickBot="1">
      <c r="A84" s="717"/>
      <c r="B84" s="821"/>
      <c r="C84" s="37" t="s">
        <v>110</v>
      </c>
      <c r="D84" s="806" t="s">
        <v>116</v>
      </c>
      <c r="E84" s="807"/>
      <c r="F84" s="144" t="s">
        <v>116</v>
      </c>
      <c r="G84" s="145" t="s">
        <v>116</v>
      </c>
      <c r="H84" s="144" t="s">
        <v>116</v>
      </c>
      <c r="I84" s="816" t="s">
        <v>174</v>
      </c>
      <c r="J84" s="817"/>
      <c r="K84" s="818"/>
    </row>
    <row r="85" spans="1:17" ht="17.25" customHeight="1" thickTop="1">
      <c r="A85" s="717"/>
      <c r="B85" s="829" t="s">
        <v>105</v>
      </c>
      <c r="C85" s="34" t="s">
        <v>111</v>
      </c>
      <c r="D85" s="822" t="s">
        <v>116</v>
      </c>
      <c r="E85" s="822"/>
      <c r="F85" s="139" t="s">
        <v>116</v>
      </c>
      <c r="G85" s="139" t="s">
        <v>116</v>
      </c>
      <c r="H85" s="138" t="s">
        <v>116</v>
      </c>
      <c r="I85" s="697"/>
      <c r="J85" s="698"/>
      <c r="K85" s="699"/>
    </row>
    <row r="86" spans="1:17" ht="17.25" customHeight="1">
      <c r="A86" s="717"/>
      <c r="B86" s="830"/>
      <c r="C86" s="26" t="s">
        <v>112</v>
      </c>
      <c r="D86" s="823" t="s">
        <v>116</v>
      </c>
      <c r="E86" s="823"/>
      <c r="F86" s="142" t="s">
        <v>116</v>
      </c>
      <c r="G86" s="142" t="s">
        <v>116</v>
      </c>
      <c r="H86" s="141" t="s">
        <v>116</v>
      </c>
      <c r="I86" s="644"/>
      <c r="J86" s="645"/>
      <c r="K86" s="700"/>
    </row>
    <row r="87" spans="1:17" ht="17.25" customHeight="1" thickBot="1">
      <c r="A87" s="717"/>
      <c r="B87" s="830"/>
      <c r="C87" s="38" t="s">
        <v>113</v>
      </c>
      <c r="D87" s="824" t="s">
        <v>116</v>
      </c>
      <c r="E87" s="824"/>
      <c r="F87" s="142" t="s">
        <v>116</v>
      </c>
      <c r="G87" s="142" t="s">
        <v>116</v>
      </c>
      <c r="H87" s="141" t="s">
        <v>116</v>
      </c>
      <c r="I87" s="644"/>
      <c r="J87" s="645"/>
      <c r="K87" s="700"/>
    </row>
    <row r="88" spans="1:17" ht="17.25" customHeight="1" thickTop="1">
      <c r="A88" s="717"/>
      <c r="B88" s="831"/>
      <c r="C88" s="354" t="s">
        <v>114</v>
      </c>
      <c r="D88" s="833" t="s">
        <v>116</v>
      </c>
      <c r="E88" s="834"/>
      <c r="F88" s="146" t="s">
        <v>116</v>
      </c>
      <c r="G88" s="147" t="s">
        <v>116</v>
      </c>
      <c r="H88" s="146" t="s">
        <v>116</v>
      </c>
      <c r="I88" s="644"/>
      <c r="J88" s="645"/>
      <c r="K88" s="700"/>
    </row>
    <row r="89" spans="1:17" ht="17.25" customHeight="1" thickBot="1">
      <c r="A89" s="628"/>
      <c r="B89" s="832"/>
      <c r="C89" s="37" t="s">
        <v>115</v>
      </c>
      <c r="D89" s="806" t="s">
        <v>116</v>
      </c>
      <c r="E89" s="807"/>
      <c r="F89" s="144" t="s">
        <v>116</v>
      </c>
      <c r="G89" s="145" t="s">
        <v>116</v>
      </c>
      <c r="H89" s="144" t="s">
        <v>116</v>
      </c>
      <c r="I89" s="701"/>
      <c r="J89" s="702"/>
      <c r="K89" s="703"/>
    </row>
    <row r="90" spans="1:17" ht="17.25" customHeight="1" thickTop="1">
      <c r="A90" s="750" t="s">
        <v>117</v>
      </c>
      <c r="B90" s="349" t="s">
        <v>119</v>
      </c>
      <c r="C90" s="39"/>
      <c r="D90" s="15"/>
      <c r="E90" s="836"/>
      <c r="F90" s="837"/>
      <c r="G90" s="837"/>
      <c r="H90" s="837"/>
      <c r="I90" s="837"/>
      <c r="J90" s="837"/>
      <c r="K90" s="838"/>
    </row>
    <row r="91" spans="1:17" ht="17.25" customHeight="1">
      <c r="A91" s="717"/>
      <c r="B91" s="28" t="s">
        <v>120</v>
      </c>
      <c r="C91" s="29"/>
      <c r="D91" s="19"/>
      <c r="E91" s="839"/>
      <c r="F91" s="839"/>
      <c r="G91" s="839"/>
      <c r="H91" s="839"/>
      <c r="I91" s="839"/>
      <c r="J91" s="839"/>
      <c r="K91" s="840"/>
    </row>
    <row r="92" spans="1:17" ht="17.25" customHeight="1">
      <c r="A92" s="717"/>
      <c r="B92" s="349" t="s">
        <v>121</v>
      </c>
      <c r="C92" s="27"/>
      <c r="D92" s="12"/>
      <c r="E92" s="837"/>
      <c r="F92" s="837"/>
      <c r="G92" s="837"/>
      <c r="H92" s="837"/>
      <c r="I92" s="837"/>
      <c r="J92" s="837"/>
      <c r="K92" s="838"/>
    </row>
    <row r="93" spans="1:17" ht="17.25" customHeight="1">
      <c r="A93" s="717"/>
      <c r="B93" s="28" t="s">
        <v>122</v>
      </c>
      <c r="C93" s="29"/>
      <c r="D93" s="29"/>
      <c r="E93" s="839"/>
      <c r="F93" s="839"/>
      <c r="G93" s="839"/>
      <c r="H93" s="839"/>
      <c r="I93" s="839"/>
      <c r="J93" s="839"/>
      <c r="K93" s="840"/>
      <c r="L93" s="247"/>
      <c r="M93" s="223"/>
      <c r="N93" s="223"/>
      <c r="O93" s="224" t="s">
        <v>195</v>
      </c>
      <c r="P93" s="224" t="s">
        <v>196</v>
      </c>
      <c r="Q93" s="224" t="s">
        <v>197</v>
      </c>
    </row>
    <row r="94" spans="1:17" ht="17.25" customHeight="1">
      <c r="A94" s="717"/>
      <c r="B94" s="725" t="s">
        <v>123</v>
      </c>
      <c r="C94" s="796"/>
      <c r="D94" s="796"/>
      <c r="E94" s="841"/>
      <c r="F94" s="841"/>
      <c r="G94" s="841"/>
      <c r="H94" s="841"/>
      <c r="I94" s="841"/>
      <c r="J94" s="841"/>
      <c r="K94" s="842"/>
      <c r="L94" s="248"/>
      <c r="M94" s="225" t="s">
        <v>198</v>
      </c>
      <c r="N94" s="225" t="s">
        <v>139</v>
      </c>
      <c r="O94" s="299" t="str">
        <f>+K13</f>
        <v>人</v>
      </c>
      <c r="P94" s="299" t="str">
        <f>+I8</f>
        <v>人</v>
      </c>
      <c r="Q94" s="299" t="e">
        <f>+P94-O94</f>
        <v>#VALUE!</v>
      </c>
    </row>
    <row r="95" spans="1:17" ht="17.25" customHeight="1">
      <c r="A95" s="628"/>
      <c r="B95" s="808"/>
      <c r="C95" s="809"/>
      <c r="D95" s="809"/>
      <c r="E95" s="843"/>
      <c r="F95" s="843"/>
      <c r="G95" s="843"/>
      <c r="H95" s="843"/>
      <c r="I95" s="843"/>
      <c r="J95" s="843"/>
      <c r="K95" s="844"/>
      <c r="L95" s="248"/>
      <c r="M95" s="225" t="s">
        <v>199</v>
      </c>
      <c r="N95" s="225" t="s">
        <v>139</v>
      </c>
      <c r="O95" s="299" t="str">
        <f>+K15</f>
        <v>人</v>
      </c>
      <c r="P95" s="299" t="str">
        <f>+I8</f>
        <v>人</v>
      </c>
      <c r="Q95" s="299" t="e">
        <f>+P95-O95</f>
        <v>#VALUE!</v>
      </c>
    </row>
    <row r="96" spans="1:17" ht="17.25" customHeight="1">
      <c r="A96" s="750" t="s">
        <v>118</v>
      </c>
      <c r="B96" s="810" t="s">
        <v>131</v>
      </c>
      <c r="C96" s="811"/>
      <c r="D96" s="811"/>
      <c r="E96" s="811"/>
      <c r="F96" s="811"/>
      <c r="G96" s="811"/>
      <c r="H96" s="811"/>
      <c r="I96" s="811"/>
      <c r="J96" s="811"/>
      <c r="K96" s="812"/>
      <c r="L96" s="249"/>
      <c r="M96" s="225" t="s">
        <v>201</v>
      </c>
      <c r="N96" s="225" t="s">
        <v>285</v>
      </c>
      <c r="O96" s="299" t="str">
        <f>+K29</f>
        <v>個</v>
      </c>
      <c r="P96" s="299" t="str">
        <f>+K30</f>
        <v>個</v>
      </c>
      <c r="Q96" s="299" t="e">
        <f>+O96-P96</f>
        <v>#VALUE!</v>
      </c>
    </row>
    <row r="97" spans="1:17" ht="17.25" customHeight="1">
      <c r="A97" s="717"/>
      <c r="B97" s="813"/>
      <c r="C97" s="814"/>
      <c r="D97" s="814"/>
      <c r="E97" s="814"/>
      <c r="F97" s="814"/>
      <c r="G97" s="814"/>
      <c r="H97" s="814"/>
      <c r="I97" s="814"/>
      <c r="J97" s="814"/>
      <c r="K97" s="815"/>
      <c r="L97" s="249"/>
      <c r="M97" s="225" t="s">
        <v>202</v>
      </c>
      <c r="N97" s="225" t="s">
        <v>286</v>
      </c>
      <c r="O97" s="299" t="str">
        <f>+K31</f>
        <v>L/日/避難所</v>
      </c>
      <c r="P97" s="299" t="str">
        <f>+K32</f>
        <v>L/日/避難所</v>
      </c>
      <c r="Q97" s="299" t="e">
        <f>+O97-P97</f>
        <v>#VALUE!</v>
      </c>
    </row>
    <row r="98" spans="1:17" ht="17.25" customHeight="1">
      <c r="A98" s="717"/>
      <c r="B98" s="810" t="s">
        <v>132</v>
      </c>
      <c r="C98" s="811"/>
      <c r="D98" s="811"/>
      <c r="E98" s="811"/>
      <c r="F98" s="811"/>
      <c r="G98" s="811"/>
      <c r="H98" s="811"/>
      <c r="I98" s="811"/>
      <c r="J98" s="811"/>
      <c r="K98" s="812"/>
      <c r="L98" s="249"/>
      <c r="M98" s="225" t="s">
        <v>203</v>
      </c>
      <c r="N98" s="225" t="s">
        <v>287</v>
      </c>
      <c r="O98" s="299" t="str">
        <f>+K33</f>
        <v>L/日/避難所</v>
      </c>
      <c r="P98" s="299" t="str">
        <f>+K34</f>
        <v>L/日/避難所</v>
      </c>
      <c r="Q98" s="299" t="e">
        <f>+O98-P98</f>
        <v>#VALUE!</v>
      </c>
    </row>
    <row r="99" spans="1:17" ht="17.25" customHeight="1">
      <c r="A99" s="717"/>
      <c r="B99" s="813"/>
      <c r="C99" s="814"/>
      <c r="D99" s="814"/>
      <c r="E99" s="814"/>
      <c r="F99" s="814"/>
      <c r="G99" s="814"/>
      <c r="H99" s="814"/>
      <c r="I99" s="814"/>
      <c r="J99" s="814"/>
      <c r="K99" s="815"/>
      <c r="L99" s="249"/>
      <c r="M99" s="225" t="s">
        <v>205</v>
      </c>
      <c r="N99" s="225" t="s">
        <v>288</v>
      </c>
      <c r="O99" s="299" t="str">
        <f>+K40</f>
        <v>箇所</v>
      </c>
      <c r="P99" s="299" t="str">
        <f>+F40</f>
        <v>（　　箇所）</v>
      </c>
      <c r="Q99" s="299" t="e">
        <f>+O99-P99</f>
        <v>#VALUE!</v>
      </c>
    </row>
    <row r="100" spans="1:17" ht="17.25" customHeight="1">
      <c r="A100" s="717"/>
      <c r="B100" s="810" t="s">
        <v>124</v>
      </c>
      <c r="C100" s="811"/>
      <c r="D100" s="811"/>
      <c r="E100" s="811"/>
      <c r="F100" s="811"/>
      <c r="G100" s="811"/>
      <c r="H100" s="811"/>
      <c r="I100" s="811"/>
      <c r="J100" s="811"/>
      <c r="K100" s="812"/>
      <c r="L100" s="337"/>
      <c r="M100" s="225" t="s">
        <v>204</v>
      </c>
      <c r="N100" s="225"/>
      <c r="O100" s="973">
        <f>+I52</f>
        <v>0</v>
      </c>
      <c r="P100" s="973"/>
      <c r="Q100" s="973"/>
    </row>
    <row r="101" spans="1:17" ht="17.25" customHeight="1" thickBot="1">
      <c r="A101" s="717"/>
      <c r="B101" s="881"/>
      <c r="C101" s="882"/>
      <c r="D101" s="882"/>
      <c r="E101" s="882"/>
      <c r="F101" s="882"/>
      <c r="G101" s="882"/>
      <c r="H101" s="882"/>
      <c r="I101" s="882"/>
      <c r="J101" s="882"/>
      <c r="K101" s="883"/>
      <c r="L101" s="337"/>
      <c r="M101" s="225" t="s">
        <v>200</v>
      </c>
      <c r="N101" s="225"/>
      <c r="O101" s="299" t="str">
        <f>+F25</f>
        <v>有　・　無</v>
      </c>
      <c r="P101" s="299"/>
      <c r="Q101" s="299"/>
    </row>
    <row r="102" spans="1:17" ht="14.25" customHeight="1" thickTop="1">
      <c r="A102" s="716"/>
      <c r="B102" s="253" t="s">
        <v>227</v>
      </c>
      <c r="C102" s="253"/>
      <c r="D102" s="254"/>
      <c r="E102" s="254"/>
      <c r="F102" s="254"/>
      <c r="G102" s="254"/>
      <c r="H102" s="254"/>
      <c r="I102" s="254"/>
      <c r="J102" s="254"/>
      <c r="K102" s="252"/>
      <c r="L102" s="338"/>
      <c r="M102" s="184"/>
      <c r="N102" s="184"/>
      <c r="O102" s="180"/>
      <c r="P102" s="180"/>
      <c r="Q102" s="180"/>
    </row>
    <row r="103" spans="1:17" ht="14.25" customHeight="1">
      <c r="A103" s="716"/>
      <c r="B103" s="1147" t="s">
        <v>351</v>
      </c>
      <c r="C103" s="1148"/>
      <c r="D103" s="966"/>
      <c r="E103" s="966"/>
      <c r="F103" s="966"/>
      <c r="G103" s="966"/>
      <c r="H103" s="966"/>
      <c r="I103" s="966"/>
      <c r="J103" s="966"/>
      <c r="K103" s="967"/>
      <c r="L103" s="338"/>
      <c r="M103" s="184"/>
      <c r="N103" s="184"/>
      <c r="O103" s="184"/>
      <c r="P103" s="184"/>
      <c r="Q103" s="184"/>
    </row>
    <row r="104" spans="1:17" ht="14.25" customHeight="1">
      <c r="A104" s="716"/>
      <c r="B104" s="800"/>
      <c r="C104" s="801"/>
      <c r="D104" s="801"/>
      <c r="E104" s="801"/>
      <c r="F104" s="801"/>
      <c r="G104" s="801"/>
      <c r="H104" s="801"/>
      <c r="I104" s="801"/>
      <c r="J104" s="801"/>
      <c r="K104" s="802"/>
      <c r="L104" s="184"/>
      <c r="M104" s="184"/>
      <c r="N104" s="184"/>
      <c r="O104" s="184"/>
      <c r="P104" s="184"/>
    </row>
    <row r="105" spans="1:17" ht="14.25" customHeight="1" thickBot="1">
      <c r="A105" s="753"/>
      <c r="B105" s="803"/>
      <c r="C105" s="804"/>
      <c r="D105" s="804"/>
      <c r="E105" s="804"/>
      <c r="F105" s="804"/>
      <c r="G105" s="804"/>
      <c r="H105" s="804"/>
      <c r="I105" s="804"/>
      <c r="J105" s="804"/>
      <c r="K105" s="805"/>
    </row>
    <row r="106" spans="1:17" ht="14.25" thickTop="1"/>
  </sheetData>
  <mergeCells count="150">
    <mergeCell ref="A96:A105"/>
    <mergeCell ref="B96:K97"/>
    <mergeCell ref="B98:K99"/>
    <mergeCell ref="B100:K101"/>
    <mergeCell ref="O100:Q100"/>
    <mergeCell ref="B103:C103"/>
    <mergeCell ref="D103:K103"/>
    <mergeCell ref="B104:K105"/>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I85:K89"/>
    <mergeCell ref="D86:E86"/>
    <mergeCell ref="D87:E87"/>
    <mergeCell ref="D88:E88"/>
    <mergeCell ref="B81:B84"/>
    <mergeCell ref="D81:E81"/>
    <mergeCell ref="J81:K81"/>
    <mergeCell ref="D82:E82"/>
    <mergeCell ref="J82:K82"/>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I35:K39"/>
    <mergeCell ref="B29:C34"/>
    <mergeCell ref="I29:J29"/>
    <mergeCell ref="I30:J30"/>
    <mergeCell ref="I31:J31"/>
    <mergeCell ref="I32:J32"/>
    <mergeCell ref="D40:D42"/>
    <mergeCell ref="I40:J40"/>
    <mergeCell ref="I41:J41"/>
    <mergeCell ref="E29:F29"/>
    <mergeCell ref="G29:H29"/>
    <mergeCell ref="E30:F30"/>
    <mergeCell ref="F37:G37"/>
    <mergeCell ref="F38:G38"/>
    <mergeCell ref="F39:G39"/>
    <mergeCell ref="A27:A28"/>
    <mergeCell ref="B27:H28"/>
    <mergeCell ref="I27:K28"/>
    <mergeCell ref="D19:H19"/>
    <mergeCell ref="B20:C21"/>
    <mergeCell ref="D20:H20"/>
    <mergeCell ref="I20:K20"/>
    <mergeCell ref="D21:K21"/>
    <mergeCell ref="B22:C23"/>
    <mergeCell ref="D22:H22"/>
    <mergeCell ref="I22:K23"/>
    <mergeCell ref="D23:H2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D11:E11"/>
    <mergeCell ref="I11:K12"/>
    <mergeCell ref="B12:H12"/>
    <mergeCell ref="A7:A13"/>
    <mergeCell ref="B7:E7"/>
    <mergeCell ref="F7:H7"/>
    <mergeCell ref="B8:E8"/>
    <mergeCell ref="D9:E9"/>
    <mergeCell ref="G9:H9"/>
    <mergeCell ref="B13:H13"/>
    <mergeCell ref="I13:J13"/>
    <mergeCell ref="E1:K1"/>
    <mergeCell ref="A2:E3"/>
    <mergeCell ref="G2:H2"/>
    <mergeCell ref="I2:K2"/>
    <mergeCell ref="G3:H3"/>
    <mergeCell ref="I3:K3"/>
    <mergeCell ref="J9:K9"/>
    <mergeCell ref="B10:E10"/>
    <mergeCell ref="G10:H10"/>
    <mergeCell ref="E51:F51"/>
    <mergeCell ref="G51:H51"/>
    <mergeCell ref="G30:H30"/>
    <mergeCell ref="E31:G31"/>
    <mergeCell ref="E32:G32"/>
    <mergeCell ref="E33:F33"/>
    <mergeCell ref="G33:H33"/>
    <mergeCell ref="E34:F34"/>
    <mergeCell ref="G34:H34"/>
    <mergeCell ref="F35:G35"/>
    <mergeCell ref="F36:G36"/>
  </mergeCells>
  <phoneticPr fontId="47"/>
  <conditionalFormatting sqref="Q96 Q101">
    <cfRule type="cellIs" dxfId="31" priority="4" stopIfTrue="1" operator="greaterThan">
      <formula>0</formula>
    </cfRule>
  </conditionalFormatting>
  <conditionalFormatting sqref="Q99">
    <cfRule type="cellIs" dxfId="30" priority="3" stopIfTrue="1" operator="greaterThan">
      <formula>0</formula>
    </cfRule>
  </conditionalFormatting>
  <conditionalFormatting sqref="Q97:Q98">
    <cfRule type="cellIs" dxfId="29" priority="2" stopIfTrue="1" operator="greaterThan">
      <formula>0</formula>
    </cfRule>
  </conditionalFormatting>
  <conditionalFormatting sqref="Q94:Q95">
    <cfRule type="cellIs" dxfId="28" priority="1" stopIfTrue="1" operator="greaterThan">
      <formula>0</formula>
    </cfRule>
  </conditionalFormatting>
  <dataValidations count="18">
    <dataValidation type="list" allowBlank="1" showInputMessage="1" showErrorMessage="1" sqref="J80:K83">
      <formula1>"◎,○,×"</formula1>
    </dataValidation>
    <dataValidation type="list" allowBlank="1" showInputMessage="1" showErrorMessage="1" sqref="F61">
      <formula1>"熊本県,大分県,福岡県,長崎県"</formula1>
    </dataValidation>
    <dataValidation type="list" allowBlank="1" showInputMessage="1" showErrorMessage="1" sqref="E45:F45">
      <formula1>"不良　・　普　・　良,不良,普,良"</formula1>
    </dataValidation>
    <dataValidation type="list" allowBlank="1" showInputMessage="1" showErrorMessage="1" sqref="G52:H52">
      <formula1>"無(不適)　・　有(適),無(不適),有(適)"</formula1>
    </dataValidation>
    <dataValidation type="list" allowBlank="1" showInputMessage="1" showErrorMessage="1" sqref="E29:F30 E33:F34">
      <formula1>"可(開通)・不可(不通),可(開通),不可(不通)"</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35:E39">
      <formula1>"無・有,無,有"</formula1>
    </dataValidation>
    <dataValidation type="list" allowBlank="1" showInputMessage="1" showErrorMessage="1" sqref="F35:G39">
      <formula1>"（使用可・使用不可）,（使用可),（使用不可）"</formula1>
    </dataValidation>
    <dataValidation type="list" allowBlank="1" showInputMessage="1" showErrorMessage="1" sqref="E40">
      <formula1>"無(使用不可)・有(使用可),無(使用不可),有(使用可)"</formula1>
    </dataValidation>
    <dataValidation type="list" allowBlank="1" showInputMessage="1" showErrorMessage="1" sqref="F41:F42 H41:H42">
      <formula1>"不良・普・良,不良,普,良"</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H40 E43:E44 G44">
      <formula1>"無 ・ 有,無,有"</formula1>
    </dataValidation>
    <dataValidation type="list" allowBlank="1" showInputMessage="1" showErrorMessage="1" sqref="H45:H46 F46 E48:E50 H49:H50 E52">
      <formula1>"無　・　有,有,無"</formula1>
    </dataValidation>
    <dataValidation type="list" allowBlank="1" showInputMessage="1" showErrorMessage="1" sqref="G47:H48">
      <formula1>"不適　・　適,適,不適"</formula1>
    </dataValidation>
    <dataValidation type="list" allowBlank="1" showInputMessage="1" showErrorMessage="1" sqref="E51">
      <formula1>"１回　・　２回　・　３回,１回,２回,３回"</formula1>
    </dataValidation>
    <dataValidation type="list" allowBlank="1" showInputMessage="1" showErrorMessage="1" sqref="G51:H51">
      <formula1>"十分 ・ 不足 ・ 無,十分,不足,無"</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topLeftCell="A34" zoomScale="110" zoomScaleNormal="100" zoomScaleSheetLayoutView="110" workbookViewId="0">
      <selection activeCell="B103" sqref="B103:C103"/>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125" style="1" customWidth="1"/>
    <col min="13" max="13" width="8.5" style="1" customWidth="1"/>
    <col min="14" max="14" width="7.875" style="1" customWidth="1"/>
    <col min="15" max="16" width="8.25" style="1" customWidth="1"/>
    <col min="17" max="16384" width="9" style="1"/>
  </cols>
  <sheetData>
    <row r="1" spans="1:11" ht="17.25" customHeight="1" thickBot="1">
      <c r="A1" s="4" t="s">
        <v>225</v>
      </c>
      <c r="B1" s="4"/>
      <c r="C1" s="4"/>
      <c r="D1" s="4"/>
      <c r="E1" s="1248" t="s">
        <v>342</v>
      </c>
      <c r="F1" s="1248"/>
      <c r="G1" s="1248"/>
      <c r="H1" s="1248"/>
      <c r="I1" s="1248"/>
      <c r="J1" s="1248"/>
      <c r="K1" s="1248"/>
    </row>
    <row r="2" spans="1:11" ht="17.25" customHeight="1" thickTop="1">
      <c r="A2" s="678" t="s">
        <v>130</v>
      </c>
      <c r="B2" s="679"/>
      <c r="C2" s="679"/>
      <c r="D2" s="679"/>
      <c r="E2" s="679"/>
      <c r="F2" s="4"/>
      <c r="G2" s="669" t="s">
        <v>65</v>
      </c>
      <c r="H2" s="670"/>
      <c r="I2" s="663" t="s">
        <v>0</v>
      </c>
      <c r="J2" s="664"/>
      <c r="K2" s="665"/>
    </row>
    <row r="3" spans="1:11" ht="17.25" customHeight="1" thickBot="1">
      <c r="A3" s="679"/>
      <c r="B3" s="679"/>
      <c r="C3" s="679"/>
      <c r="D3" s="679"/>
      <c r="E3" s="679"/>
      <c r="F3" s="4"/>
      <c r="G3" s="671" t="s">
        <v>28</v>
      </c>
      <c r="H3" s="672"/>
      <c r="I3" s="666"/>
      <c r="J3" s="667"/>
      <c r="K3" s="668"/>
    </row>
    <row r="4" spans="1:11" ht="17.25" customHeight="1" thickTop="1">
      <c r="A4" s="6" t="s">
        <v>1</v>
      </c>
      <c r="B4" s="4"/>
      <c r="C4" s="4"/>
      <c r="D4" s="4"/>
      <c r="E4" s="4"/>
      <c r="F4" s="4"/>
      <c r="G4" s="530"/>
      <c r="H4" s="60"/>
      <c r="I4" s="60"/>
      <c r="J4" s="60"/>
      <c r="K4" s="60"/>
    </row>
    <row r="5" spans="1:11" ht="17.25" customHeight="1">
      <c r="A5" s="6" t="s">
        <v>2</v>
      </c>
      <c r="B5" s="4"/>
      <c r="C5" s="4"/>
      <c r="D5" s="4"/>
      <c r="E5" s="4"/>
      <c r="F5" s="4"/>
      <c r="G5" s="4"/>
      <c r="H5" s="4"/>
      <c r="I5" s="4"/>
      <c r="J5" s="4"/>
      <c r="K5" s="4"/>
    </row>
    <row r="6" spans="1:11" ht="17.25" customHeight="1" thickBot="1">
      <c r="A6" s="6" t="s">
        <v>3</v>
      </c>
      <c r="B6" s="4"/>
      <c r="C6" s="4"/>
      <c r="D6" s="4"/>
      <c r="E6" s="4"/>
      <c r="F6" s="4"/>
      <c r="G6" s="4"/>
      <c r="H6" s="4"/>
      <c r="I6" s="4"/>
      <c r="J6" s="4"/>
      <c r="K6" s="4"/>
    </row>
    <row r="7" spans="1:11" ht="17.25" customHeight="1" thickTop="1" thickBot="1">
      <c r="A7" s="715" t="s">
        <v>4</v>
      </c>
      <c r="B7" s="730" t="s">
        <v>5</v>
      </c>
      <c r="C7" s="729"/>
      <c r="D7" s="729"/>
      <c r="E7" s="731"/>
      <c r="F7" s="728" t="s">
        <v>73</v>
      </c>
      <c r="G7" s="729"/>
      <c r="H7" s="729"/>
      <c r="I7" s="347" t="s">
        <v>16</v>
      </c>
      <c r="J7" s="369" t="s">
        <v>349</v>
      </c>
      <c r="K7" s="370" t="s">
        <v>350</v>
      </c>
    </row>
    <row r="8" spans="1:11" ht="17.25" customHeight="1" thickTop="1" thickBot="1">
      <c r="A8" s="716"/>
      <c r="B8" s="675"/>
      <c r="C8" s="676"/>
      <c r="D8" s="676"/>
      <c r="E8" s="677"/>
      <c r="F8" s="47"/>
      <c r="G8" s="48"/>
      <c r="H8" s="48"/>
      <c r="I8" s="169" t="s">
        <v>77</v>
      </c>
      <c r="J8" s="91" t="s">
        <v>149</v>
      </c>
      <c r="K8" s="531" t="s">
        <v>150</v>
      </c>
    </row>
    <row r="9" spans="1:11" ht="17.25" customHeight="1" thickTop="1">
      <c r="A9" s="717"/>
      <c r="B9" s="16" t="s">
        <v>14</v>
      </c>
      <c r="C9" s="15"/>
      <c r="D9" s="723"/>
      <c r="E9" s="724"/>
      <c r="F9" s="16" t="s">
        <v>15</v>
      </c>
      <c r="G9" s="721"/>
      <c r="H9" s="722"/>
      <c r="I9" s="16" t="s">
        <v>6</v>
      </c>
      <c r="J9" s="673"/>
      <c r="K9" s="674"/>
    </row>
    <row r="10" spans="1:11" ht="17.25" customHeight="1">
      <c r="A10" s="717"/>
      <c r="B10" s="718"/>
      <c r="C10" s="719"/>
      <c r="D10" s="719"/>
      <c r="E10" s="720"/>
      <c r="F10" s="77" t="s">
        <v>136</v>
      </c>
      <c r="G10" s="649"/>
      <c r="H10" s="650"/>
      <c r="I10" s="532"/>
      <c r="J10" s="533"/>
      <c r="K10" s="534" t="s">
        <v>346</v>
      </c>
    </row>
    <row r="11" spans="1:11" ht="17.25" customHeight="1">
      <c r="A11" s="717"/>
      <c r="B11" s="13" t="s">
        <v>20</v>
      </c>
      <c r="C11" s="14"/>
      <c r="D11" s="637" t="s">
        <v>315</v>
      </c>
      <c r="E11" s="637"/>
      <c r="F11" s="78" t="s">
        <v>137</v>
      </c>
      <c r="G11" s="168" t="str">
        <f>IF(ISERROR(K10/I8),"",K10/I8)</f>
        <v/>
      </c>
      <c r="H11" s="10" t="s">
        <v>138</v>
      </c>
      <c r="I11" s="861" t="s">
        <v>7</v>
      </c>
      <c r="J11" s="862"/>
      <c r="K11" s="863"/>
    </row>
    <row r="12" spans="1:11" ht="17.25" customHeight="1">
      <c r="A12" s="717"/>
      <c r="B12" s="725" t="s">
        <v>60</v>
      </c>
      <c r="C12" s="726"/>
      <c r="D12" s="726"/>
      <c r="E12" s="726"/>
      <c r="F12" s="726"/>
      <c r="G12" s="726"/>
      <c r="H12" s="727"/>
      <c r="I12" s="864"/>
      <c r="J12" s="865"/>
      <c r="K12" s="866"/>
    </row>
    <row r="13" spans="1:11" ht="17.25" customHeight="1" thickBot="1">
      <c r="A13" s="628"/>
      <c r="B13" s="885"/>
      <c r="C13" s="786"/>
      <c r="D13" s="786"/>
      <c r="E13" s="786"/>
      <c r="F13" s="786"/>
      <c r="G13" s="786"/>
      <c r="H13" s="787"/>
      <c r="I13" s="776" t="s">
        <v>185</v>
      </c>
      <c r="J13" s="777"/>
      <c r="K13" s="166" t="str">
        <f>IF(ISERROR(K10/3.5),"人",K10/3.5)</f>
        <v>人</v>
      </c>
    </row>
    <row r="14" spans="1:11" ht="17.25" customHeight="1" thickTop="1">
      <c r="A14" s="715" t="s">
        <v>13</v>
      </c>
      <c r="B14" s="730" t="s">
        <v>8</v>
      </c>
      <c r="C14" s="739"/>
      <c r="D14" s="739"/>
      <c r="E14" s="739"/>
      <c r="F14" s="739"/>
      <c r="G14" s="739"/>
      <c r="H14" s="740"/>
      <c r="I14" s="774" t="s">
        <v>187</v>
      </c>
      <c r="J14" s="775"/>
      <c r="K14" s="167" t="str">
        <f>IF(ISERROR(I8-K13),"人",I8-K13)</f>
        <v>人</v>
      </c>
    </row>
    <row r="15" spans="1:11" ht="17.25" customHeight="1" thickBot="1">
      <c r="A15" s="716"/>
      <c r="B15" s="44" t="s">
        <v>17</v>
      </c>
      <c r="C15" s="45"/>
      <c r="D15" s="784"/>
      <c r="E15" s="784"/>
      <c r="F15" s="784"/>
      <c r="G15" s="784"/>
      <c r="H15" s="785"/>
      <c r="I15" s="774" t="s">
        <v>186</v>
      </c>
      <c r="J15" s="775"/>
      <c r="K15" s="166" t="str">
        <f>IF(ISERROR(K10/6.4),"人",K10/6.4)</f>
        <v>人</v>
      </c>
    </row>
    <row r="16" spans="1:11" ht="17.25" customHeight="1" thickTop="1">
      <c r="A16" s="717"/>
      <c r="B16" s="16" t="s">
        <v>18</v>
      </c>
      <c r="C16" s="15"/>
      <c r="D16" s="786"/>
      <c r="E16" s="786"/>
      <c r="F16" s="786"/>
      <c r="G16" s="786"/>
      <c r="H16" s="787"/>
      <c r="I16" s="776" t="s">
        <v>188</v>
      </c>
      <c r="J16" s="777"/>
      <c r="K16" s="167" t="str">
        <f>IF(ISERROR(I8-K15),"人",I8-K15)</f>
        <v>人</v>
      </c>
    </row>
    <row r="17" spans="1:12" ht="17.25" customHeight="1">
      <c r="A17" s="717"/>
      <c r="B17" s="736" t="s">
        <v>19</v>
      </c>
      <c r="C17" s="737"/>
      <c r="D17" s="737"/>
      <c r="E17" s="737"/>
      <c r="F17" s="737"/>
      <c r="G17" s="737"/>
      <c r="H17" s="738"/>
      <c r="I17" s="158"/>
      <c r="J17" s="159"/>
      <c r="K17" s="160"/>
    </row>
    <row r="18" spans="1:12" ht="17.25" customHeight="1">
      <c r="A18" s="717"/>
      <c r="B18" s="718"/>
      <c r="C18" s="719"/>
      <c r="D18" s="719"/>
      <c r="E18" s="719"/>
      <c r="F18" s="719"/>
      <c r="G18" s="719"/>
      <c r="H18" s="720"/>
      <c r="I18" s="158"/>
      <c r="J18" s="159"/>
      <c r="K18" s="160"/>
    </row>
    <row r="19" spans="1:12" ht="17.25" customHeight="1" thickBot="1">
      <c r="A19" s="717"/>
      <c r="B19" s="349" t="s">
        <v>21</v>
      </c>
      <c r="C19" s="12"/>
      <c r="D19" s="867" t="s">
        <v>29</v>
      </c>
      <c r="E19" s="867"/>
      <c r="F19" s="867"/>
      <c r="G19" s="867"/>
      <c r="H19" s="868"/>
      <c r="I19" s="158"/>
      <c r="J19" s="159"/>
      <c r="K19" s="160"/>
    </row>
    <row r="20" spans="1:12" ht="17.25" customHeight="1" thickTop="1">
      <c r="A20" s="716"/>
      <c r="B20" s="857" t="s">
        <v>26</v>
      </c>
      <c r="C20" s="858"/>
      <c r="D20" s="732" t="s">
        <v>30</v>
      </c>
      <c r="E20" s="732"/>
      <c r="F20" s="732"/>
      <c r="G20" s="732"/>
      <c r="H20" s="732"/>
      <c r="I20" s="1249" t="s">
        <v>126</v>
      </c>
      <c r="J20" s="1249"/>
      <c r="K20" s="1250"/>
    </row>
    <row r="21" spans="1:12" ht="17.25" customHeight="1" thickBot="1">
      <c r="A21" s="716"/>
      <c r="B21" s="859"/>
      <c r="C21" s="860"/>
      <c r="D21" s="695" t="s">
        <v>330</v>
      </c>
      <c r="E21" s="695"/>
      <c r="F21" s="695"/>
      <c r="G21" s="695"/>
      <c r="H21" s="695"/>
      <c r="I21" s="695"/>
      <c r="J21" s="695"/>
      <c r="K21" s="696"/>
    </row>
    <row r="22" spans="1:12" ht="17.25" customHeight="1" thickTop="1">
      <c r="A22" s="717"/>
      <c r="B22" s="655" t="s">
        <v>22</v>
      </c>
      <c r="C22" s="656"/>
      <c r="D22" s="786" t="s">
        <v>30</v>
      </c>
      <c r="E22" s="786"/>
      <c r="F22" s="786"/>
      <c r="G22" s="786"/>
      <c r="H22" s="786"/>
      <c r="I22" s="707" t="s">
        <v>11</v>
      </c>
      <c r="J22" s="708"/>
      <c r="K22" s="709"/>
    </row>
    <row r="23" spans="1:12" ht="17.25" customHeight="1">
      <c r="A23" s="717"/>
      <c r="B23" s="658"/>
      <c r="C23" s="659"/>
      <c r="D23" s="719" t="s">
        <v>27</v>
      </c>
      <c r="E23" s="719"/>
      <c r="F23" s="719"/>
      <c r="G23" s="719"/>
      <c r="H23" s="719"/>
      <c r="I23" s="710"/>
      <c r="J23" s="708"/>
      <c r="K23" s="709"/>
    </row>
    <row r="24" spans="1:12" ht="17.25" customHeight="1" thickBot="1">
      <c r="A24" s="717"/>
      <c r="B24" s="725" t="s">
        <v>9</v>
      </c>
      <c r="C24" s="796"/>
      <c r="D24" s="796"/>
      <c r="E24" s="796"/>
      <c r="F24" s="796"/>
      <c r="G24" s="796"/>
      <c r="H24" s="796"/>
      <c r="I24" s="790"/>
      <c r="J24" s="791"/>
      <c r="K24" s="792"/>
    </row>
    <row r="25" spans="1:12" ht="17.25" customHeight="1" thickTop="1" thickBot="1">
      <c r="A25" s="717"/>
      <c r="B25" s="17" t="s">
        <v>23</v>
      </c>
      <c r="C25" s="18"/>
      <c r="D25" s="348" t="s">
        <v>314</v>
      </c>
      <c r="E25" s="58" t="s">
        <v>71</v>
      </c>
      <c r="F25" s="175" t="s">
        <v>314</v>
      </c>
      <c r="G25" s="741"/>
      <c r="H25" s="742"/>
      <c r="I25" s="790"/>
      <c r="J25" s="791"/>
      <c r="K25" s="792"/>
    </row>
    <row r="26" spans="1:12" ht="17.25" customHeight="1" thickTop="1">
      <c r="A26" s="628"/>
      <c r="B26" s="869" t="s">
        <v>25</v>
      </c>
      <c r="C26" s="870"/>
      <c r="D26" s="870"/>
      <c r="E26" s="56" t="s">
        <v>314</v>
      </c>
      <c r="F26" s="733"/>
      <c r="G26" s="734"/>
      <c r="H26" s="735"/>
      <c r="I26" s="793"/>
      <c r="J26" s="794"/>
      <c r="K26" s="795"/>
    </row>
    <row r="27" spans="1:12" ht="17.25" customHeight="1">
      <c r="A27" s="627"/>
      <c r="B27" s="629" t="s">
        <v>293</v>
      </c>
      <c r="C27" s="630"/>
      <c r="D27" s="630"/>
      <c r="E27" s="630"/>
      <c r="F27" s="630"/>
      <c r="G27" s="630"/>
      <c r="H27" s="631"/>
      <c r="I27" s="680" t="s">
        <v>10</v>
      </c>
      <c r="J27" s="711"/>
      <c r="K27" s="681"/>
    </row>
    <row r="28" spans="1:12" ht="17.25" customHeight="1" thickBot="1">
      <c r="A28" s="628"/>
      <c r="B28" s="632"/>
      <c r="C28" s="633"/>
      <c r="D28" s="633"/>
      <c r="E28" s="633"/>
      <c r="F28" s="633"/>
      <c r="G28" s="633"/>
      <c r="H28" s="634"/>
      <c r="I28" s="712"/>
      <c r="J28" s="713"/>
      <c r="K28" s="714"/>
    </row>
    <row r="29" spans="1:12" ht="17.25" customHeight="1" thickTop="1">
      <c r="A29" s="750" t="s">
        <v>12</v>
      </c>
      <c r="B29" s="680" t="s">
        <v>31</v>
      </c>
      <c r="C29" s="847"/>
      <c r="D29" s="41" t="s">
        <v>32</v>
      </c>
      <c r="E29" s="1251" t="s">
        <v>296</v>
      </c>
      <c r="F29" s="1251"/>
      <c r="G29" s="1252" t="s">
        <v>294</v>
      </c>
      <c r="H29" s="1253"/>
      <c r="I29" s="764" t="s">
        <v>233</v>
      </c>
      <c r="J29" s="765"/>
      <c r="K29" s="535" t="str">
        <f>IF(ISERROR(I8/250),"個",ROUNDUP(I8/250,0))</f>
        <v>個</v>
      </c>
      <c r="L29" s="1" t="s">
        <v>193</v>
      </c>
    </row>
    <row r="30" spans="1:12" ht="17.25" customHeight="1">
      <c r="A30" s="717"/>
      <c r="B30" s="848"/>
      <c r="C30" s="849"/>
      <c r="D30" s="42" t="s">
        <v>62</v>
      </c>
      <c r="E30" s="1254" t="s">
        <v>296</v>
      </c>
      <c r="F30" s="1254"/>
      <c r="G30" s="1239" t="s">
        <v>294</v>
      </c>
      <c r="H30" s="1240"/>
      <c r="I30" s="646" t="s">
        <v>182</v>
      </c>
      <c r="J30" s="766"/>
      <c r="K30" s="536" t="s">
        <v>181</v>
      </c>
    </row>
    <row r="31" spans="1:12" ht="17.25" customHeight="1">
      <c r="A31" s="717"/>
      <c r="B31" s="848"/>
      <c r="C31" s="849"/>
      <c r="D31" s="42" t="s">
        <v>33</v>
      </c>
      <c r="E31" s="1241" t="s">
        <v>297</v>
      </c>
      <c r="F31" s="1241"/>
      <c r="G31" s="1241"/>
      <c r="H31" s="537" t="s">
        <v>295</v>
      </c>
      <c r="I31" s="646" t="s">
        <v>207</v>
      </c>
      <c r="J31" s="616"/>
      <c r="K31" s="171" t="str">
        <f>IF(ISERROR(I8*6),"L/日/避難所",I8*6)</f>
        <v>L/日/避難所</v>
      </c>
    </row>
    <row r="32" spans="1:12" ht="17.25" customHeight="1" thickBot="1">
      <c r="A32" s="717"/>
      <c r="B32" s="848"/>
      <c r="C32" s="849"/>
      <c r="D32" s="43" t="s">
        <v>41</v>
      </c>
      <c r="E32" s="1238" t="s">
        <v>302</v>
      </c>
      <c r="F32" s="1238"/>
      <c r="G32" s="1238"/>
      <c r="H32" s="538" t="s">
        <v>295</v>
      </c>
      <c r="I32" s="646" t="s">
        <v>192</v>
      </c>
      <c r="J32" s="616"/>
      <c r="K32" s="189" t="s">
        <v>194</v>
      </c>
    </row>
    <row r="33" spans="1:16" ht="17.25" customHeight="1" thickTop="1">
      <c r="A33" s="717"/>
      <c r="B33" s="848"/>
      <c r="C33" s="850"/>
      <c r="D33" s="28" t="s">
        <v>34</v>
      </c>
      <c r="E33" s="1242" t="s">
        <v>296</v>
      </c>
      <c r="F33" s="1242"/>
      <c r="G33" s="1243" t="s">
        <v>294</v>
      </c>
      <c r="H33" s="1244"/>
      <c r="I33" s="615" t="s">
        <v>184</v>
      </c>
      <c r="J33" s="616"/>
      <c r="K33" s="171" t="str">
        <f>IF(ISERROR(I8*3),"L/日/避難所",I8*3)</f>
        <v>L/日/避難所</v>
      </c>
    </row>
    <row r="34" spans="1:16" ht="17.25" customHeight="1">
      <c r="A34" s="717"/>
      <c r="B34" s="816"/>
      <c r="C34" s="818"/>
      <c r="D34" s="349" t="s">
        <v>35</v>
      </c>
      <c r="E34" s="1245" t="s">
        <v>296</v>
      </c>
      <c r="F34" s="1245"/>
      <c r="G34" s="1246" t="s">
        <v>294</v>
      </c>
      <c r="H34" s="1247"/>
      <c r="I34" s="162" t="s">
        <v>183</v>
      </c>
      <c r="J34" s="539" t="s">
        <v>206</v>
      </c>
      <c r="K34" s="171" t="str">
        <f>IF(ISERROR(J34*I8),"L/日/避難所",J34*I8)</f>
        <v>L/日/避難所</v>
      </c>
    </row>
    <row r="35" spans="1:16" ht="17.25" customHeight="1">
      <c r="A35" s="717"/>
      <c r="B35" s="629" t="s">
        <v>36</v>
      </c>
      <c r="C35" s="851"/>
      <c r="D35" s="13" t="s">
        <v>37</v>
      </c>
      <c r="E35" s="90" t="s">
        <v>298</v>
      </c>
      <c r="F35" s="651" t="s">
        <v>299</v>
      </c>
      <c r="G35" s="651"/>
      <c r="H35" s="540"/>
      <c r="I35" s="697"/>
      <c r="J35" s="698"/>
      <c r="K35" s="699"/>
    </row>
    <row r="36" spans="1:16" ht="17.25" customHeight="1" thickBot="1">
      <c r="A36" s="717"/>
      <c r="B36" s="852"/>
      <c r="C36" s="853"/>
      <c r="D36" s="349" t="s">
        <v>38</v>
      </c>
      <c r="E36" s="88" t="s">
        <v>298</v>
      </c>
      <c r="F36" s="767" t="s">
        <v>299</v>
      </c>
      <c r="G36" s="767"/>
      <c r="H36" s="541"/>
      <c r="I36" s="644"/>
      <c r="J36" s="645"/>
      <c r="K36" s="700"/>
    </row>
    <row r="37" spans="1:16" ht="17.25" customHeight="1" thickTop="1" thickBot="1">
      <c r="A37" s="717"/>
      <c r="B37" s="852"/>
      <c r="C37" s="854"/>
      <c r="D37" s="53" t="s">
        <v>39</v>
      </c>
      <c r="E37" s="89" t="s">
        <v>298</v>
      </c>
      <c r="F37" s="1255" t="s">
        <v>299</v>
      </c>
      <c r="G37" s="1255"/>
      <c r="H37" s="542"/>
      <c r="I37" s="645"/>
      <c r="J37" s="645"/>
      <c r="K37" s="700"/>
    </row>
    <row r="38" spans="1:16" ht="17.25" customHeight="1" thickTop="1">
      <c r="A38" s="717"/>
      <c r="B38" s="852"/>
      <c r="C38" s="853"/>
      <c r="D38" s="28" t="s">
        <v>40</v>
      </c>
      <c r="E38" s="90" t="s">
        <v>298</v>
      </c>
      <c r="F38" s="771" t="s">
        <v>299</v>
      </c>
      <c r="G38" s="771"/>
      <c r="H38" s="540"/>
      <c r="I38" s="644"/>
      <c r="J38" s="645"/>
      <c r="K38" s="700"/>
    </row>
    <row r="39" spans="1:16" ht="17.25" customHeight="1" thickBot="1">
      <c r="A39" s="717"/>
      <c r="B39" s="852"/>
      <c r="C39" s="853"/>
      <c r="D39" s="349" t="s">
        <v>42</v>
      </c>
      <c r="E39" s="88" t="s">
        <v>298</v>
      </c>
      <c r="F39" s="651" t="s">
        <v>299</v>
      </c>
      <c r="G39" s="651"/>
      <c r="H39" s="543"/>
      <c r="I39" s="701"/>
      <c r="J39" s="702"/>
      <c r="K39" s="703"/>
    </row>
    <row r="40" spans="1:16" ht="17.25" customHeight="1" thickTop="1">
      <c r="A40" s="717"/>
      <c r="B40" s="852"/>
      <c r="C40" s="854"/>
      <c r="D40" s="704" t="s">
        <v>63</v>
      </c>
      <c r="E40" s="118" t="s">
        <v>300</v>
      </c>
      <c r="F40" s="172" t="s">
        <v>180</v>
      </c>
      <c r="G40" s="352" t="s">
        <v>144</v>
      </c>
      <c r="H40" s="97" t="s">
        <v>304</v>
      </c>
      <c r="I40" s="642" t="s">
        <v>292</v>
      </c>
      <c r="J40" s="643"/>
      <c r="K40" s="161" t="str">
        <f>IF(ISERROR(I8/50),"箇所",ROUNDUP(I8/50,0))</f>
        <v>箇所</v>
      </c>
      <c r="L40" s="2"/>
      <c r="M40" s="3"/>
      <c r="N40" s="3"/>
      <c r="O40" s="3"/>
      <c r="P40" s="3"/>
    </row>
    <row r="41" spans="1:16" ht="17.25" customHeight="1" thickBot="1">
      <c r="A41" s="717"/>
      <c r="B41" s="852"/>
      <c r="C41" s="854"/>
      <c r="D41" s="705"/>
      <c r="E41" s="119" t="s">
        <v>146</v>
      </c>
      <c r="F41" s="604" t="s">
        <v>301</v>
      </c>
      <c r="G41" s="428" t="s">
        <v>148</v>
      </c>
      <c r="H41" s="605" t="s">
        <v>301</v>
      </c>
      <c r="I41" s="644"/>
      <c r="J41" s="645"/>
      <c r="K41" s="161"/>
    </row>
    <row r="42" spans="1:16" ht="17.25" customHeight="1" thickTop="1" thickBot="1">
      <c r="A42" s="717"/>
      <c r="B42" s="852"/>
      <c r="C42" s="854"/>
      <c r="D42" s="706"/>
      <c r="E42" s="81" t="s">
        <v>43</v>
      </c>
      <c r="F42" s="606" t="s">
        <v>303</v>
      </c>
      <c r="G42" s="430" t="s">
        <v>61</v>
      </c>
      <c r="H42" s="607" t="s">
        <v>303</v>
      </c>
      <c r="I42" s="340"/>
      <c r="J42" s="341"/>
      <c r="K42" s="342"/>
    </row>
    <row r="43" spans="1:16" ht="17.25" customHeight="1" thickTop="1">
      <c r="A43" s="717"/>
      <c r="B43" s="852"/>
      <c r="C43" s="853"/>
      <c r="D43" s="93" t="s">
        <v>44</v>
      </c>
      <c r="E43" s="324" t="s">
        <v>304</v>
      </c>
      <c r="F43" s="8" t="s">
        <v>67</v>
      </c>
      <c r="G43" s="7"/>
      <c r="H43" s="9" t="s">
        <v>152</v>
      </c>
      <c r="I43" s="340"/>
      <c r="J43" s="341"/>
      <c r="K43" s="342"/>
    </row>
    <row r="44" spans="1:16" ht="17.25" customHeight="1">
      <c r="A44" s="717"/>
      <c r="B44" s="855"/>
      <c r="C44" s="856"/>
      <c r="D44" s="94" t="s">
        <v>45</v>
      </c>
      <c r="E44" s="346" t="s">
        <v>304</v>
      </c>
      <c r="F44" s="7" t="s">
        <v>68</v>
      </c>
      <c r="G44" s="324" t="s">
        <v>304</v>
      </c>
      <c r="H44" s="325" t="s">
        <v>152</v>
      </c>
      <c r="I44" s="343"/>
      <c r="J44" s="344"/>
      <c r="K44" s="345"/>
    </row>
    <row r="45" spans="1:16" ht="17.25" customHeight="1" thickBot="1">
      <c r="A45" s="717"/>
      <c r="B45" s="629" t="s">
        <v>46</v>
      </c>
      <c r="C45" s="851"/>
      <c r="D45" s="94" t="s">
        <v>47</v>
      </c>
      <c r="E45" s="637" t="s">
        <v>305</v>
      </c>
      <c r="F45" s="638"/>
      <c r="G45" s="351" t="s">
        <v>49</v>
      </c>
      <c r="H45" s="304" t="s">
        <v>69</v>
      </c>
      <c r="I45" s="697"/>
      <c r="J45" s="698"/>
      <c r="K45" s="699"/>
    </row>
    <row r="46" spans="1:16" ht="17.25" customHeight="1" thickTop="1" thickBot="1">
      <c r="A46" s="717"/>
      <c r="B46" s="852"/>
      <c r="C46" s="853"/>
      <c r="D46" s="647" t="s">
        <v>48</v>
      </c>
      <c r="E46" s="648"/>
      <c r="F46" s="346" t="s">
        <v>69</v>
      </c>
      <c r="G46" s="544" t="s">
        <v>308</v>
      </c>
      <c r="H46" s="104" t="s">
        <v>69</v>
      </c>
      <c r="I46" s="645"/>
      <c r="J46" s="645"/>
      <c r="K46" s="700"/>
    </row>
    <row r="47" spans="1:16" ht="17.25" customHeight="1" thickTop="1">
      <c r="A47" s="717"/>
      <c r="B47" s="852"/>
      <c r="C47" s="853"/>
      <c r="D47" s="647" t="s">
        <v>56</v>
      </c>
      <c r="E47" s="648"/>
      <c r="F47" s="648"/>
      <c r="G47" s="649" t="s">
        <v>307</v>
      </c>
      <c r="H47" s="650"/>
      <c r="I47" s="644"/>
      <c r="J47" s="645"/>
      <c r="K47" s="700"/>
    </row>
    <row r="48" spans="1:16" ht="17.25" customHeight="1">
      <c r="A48" s="717"/>
      <c r="B48" s="852"/>
      <c r="C48" s="853"/>
      <c r="D48" s="94" t="s">
        <v>52</v>
      </c>
      <c r="E48" s="10" t="s">
        <v>306</v>
      </c>
      <c r="F48" s="94" t="s">
        <v>53</v>
      </c>
      <c r="G48" s="637" t="s">
        <v>51</v>
      </c>
      <c r="H48" s="638"/>
      <c r="I48" s="644"/>
      <c r="J48" s="645"/>
      <c r="K48" s="700"/>
    </row>
    <row r="49" spans="1:11" ht="17.25" customHeight="1">
      <c r="A49" s="717"/>
      <c r="B49" s="852"/>
      <c r="C49" s="853"/>
      <c r="D49" s="94" t="s">
        <v>154</v>
      </c>
      <c r="E49" s="10" t="s">
        <v>306</v>
      </c>
      <c r="F49" s="647" t="s">
        <v>70</v>
      </c>
      <c r="G49" s="648"/>
      <c r="H49" s="353" t="s">
        <v>69</v>
      </c>
      <c r="I49" s="644"/>
      <c r="J49" s="645"/>
      <c r="K49" s="700"/>
    </row>
    <row r="50" spans="1:11" ht="17.25" customHeight="1" thickBot="1">
      <c r="A50" s="717"/>
      <c r="B50" s="855"/>
      <c r="C50" s="856"/>
      <c r="D50" s="93" t="s">
        <v>54</v>
      </c>
      <c r="E50" s="10" t="s">
        <v>306</v>
      </c>
      <c r="F50" s="684" t="s">
        <v>55</v>
      </c>
      <c r="G50" s="685"/>
      <c r="H50" s="304" t="s">
        <v>69</v>
      </c>
      <c r="I50" s="701"/>
      <c r="J50" s="702"/>
      <c r="K50" s="703"/>
    </row>
    <row r="51" spans="1:11" ht="17.25" customHeight="1" thickTop="1" thickBot="1">
      <c r="A51" s="717"/>
      <c r="B51" s="629" t="s">
        <v>57</v>
      </c>
      <c r="C51" s="871"/>
      <c r="D51" s="101" t="s">
        <v>157</v>
      </c>
      <c r="E51" s="1235" t="s">
        <v>310</v>
      </c>
      <c r="F51" s="1235"/>
      <c r="G51" s="1236" t="s">
        <v>311</v>
      </c>
      <c r="H51" s="1237"/>
      <c r="I51" s="1257" t="s">
        <v>190</v>
      </c>
      <c r="J51" s="1258"/>
      <c r="K51" s="1259"/>
    </row>
    <row r="52" spans="1:11" ht="17.25" customHeight="1" thickTop="1">
      <c r="A52" s="628"/>
      <c r="B52" s="855"/>
      <c r="C52" s="856"/>
      <c r="D52" s="102" t="s">
        <v>58</v>
      </c>
      <c r="E52" s="51" t="s">
        <v>69</v>
      </c>
      <c r="F52" s="339" t="s">
        <v>59</v>
      </c>
      <c r="G52" s="649" t="s">
        <v>309</v>
      </c>
      <c r="H52" s="650"/>
      <c r="I52" s="1260"/>
      <c r="J52" s="1261"/>
      <c r="K52" s="1262"/>
    </row>
    <row r="53" spans="1:11" ht="17.25" customHeight="1" thickBot="1">
      <c r="A53" s="4" t="s">
        <v>224</v>
      </c>
      <c r="B53" s="4"/>
      <c r="C53" s="4"/>
      <c r="D53" s="4"/>
      <c r="E53" s="1256" t="s">
        <v>127</v>
      </c>
      <c r="F53" s="1256"/>
      <c r="G53" s="1256"/>
      <c r="H53" s="1256"/>
      <c r="I53" s="1256"/>
      <c r="J53" s="1256"/>
      <c r="K53" s="1256"/>
    </row>
    <row r="54" spans="1:11" ht="17.25" customHeight="1" thickTop="1">
      <c r="A54" s="686" t="s">
        <v>130</v>
      </c>
      <c r="B54" s="686"/>
      <c r="C54" s="686"/>
      <c r="D54" s="686"/>
      <c r="E54" s="687" t="s">
        <v>5</v>
      </c>
      <c r="F54" s="688"/>
      <c r="G54" s="689"/>
      <c r="H54" s="690" t="s">
        <v>65</v>
      </c>
      <c r="I54" s="691"/>
      <c r="J54" s="751" t="s">
        <v>0</v>
      </c>
      <c r="K54" s="752"/>
    </row>
    <row r="55" spans="1:11" ht="17.25" customHeight="1" thickBot="1">
      <c r="A55" s="686"/>
      <c r="B55" s="686"/>
      <c r="C55" s="686"/>
      <c r="D55" s="686"/>
      <c r="E55" s="675"/>
      <c r="F55" s="676"/>
      <c r="G55" s="677"/>
      <c r="H55" s="653" t="s">
        <v>28</v>
      </c>
      <c r="I55" s="654"/>
      <c r="J55" s="610"/>
      <c r="K55" s="611"/>
    </row>
    <row r="56" spans="1:11" ht="17.25" customHeight="1" thickTop="1">
      <c r="A56" s="6" t="s">
        <v>1</v>
      </c>
      <c r="B56" s="4"/>
      <c r="C56" s="4"/>
      <c r="D56" s="4"/>
      <c r="E56" s="4"/>
      <c r="F56" s="4"/>
      <c r="G56" s="1272"/>
      <c r="H56" s="1272"/>
      <c r="I56" s="1272"/>
      <c r="J56" s="1272"/>
      <c r="K56" s="1272"/>
    </row>
    <row r="57" spans="1:11" ht="17.25" customHeight="1">
      <c r="A57" s="6" t="s">
        <v>2</v>
      </c>
      <c r="B57" s="4"/>
      <c r="C57" s="4"/>
      <c r="D57" s="4"/>
      <c r="E57" s="4"/>
      <c r="F57" s="4"/>
      <c r="G57" s="4"/>
      <c r="H57" s="4"/>
      <c r="I57" s="4"/>
      <c r="J57" s="4"/>
      <c r="K57" s="4"/>
    </row>
    <row r="58" spans="1:11" ht="17.25" customHeight="1">
      <c r="A58" s="6" t="s">
        <v>3</v>
      </c>
      <c r="B58" s="4"/>
      <c r="C58" s="4"/>
      <c r="D58" s="4"/>
      <c r="E58" s="4"/>
      <c r="F58" s="4"/>
      <c r="G58" s="4"/>
      <c r="H58" s="4"/>
      <c r="I58" s="4"/>
      <c r="J58" s="4"/>
      <c r="K58" s="4"/>
    </row>
    <row r="59" spans="1:11" ht="17.25" customHeight="1" thickBot="1">
      <c r="A59" s="20"/>
      <c r="B59" s="680" t="s">
        <v>74</v>
      </c>
      <c r="C59" s="847"/>
      <c r="D59" s="847"/>
      <c r="E59" s="613"/>
      <c r="F59" s="613"/>
      <c r="G59" s="613"/>
      <c r="H59" s="614"/>
      <c r="I59" s="874" t="s">
        <v>75</v>
      </c>
      <c r="J59" s="613"/>
      <c r="K59" s="614"/>
    </row>
    <row r="60" spans="1:11" ht="17.25" customHeight="1" thickTop="1">
      <c r="A60" s="715" t="s">
        <v>95</v>
      </c>
      <c r="B60" s="857" t="s">
        <v>76</v>
      </c>
      <c r="C60" s="858"/>
      <c r="D60" s="1273" t="s">
        <v>77</v>
      </c>
      <c r="E60" s="12" t="s">
        <v>159</v>
      </c>
      <c r="F60" s="12"/>
      <c r="G60" s="12"/>
      <c r="H60" s="545" t="s">
        <v>77</v>
      </c>
      <c r="I60" s="108" t="s">
        <v>95</v>
      </c>
      <c r="J60" s="110" t="s">
        <v>161</v>
      </c>
      <c r="K60" s="148" t="s">
        <v>139</v>
      </c>
    </row>
    <row r="61" spans="1:11" ht="17.25" customHeight="1">
      <c r="A61" s="716"/>
      <c r="B61" s="1270"/>
      <c r="C61" s="1271"/>
      <c r="D61" s="1265"/>
      <c r="E61" s="19" t="s">
        <v>78</v>
      </c>
      <c r="F61" s="19"/>
      <c r="G61" s="19"/>
      <c r="H61" s="546" t="s">
        <v>77</v>
      </c>
      <c r="I61" s="109" t="s">
        <v>162</v>
      </c>
      <c r="J61" s="111" t="s">
        <v>163</v>
      </c>
      <c r="K61" s="149" t="s">
        <v>139</v>
      </c>
    </row>
    <row r="62" spans="1:11" ht="17.25" customHeight="1" thickBot="1">
      <c r="A62" s="716"/>
      <c r="B62" s="1274" t="s">
        <v>79</v>
      </c>
      <c r="C62" s="1275"/>
      <c r="D62" s="547" t="s">
        <v>77</v>
      </c>
      <c r="E62" s="12" t="s">
        <v>81</v>
      </c>
      <c r="F62" s="12"/>
      <c r="G62" s="12"/>
      <c r="H62" s="548" t="s">
        <v>77</v>
      </c>
      <c r="I62" s="113"/>
      <c r="J62" s="111" t="s">
        <v>164</v>
      </c>
      <c r="K62" s="149" t="s">
        <v>139</v>
      </c>
    </row>
    <row r="63" spans="1:11" ht="17.25" customHeight="1" thickTop="1">
      <c r="A63" s="716"/>
      <c r="B63" s="1274" t="s">
        <v>82</v>
      </c>
      <c r="C63" s="1275"/>
      <c r="D63" s="549" t="s">
        <v>77</v>
      </c>
      <c r="E63" s="550"/>
      <c r="F63" s="551"/>
      <c r="G63" s="550"/>
      <c r="H63" s="552"/>
      <c r="I63" s="113"/>
      <c r="J63" s="112" t="s">
        <v>165</v>
      </c>
      <c r="K63" s="150" t="s">
        <v>139</v>
      </c>
    </row>
    <row r="64" spans="1:11" ht="17.25" customHeight="1" thickBot="1">
      <c r="A64" s="716"/>
      <c r="B64" s="1274" t="s">
        <v>135</v>
      </c>
      <c r="C64" s="1275"/>
      <c r="D64" s="553" t="s">
        <v>77</v>
      </c>
      <c r="E64" s="554"/>
      <c r="F64" s="555"/>
      <c r="G64" s="554"/>
      <c r="H64" s="556"/>
      <c r="I64" s="113"/>
      <c r="J64" s="94" t="s">
        <v>166</v>
      </c>
      <c r="K64" s="350" t="s">
        <v>139</v>
      </c>
    </row>
    <row r="65" spans="1:11" ht="17.25" customHeight="1" thickTop="1">
      <c r="A65" s="716"/>
      <c r="B65" s="1276" t="s">
        <v>134</v>
      </c>
      <c r="C65" s="1277"/>
      <c r="D65" s="1263" t="s">
        <v>77</v>
      </c>
      <c r="E65" s="19" t="s">
        <v>83</v>
      </c>
      <c r="F65" s="19"/>
      <c r="G65" s="19"/>
      <c r="H65" s="546" t="s">
        <v>77</v>
      </c>
      <c r="I65" s="557" t="s">
        <v>234</v>
      </c>
      <c r="J65" s="558"/>
      <c r="K65" s="559" t="s">
        <v>139</v>
      </c>
    </row>
    <row r="66" spans="1:11" ht="17.25" customHeight="1">
      <c r="A66" s="716"/>
      <c r="B66" s="1278"/>
      <c r="C66" s="1279"/>
      <c r="D66" s="1264"/>
      <c r="E66" s="560" t="s">
        <v>84</v>
      </c>
      <c r="F66" s="560"/>
      <c r="G66" s="560"/>
      <c r="H66" s="561" t="s">
        <v>77</v>
      </c>
      <c r="I66" s="1282" t="s">
        <v>235</v>
      </c>
      <c r="J66" s="1283"/>
      <c r="K66" s="559" t="s">
        <v>139</v>
      </c>
    </row>
    <row r="67" spans="1:11" ht="17.25" customHeight="1">
      <c r="A67" s="716"/>
      <c r="B67" s="1280"/>
      <c r="C67" s="1281"/>
      <c r="D67" s="1265"/>
      <c r="E67" s="560" t="s">
        <v>85</v>
      </c>
      <c r="F67" s="560"/>
      <c r="G67" s="560"/>
      <c r="H67" s="561" t="s">
        <v>77</v>
      </c>
      <c r="I67" s="1284" t="s">
        <v>236</v>
      </c>
      <c r="J67" s="1285"/>
      <c r="K67" s="1286"/>
    </row>
    <row r="68" spans="1:11" ht="17.25" customHeight="1">
      <c r="A68" s="716"/>
      <c r="B68" s="1266" t="s">
        <v>86</v>
      </c>
      <c r="C68" s="1267"/>
      <c r="D68" s="1263" t="s">
        <v>77</v>
      </c>
      <c r="E68" s="12" t="s">
        <v>87</v>
      </c>
      <c r="F68" s="12"/>
      <c r="G68" s="12"/>
      <c r="H68" s="548" t="s">
        <v>77</v>
      </c>
      <c r="I68" s="1284"/>
      <c r="J68" s="1285"/>
      <c r="K68" s="1286"/>
    </row>
    <row r="69" spans="1:11" ht="17.25" customHeight="1">
      <c r="A69" s="716"/>
      <c r="B69" s="1268"/>
      <c r="C69" s="1269"/>
      <c r="D69" s="1264"/>
      <c r="E69" s="15" t="s">
        <v>88</v>
      </c>
      <c r="F69" s="15"/>
      <c r="G69" s="15"/>
      <c r="H69" s="562" t="s">
        <v>77</v>
      </c>
      <c r="I69" s="1287" t="s">
        <v>237</v>
      </c>
      <c r="J69" s="563" t="s">
        <v>238</v>
      </c>
      <c r="K69" s="148" t="s">
        <v>139</v>
      </c>
    </row>
    <row r="70" spans="1:11" ht="17.25" customHeight="1">
      <c r="A70" s="716"/>
      <c r="B70" s="1268"/>
      <c r="C70" s="1269"/>
      <c r="D70" s="1264"/>
      <c r="E70" s="15" t="s">
        <v>89</v>
      </c>
      <c r="F70" s="15"/>
      <c r="G70" s="15"/>
      <c r="H70" s="562" t="s">
        <v>77</v>
      </c>
      <c r="I70" s="1288"/>
      <c r="J70" s="564" t="s">
        <v>239</v>
      </c>
      <c r="K70" s="149" t="s">
        <v>139</v>
      </c>
    </row>
    <row r="71" spans="1:11" ht="17.25" customHeight="1" thickBot="1">
      <c r="A71" s="716"/>
      <c r="B71" s="1270"/>
      <c r="C71" s="1271"/>
      <c r="D71" s="1265"/>
      <c r="E71" s="15" t="s">
        <v>90</v>
      </c>
      <c r="F71" s="15"/>
      <c r="G71" s="15"/>
      <c r="H71" s="562" t="s">
        <v>77</v>
      </c>
      <c r="I71" s="1288"/>
      <c r="J71" s="564" t="s">
        <v>240</v>
      </c>
      <c r="K71" s="149" t="s">
        <v>139</v>
      </c>
    </row>
    <row r="72" spans="1:11" ht="17.25" customHeight="1" thickTop="1">
      <c r="A72" s="716"/>
      <c r="B72" s="565" t="s">
        <v>91</v>
      </c>
      <c r="C72" s="566"/>
      <c r="D72" s="566"/>
      <c r="E72" s="567"/>
      <c r="F72" s="568" t="s">
        <v>77</v>
      </c>
      <c r="G72" s="569"/>
      <c r="H72" s="570"/>
      <c r="I72" s="1288"/>
      <c r="J72" s="564" t="s">
        <v>245</v>
      </c>
      <c r="K72" s="149" t="s">
        <v>139</v>
      </c>
    </row>
    <row r="73" spans="1:11" ht="17.25" customHeight="1">
      <c r="A73" s="716"/>
      <c r="B73" s="42" t="s">
        <v>92</v>
      </c>
      <c r="C73" s="571"/>
      <c r="D73" s="571"/>
      <c r="E73" s="571"/>
      <c r="F73" s="549" t="s">
        <v>77</v>
      </c>
      <c r="G73" s="572"/>
      <c r="H73" s="573"/>
      <c r="I73" s="1288"/>
      <c r="J73" s="564" t="s">
        <v>241</v>
      </c>
      <c r="K73" s="149" t="s">
        <v>139</v>
      </c>
    </row>
    <row r="74" spans="1:11" ht="17.25" customHeight="1">
      <c r="A74" s="716"/>
      <c r="B74" s="42" t="s">
        <v>93</v>
      </c>
      <c r="C74" s="571"/>
      <c r="D74" s="571"/>
      <c r="E74" s="571"/>
      <c r="F74" s="549" t="s">
        <v>77</v>
      </c>
      <c r="G74" s="572"/>
      <c r="H74" s="573"/>
      <c r="I74" s="1289"/>
      <c r="J74" s="574" t="s">
        <v>344</v>
      </c>
      <c r="K74" s="150" t="s">
        <v>139</v>
      </c>
    </row>
    <row r="75" spans="1:11" ht="17.25" customHeight="1" thickBot="1">
      <c r="A75" s="753"/>
      <c r="B75" s="43" t="s">
        <v>94</v>
      </c>
      <c r="C75" s="575"/>
      <c r="D75" s="575"/>
      <c r="E75" s="575"/>
      <c r="F75" s="576" t="s">
        <v>77</v>
      </c>
      <c r="G75" s="577"/>
      <c r="H75" s="578"/>
      <c r="I75" s="612" t="s">
        <v>174</v>
      </c>
      <c r="J75" s="613"/>
      <c r="K75" s="614"/>
    </row>
    <row r="76" spans="1:11" ht="17.25" customHeight="1" thickTop="1">
      <c r="A76" s="692" t="s">
        <v>96</v>
      </c>
      <c r="B76" s="655" t="s">
        <v>100</v>
      </c>
      <c r="C76" s="656"/>
      <c r="D76" s="56"/>
      <c r="E76" s="15" t="s">
        <v>97</v>
      </c>
      <c r="F76" s="15"/>
      <c r="G76" s="15"/>
      <c r="H76" s="121" t="s">
        <v>77</v>
      </c>
      <c r="I76" s="621"/>
      <c r="J76" s="622"/>
      <c r="K76" s="623"/>
    </row>
    <row r="77" spans="1:11" ht="17.25" customHeight="1">
      <c r="A77" s="693"/>
      <c r="B77" s="657"/>
      <c r="C77" s="656"/>
      <c r="D77" s="120" t="s">
        <v>77</v>
      </c>
      <c r="E77" s="15" t="s">
        <v>98</v>
      </c>
      <c r="F77" s="15"/>
      <c r="G77" s="15"/>
      <c r="H77" s="121" t="s">
        <v>77</v>
      </c>
      <c r="I77" s="624"/>
      <c r="J77" s="625"/>
      <c r="K77" s="626"/>
    </row>
    <row r="78" spans="1:11" ht="17.25" customHeight="1" thickBot="1">
      <c r="A78" s="694"/>
      <c r="B78" s="658"/>
      <c r="C78" s="659"/>
      <c r="D78" s="579"/>
      <c r="E78" s="19" t="s">
        <v>99</v>
      </c>
      <c r="F78" s="19"/>
      <c r="G78" s="19"/>
      <c r="H78" s="580" t="s">
        <v>77</v>
      </c>
      <c r="I78" s="624"/>
      <c r="J78" s="625"/>
      <c r="K78" s="626"/>
    </row>
    <row r="79" spans="1:11" ht="17.25" customHeight="1" thickTop="1">
      <c r="A79" s="750" t="s">
        <v>106</v>
      </c>
      <c r="B79" s="114" t="s">
        <v>101</v>
      </c>
      <c r="C79" s="115"/>
      <c r="D79" s="680" t="s">
        <v>102</v>
      </c>
      <c r="E79" s="681"/>
      <c r="F79" s="117" t="s">
        <v>175</v>
      </c>
      <c r="G79" s="116" t="s">
        <v>80</v>
      </c>
      <c r="H79" s="124" t="s">
        <v>103</v>
      </c>
      <c r="I79" s="125" t="s">
        <v>167</v>
      </c>
      <c r="J79" s="617" t="s">
        <v>333</v>
      </c>
      <c r="K79" s="618"/>
    </row>
    <row r="80" spans="1:11" ht="17.25" customHeight="1" thickBot="1">
      <c r="A80" s="717"/>
      <c r="B80" s="94" t="s">
        <v>176</v>
      </c>
      <c r="C80" s="115"/>
      <c r="D80" s="682" t="s">
        <v>139</v>
      </c>
      <c r="E80" s="683"/>
      <c r="F80" s="138" t="s">
        <v>116</v>
      </c>
      <c r="G80" s="139" t="s">
        <v>116</v>
      </c>
      <c r="H80" s="140" t="s">
        <v>116</v>
      </c>
      <c r="I80" s="126" t="s">
        <v>170</v>
      </c>
      <c r="J80" s="619" t="s">
        <v>169</v>
      </c>
      <c r="K80" s="620"/>
    </row>
    <row r="81" spans="1:17" ht="17.25" customHeight="1" thickTop="1">
      <c r="A81" s="717"/>
      <c r="B81" s="819" t="s">
        <v>104</v>
      </c>
      <c r="C81" s="35" t="s">
        <v>107</v>
      </c>
      <c r="D81" s="825" t="s">
        <v>77</v>
      </c>
      <c r="E81" s="826"/>
      <c r="F81" s="138" t="s">
        <v>116</v>
      </c>
      <c r="G81" s="139" t="s">
        <v>116</v>
      </c>
      <c r="H81" s="140" t="s">
        <v>116</v>
      </c>
      <c r="I81" s="126" t="s">
        <v>171</v>
      </c>
      <c r="J81" s="619" t="s">
        <v>169</v>
      </c>
      <c r="K81" s="620"/>
    </row>
    <row r="82" spans="1:17" ht="17.25" customHeight="1">
      <c r="A82" s="717"/>
      <c r="B82" s="820"/>
      <c r="C82" s="36" t="s">
        <v>108</v>
      </c>
      <c r="D82" s="827" t="s">
        <v>116</v>
      </c>
      <c r="E82" s="828"/>
      <c r="F82" s="141" t="s">
        <v>116</v>
      </c>
      <c r="G82" s="142" t="s">
        <v>116</v>
      </c>
      <c r="H82" s="143" t="s">
        <v>116</v>
      </c>
      <c r="I82" s="126" t="s">
        <v>172</v>
      </c>
      <c r="J82" s="619" t="s">
        <v>169</v>
      </c>
      <c r="K82" s="620"/>
    </row>
    <row r="83" spans="1:17" ht="17.25" customHeight="1" thickBot="1">
      <c r="A83" s="717"/>
      <c r="B83" s="820"/>
      <c r="C83" s="36" t="s">
        <v>109</v>
      </c>
      <c r="D83" s="827" t="s">
        <v>116</v>
      </c>
      <c r="E83" s="828"/>
      <c r="F83" s="141" t="s">
        <v>116</v>
      </c>
      <c r="G83" s="142" t="s">
        <v>116</v>
      </c>
      <c r="H83" s="143" t="s">
        <v>116</v>
      </c>
      <c r="I83" s="127" t="s">
        <v>173</v>
      </c>
      <c r="J83" s="608" t="s">
        <v>168</v>
      </c>
      <c r="K83" s="609"/>
    </row>
    <row r="84" spans="1:17" ht="17.25" customHeight="1" thickTop="1" thickBot="1">
      <c r="A84" s="717"/>
      <c r="B84" s="821"/>
      <c r="C84" s="37" t="s">
        <v>110</v>
      </c>
      <c r="D84" s="806" t="s">
        <v>116</v>
      </c>
      <c r="E84" s="807"/>
      <c r="F84" s="144" t="s">
        <v>116</v>
      </c>
      <c r="G84" s="145" t="s">
        <v>116</v>
      </c>
      <c r="H84" s="144" t="s">
        <v>116</v>
      </c>
      <c r="I84" s="816" t="s">
        <v>174</v>
      </c>
      <c r="J84" s="817"/>
      <c r="K84" s="818"/>
    </row>
    <row r="85" spans="1:17" ht="17.25" customHeight="1" thickTop="1">
      <c r="A85" s="717"/>
      <c r="B85" s="829" t="s">
        <v>105</v>
      </c>
      <c r="C85" s="34" t="s">
        <v>111</v>
      </c>
      <c r="D85" s="822" t="s">
        <v>116</v>
      </c>
      <c r="E85" s="822"/>
      <c r="F85" s="139" t="s">
        <v>116</v>
      </c>
      <c r="G85" s="139" t="s">
        <v>116</v>
      </c>
      <c r="H85" s="138" t="s">
        <v>116</v>
      </c>
      <c r="I85" s="697"/>
      <c r="J85" s="698"/>
      <c r="K85" s="699"/>
    </row>
    <row r="86" spans="1:17" ht="17.25" customHeight="1">
      <c r="A86" s="717"/>
      <c r="B86" s="830"/>
      <c r="C86" s="26" t="s">
        <v>112</v>
      </c>
      <c r="D86" s="823" t="s">
        <v>116</v>
      </c>
      <c r="E86" s="823"/>
      <c r="F86" s="142" t="s">
        <v>116</v>
      </c>
      <c r="G86" s="142" t="s">
        <v>116</v>
      </c>
      <c r="H86" s="141" t="s">
        <v>116</v>
      </c>
      <c r="I86" s="644"/>
      <c r="J86" s="645"/>
      <c r="K86" s="700"/>
    </row>
    <row r="87" spans="1:17" ht="17.25" customHeight="1" thickBot="1">
      <c r="A87" s="717"/>
      <c r="B87" s="830"/>
      <c r="C87" s="38" t="s">
        <v>113</v>
      </c>
      <c r="D87" s="824" t="s">
        <v>116</v>
      </c>
      <c r="E87" s="824"/>
      <c r="F87" s="142" t="s">
        <v>116</v>
      </c>
      <c r="G87" s="142" t="s">
        <v>116</v>
      </c>
      <c r="H87" s="141" t="s">
        <v>116</v>
      </c>
      <c r="I87" s="644"/>
      <c r="J87" s="645"/>
      <c r="K87" s="700"/>
    </row>
    <row r="88" spans="1:17" ht="17.25" customHeight="1" thickTop="1">
      <c r="A88" s="717"/>
      <c r="B88" s="831"/>
      <c r="C88" s="354" t="s">
        <v>114</v>
      </c>
      <c r="D88" s="833" t="s">
        <v>116</v>
      </c>
      <c r="E88" s="834"/>
      <c r="F88" s="146" t="s">
        <v>116</v>
      </c>
      <c r="G88" s="147" t="s">
        <v>116</v>
      </c>
      <c r="H88" s="146" t="s">
        <v>116</v>
      </c>
      <c r="I88" s="644"/>
      <c r="J88" s="645"/>
      <c r="K88" s="700"/>
    </row>
    <row r="89" spans="1:17" ht="17.25" customHeight="1" thickBot="1">
      <c r="A89" s="628"/>
      <c r="B89" s="832"/>
      <c r="C89" s="37" t="s">
        <v>115</v>
      </c>
      <c r="D89" s="806" t="s">
        <v>116</v>
      </c>
      <c r="E89" s="807"/>
      <c r="F89" s="144" t="s">
        <v>116</v>
      </c>
      <c r="G89" s="145" t="s">
        <v>116</v>
      </c>
      <c r="H89" s="144" t="s">
        <v>116</v>
      </c>
      <c r="I89" s="701"/>
      <c r="J89" s="702"/>
      <c r="K89" s="703"/>
    </row>
    <row r="90" spans="1:17" ht="17.25" customHeight="1" thickTop="1">
      <c r="A90" s="750" t="s">
        <v>117</v>
      </c>
      <c r="B90" s="349" t="s">
        <v>119</v>
      </c>
      <c r="C90" s="39"/>
      <c r="D90" s="15"/>
      <c r="E90" s="836"/>
      <c r="F90" s="837"/>
      <c r="G90" s="837"/>
      <c r="H90" s="837"/>
      <c r="I90" s="837"/>
      <c r="J90" s="837"/>
      <c r="K90" s="838"/>
    </row>
    <row r="91" spans="1:17" ht="17.25" customHeight="1">
      <c r="A91" s="717"/>
      <c r="B91" s="28" t="s">
        <v>120</v>
      </c>
      <c r="C91" s="29"/>
      <c r="D91" s="19"/>
      <c r="E91" s="839"/>
      <c r="F91" s="839"/>
      <c r="G91" s="839"/>
      <c r="H91" s="839"/>
      <c r="I91" s="839"/>
      <c r="J91" s="839"/>
      <c r="K91" s="840"/>
    </row>
    <row r="92" spans="1:17" ht="17.25" customHeight="1">
      <c r="A92" s="717"/>
      <c r="B92" s="349" t="s">
        <v>121</v>
      </c>
      <c r="C92" s="27"/>
      <c r="D92" s="12"/>
      <c r="E92" s="837"/>
      <c r="F92" s="837"/>
      <c r="G92" s="837"/>
      <c r="H92" s="837"/>
      <c r="I92" s="837"/>
      <c r="J92" s="837"/>
      <c r="K92" s="838"/>
    </row>
    <row r="93" spans="1:17" ht="17.25" customHeight="1">
      <c r="A93" s="717"/>
      <c r="B93" s="28" t="s">
        <v>122</v>
      </c>
      <c r="C93" s="29"/>
      <c r="D93" s="29"/>
      <c r="E93" s="839"/>
      <c r="F93" s="839"/>
      <c r="G93" s="839"/>
      <c r="H93" s="839"/>
      <c r="I93" s="839"/>
      <c r="J93" s="839"/>
      <c r="K93" s="840"/>
      <c r="L93" s="247"/>
      <c r="M93" s="223"/>
      <c r="N93" s="223"/>
      <c r="O93" s="224" t="s">
        <v>195</v>
      </c>
      <c r="P93" s="224" t="s">
        <v>196</v>
      </c>
      <c r="Q93" s="224" t="s">
        <v>197</v>
      </c>
    </row>
    <row r="94" spans="1:17" ht="17.25" customHeight="1">
      <c r="A94" s="717"/>
      <c r="B94" s="725" t="s">
        <v>123</v>
      </c>
      <c r="C94" s="796"/>
      <c r="D94" s="796"/>
      <c r="E94" s="841"/>
      <c r="F94" s="841"/>
      <c r="G94" s="841"/>
      <c r="H94" s="841"/>
      <c r="I94" s="841"/>
      <c r="J94" s="841"/>
      <c r="K94" s="842"/>
      <c r="L94" s="248"/>
      <c r="M94" s="225" t="s">
        <v>198</v>
      </c>
      <c r="N94" s="225" t="s">
        <v>139</v>
      </c>
      <c r="O94" s="299" t="str">
        <f>+K13</f>
        <v>人</v>
      </c>
      <c r="P94" s="299" t="str">
        <f>+I8</f>
        <v>人</v>
      </c>
      <c r="Q94" s="299" t="e">
        <f>+P94-O94</f>
        <v>#VALUE!</v>
      </c>
    </row>
    <row r="95" spans="1:17" ht="17.25" customHeight="1">
      <c r="A95" s="628"/>
      <c r="B95" s="808"/>
      <c r="C95" s="809"/>
      <c r="D95" s="809"/>
      <c r="E95" s="843"/>
      <c r="F95" s="843"/>
      <c r="G95" s="843"/>
      <c r="H95" s="843"/>
      <c r="I95" s="843"/>
      <c r="J95" s="843"/>
      <c r="K95" s="844"/>
      <c r="L95" s="248"/>
      <c r="M95" s="225" t="s">
        <v>199</v>
      </c>
      <c r="N95" s="225" t="s">
        <v>139</v>
      </c>
      <c r="O95" s="299" t="str">
        <f>+K15</f>
        <v>人</v>
      </c>
      <c r="P95" s="299" t="str">
        <f>+I8</f>
        <v>人</v>
      </c>
      <c r="Q95" s="299" t="e">
        <f>+P95-O95</f>
        <v>#VALUE!</v>
      </c>
    </row>
    <row r="96" spans="1:17" ht="17.25" customHeight="1">
      <c r="A96" s="750" t="s">
        <v>118</v>
      </c>
      <c r="B96" s="810" t="s">
        <v>131</v>
      </c>
      <c r="C96" s="811"/>
      <c r="D96" s="811"/>
      <c r="E96" s="811"/>
      <c r="F96" s="811"/>
      <c r="G96" s="811"/>
      <c r="H96" s="811"/>
      <c r="I96" s="811"/>
      <c r="J96" s="811"/>
      <c r="K96" s="812"/>
      <c r="L96" s="249"/>
      <c r="M96" s="225" t="s">
        <v>201</v>
      </c>
      <c r="N96" s="225" t="s">
        <v>285</v>
      </c>
      <c r="O96" s="299" t="str">
        <f>+K29</f>
        <v>個</v>
      </c>
      <c r="P96" s="299" t="str">
        <f>+K30</f>
        <v>個</v>
      </c>
      <c r="Q96" s="299" t="e">
        <f>+O96-P96</f>
        <v>#VALUE!</v>
      </c>
    </row>
    <row r="97" spans="1:17" ht="17.25" customHeight="1">
      <c r="A97" s="717"/>
      <c r="B97" s="813"/>
      <c r="C97" s="814"/>
      <c r="D97" s="814"/>
      <c r="E97" s="814"/>
      <c r="F97" s="814"/>
      <c r="G97" s="814"/>
      <c r="H97" s="814"/>
      <c r="I97" s="814"/>
      <c r="J97" s="814"/>
      <c r="K97" s="815"/>
      <c r="L97" s="249"/>
      <c r="M97" s="225" t="s">
        <v>202</v>
      </c>
      <c r="N97" s="225" t="s">
        <v>286</v>
      </c>
      <c r="O97" s="299" t="str">
        <f>+K31</f>
        <v>L/日/避難所</v>
      </c>
      <c r="P97" s="299" t="str">
        <f>+K32</f>
        <v>L/日/避難所</v>
      </c>
      <c r="Q97" s="299" t="e">
        <f>+O97-P97</f>
        <v>#VALUE!</v>
      </c>
    </row>
    <row r="98" spans="1:17" ht="17.25" customHeight="1">
      <c r="A98" s="717"/>
      <c r="B98" s="810" t="s">
        <v>132</v>
      </c>
      <c r="C98" s="811"/>
      <c r="D98" s="811"/>
      <c r="E98" s="811"/>
      <c r="F98" s="811"/>
      <c r="G98" s="811"/>
      <c r="H98" s="811"/>
      <c r="I98" s="811"/>
      <c r="J98" s="811"/>
      <c r="K98" s="812"/>
      <c r="L98" s="249"/>
      <c r="M98" s="225" t="s">
        <v>203</v>
      </c>
      <c r="N98" s="225" t="s">
        <v>287</v>
      </c>
      <c r="O98" s="299" t="str">
        <f>+K33</f>
        <v>L/日/避難所</v>
      </c>
      <c r="P98" s="299" t="str">
        <f>+K34</f>
        <v>L/日/避難所</v>
      </c>
      <c r="Q98" s="299" t="e">
        <f>+O98-P98</f>
        <v>#VALUE!</v>
      </c>
    </row>
    <row r="99" spans="1:17" ht="17.25" customHeight="1">
      <c r="A99" s="717"/>
      <c r="B99" s="813"/>
      <c r="C99" s="814"/>
      <c r="D99" s="814"/>
      <c r="E99" s="814"/>
      <c r="F99" s="814"/>
      <c r="G99" s="814"/>
      <c r="H99" s="814"/>
      <c r="I99" s="814"/>
      <c r="J99" s="814"/>
      <c r="K99" s="815"/>
      <c r="L99" s="249"/>
      <c r="M99" s="225" t="s">
        <v>205</v>
      </c>
      <c r="N99" s="225" t="s">
        <v>288</v>
      </c>
      <c r="O99" s="299" t="str">
        <f>+K40</f>
        <v>箇所</v>
      </c>
      <c r="P99" s="299" t="str">
        <f>+F40</f>
        <v>（　　箇所）</v>
      </c>
      <c r="Q99" s="299" t="e">
        <f>+O99-P99</f>
        <v>#VALUE!</v>
      </c>
    </row>
    <row r="100" spans="1:17" ht="17.25" customHeight="1">
      <c r="A100" s="717"/>
      <c r="B100" s="810" t="s">
        <v>124</v>
      </c>
      <c r="C100" s="811"/>
      <c r="D100" s="811"/>
      <c r="E100" s="811"/>
      <c r="F100" s="811"/>
      <c r="G100" s="811"/>
      <c r="H100" s="811"/>
      <c r="I100" s="811"/>
      <c r="J100" s="811"/>
      <c r="K100" s="812"/>
      <c r="L100" s="337"/>
      <c r="M100" s="225" t="s">
        <v>204</v>
      </c>
      <c r="N100" s="225"/>
      <c r="O100" s="973">
        <f>+I52</f>
        <v>0</v>
      </c>
      <c r="P100" s="973"/>
      <c r="Q100" s="973"/>
    </row>
    <row r="101" spans="1:17" ht="17.25" customHeight="1" thickBot="1">
      <c r="A101" s="717"/>
      <c r="B101" s="881"/>
      <c r="C101" s="882"/>
      <c r="D101" s="882"/>
      <c r="E101" s="882"/>
      <c r="F101" s="882"/>
      <c r="G101" s="882"/>
      <c r="H101" s="882"/>
      <c r="I101" s="882"/>
      <c r="J101" s="882"/>
      <c r="K101" s="883"/>
      <c r="L101" s="337"/>
      <c r="M101" s="225" t="s">
        <v>200</v>
      </c>
      <c r="N101" s="225"/>
      <c r="O101" s="299" t="str">
        <f>+F25</f>
        <v>有　・　無</v>
      </c>
      <c r="P101" s="299"/>
      <c r="Q101" s="299"/>
    </row>
    <row r="102" spans="1:17" ht="14.25" customHeight="1" thickTop="1">
      <c r="A102" s="716"/>
      <c r="B102" s="253" t="s">
        <v>227</v>
      </c>
      <c r="C102" s="253"/>
      <c r="D102" s="254"/>
      <c r="E102" s="254"/>
      <c r="F102" s="254"/>
      <c r="G102" s="254"/>
      <c r="H102" s="254"/>
      <c r="I102" s="254"/>
      <c r="J102" s="254"/>
      <c r="K102" s="252"/>
      <c r="L102" s="338"/>
      <c r="M102" s="184"/>
      <c r="N102" s="184"/>
      <c r="O102" s="180"/>
      <c r="P102" s="180"/>
      <c r="Q102" s="180"/>
    </row>
    <row r="103" spans="1:17" ht="14.25" customHeight="1">
      <c r="A103" s="716"/>
      <c r="B103" s="1147" t="s">
        <v>351</v>
      </c>
      <c r="C103" s="1148"/>
      <c r="D103" s="966"/>
      <c r="E103" s="966"/>
      <c r="F103" s="966"/>
      <c r="G103" s="966"/>
      <c r="H103" s="966"/>
      <c r="I103" s="966"/>
      <c r="J103" s="966"/>
      <c r="K103" s="967"/>
      <c r="L103" s="338"/>
      <c r="M103" s="184"/>
      <c r="N103" s="184"/>
      <c r="O103" s="184"/>
      <c r="P103" s="184"/>
      <c r="Q103" s="184"/>
    </row>
    <row r="104" spans="1:17" ht="14.25" customHeight="1">
      <c r="A104" s="716"/>
      <c r="B104" s="800"/>
      <c r="C104" s="801"/>
      <c r="D104" s="801"/>
      <c r="E104" s="801"/>
      <c r="F104" s="801"/>
      <c r="G104" s="801"/>
      <c r="H104" s="801"/>
      <c r="I104" s="801"/>
      <c r="J104" s="801"/>
      <c r="K104" s="802"/>
      <c r="L104" s="184"/>
      <c r="M104" s="184"/>
      <c r="N104" s="184"/>
      <c r="O104" s="184"/>
      <c r="P104" s="184"/>
    </row>
    <row r="105" spans="1:17" ht="14.25" customHeight="1" thickBot="1">
      <c r="A105" s="753"/>
      <c r="B105" s="803"/>
      <c r="C105" s="804"/>
      <c r="D105" s="804"/>
      <c r="E105" s="804"/>
      <c r="F105" s="804"/>
      <c r="G105" s="804"/>
      <c r="H105" s="804"/>
      <c r="I105" s="804"/>
      <c r="J105" s="804"/>
      <c r="K105" s="805"/>
    </row>
    <row r="106" spans="1:17" ht="14.25" thickTop="1"/>
  </sheetData>
  <mergeCells count="150">
    <mergeCell ref="A96:A105"/>
    <mergeCell ref="B96:K97"/>
    <mergeCell ref="B98:K99"/>
    <mergeCell ref="B100:K101"/>
    <mergeCell ref="O100:Q100"/>
    <mergeCell ref="B103:C103"/>
    <mergeCell ref="D103:K103"/>
    <mergeCell ref="B104:K105"/>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I85:K89"/>
    <mergeCell ref="D86:E86"/>
    <mergeCell ref="D87:E87"/>
    <mergeCell ref="D88:E88"/>
    <mergeCell ref="B81:B84"/>
    <mergeCell ref="D81:E81"/>
    <mergeCell ref="J81:K81"/>
    <mergeCell ref="D82:E82"/>
    <mergeCell ref="J82:K82"/>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I35:K39"/>
    <mergeCell ref="B29:C34"/>
    <mergeCell ref="I29:J29"/>
    <mergeCell ref="I30:J30"/>
    <mergeCell ref="I31:J31"/>
    <mergeCell ref="I32:J32"/>
    <mergeCell ref="D40:D42"/>
    <mergeCell ref="I40:J40"/>
    <mergeCell ref="I41:J41"/>
    <mergeCell ref="E29:F29"/>
    <mergeCell ref="G29:H29"/>
    <mergeCell ref="E30:F30"/>
    <mergeCell ref="F37:G37"/>
    <mergeCell ref="F38:G38"/>
    <mergeCell ref="F39:G39"/>
    <mergeCell ref="A27:A28"/>
    <mergeCell ref="B27:H28"/>
    <mergeCell ref="I27:K28"/>
    <mergeCell ref="D19:H19"/>
    <mergeCell ref="B20:C21"/>
    <mergeCell ref="D20:H20"/>
    <mergeCell ref="I20:K20"/>
    <mergeCell ref="D21:K21"/>
    <mergeCell ref="B22:C23"/>
    <mergeCell ref="D22:H22"/>
    <mergeCell ref="I22:K23"/>
    <mergeCell ref="D23:H2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D11:E11"/>
    <mergeCell ref="I11:K12"/>
    <mergeCell ref="B12:H12"/>
    <mergeCell ref="A7:A13"/>
    <mergeCell ref="B7:E7"/>
    <mergeCell ref="F7:H7"/>
    <mergeCell ref="B8:E8"/>
    <mergeCell ref="D9:E9"/>
    <mergeCell ref="G9:H9"/>
    <mergeCell ref="B13:H13"/>
    <mergeCell ref="I13:J13"/>
    <mergeCell ref="E1:K1"/>
    <mergeCell ref="A2:E3"/>
    <mergeCell ref="G2:H2"/>
    <mergeCell ref="I2:K2"/>
    <mergeCell ref="G3:H3"/>
    <mergeCell ref="I3:K3"/>
    <mergeCell ref="J9:K9"/>
    <mergeCell ref="B10:E10"/>
    <mergeCell ref="G10:H10"/>
    <mergeCell ref="E51:F51"/>
    <mergeCell ref="G51:H51"/>
    <mergeCell ref="G30:H30"/>
    <mergeCell ref="E31:G31"/>
    <mergeCell ref="E32:G32"/>
    <mergeCell ref="E33:F33"/>
    <mergeCell ref="G33:H33"/>
    <mergeCell ref="E34:F34"/>
    <mergeCell ref="G34:H34"/>
    <mergeCell ref="F35:G35"/>
    <mergeCell ref="F36:G36"/>
  </mergeCells>
  <phoneticPr fontId="47"/>
  <conditionalFormatting sqref="Q96 Q101">
    <cfRule type="cellIs" dxfId="27" priority="4" stopIfTrue="1" operator="greaterThan">
      <formula>0</formula>
    </cfRule>
  </conditionalFormatting>
  <conditionalFormatting sqref="Q99">
    <cfRule type="cellIs" dxfId="26" priority="3" stopIfTrue="1" operator="greaterThan">
      <formula>0</formula>
    </cfRule>
  </conditionalFormatting>
  <conditionalFormatting sqref="Q97:Q98">
    <cfRule type="cellIs" dxfId="25" priority="2" stopIfTrue="1" operator="greaterThan">
      <formula>0</formula>
    </cfRule>
  </conditionalFormatting>
  <conditionalFormatting sqref="Q94:Q95">
    <cfRule type="cellIs" dxfId="24" priority="1" stopIfTrue="1" operator="greaterThan">
      <formula>0</formula>
    </cfRule>
  </conditionalFormatting>
  <dataValidations count="18">
    <dataValidation type="list" allowBlank="1" showInputMessage="1" showErrorMessage="1" sqref="F61">
      <formula1>"熊本県,大分県,福岡県,長崎県"</formula1>
    </dataValidation>
    <dataValidation type="list" allowBlank="1" showInputMessage="1" showErrorMessage="1" sqref="J80:K83">
      <formula1>"◎,○,×"</formula1>
    </dataValidation>
    <dataValidation type="list" allowBlank="1" showInputMessage="1" showErrorMessage="1" sqref="E45:F45">
      <formula1>"不良　・　普　・　良,不良,普,良"</formula1>
    </dataValidation>
    <dataValidation type="list" allowBlank="1" showInputMessage="1" showErrorMessage="1" sqref="G52:H52">
      <formula1>"無(不適)　・　有(適),無(不適),有(適)"</formula1>
    </dataValidation>
    <dataValidation type="list" allowBlank="1" showInputMessage="1" showErrorMessage="1" sqref="E29:F30 E33:F34">
      <formula1>"可(開通)・不可(不通),可(開通),不可(不通)"</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35:E39">
      <formula1>"無・有,無,有"</formula1>
    </dataValidation>
    <dataValidation type="list" allowBlank="1" showInputMessage="1" showErrorMessage="1" sqref="F35:G39">
      <formula1>"（使用可・使用不可）,（使用可),（使用不可）"</formula1>
    </dataValidation>
    <dataValidation type="list" allowBlank="1" showInputMessage="1" showErrorMessage="1" sqref="E40">
      <formula1>"無(使用不可)・有(使用可),無(使用不可),有(使用可)"</formula1>
    </dataValidation>
    <dataValidation type="list" allowBlank="1" showInputMessage="1" showErrorMessage="1" sqref="F41:F42 H41:H42">
      <formula1>"不良・普・良,不良,普,良"</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H40 E43:E44 G44">
      <formula1>"無 ・ 有,無,有"</formula1>
    </dataValidation>
    <dataValidation type="list" allowBlank="1" showInputMessage="1" showErrorMessage="1" sqref="H45:H46 F46 E48:E50 H49:H50 E52">
      <formula1>"無　・　有,有,無"</formula1>
    </dataValidation>
    <dataValidation type="list" allowBlank="1" showInputMessage="1" showErrorMessage="1" sqref="G47:H48">
      <formula1>"不適　・　適,適,不適"</formula1>
    </dataValidation>
    <dataValidation type="list" allowBlank="1" showInputMessage="1" showErrorMessage="1" sqref="E51">
      <formula1>"１回　・　２回　・　３回,１回,２回,３回"</formula1>
    </dataValidation>
    <dataValidation type="list" allowBlank="1" showInputMessage="1" showErrorMessage="1" sqref="G51:H51">
      <formula1>"十分 ・ 不足 ・ 無,十分,不足,無"</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zoomScale="110" zoomScaleNormal="100" zoomScaleSheetLayoutView="110" workbookViewId="0">
      <selection activeCell="B103" sqref="B103:C103"/>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125" style="1" customWidth="1"/>
    <col min="13" max="13" width="8.5" style="1" customWidth="1"/>
    <col min="14" max="14" width="7.875" style="1" customWidth="1"/>
    <col min="15" max="16" width="8.25" style="1" customWidth="1"/>
    <col min="17" max="16384" width="9" style="1"/>
  </cols>
  <sheetData>
    <row r="1" spans="1:11" ht="17.25" customHeight="1" thickBot="1">
      <c r="A1" s="4" t="s">
        <v>225</v>
      </c>
      <c r="B1" s="4"/>
      <c r="C1" s="4"/>
      <c r="D1" s="4"/>
      <c r="E1" s="1248" t="s">
        <v>342</v>
      </c>
      <c r="F1" s="1248"/>
      <c r="G1" s="1248"/>
      <c r="H1" s="1248"/>
      <c r="I1" s="1248"/>
      <c r="J1" s="1248"/>
      <c r="K1" s="1248"/>
    </row>
    <row r="2" spans="1:11" ht="17.25" customHeight="1" thickTop="1">
      <c r="A2" s="678" t="s">
        <v>130</v>
      </c>
      <c r="B2" s="679"/>
      <c r="C2" s="679"/>
      <c r="D2" s="679"/>
      <c r="E2" s="679"/>
      <c r="F2" s="4"/>
      <c r="G2" s="669" t="s">
        <v>65</v>
      </c>
      <c r="H2" s="670"/>
      <c r="I2" s="663" t="s">
        <v>0</v>
      </c>
      <c r="J2" s="664"/>
      <c r="K2" s="665"/>
    </row>
    <row r="3" spans="1:11" ht="17.25" customHeight="1" thickBot="1">
      <c r="A3" s="679"/>
      <c r="B3" s="679"/>
      <c r="C3" s="679"/>
      <c r="D3" s="679"/>
      <c r="E3" s="679"/>
      <c r="F3" s="4"/>
      <c r="G3" s="671" t="s">
        <v>28</v>
      </c>
      <c r="H3" s="672"/>
      <c r="I3" s="666"/>
      <c r="J3" s="667"/>
      <c r="K3" s="668"/>
    </row>
    <row r="4" spans="1:11" ht="17.25" customHeight="1" thickTop="1">
      <c r="A4" s="6" t="s">
        <v>1</v>
      </c>
      <c r="B4" s="4"/>
      <c r="C4" s="4"/>
      <c r="D4" s="4"/>
      <c r="E4" s="4"/>
      <c r="F4" s="4"/>
      <c r="G4" s="530"/>
      <c r="H4" s="60"/>
      <c r="I4" s="60"/>
      <c r="J4" s="60"/>
      <c r="K4" s="60"/>
    </row>
    <row r="5" spans="1:11" ht="17.25" customHeight="1">
      <c r="A5" s="6" t="s">
        <v>2</v>
      </c>
      <c r="B5" s="4"/>
      <c r="C5" s="4"/>
      <c r="D5" s="4"/>
      <c r="E5" s="4"/>
      <c r="F5" s="4"/>
      <c r="G5" s="4"/>
      <c r="H5" s="4"/>
      <c r="I5" s="4"/>
      <c r="J5" s="4"/>
      <c r="K5" s="4"/>
    </row>
    <row r="6" spans="1:11" ht="17.25" customHeight="1" thickBot="1">
      <c r="A6" s="6" t="s">
        <v>3</v>
      </c>
      <c r="B6" s="4"/>
      <c r="C6" s="4"/>
      <c r="D6" s="4"/>
      <c r="E6" s="4"/>
      <c r="F6" s="4"/>
      <c r="G6" s="4"/>
      <c r="H6" s="4"/>
      <c r="I6" s="4"/>
      <c r="J6" s="4"/>
      <c r="K6" s="4"/>
    </row>
    <row r="7" spans="1:11" ht="17.25" customHeight="1" thickTop="1" thickBot="1">
      <c r="A7" s="715" t="s">
        <v>4</v>
      </c>
      <c r="B7" s="730" t="s">
        <v>5</v>
      </c>
      <c r="C7" s="729"/>
      <c r="D7" s="729"/>
      <c r="E7" s="731"/>
      <c r="F7" s="728" t="s">
        <v>73</v>
      </c>
      <c r="G7" s="729"/>
      <c r="H7" s="729"/>
      <c r="I7" s="347" t="s">
        <v>16</v>
      </c>
      <c r="J7" s="369" t="s">
        <v>349</v>
      </c>
      <c r="K7" s="370" t="s">
        <v>350</v>
      </c>
    </row>
    <row r="8" spans="1:11" ht="17.25" customHeight="1" thickTop="1" thickBot="1">
      <c r="A8" s="716"/>
      <c r="B8" s="675"/>
      <c r="C8" s="676"/>
      <c r="D8" s="676"/>
      <c r="E8" s="677"/>
      <c r="F8" s="47"/>
      <c r="G8" s="48"/>
      <c r="H8" s="48"/>
      <c r="I8" s="169" t="s">
        <v>77</v>
      </c>
      <c r="J8" s="91" t="s">
        <v>149</v>
      </c>
      <c r="K8" s="531" t="s">
        <v>150</v>
      </c>
    </row>
    <row r="9" spans="1:11" ht="17.25" customHeight="1" thickTop="1">
      <c r="A9" s="717"/>
      <c r="B9" s="16" t="s">
        <v>14</v>
      </c>
      <c r="C9" s="15"/>
      <c r="D9" s="723"/>
      <c r="E9" s="724"/>
      <c r="F9" s="16" t="s">
        <v>15</v>
      </c>
      <c r="G9" s="721"/>
      <c r="H9" s="722"/>
      <c r="I9" s="16" t="s">
        <v>6</v>
      </c>
      <c r="J9" s="673"/>
      <c r="K9" s="674"/>
    </row>
    <row r="10" spans="1:11" ht="17.25" customHeight="1">
      <c r="A10" s="717"/>
      <c r="B10" s="718"/>
      <c r="C10" s="719"/>
      <c r="D10" s="719"/>
      <c r="E10" s="720"/>
      <c r="F10" s="77" t="s">
        <v>136</v>
      </c>
      <c r="G10" s="649"/>
      <c r="H10" s="650"/>
      <c r="I10" s="532"/>
      <c r="J10" s="533"/>
      <c r="K10" s="534" t="s">
        <v>345</v>
      </c>
    </row>
    <row r="11" spans="1:11" ht="17.25" customHeight="1">
      <c r="A11" s="717"/>
      <c r="B11" s="13" t="s">
        <v>20</v>
      </c>
      <c r="C11" s="14"/>
      <c r="D11" s="637" t="s">
        <v>315</v>
      </c>
      <c r="E11" s="637"/>
      <c r="F11" s="78" t="s">
        <v>137</v>
      </c>
      <c r="G11" s="168" t="str">
        <f>IF(ISERROR(K10/I8),"",K10/I8)</f>
        <v/>
      </c>
      <c r="H11" s="10" t="s">
        <v>138</v>
      </c>
      <c r="I11" s="861" t="s">
        <v>7</v>
      </c>
      <c r="J11" s="862"/>
      <c r="K11" s="863"/>
    </row>
    <row r="12" spans="1:11" ht="17.25" customHeight="1">
      <c r="A12" s="717"/>
      <c r="B12" s="725" t="s">
        <v>60</v>
      </c>
      <c r="C12" s="726"/>
      <c r="D12" s="726"/>
      <c r="E12" s="726"/>
      <c r="F12" s="726"/>
      <c r="G12" s="726"/>
      <c r="H12" s="727"/>
      <c r="I12" s="864"/>
      <c r="J12" s="865"/>
      <c r="K12" s="866"/>
    </row>
    <row r="13" spans="1:11" ht="17.25" customHeight="1" thickBot="1">
      <c r="A13" s="628"/>
      <c r="B13" s="885"/>
      <c r="C13" s="786"/>
      <c r="D13" s="786"/>
      <c r="E13" s="786"/>
      <c r="F13" s="786"/>
      <c r="G13" s="786"/>
      <c r="H13" s="787"/>
      <c r="I13" s="776" t="s">
        <v>185</v>
      </c>
      <c r="J13" s="777"/>
      <c r="K13" s="166" t="str">
        <f>IF(ISERROR(K10/3.5),"人",K10/3.5)</f>
        <v>人</v>
      </c>
    </row>
    <row r="14" spans="1:11" ht="17.25" customHeight="1" thickTop="1">
      <c r="A14" s="715" t="s">
        <v>13</v>
      </c>
      <c r="B14" s="730" t="s">
        <v>8</v>
      </c>
      <c r="C14" s="739"/>
      <c r="D14" s="739"/>
      <c r="E14" s="739"/>
      <c r="F14" s="739"/>
      <c r="G14" s="739"/>
      <c r="H14" s="740"/>
      <c r="I14" s="774" t="s">
        <v>187</v>
      </c>
      <c r="J14" s="775"/>
      <c r="K14" s="167" t="str">
        <f>IF(ISERROR(I8-K13),"人",I8-K13)</f>
        <v>人</v>
      </c>
    </row>
    <row r="15" spans="1:11" ht="17.25" customHeight="1" thickBot="1">
      <c r="A15" s="716"/>
      <c r="B15" s="44" t="s">
        <v>17</v>
      </c>
      <c r="C15" s="45"/>
      <c r="D15" s="784"/>
      <c r="E15" s="784"/>
      <c r="F15" s="784"/>
      <c r="G15" s="784"/>
      <c r="H15" s="785"/>
      <c r="I15" s="774" t="s">
        <v>186</v>
      </c>
      <c r="J15" s="775"/>
      <c r="K15" s="166" t="str">
        <f>IF(ISERROR(K10/6.4),"人",K10/6.4)</f>
        <v>人</v>
      </c>
    </row>
    <row r="16" spans="1:11" ht="17.25" customHeight="1" thickTop="1">
      <c r="A16" s="717"/>
      <c r="B16" s="16" t="s">
        <v>18</v>
      </c>
      <c r="C16" s="15"/>
      <c r="D16" s="786"/>
      <c r="E16" s="786"/>
      <c r="F16" s="786"/>
      <c r="G16" s="786"/>
      <c r="H16" s="787"/>
      <c r="I16" s="776" t="s">
        <v>188</v>
      </c>
      <c r="J16" s="777"/>
      <c r="K16" s="167" t="str">
        <f>IF(ISERROR(I8-K15),"人",I8-K15)</f>
        <v>人</v>
      </c>
    </row>
    <row r="17" spans="1:12" ht="17.25" customHeight="1">
      <c r="A17" s="717"/>
      <c r="B17" s="736" t="s">
        <v>19</v>
      </c>
      <c r="C17" s="737"/>
      <c r="D17" s="737"/>
      <c r="E17" s="737"/>
      <c r="F17" s="737"/>
      <c r="G17" s="737"/>
      <c r="H17" s="738"/>
      <c r="I17" s="158"/>
      <c r="J17" s="159"/>
      <c r="K17" s="160"/>
    </row>
    <row r="18" spans="1:12" ht="17.25" customHeight="1">
      <c r="A18" s="717"/>
      <c r="B18" s="718"/>
      <c r="C18" s="719"/>
      <c r="D18" s="719"/>
      <c r="E18" s="719"/>
      <c r="F18" s="719"/>
      <c r="G18" s="719"/>
      <c r="H18" s="720"/>
      <c r="I18" s="158"/>
      <c r="J18" s="159"/>
      <c r="K18" s="160"/>
    </row>
    <row r="19" spans="1:12" ht="17.25" customHeight="1" thickBot="1">
      <c r="A19" s="717"/>
      <c r="B19" s="349" t="s">
        <v>21</v>
      </c>
      <c r="C19" s="12"/>
      <c r="D19" s="867" t="s">
        <v>29</v>
      </c>
      <c r="E19" s="867"/>
      <c r="F19" s="867"/>
      <c r="G19" s="867"/>
      <c r="H19" s="868"/>
      <c r="I19" s="158"/>
      <c r="J19" s="159"/>
      <c r="K19" s="160"/>
    </row>
    <row r="20" spans="1:12" ht="17.25" customHeight="1" thickTop="1">
      <c r="A20" s="716"/>
      <c r="B20" s="857" t="s">
        <v>26</v>
      </c>
      <c r="C20" s="858"/>
      <c r="D20" s="732" t="s">
        <v>30</v>
      </c>
      <c r="E20" s="732"/>
      <c r="F20" s="732"/>
      <c r="G20" s="732"/>
      <c r="H20" s="732"/>
      <c r="I20" s="1249" t="s">
        <v>126</v>
      </c>
      <c r="J20" s="1249"/>
      <c r="K20" s="1250"/>
    </row>
    <row r="21" spans="1:12" ht="17.25" customHeight="1" thickBot="1">
      <c r="A21" s="716"/>
      <c r="B21" s="859"/>
      <c r="C21" s="860"/>
      <c r="D21" s="695" t="s">
        <v>330</v>
      </c>
      <c r="E21" s="695"/>
      <c r="F21" s="695"/>
      <c r="G21" s="695"/>
      <c r="H21" s="695"/>
      <c r="I21" s="695"/>
      <c r="J21" s="695"/>
      <c r="K21" s="696"/>
    </row>
    <row r="22" spans="1:12" ht="17.25" customHeight="1" thickTop="1">
      <c r="A22" s="717"/>
      <c r="B22" s="655" t="s">
        <v>22</v>
      </c>
      <c r="C22" s="656"/>
      <c r="D22" s="786" t="s">
        <v>30</v>
      </c>
      <c r="E22" s="786"/>
      <c r="F22" s="786"/>
      <c r="G22" s="786"/>
      <c r="H22" s="786"/>
      <c r="I22" s="707" t="s">
        <v>11</v>
      </c>
      <c r="J22" s="708"/>
      <c r="K22" s="709"/>
    </row>
    <row r="23" spans="1:12" ht="17.25" customHeight="1">
      <c r="A23" s="717"/>
      <c r="B23" s="658"/>
      <c r="C23" s="659"/>
      <c r="D23" s="719" t="s">
        <v>27</v>
      </c>
      <c r="E23" s="719"/>
      <c r="F23" s="719"/>
      <c r="G23" s="719"/>
      <c r="H23" s="719"/>
      <c r="I23" s="710"/>
      <c r="J23" s="708"/>
      <c r="K23" s="709"/>
    </row>
    <row r="24" spans="1:12" ht="17.25" customHeight="1" thickBot="1">
      <c r="A24" s="717"/>
      <c r="B24" s="725" t="s">
        <v>9</v>
      </c>
      <c r="C24" s="796"/>
      <c r="D24" s="796"/>
      <c r="E24" s="796"/>
      <c r="F24" s="796"/>
      <c r="G24" s="796"/>
      <c r="H24" s="796"/>
      <c r="I24" s="790"/>
      <c r="J24" s="791"/>
      <c r="K24" s="792"/>
    </row>
    <row r="25" spans="1:12" ht="17.25" customHeight="1" thickTop="1" thickBot="1">
      <c r="A25" s="717"/>
      <c r="B25" s="17" t="s">
        <v>23</v>
      </c>
      <c r="C25" s="18"/>
      <c r="D25" s="348" t="s">
        <v>314</v>
      </c>
      <c r="E25" s="58" t="s">
        <v>71</v>
      </c>
      <c r="F25" s="175" t="s">
        <v>314</v>
      </c>
      <c r="G25" s="741"/>
      <c r="H25" s="742"/>
      <c r="I25" s="790"/>
      <c r="J25" s="791"/>
      <c r="K25" s="792"/>
    </row>
    <row r="26" spans="1:12" ht="17.25" customHeight="1" thickTop="1">
      <c r="A26" s="628"/>
      <c r="B26" s="869" t="s">
        <v>25</v>
      </c>
      <c r="C26" s="870"/>
      <c r="D26" s="870"/>
      <c r="E26" s="56" t="s">
        <v>314</v>
      </c>
      <c r="F26" s="733"/>
      <c r="G26" s="734"/>
      <c r="H26" s="735"/>
      <c r="I26" s="793"/>
      <c r="J26" s="794"/>
      <c r="K26" s="795"/>
    </row>
    <row r="27" spans="1:12" ht="17.25" customHeight="1">
      <c r="A27" s="627"/>
      <c r="B27" s="629" t="s">
        <v>293</v>
      </c>
      <c r="C27" s="630"/>
      <c r="D27" s="630"/>
      <c r="E27" s="630"/>
      <c r="F27" s="630"/>
      <c r="G27" s="630"/>
      <c r="H27" s="631"/>
      <c r="I27" s="680" t="s">
        <v>10</v>
      </c>
      <c r="J27" s="711"/>
      <c r="K27" s="681"/>
    </row>
    <row r="28" spans="1:12" ht="17.25" customHeight="1" thickBot="1">
      <c r="A28" s="628"/>
      <c r="B28" s="632"/>
      <c r="C28" s="633"/>
      <c r="D28" s="633"/>
      <c r="E28" s="633"/>
      <c r="F28" s="633"/>
      <c r="G28" s="633"/>
      <c r="H28" s="634"/>
      <c r="I28" s="712"/>
      <c r="J28" s="713"/>
      <c r="K28" s="714"/>
    </row>
    <row r="29" spans="1:12" ht="17.25" customHeight="1" thickTop="1">
      <c r="A29" s="750" t="s">
        <v>12</v>
      </c>
      <c r="B29" s="680" t="s">
        <v>31</v>
      </c>
      <c r="C29" s="847"/>
      <c r="D29" s="41" t="s">
        <v>32</v>
      </c>
      <c r="E29" s="1251" t="s">
        <v>296</v>
      </c>
      <c r="F29" s="1251"/>
      <c r="G29" s="1252" t="s">
        <v>294</v>
      </c>
      <c r="H29" s="1253"/>
      <c r="I29" s="764" t="s">
        <v>233</v>
      </c>
      <c r="J29" s="765"/>
      <c r="K29" s="535" t="str">
        <f>IF(ISERROR(I8/250),"個",ROUNDUP(I8/250,0))</f>
        <v>個</v>
      </c>
      <c r="L29" s="1" t="s">
        <v>193</v>
      </c>
    </row>
    <row r="30" spans="1:12" ht="17.25" customHeight="1">
      <c r="A30" s="717"/>
      <c r="B30" s="848"/>
      <c r="C30" s="849"/>
      <c r="D30" s="42" t="s">
        <v>62</v>
      </c>
      <c r="E30" s="1254" t="s">
        <v>296</v>
      </c>
      <c r="F30" s="1254"/>
      <c r="G30" s="1239" t="s">
        <v>294</v>
      </c>
      <c r="H30" s="1240"/>
      <c r="I30" s="646" t="s">
        <v>182</v>
      </c>
      <c r="J30" s="766"/>
      <c r="K30" s="536" t="s">
        <v>181</v>
      </c>
    </row>
    <row r="31" spans="1:12" ht="17.25" customHeight="1">
      <c r="A31" s="717"/>
      <c r="B31" s="848"/>
      <c r="C31" s="849"/>
      <c r="D31" s="42" t="s">
        <v>33</v>
      </c>
      <c r="E31" s="1241" t="s">
        <v>297</v>
      </c>
      <c r="F31" s="1241"/>
      <c r="G31" s="1241"/>
      <c r="H31" s="537" t="s">
        <v>295</v>
      </c>
      <c r="I31" s="646" t="s">
        <v>207</v>
      </c>
      <c r="J31" s="616"/>
      <c r="K31" s="171" t="str">
        <f>IF(ISERROR(I8*6),"L/日/避難所",I8*6)</f>
        <v>L/日/避難所</v>
      </c>
    </row>
    <row r="32" spans="1:12" ht="17.25" customHeight="1" thickBot="1">
      <c r="A32" s="717"/>
      <c r="B32" s="848"/>
      <c r="C32" s="849"/>
      <c r="D32" s="43" t="s">
        <v>41</v>
      </c>
      <c r="E32" s="1238" t="s">
        <v>302</v>
      </c>
      <c r="F32" s="1238"/>
      <c r="G32" s="1238"/>
      <c r="H32" s="538" t="s">
        <v>295</v>
      </c>
      <c r="I32" s="646" t="s">
        <v>192</v>
      </c>
      <c r="J32" s="616"/>
      <c r="K32" s="189" t="s">
        <v>194</v>
      </c>
    </row>
    <row r="33" spans="1:16" ht="17.25" customHeight="1" thickTop="1">
      <c r="A33" s="717"/>
      <c r="B33" s="848"/>
      <c r="C33" s="850"/>
      <c r="D33" s="28" t="s">
        <v>34</v>
      </c>
      <c r="E33" s="1242" t="s">
        <v>296</v>
      </c>
      <c r="F33" s="1242"/>
      <c r="G33" s="1243" t="s">
        <v>294</v>
      </c>
      <c r="H33" s="1244"/>
      <c r="I33" s="615" t="s">
        <v>184</v>
      </c>
      <c r="J33" s="616"/>
      <c r="K33" s="171" t="str">
        <f>IF(ISERROR(I8*3),"L/日/避難所",I8*3)</f>
        <v>L/日/避難所</v>
      </c>
    </row>
    <row r="34" spans="1:16" ht="17.25" customHeight="1">
      <c r="A34" s="717"/>
      <c r="B34" s="816"/>
      <c r="C34" s="818"/>
      <c r="D34" s="349" t="s">
        <v>35</v>
      </c>
      <c r="E34" s="1245" t="s">
        <v>296</v>
      </c>
      <c r="F34" s="1245"/>
      <c r="G34" s="1246" t="s">
        <v>294</v>
      </c>
      <c r="H34" s="1247"/>
      <c r="I34" s="162" t="s">
        <v>183</v>
      </c>
      <c r="J34" s="539" t="s">
        <v>206</v>
      </c>
      <c r="K34" s="171" t="str">
        <f>IF(ISERROR(J34*I8),"L/日/避難所",J34*I8)</f>
        <v>L/日/避難所</v>
      </c>
    </row>
    <row r="35" spans="1:16" ht="17.25" customHeight="1">
      <c r="A35" s="717"/>
      <c r="B35" s="629" t="s">
        <v>36</v>
      </c>
      <c r="C35" s="851"/>
      <c r="D35" s="13" t="s">
        <v>37</v>
      </c>
      <c r="E35" s="90" t="s">
        <v>298</v>
      </c>
      <c r="F35" s="651" t="s">
        <v>299</v>
      </c>
      <c r="G35" s="651"/>
      <c r="H35" s="540"/>
      <c r="I35" s="697"/>
      <c r="J35" s="698"/>
      <c r="K35" s="699"/>
    </row>
    <row r="36" spans="1:16" ht="17.25" customHeight="1" thickBot="1">
      <c r="A36" s="717"/>
      <c r="B36" s="852"/>
      <c r="C36" s="853"/>
      <c r="D36" s="349" t="s">
        <v>38</v>
      </c>
      <c r="E36" s="88" t="s">
        <v>298</v>
      </c>
      <c r="F36" s="767" t="s">
        <v>299</v>
      </c>
      <c r="G36" s="767"/>
      <c r="H36" s="541"/>
      <c r="I36" s="644"/>
      <c r="J36" s="645"/>
      <c r="K36" s="700"/>
    </row>
    <row r="37" spans="1:16" ht="17.25" customHeight="1" thickTop="1" thickBot="1">
      <c r="A37" s="717"/>
      <c r="B37" s="852"/>
      <c r="C37" s="854"/>
      <c r="D37" s="53" t="s">
        <v>39</v>
      </c>
      <c r="E37" s="89" t="s">
        <v>298</v>
      </c>
      <c r="F37" s="1255" t="s">
        <v>299</v>
      </c>
      <c r="G37" s="1255"/>
      <c r="H37" s="542"/>
      <c r="I37" s="645"/>
      <c r="J37" s="645"/>
      <c r="K37" s="700"/>
    </row>
    <row r="38" spans="1:16" ht="17.25" customHeight="1" thickTop="1">
      <c r="A38" s="717"/>
      <c r="B38" s="852"/>
      <c r="C38" s="853"/>
      <c r="D38" s="28" t="s">
        <v>40</v>
      </c>
      <c r="E38" s="90" t="s">
        <v>298</v>
      </c>
      <c r="F38" s="771" t="s">
        <v>299</v>
      </c>
      <c r="G38" s="771"/>
      <c r="H38" s="540"/>
      <c r="I38" s="644"/>
      <c r="J38" s="645"/>
      <c r="K38" s="700"/>
    </row>
    <row r="39" spans="1:16" ht="17.25" customHeight="1" thickBot="1">
      <c r="A39" s="717"/>
      <c r="B39" s="852"/>
      <c r="C39" s="853"/>
      <c r="D39" s="349" t="s">
        <v>42</v>
      </c>
      <c r="E39" s="88" t="s">
        <v>298</v>
      </c>
      <c r="F39" s="651" t="s">
        <v>299</v>
      </c>
      <c r="G39" s="651"/>
      <c r="H39" s="543"/>
      <c r="I39" s="701"/>
      <c r="J39" s="702"/>
      <c r="K39" s="703"/>
    </row>
    <row r="40" spans="1:16" ht="17.25" customHeight="1" thickTop="1">
      <c r="A40" s="717"/>
      <c r="B40" s="852"/>
      <c r="C40" s="854"/>
      <c r="D40" s="704" t="s">
        <v>63</v>
      </c>
      <c r="E40" s="118" t="s">
        <v>300</v>
      </c>
      <c r="F40" s="172" t="s">
        <v>180</v>
      </c>
      <c r="G40" s="352" t="s">
        <v>144</v>
      </c>
      <c r="H40" s="97" t="s">
        <v>304</v>
      </c>
      <c r="I40" s="642" t="s">
        <v>292</v>
      </c>
      <c r="J40" s="643"/>
      <c r="K40" s="161" t="str">
        <f>IF(ISERROR(I8/50),"箇所",ROUNDUP(I8/50,0))</f>
        <v>箇所</v>
      </c>
      <c r="L40" s="2"/>
      <c r="M40" s="3"/>
      <c r="N40" s="3"/>
      <c r="O40" s="3"/>
      <c r="P40" s="3"/>
    </row>
    <row r="41" spans="1:16" ht="17.25" customHeight="1" thickBot="1">
      <c r="A41" s="717"/>
      <c r="B41" s="852"/>
      <c r="C41" s="854"/>
      <c r="D41" s="705"/>
      <c r="E41" s="119" t="s">
        <v>146</v>
      </c>
      <c r="F41" s="604" t="s">
        <v>301</v>
      </c>
      <c r="G41" s="428" t="s">
        <v>148</v>
      </c>
      <c r="H41" s="605" t="s">
        <v>301</v>
      </c>
      <c r="I41" s="644"/>
      <c r="J41" s="645"/>
      <c r="K41" s="161"/>
    </row>
    <row r="42" spans="1:16" ht="17.25" customHeight="1" thickTop="1" thickBot="1">
      <c r="A42" s="717"/>
      <c r="B42" s="852"/>
      <c r="C42" s="854"/>
      <c r="D42" s="706"/>
      <c r="E42" s="81" t="s">
        <v>43</v>
      </c>
      <c r="F42" s="606" t="s">
        <v>303</v>
      </c>
      <c r="G42" s="430" t="s">
        <v>61</v>
      </c>
      <c r="H42" s="607" t="s">
        <v>303</v>
      </c>
      <c r="I42" s="340"/>
      <c r="J42" s="341"/>
      <c r="K42" s="342"/>
    </row>
    <row r="43" spans="1:16" ht="17.25" customHeight="1" thickTop="1">
      <c r="A43" s="717"/>
      <c r="B43" s="852"/>
      <c r="C43" s="853"/>
      <c r="D43" s="93" t="s">
        <v>44</v>
      </c>
      <c r="E43" s="324" t="s">
        <v>304</v>
      </c>
      <c r="F43" s="8" t="s">
        <v>67</v>
      </c>
      <c r="G43" s="7"/>
      <c r="H43" s="9" t="s">
        <v>152</v>
      </c>
      <c r="I43" s="340"/>
      <c r="J43" s="341"/>
      <c r="K43" s="342"/>
    </row>
    <row r="44" spans="1:16" ht="17.25" customHeight="1">
      <c r="A44" s="717"/>
      <c r="B44" s="855"/>
      <c r="C44" s="856"/>
      <c r="D44" s="94" t="s">
        <v>45</v>
      </c>
      <c r="E44" s="346" t="s">
        <v>304</v>
      </c>
      <c r="F44" s="7" t="s">
        <v>68</v>
      </c>
      <c r="G44" s="324" t="s">
        <v>304</v>
      </c>
      <c r="H44" s="325" t="s">
        <v>152</v>
      </c>
      <c r="I44" s="343"/>
      <c r="J44" s="344"/>
      <c r="K44" s="345"/>
    </row>
    <row r="45" spans="1:16" ht="17.25" customHeight="1" thickBot="1">
      <c r="A45" s="717"/>
      <c r="B45" s="629" t="s">
        <v>46</v>
      </c>
      <c r="C45" s="851"/>
      <c r="D45" s="94" t="s">
        <v>47</v>
      </c>
      <c r="E45" s="637" t="s">
        <v>305</v>
      </c>
      <c r="F45" s="638"/>
      <c r="G45" s="351" t="s">
        <v>49</v>
      </c>
      <c r="H45" s="304" t="s">
        <v>69</v>
      </c>
      <c r="I45" s="697"/>
      <c r="J45" s="698"/>
      <c r="K45" s="699"/>
    </row>
    <row r="46" spans="1:16" ht="17.25" customHeight="1" thickTop="1" thickBot="1">
      <c r="A46" s="717"/>
      <c r="B46" s="852"/>
      <c r="C46" s="853"/>
      <c r="D46" s="647" t="s">
        <v>48</v>
      </c>
      <c r="E46" s="648"/>
      <c r="F46" s="346" t="s">
        <v>69</v>
      </c>
      <c r="G46" s="544" t="s">
        <v>308</v>
      </c>
      <c r="H46" s="104" t="s">
        <v>69</v>
      </c>
      <c r="I46" s="645"/>
      <c r="J46" s="645"/>
      <c r="K46" s="700"/>
    </row>
    <row r="47" spans="1:16" ht="17.25" customHeight="1" thickTop="1">
      <c r="A47" s="717"/>
      <c r="B47" s="852"/>
      <c r="C47" s="853"/>
      <c r="D47" s="647" t="s">
        <v>56</v>
      </c>
      <c r="E47" s="648"/>
      <c r="F47" s="648"/>
      <c r="G47" s="649" t="s">
        <v>307</v>
      </c>
      <c r="H47" s="650"/>
      <c r="I47" s="644"/>
      <c r="J47" s="645"/>
      <c r="K47" s="700"/>
    </row>
    <row r="48" spans="1:16" ht="17.25" customHeight="1">
      <c r="A48" s="717"/>
      <c r="B48" s="852"/>
      <c r="C48" s="853"/>
      <c r="D48" s="94" t="s">
        <v>52</v>
      </c>
      <c r="E48" s="10" t="s">
        <v>306</v>
      </c>
      <c r="F48" s="94" t="s">
        <v>53</v>
      </c>
      <c r="G48" s="637" t="s">
        <v>51</v>
      </c>
      <c r="H48" s="638"/>
      <c r="I48" s="644"/>
      <c r="J48" s="645"/>
      <c r="K48" s="700"/>
    </row>
    <row r="49" spans="1:11" ht="17.25" customHeight="1">
      <c r="A49" s="717"/>
      <c r="B49" s="852"/>
      <c r="C49" s="853"/>
      <c r="D49" s="94" t="s">
        <v>154</v>
      </c>
      <c r="E49" s="10" t="s">
        <v>306</v>
      </c>
      <c r="F49" s="647" t="s">
        <v>70</v>
      </c>
      <c r="G49" s="648"/>
      <c r="H49" s="353" t="s">
        <v>69</v>
      </c>
      <c r="I49" s="644"/>
      <c r="J49" s="645"/>
      <c r="K49" s="700"/>
    </row>
    <row r="50" spans="1:11" ht="17.25" customHeight="1" thickBot="1">
      <c r="A50" s="717"/>
      <c r="B50" s="855"/>
      <c r="C50" s="856"/>
      <c r="D50" s="93" t="s">
        <v>54</v>
      </c>
      <c r="E50" s="10" t="s">
        <v>306</v>
      </c>
      <c r="F50" s="684" t="s">
        <v>55</v>
      </c>
      <c r="G50" s="685"/>
      <c r="H50" s="304" t="s">
        <v>69</v>
      </c>
      <c r="I50" s="701"/>
      <c r="J50" s="702"/>
      <c r="K50" s="703"/>
    </row>
    <row r="51" spans="1:11" ht="17.25" customHeight="1" thickTop="1" thickBot="1">
      <c r="A51" s="717"/>
      <c r="B51" s="629" t="s">
        <v>57</v>
      </c>
      <c r="C51" s="871"/>
      <c r="D51" s="101" t="s">
        <v>157</v>
      </c>
      <c r="E51" s="1235" t="s">
        <v>310</v>
      </c>
      <c r="F51" s="1235"/>
      <c r="G51" s="1236" t="s">
        <v>311</v>
      </c>
      <c r="H51" s="1237"/>
      <c r="I51" s="1257" t="s">
        <v>190</v>
      </c>
      <c r="J51" s="1258"/>
      <c r="K51" s="1259"/>
    </row>
    <row r="52" spans="1:11" ht="17.25" customHeight="1" thickTop="1">
      <c r="A52" s="628"/>
      <c r="B52" s="855"/>
      <c r="C52" s="856"/>
      <c r="D52" s="102" t="s">
        <v>58</v>
      </c>
      <c r="E52" s="51" t="s">
        <v>69</v>
      </c>
      <c r="F52" s="339" t="s">
        <v>59</v>
      </c>
      <c r="G52" s="649" t="s">
        <v>309</v>
      </c>
      <c r="H52" s="650"/>
      <c r="I52" s="1260"/>
      <c r="J52" s="1261"/>
      <c r="K52" s="1262"/>
    </row>
    <row r="53" spans="1:11" ht="17.25" customHeight="1" thickBot="1">
      <c r="A53" s="4" t="s">
        <v>224</v>
      </c>
      <c r="B53" s="4"/>
      <c r="C53" s="4"/>
      <c r="D53" s="4"/>
      <c r="E53" s="1256" t="s">
        <v>127</v>
      </c>
      <c r="F53" s="1256"/>
      <c r="G53" s="1256"/>
      <c r="H53" s="1256"/>
      <c r="I53" s="1256"/>
      <c r="J53" s="1256"/>
      <c r="K53" s="1256"/>
    </row>
    <row r="54" spans="1:11" ht="17.25" customHeight="1" thickTop="1">
      <c r="A54" s="686" t="s">
        <v>130</v>
      </c>
      <c r="B54" s="686"/>
      <c r="C54" s="686"/>
      <c r="D54" s="686"/>
      <c r="E54" s="687" t="s">
        <v>5</v>
      </c>
      <c r="F54" s="688"/>
      <c r="G54" s="689"/>
      <c r="H54" s="690" t="s">
        <v>65</v>
      </c>
      <c r="I54" s="691"/>
      <c r="J54" s="751" t="s">
        <v>0</v>
      </c>
      <c r="K54" s="752"/>
    </row>
    <row r="55" spans="1:11" ht="17.25" customHeight="1" thickBot="1">
      <c r="A55" s="686"/>
      <c r="B55" s="686"/>
      <c r="C55" s="686"/>
      <c r="D55" s="686"/>
      <c r="E55" s="675"/>
      <c r="F55" s="676"/>
      <c r="G55" s="677"/>
      <c r="H55" s="653" t="s">
        <v>28</v>
      </c>
      <c r="I55" s="654"/>
      <c r="J55" s="610"/>
      <c r="K55" s="611"/>
    </row>
    <row r="56" spans="1:11" ht="17.25" customHeight="1" thickTop="1">
      <c r="A56" s="6" t="s">
        <v>1</v>
      </c>
      <c r="B56" s="4"/>
      <c r="C56" s="4"/>
      <c r="D56" s="4"/>
      <c r="E56" s="4"/>
      <c r="F56" s="4"/>
      <c r="G56" s="1272"/>
      <c r="H56" s="1272"/>
      <c r="I56" s="1272"/>
      <c r="J56" s="1272"/>
      <c r="K56" s="1272"/>
    </row>
    <row r="57" spans="1:11" ht="17.25" customHeight="1">
      <c r="A57" s="6" t="s">
        <v>2</v>
      </c>
      <c r="B57" s="4"/>
      <c r="C57" s="4"/>
      <c r="D57" s="4"/>
      <c r="E57" s="4"/>
      <c r="F57" s="4"/>
      <c r="G57" s="4"/>
      <c r="H57" s="4"/>
      <c r="I57" s="4"/>
      <c r="J57" s="4"/>
      <c r="K57" s="4"/>
    </row>
    <row r="58" spans="1:11" ht="17.25" customHeight="1">
      <c r="A58" s="6" t="s">
        <v>3</v>
      </c>
      <c r="B58" s="4"/>
      <c r="C58" s="4"/>
      <c r="D58" s="4"/>
      <c r="E58" s="4"/>
      <c r="F58" s="4"/>
      <c r="G58" s="4"/>
      <c r="H58" s="4"/>
      <c r="I58" s="4"/>
      <c r="J58" s="4"/>
      <c r="K58" s="4"/>
    </row>
    <row r="59" spans="1:11" ht="17.25" customHeight="1" thickBot="1">
      <c r="A59" s="20"/>
      <c r="B59" s="680" t="s">
        <v>74</v>
      </c>
      <c r="C59" s="847"/>
      <c r="D59" s="847"/>
      <c r="E59" s="613"/>
      <c r="F59" s="613"/>
      <c r="G59" s="613"/>
      <c r="H59" s="614"/>
      <c r="I59" s="874" t="s">
        <v>75</v>
      </c>
      <c r="J59" s="613"/>
      <c r="K59" s="614"/>
    </row>
    <row r="60" spans="1:11" ht="17.25" customHeight="1" thickTop="1">
      <c r="A60" s="715" t="s">
        <v>95</v>
      </c>
      <c r="B60" s="857" t="s">
        <v>76</v>
      </c>
      <c r="C60" s="858"/>
      <c r="D60" s="1273" t="s">
        <v>77</v>
      </c>
      <c r="E60" s="12" t="s">
        <v>159</v>
      </c>
      <c r="F60" s="12"/>
      <c r="G60" s="12"/>
      <c r="H60" s="545" t="s">
        <v>77</v>
      </c>
      <c r="I60" s="108" t="s">
        <v>95</v>
      </c>
      <c r="J60" s="110" t="s">
        <v>161</v>
      </c>
      <c r="K60" s="148" t="s">
        <v>139</v>
      </c>
    </row>
    <row r="61" spans="1:11" ht="17.25" customHeight="1">
      <c r="A61" s="716"/>
      <c r="B61" s="1270"/>
      <c r="C61" s="1271"/>
      <c r="D61" s="1265"/>
      <c r="E61" s="19" t="s">
        <v>78</v>
      </c>
      <c r="F61" s="19"/>
      <c r="G61" s="19"/>
      <c r="H61" s="546" t="s">
        <v>77</v>
      </c>
      <c r="I61" s="109" t="s">
        <v>162</v>
      </c>
      <c r="J61" s="111" t="s">
        <v>163</v>
      </c>
      <c r="K61" s="149" t="s">
        <v>139</v>
      </c>
    </row>
    <row r="62" spans="1:11" ht="17.25" customHeight="1" thickBot="1">
      <c r="A62" s="716"/>
      <c r="B62" s="1274" t="s">
        <v>79</v>
      </c>
      <c r="C62" s="1275"/>
      <c r="D62" s="547" t="s">
        <v>77</v>
      </c>
      <c r="E62" s="12" t="s">
        <v>81</v>
      </c>
      <c r="F62" s="12"/>
      <c r="G62" s="12"/>
      <c r="H62" s="548" t="s">
        <v>77</v>
      </c>
      <c r="I62" s="113"/>
      <c r="J62" s="111" t="s">
        <v>164</v>
      </c>
      <c r="K62" s="149" t="s">
        <v>139</v>
      </c>
    </row>
    <row r="63" spans="1:11" ht="17.25" customHeight="1" thickTop="1">
      <c r="A63" s="716"/>
      <c r="B63" s="1274" t="s">
        <v>82</v>
      </c>
      <c r="C63" s="1275"/>
      <c r="D63" s="549" t="s">
        <v>77</v>
      </c>
      <c r="E63" s="550"/>
      <c r="F63" s="551"/>
      <c r="G63" s="550"/>
      <c r="H63" s="552"/>
      <c r="I63" s="113"/>
      <c r="J63" s="112" t="s">
        <v>165</v>
      </c>
      <c r="K63" s="150" t="s">
        <v>139</v>
      </c>
    </row>
    <row r="64" spans="1:11" ht="17.25" customHeight="1" thickBot="1">
      <c r="A64" s="716"/>
      <c r="B64" s="1274" t="s">
        <v>135</v>
      </c>
      <c r="C64" s="1275"/>
      <c r="D64" s="553" t="s">
        <v>77</v>
      </c>
      <c r="E64" s="554"/>
      <c r="F64" s="555"/>
      <c r="G64" s="554"/>
      <c r="H64" s="556"/>
      <c r="I64" s="113"/>
      <c r="J64" s="94" t="s">
        <v>166</v>
      </c>
      <c r="K64" s="350" t="s">
        <v>139</v>
      </c>
    </row>
    <row r="65" spans="1:11" ht="17.25" customHeight="1" thickTop="1">
      <c r="A65" s="716"/>
      <c r="B65" s="1276" t="s">
        <v>134</v>
      </c>
      <c r="C65" s="1277"/>
      <c r="D65" s="1263" t="s">
        <v>77</v>
      </c>
      <c r="E65" s="19" t="s">
        <v>83</v>
      </c>
      <c r="F65" s="19"/>
      <c r="G65" s="19"/>
      <c r="H65" s="546" t="s">
        <v>77</v>
      </c>
      <c r="I65" s="557" t="s">
        <v>234</v>
      </c>
      <c r="J65" s="558"/>
      <c r="K65" s="559" t="s">
        <v>139</v>
      </c>
    </row>
    <row r="66" spans="1:11" ht="17.25" customHeight="1">
      <c r="A66" s="716"/>
      <c r="B66" s="1278"/>
      <c r="C66" s="1279"/>
      <c r="D66" s="1264"/>
      <c r="E66" s="560" t="s">
        <v>84</v>
      </c>
      <c r="F66" s="560"/>
      <c r="G66" s="560"/>
      <c r="H66" s="561" t="s">
        <v>77</v>
      </c>
      <c r="I66" s="1282" t="s">
        <v>235</v>
      </c>
      <c r="J66" s="1283"/>
      <c r="K66" s="559" t="s">
        <v>139</v>
      </c>
    </row>
    <row r="67" spans="1:11" ht="17.25" customHeight="1">
      <c r="A67" s="716"/>
      <c r="B67" s="1280"/>
      <c r="C67" s="1281"/>
      <c r="D67" s="1265"/>
      <c r="E67" s="560" t="s">
        <v>85</v>
      </c>
      <c r="F67" s="560"/>
      <c r="G67" s="560"/>
      <c r="H67" s="561" t="s">
        <v>77</v>
      </c>
      <c r="I67" s="1284" t="s">
        <v>236</v>
      </c>
      <c r="J67" s="1285"/>
      <c r="K67" s="1286"/>
    </row>
    <row r="68" spans="1:11" ht="17.25" customHeight="1">
      <c r="A68" s="716"/>
      <c r="B68" s="1266" t="s">
        <v>86</v>
      </c>
      <c r="C68" s="1267"/>
      <c r="D68" s="1263" t="s">
        <v>77</v>
      </c>
      <c r="E68" s="12" t="s">
        <v>87</v>
      </c>
      <c r="F68" s="12"/>
      <c r="G68" s="12"/>
      <c r="H68" s="548" t="s">
        <v>77</v>
      </c>
      <c r="I68" s="1284"/>
      <c r="J68" s="1285"/>
      <c r="K68" s="1286"/>
    </row>
    <row r="69" spans="1:11" ht="17.25" customHeight="1">
      <c r="A69" s="716"/>
      <c r="B69" s="1268"/>
      <c r="C69" s="1269"/>
      <c r="D69" s="1264"/>
      <c r="E69" s="15" t="s">
        <v>88</v>
      </c>
      <c r="F69" s="15"/>
      <c r="G69" s="15"/>
      <c r="H69" s="562" t="s">
        <v>77</v>
      </c>
      <c r="I69" s="1287" t="s">
        <v>237</v>
      </c>
      <c r="J69" s="563" t="s">
        <v>238</v>
      </c>
      <c r="K69" s="148" t="s">
        <v>139</v>
      </c>
    </row>
    <row r="70" spans="1:11" ht="17.25" customHeight="1">
      <c r="A70" s="716"/>
      <c r="B70" s="1268"/>
      <c r="C70" s="1269"/>
      <c r="D70" s="1264"/>
      <c r="E70" s="15" t="s">
        <v>89</v>
      </c>
      <c r="F70" s="15"/>
      <c r="G70" s="15"/>
      <c r="H70" s="562" t="s">
        <v>77</v>
      </c>
      <c r="I70" s="1288"/>
      <c r="J70" s="564" t="s">
        <v>239</v>
      </c>
      <c r="K70" s="149" t="s">
        <v>139</v>
      </c>
    </row>
    <row r="71" spans="1:11" ht="17.25" customHeight="1" thickBot="1">
      <c r="A71" s="716"/>
      <c r="B71" s="1270"/>
      <c r="C71" s="1271"/>
      <c r="D71" s="1265"/>
      <c r="E71" s="15" t="s">
        <v>90</v>
      </c>
      <c r="F71" s="15"/>
      <c r="G71" s="15"/>
      <c r="H71" s="562" t="s">
        <v>77</v>
      </c>
      <c r="I71" s="1288"/>
      <c r="J71" s="564" t="s">
        <v>240</v>
      </c>
      <c r="K71" s="149" t="s">
        <v>139</v>
      </c>
    </row>
    <row r="72" spans="1:11" ht="17.25" customHeight="1" thickTop="1">
      <c r="A72" s="716"/>
      <c r="B72" s="565" t="s">
        <v>91</v>
      </c>
      <c r="C72" s="566"/>
      <c r="D72" s="566"/>
      <c r="E72" s="567"/>
      <c r="F72" s="568" t="s">
        <v>77</v>
      </c>
      <c r="G72" s="569"/>
      <c r="H72" s="570"/>
      <c r="I72" s="1288"/>
      <c r="J72" s="564" t="s">
        <v>245</v>
      </c>
      <c r="K72" s="149" t="s">
        <v>139</v>
      </c>
    </row>
    <row r="73" spans="1:11" ht="17.25" customHeight="1">
      <c r="A73" s="716"/>
      <c r="B73" s="42" t="s">
        <v>92</v>
      </c>
      <c r="C73" s="571"/>
      <c r="D73" s="571"/>
      <c r="E73" s="571"/>
      <c r="F73" s="549" t="s">
        <v>77</v>
      </c>
      <c r="G73" s="572"/>
      <c r="H73" s="573"/>
      <c r="I73" s="1288"/>
      <c r="J73" s="564" t="s">
        <v>241</v>
      </c>
      <c r="K73" s="149" t="s">
        <v>139</v>
      </c>
    </row>
    <row r="74" spans="1:11" ht="17.25" customHeight="1">
      <c r="A74" s="716"/>
      <c r="B74" s="42" t="s">
        <v>93</v>
      </c>
      <c r="C74" s="571"/>
      <c r="D74" s="571"/>
      <c r="E74" s="571"/>
      <c r="F74" s="549" t="s">
        <v>77</v>
      </c>
      <c r="G74" s="572"/>
      <c r="H74" s="573"/>
      <c r="I74" s="1289"/>
      <c r="J74" s="574" t="s">
        <v>344</v>
      </c>
      <c r="K74" s="150" t="s">
        <v>139</v>
      </c>
    </row>
    <row r="75" spans="1:11" ht="17.25" customHeight="1" thickBot="1">
      <c r="A75" s="753"/>
      <c r="B75" s="43" t="s">
        <v>94</v>
      </c>
      <c r="C75" s="575"/>
      <c r="D75" s="575"/>
      <c r="E75" s="575"/>
      <c r="F75" s="576" t="s">
        <v>77</v>
      </c>
      <c r="G75" s="577"/>
      <c r="H75" s="578"/>
      <c r="I75" s="612" t="s">
        <v>174</v>
      </c>
      <c r="J75" s="613"/>
      <c r="K75" s="614"/>
    </row>
    <row r="76" spans="1:11" ht="17.25" customHeight="1" thickTop="1">
      <c r="A76" s="692" t="s">
        <v>96</v>
      </c>
      <c r="B76" s="655" t="s">
        <v>100</v>
      </c>
      <c r="C76" s="656"/>
      <c r="D76" s="56"/>
      <c r="E76" s="15" t="s">
        <v>97</v>
      </c>
      <c r="F76" s="15"/>
      <c r="G76" s="15"/>
      <c r="H76" s="121" t="s">
        <v>77</v>
      </c>
      <c r="I76" s="621"/>
      <c r="J76" s="622"/>
      <c r="K76" s="623"/>
    </row>
    <row r="77" spans="1:11" ht="17.25" customHeight="1">
      <c r="A77" s="693"/>
      <c r="B77" s="657"/>
      <c r="C77" s="656"/>
      <c r="D77" s="120" t="s">
        <v>77</v>
      </c>
      <c r="E77" s="15" t="s">
        <v>98</v>
      </c>
      <c r="F77" s="15"/>
      <c r="G77" s="15"/>
      <c r="H77" s="121" t="s">
        <v>77</v>
      </c>
      <c r="I77" s="624"/>
      <c r="J77" s="625"/>
      <c r="K77" s="626"/>
    </row>
    <row r="78" spans="1:11" ht="17.25" customHeight="1" thickBot="1">
      <c r="A78" s="694"/>
      <c r="B78" s="658"/>
      <c r="C78" s="659"/>
      <c r="D78" s="579"/>
      <c r="E78" s="19" t="s">
        <v>99</v>
      </c>
      <c r="F78" s="19"/>
      <c r="G78" s="19"/>
      <c r="H78" s="580" t="s">
        <v>77</v>
      </c>
      <c r="I78" s="624"/>
      <c r="J78" s="625"/>
      <c r="K78" s="626"/>
    </row>
    <row r="79" spans="1:11" ht="17.25" customHeight="1" thickTop="1">
      <c r="A79" s="750" t="s">
        <v>106</v>
      </c>
      <c r="B79" s="114" t="s">
        <v>101</v>
      </c>
      <c r="C79" s="115"/>
      <c r="D79" s="680" t="s">
        <v>102</v>
      </c>
      <c r="E79" s="681"/>
      <c r="F79" s="117" t="s">
        <v>175</v>
      </c>
      <c r="G79" s="116" t="s">
        <v>80</v>
      </c>
      <c r="H79" s="124" t="s">
        <v>103</v>
      </c>
      <c r="I79" s="125" t="s">
        <v>167</v>
      </c>
      <c r="J79" s="617" t="s">
        <v>168</v>
      </c>
      <c r="K79" s="618"/>
    </row>
    <row r="80" spans="1:11" ht="17.25" customHeight="1" thickBot="1">
      <c r="A80" s="717"/>
      <c r="B80" s="94" t="s">
        <v>176</v>
      </c>
      <c r="C80" s="115"/>
      <c r="D80" s="682" t="s">
        <v>139</v>
      </c>
      <c r="E80" s="683"/>
      <c r="F80" s="138" t="s">
        <v>116</v>
      </c>
      <c r="G80" s="139" t="s">
        <v>116</v>
      </c>
      <c r="H80" s="140" t="s">
        <v>116</v>
      </c>
      <c r="I80" s="126" t="s">
        <v>170</v>
      </c>
      <c r="J80" s="619" t="s">
        <v>169</v>
      </c>
      <c r="K80" s="620"/>
    </row>
    <row r="81" spans="1:17" ht="17.25" customHeight="1" thickTop="1">
      <c r="A81" s="717"/>
      <c r="B81" s="819" t="s">
        <v>104</v>
      </c>
      <c r="C81" s="35" t="s">
        <v>107</v>
      </c>
      <c r="D81" s="825" t="s">
        <v>77</v>
      </c>
      <c r="E81" s="826"/>
      <c r="F81" s="138" t="s">
        <v>116</v>
      </c>
      <c r="G81" s="139" t="s">
        <v>116</v>
      </c>
      <c r="H81" s="140" t="s">
        <v>116</v>
      </c>
      <c r="I81" s="126" t="s">
        <v>171</v>
      </c>
      <c r="J81" s="619" t="s">
        <v>169</v>
      </c>
      <c r="K81" s="620"/>
    </row>
    <row r="82" spans="1:17" ht="17.25" customHeight="1">
      <c r="A82" s="717"/>
      <c r="B82" s="820"/>
      <c r="C82" s="36" t="s">
        <v>108</v>
      </c>
      <c r="D82" s="827" t="s">
        <v>116</v>
      </c>
      <c r="E82" s="828"/>
      <c r="F82" s="141" t="s">
        <v>116</v>
      </c>
      <c r="G82" s="142" t="s">
        <v>116</v>
      </c>
      <c r="H82" s="143" t="s">
        <v>116</v>
      </c>
      <c r="I82" s="126" t="s">
        <v>172</v>
      </c>
      <c r="J82" s="619" t="s">
        <v>169</v>
      </c>
      <c r="K82" s="620"/>
    </row>
    <row r="83" spans="1:17" ht="17.25" customHeight="1" thickBot="1">
      <c r="A83" s="717"/>
      <c r="B83" s="820"/>
      <c r="C83" s="36" t="s">
        <v>109</v>
      </c>
      <c r="D83" s="827" t="s">
        <v>116</v>
      </c>
      <c r="E83" s="828"/>
      <c r="F83" s="141" t="s">
        <v>116</v>
      </c>
      <c r="G83" s="142" t="s">
        <v>116</v>
      </c>
      <c r="H83" s="143" t="s">
        <v>116</v>
      </c>
      <c r="I83" s="127" t="s">
        <v>173</v>
      </c>
      <c r="J83" s="608" t="s">
        <v>168</v>
      </c>
      <c r="K83" s="609"/>
    </row>
    <row r="84" spans="1:17" ht="17.25" customHeight="1" thickTop="1" thickBot="1">
      <c r="A84" s="717"/>
      <c r="B84" s="821"/>
      <c r="C84" s="37" t="s">
        <v>110</v>
      </c>
      <c r="D84" s="806" t="s">
        <v>116</v>
      </c>
      <c r="E84" s="807"/>
      <c r="F84" s="144" t="s">
        <v>116</v>
      </c>
      <c r="G84" s="145" t="s">
        <v>116</v>
      </c>
      <c r="H84" s="144" t="s">
        <v>116</v>
      </c>
      <c r="I84" s="816" t="s">
        <v>174</v>
      </c>
      <c r="J84" s="817"/>
      <c r="K84" s="818"/>
    </row>
    <row r="85" spans="1:17" ht="17.25" customHeight="1" thickTop="1">
      <c r="A85" s="717"/>
      <c r="B85" s="829" t="s">
        <v>105</v>
      </c>
      <c r="C85" s="34" t="s">
        <v>111</v>
      </c>
      <c r="D85" s="822" t="s">
        <v>116</v>
      </c>
      <c r="E85" s="822"/>
      <c r="F85" s="139" t="s">
        <v>116</v>
      </c>
      <c r="G85" s="139" t="s">
        <v>116</v>
      </c>
      <c r="H85" s="138" t="s">
        <v>116</v>
      </c>
      <c r="I85" s="697"/>
      <c r="J85" s="698"/>
      <c r="K85" s="699"/>
    </row>
    <row r="86" spans="1:17" ht="17.25" customHeight="1">
      <c r="A86" s="717"/>
      <c r="B86" s="830"/>
      <c r="C86" s="26" t="s">
        <v>112</v>
      </c>
      <c r="D86" s="823" t="s">
        <v>116</v>
      </c>
      <c r="E86" s="823"/>
      <c r="F86" s="142" t="s">
        <v>116</v>
      </c>
      <c r="G86" s="142" t="s">
        <v>116</v>
      </c>
      <c r="H86" s="141" t="s">
        <v>116</v>
      </c>
      <c r="I86" s="644"/>
      <c r="J86" s="645"/>
      <c r="K86" s="700"/>
    </row>
    <row r="87" spans="1:17" ht="17.25" customHeight="1" thickBot="1">
      <c r="A87" s="717"/>
      <c r="B87" s="830"/>
      <c r="C87" s="38" t="s">
        <v>113</v>
      </c>
      <c r="D87" s="824" t="s">
        <v>116</v>
      </c>
      <c r="E87" s="824"/>
      <c r="F87" s="142" t="s">
        <v>116</v>
      </c>
      <c r="G87" s="142" t="s">
        <v>116</v>
      </c>
      <c r="H87" s="141" t="s">
        <v>116</v>
      </c>
      <c r="I87" s="644"/>
      <c r="J87" s="645"/>
      <c r="K87" s="700"/>
    </row>
    <row r="88" spans="1:17" ht="17.25" customHeight="1" thickTop="1">
      <c r="A88" s="717"/>
      <c r="B88" s="831"/>
      <c r="C88" s="354" t="s">
        <v>114</v>
      </c>
      <c r="D88" s="833" t="s">
        <v>116</v>
      </c>
      <c r="E88" s="834"/>
      <c r="F88" s="146" t="s">
        <v>116</v>
      </c>
      <c r="G88" s="147" t="s">
        <v>116</v>
      </c>
      <c r="H88" s="146" t="s">
        <v>116</v>
      </c>
      <c r="I88" s="644"/>
      <c r="J88" s="645"/>
      <c r="K88" s="700"/>
    </row>
    <row r="89" spans="1:17" ht="17.25" customHeight="1" thickBot="1">
      <c r="A89" s="628"/>
      <c r="B89" s="832"/>
      <c r="C89" s="37" t="s">
        <v>115</v>
      </c>
      <c r="D89" s="806" t="s">
        <v>116</v>
      </c>
      <c r="E89" s="807"/>
      <c r="F89" s="144" t="s">
        <v>116</v>
      </c>
      <c r="G89" s="145" t="s">
        <v>116</v>
      </c>
      <c r="H89" s="144" t="s">
        <v>116</v>
      </c>
      <c r="I89" s="701"/>
      <c r="J89" s="702"/>
      <c r="K89" s="703"/>
    </row>
    <row r="90" spans="1:17" ht="17.25" customHeight="1" thickTop="1">
      <c r="A90" s="750" t="s">
        <v>117</v>
      </c>
      <c r="B90" s="349" t="s">
        <v>119</v>
      </c>
      <c r="C90" s="39"/>
      <c r="D90" s="15"/>
      <c r="E90" s="836"/>
      <c r="F90" s="837"/>
      <c r="G90" s="837"/>
      <c r="H90" s="837"/>
      <c r="I90" s="837"/>
      <c r="J90" s="837"/>
      <c r="K90" s="838"/>
    </row>
    <row r="91" spans="1:17" ht="17.25" customHeight="1">
      <c r="A91" s="717"/>
      <c r="B91" s="28" t="s">
        <v>120</v>
      </c>
      <c r="C91" s="29"/>
      <c r="D91" s="19"/>
      <c r="E91" s="839"/>
      <c r="F91" s="839"/>
      <c r="G91" s="839"/>
      <c r="H91" s="839"/>
      <c r="I91" s="839"/>
      <c r="J91" s="839"/>
      <c r="K91" s="840"/>
    </row>
    <row r="92" spans="1:17" ht="17.25" customHeight="1">
      <c r="A92" s="717"/>
      <c r="B92" s="349" t="s">
        <v>121</v>
      </c>
      <c r="C92" s="27"/>
      <c r="D92" s="12"/>
      <c r="E92" s="837"/>
      <c r="F92" s="837"/>
      <c r="G92" s="837"/>
      <c r="H92" s="837"/>
      <c r="I92" s="837"/>
      <c r="J92" s="837"/>
      <c r="K92" s="838"/>
    </row>
    <row r="93" spans="1:17" ht="17.25" customHeight="1">
      <c r="A93" s="717"/>
      <c r="B93" s="28" t="s">
        <v>122</v>
      </c>
      <c r="C93" s="29"/>
      <c r="D93" s="29"/>
      <c r="E93" s="839"/>
      <c r="F93" s="839"/>
      <c r="G93" s="839"/>
      <c r="H93" s="839"/>
      <c r="I93" s="839"/>
      <c r="J93" s="839"/>
      <c r="K93" s="840"/>
      <c r="L93" s="247"/>
      <c r="M93" s="223"/>
      <c r="N93" s="223"/>
      <c r="O93" s="224" t="s">
        <v>195</v>
      </c>
      <c r="P93" s="224" t="s">
        <v>196</v>
      </c>
      <c r="Q93" s="224" t="s">
        <v>197</v>
      </c>
    </row>
    <row r="94" spans="1:17" ht="17.25" customHeight="1">
      <c r="A94" s="717"/>
      <c r="B94" s="725" t="s">
        <v>123</v>
      </c>
      <c r="C94" s="796"/>
      <c r="D94" s="796"/>
      <c r="E94" s="841"/>
      <c r="F94" s="841"/>
      <c r="G94" s="841"/>
      <c r="H94" s="841"/>
      <c r="I94" s="841"/>
      <c r="J94" s="841"/>
      <c r="K94" s="842"/>
      <c r="L94" s="248"/>
      <c r="M94" s="225" t="s">
        <v>198</v>
      </c>
      <c r="N94" s="225" t="s">
        <v>139</v>
      </c>
      <c r="O94" s="299" t="str">
        <f>+K13</f>
        <v>人</v>
      </c>
      <c r="P94" s="299" t="str">
        <f>+I8</f>
        <v>人</v>
      </c>
      <c r="Q94" s="299" t="e">
        <f>+P94-O94</f>
        <v>#VALUE!</v>
      </c>
    </row>
    <row r="95" spans="1:17" ht="17.25" customHeight="1">
      <c r="A95" s="628"/>
      <c r="B95" s="808"/>
      <c r="C95" s="809"/>
      <c r="D95" s="809"/>
      <c r="E95" s="843"/>
      <c r="F95" s="843"/>
      <c r="G95" s="843"/>
      <c r="H95" s="843"/>
      <c r="I95" s="843"/>
      <c r="J95" s="843"/>
      <c r="K95" s="844"/>
      <c r="L95" s="248"/>
      <c r="M95" s="225" t="s">
        <v>199</v>
      </c>
      <c r="N95" s="225" t="s">
        <v>139</v>
      </c>
      <c r="O95" s="299" t="str">
        <f>+K15</f>
        <v>人</v>
      </c>
      <c r="P95" s="299" t="str">
        <f>+I8</f>
        <v>人</v>
      </c>
      <c r="Q95" s="299" t="e">
        <f>+P95-O95</f>
        <v>#VALUE!</v>
      </c>
    </row>
    <row r="96" spans="1:17" ht="17.25" customHeight="1">
      <c r="A96" s="750" t="s">
        <v>118</v>
      </c>
      <c r="B96" s="810" t="s">
        <v>131</v>
      </c>
      <c r="C96" s="811"/>
      <c r="D96" s="811"/>
      <c r="E96" s="811"/>
      <c r="F96" s="811"/>
      <c r="G96" s="811"/>
      <c r="H96" s="811"/>
      <c r="I96" s="811"/>
      <c r="J96" s="811"/>
      <c r="K96" s="812"/>
      <c r="L96" s="249"/>
      <c r="M96" s="225" t="s">
        <v>201</v>
      </c>
      <c r="N96" s="225" t="s">
        <v>285</v>
      </c>
      <c r="O96" s="299" t="str">
        <f>+K29</f>
        <v>個</v>
      </c>
      <c r="P96" s="299" t="str">
        <f>+K30</f>
        <v>個</v>
      </c>
      <c r="Q96" s="299" t="e">
        <f>+O96-P96</f>
        <v>#VALUE!</v>
      </c>
    </row>
    <row r="97" spans="1:17" ht="17.25" customHeight="1">
      <c r="A97" s="717"/>
      <c r="B97" s="813"/>
      <c r="C97" s="814"/>
      <c r="D97" s="814"/>
      <c r="E97" s="814"/>
      <c r="F97" s="814"/>
      <c r="G97" s="814"/>
      <c r="H97" s="814"/>
      <c r="I97" s="814"/>
      <c r="J97" s="814"/>
      <c r="K97" s="815"/>
      <c r="L97" s="249"/>
      <c r="M97" s="225" t="s">
        <v>202</v>
      </c>
      <c r="N97" s="225" t="s">
        <v>286</v>
      </c>
      <c r="O97" s="299" t="str">
        <f>+K31</f>
        <v>L/日/避難所</v>
      </c>
      <c r="P97" s="299" t="str">
        <f>+K32</f>
        <v>L/日/避難所</v>
      </c>
      <c r="Q97" s="299" t="e">
        <f>+O97-P97</f>
        <v>#VALUE!</v>
      </c>
    </row>
    <row r="98" spans="1:17" ht="17.25" customHeight="1">
      <c r="A98" s="717"/>
      <c r="B98" s="810" t="s">
        <v>132</v>
      </c>
      <c r="C98" s="811"/>
      <c r="D98" s="811"/>
      <c r="E98" s="811"/>
      <c r="F98" s="811"/>
      <c r="G98" s="811"/>
      <c r="H98" s="811"/>
      <c r="I98" s="811"/>
      <c r="J98" s="811"/>
      <c r="K98" s="812"/>
      <c r="L98" s="249"/>
      <c r="M98" s="225" t="s">
        <v>203</v>
      </c>
      <c r="N98" s="225" t="s">
        <v>287</v>
      </c>
      <c r="O98" s="299" t="str">
        <f>+K33</f>
        <v>L/日/避難所</v>
      </c>
      <c r="P98" s="299" t="str">
        <f>+K34</f>
        <v>L/日/避難所</v>
      </c>
      <c r="Q98" s="299" t="e">
        <f>+O98-P98</f>
        <v>#VALUE!</v>
      </c>
    </row>
    <row r="99" spans="1:17" ht="17.25" customHeight="1">
      <c r="A99" s="717"/>
      <c r="B99" s="813"/>
      <c r="C99" s="814"/>
      <c r="D99" s="814"/>
      <c r="E99" s="814"/>
      <c r="F99" s="814"/>
      <c r="G99" s="814"/>
      <c r="H99" s="814"/>
      <c r="I99" s="814"/>
      <c r="J99" s="814"/>
      <c r="K99" s="815"/>
      <c r="L99" s="249"/>
      <c r="M99" s="225" t="s">
        <v>205</v>
      </c>
      <c r="N99" s="225" t="s">
        <v>288</v>
      </c>
      <c r="O99" s="299" t="str">
        <f>+K40</f>
        <v>箇所</v>
      </c>
      <c r="P99" s="299" t="str">
        <f>+F40</f>
        <v>（　　箇所）</v>
      </c>
      <c r="Q99" s="299" t="e">
        <f>+O99-P99</f>
        <v>#VALUE!</v>
      </c>
    </row>
    <row r="100" spans="1:17" ht="17.25" customHeight="1">
      <c r="A100" s="717"/>
      <c r="B100" s="810" t="s">
        <v>124</v>
      </c>
      <c r="C100" s="811"/>
      <c r="D100" s="811"/>
      <c r="E100" s="811"/>
      <c r="F100" s="811"/>
      <c r="G100" s="811"/>
      <c r="H100" s="811"/>
      <c r="I100" s="811"/>
      <c r="J100" s="811"/>
      <c r="K100" s="812"/>
      <c r="L100" s="337"/>
      <c r="M100" s="225" t="s">
        <v>204</v>
      </c>
      <c r="N100" s="225"/>
      <c r="O100" s="973">
        <f>+I52</f>
        <v>0</v>
      </c>
      <c r="P100" s="973"/>
      <c r="Q100" s="973"/>
    </row>
    <row r="101" spans="1:17" ht="17.25" customHeight="1" thickBot="1">
      <c r="A101" s="717"/>
      <c r="B101" s="881"/>
      <c r="C101" s="882"/>
      <c r="D101" s="882"/>
      <c r="E101" s="882"/>
      <c r="F101" s="882"/>
      <c r="G101" s="882"/>
      <c r="H101" s="882"/>
      <c r="I101" s="882"/>
      <c r="J101" s="882"/>
      <c r="K101" s="883"/>
      <c r="L101" s="337"/>
      <c r="M101" s="225" t="s">
        <v>200</v>
      </c>
      <c r="N101" s="225"/>
      <c r="O101" s="299" t="str">
        <f>+F25</f>
        <v>有　・　無</v>
      </c>
      <c r="P101" s="299"/>
      <c r="Q101" s="299"/>
    </row>
    <row r="102" spans="1:17" ht="14.25" customHeight="1" thickTop="1">
      <c r="A102" s="716"/>
      <c r="B102" s="253" t="s">
        <v>227</v>
      </c>
      <c r="C102" s="253"/>
      <c r="D102" s="254"/>
      <c r="E102" s="254"/>
      <c r="F102" s="254"/>
      <c r="G102" s="254"/>
      <c r="H102" s="254"/>
      <c r="I102" s="254"/>
      <c r="J102" s="254"/>
      <c r="K102" s="252"/>
      <c r="L102" s="338"/>
      <c r="M102" s="184"/>
      <c r="N102" s="184"/>
      <c r="O102" s="180"/>
      <c r="P102" s="180"/>
      <c r="Q102" s="180"/>
    </row>
    <row r="103" spans="1:17" ht="14.25" customHeight="1">
      <c r="A103" s="716"/>
      <c r="B103" s="1147" t="s">
        <v>351</v>
      </c>
      <c r="C103" s="1148"/>
      <c r="D103" s="966"/>
      <c r="E103" s="966"/>
      <c r="F103" s="966"/>
      <c r="G103" s="966"/>
      <c r="H103" s="966"/>
      <c r="I103" s="966"/>
      <c r="J103" s="966"/>
      <c r="K103" s="967"/>
      <c r="L103" s="338"/>
      <c r="M103" s="184"/>
      <c r="N103" s="184"/>
      <c r="O103" s="184"/>
      <c r="P103" s="184"/>
      <c r="Q103" s="184"/>
    </row>
    <row r="104" spans="1:17" ht="14.25" customHeight="1">
      <c r="A104" s="716"/>
      <c r="B104" s="800"/>
      <c r="C104" s="801"/>
      <c r="D104" s="801"/>
      <c r="E104" s="801"/>
      <c r="F104" s="801"/>
      <c r="G104" s="801"/>
      <c r="H104" s="801"/>
      <c r="I104" s="801"/>
      <c r="J104" s="801"/>
      <c r="K104" s="802"/>
      <c r="L104" s="184"/>
      <c r="M104" s="184"/>
      <c r="N104" s="184"/>
      <c r="O104" s="184"/>
      <c r="P104" s="184"/>
    </row>
    <row r="105" spans="1:17" ht="14.25" customHeight="1" thickBot="1">
      <c r="A105" s="753"/>
      <c r="B105" s="803"/>
      <c r="C105" s="804"/>
      <c r="D105" s="804"/>
      <c r="E105" s="804"/>
      <c r="F105" s="804"/>
      <c r="G105" s="804"/>
      <c r="H105" s="804"/>
      <c r="I105" s="804"/>
      <c r="J105" s="804"/>
      <c r="K105" s="805"/>
    </row>
    <row r="106" spans="1:17" ht="14.25" thickTop="1"/>
  </sheetData>
  <mergeCells count="150">
    <mergeCell ref="A96:A105"/>
    <mergeCell ref="B96:K97"/>
    <mergeCell ref="B98:K99"/>
    <mergeCell ref="B100:K101"/>
    <mergeCell ref="O100:Q100"/>
    <mergeCell ref="B103:C103"/>
    <mergeCell ref="D103:K103"/>
    <mergeCell ref="B104:K105"/>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I85:K89"/>
    <mergeCell ref="D86:E86"/>
    <mergeCell ref="D87:E87"/>
    <mergeCell ref="D88:E88"/>
    <mergeCell ref="B81:B84"/>
    <mergeCell ref="D81:E81"/>
    <mergeCell ref="J81:K81"/>
    <mergeCell ref="D82:E82"/>
    <mergeCell ref="J82:K82"/>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I35:K39"/>
    <mergeCell ref="B29:C34"/>
    <mergeCell ref="I29:J29"/>
    <mergeCell ref="I30:J30"/>
    <mergeCell ref="I31:J31"/>
    <mergeCell ref="I32:J32"/>
    <mergeCell ref="D40:D42"/>
    <mergeCell ref="I40:J40"/>
    <mergeCell ref="I41:J41"/>
    <mergeCell ref="E29:F29"/>
    <mergeCell ref="G29:H29"/>
    <mergeCell ref="E30:F30"/>
    <mergeCell ref="F37:G37"/>
    <mergeCell ref="F38:G38"/>
    <mergeCell ref="F39:G39"/>
    <mergeCell ref="A27:A28"/>
    <mergeCell ref="B27:H28"/>
    <mergeCell ref="I27:K28"/>
    <mergeCell ref="D19:H19"/>
    <mergeCell ref="B20:C21"/>
    <mergeCell ref="D20:H20"/>
    <mergeCell ref="I20:K20"/>
    <mergeCell ref="D21:K21"/>
    <mergeCell ref="B22:C23"/>
    <mergeCell ref="D22:H22"/>
    <mergeCell ref="I22:K23"/>
    <mergeCell ref="D23:H2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D11:E11"/>
    <mergeCell ref="I11:K12"/>
    <mergeCell ref="B12:H12"/>
    <mergeCell ref="A7:A13"/>
    <mergeCell ref="B7:E7"/>
    <mergeCell ref="F7:H7"/>
    <mergeCell ref="B8:E8"/>
    <mergeCell ref="D9:E9"/>
    <mergeCell ref="G9:H9"/>
    <mergeCell ref="B13:H13"/>
    <mergeCell ref="I13:J13"/>
    <mergeCell ref="E1:K1"/>
    <mergeCell ref="A2:E3"/>
    <mergeCell ref="G2:H2"/>
    <mergeCell ref="I2:K2"/>
    <mergeCell ref="G3:H3"/>
    <mergeCell ref="I3:K3"/>
    <mergeCell ref="J9:K9"/>
    <mergeCell ref="B10:E10"/>
    <mergeCell ref="G10:H10"/>
    <mergeCell ref="E51:F51"/>
    <mergeCell ref="G51:H51"/>
    <mergeCell ref="G30:H30"/>
    <mergeCell ref="E31:G31"/>
    <mergeCell ref="E32:G32"/>
    <mergeCell ref="E33:F33"/>
    <mergeCell ref="G33:H33"/>
    <mergeCell ref="E34:F34"/>
    <mergeCell ref="G34:H34"/>
    <mergeCell ref="F35:G35"/>
    <mergeCell ref="F36:G36"/>
  </mergeCells>
  <phoneticPr fontId="47"/>
  <conditionalFormatting sqref="Q96 Q101">
    <cfRule type="cellIs" dxfId="23" priority="4" stopIfTrue="1" operator="greaterThan">
      <formula>0</formula>
    </cfRule>
  </conditionalFormatting>
  <conditionalFormatting sqref="Q99">
    <cfRule type="cellIs" dxfId="22" priority="3" stopIfTrue="1" operator="greaterThan">
      <formula>0</formula>
    </cfRule>
  </conditionalFormatting>
  <conditionalFormatting sqref="Q97:Q98">
    <cfRule type="cellIs" dxfId="21" priority="2" stopIfTrue="1" operator="greaterThan">
      <formula>0</formula>
    </cfRule>
  </conditionalFormatting>
  <conditionalFormatting sqref="Q94:Q95">
    <cfRule type="cellIs" dxfId="20" priority="1" stopIfTrue="1" operator="greaterThan">
      <formula>0</formula>
    </cfRule>
  </conditionalFormatting>
  <dataValidations count="18">
    <dataValidation type="list" allowBlank="1" showInputMessage="1" showErrorMessage="1" sqref="J80:K83">
      <formula1>"◎,○,×"</formula1>
    </dataValidation>
    <dataValidation type="list" allowBlank="1" showInputMessage="1" showErrorMessage="1" sqref="F61">
      <formula1>"熊本県,大分県,福岡県,長崎県"</formula1>
    </dataValidation>
    <dataValidation type="list" allowBlank="1" showInputMessage="1" showErrorMessage="1" sqref="E45:F45">
      <formula1>"不良　・　普　・　良,不良,普,良"</formula1>
    </dataValidation>
    <dataValidation type="list" allowBlank="1" showInputMessage="1" showErrorMessage="1" sqref="G52:H52">
      <formula1>"無(不適)　・　有(適),無(不適),有(適)"</formula1>
    </dataValidation>
    <dataValidation type="list" allowBlank="1" showInputMessage="1" showErrorMessage="1" sqref="E29:F30 E33:F34">
      <formula1>"可(開通)・不可(不通),可(開通),不可(不通)"</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35:E39">
      <formula1>"無・有,無,有"</formula1>
    </dataValidation>
    <dataValidation type="list" allowBlank="1" showInputMessage="1" showErrorMessage="1" sqref="F35:G39">
      <formula1>"（使用可・使用不可）,（使用可),（使用不可）"</formula1>
    </dataValidation>
    <dataValidation type="list" allowBlank="1" showInputMessage="1" showErrorMessage="1" sqref="E40">
      <formula1>"無(使用不可)・有(使用可),無(使用不可),有(使用可)"</formula1>
    </dataValidation>
    <dataValidation type="list" allowBlank="1" showInputMessage="1" showErrorMessage="1" sqref="F41:F42 H41:H42">
      <formula1>"不良・普・良,不良,普,良"</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H40 E43:E44 G44">
      <formula1>"無 ・ 有,無,有"</formula1>
    </dataValidation>
    <dataValidation type="list" allowBlank="1" showInputMessage="1" showErrorMessage="1" sqref="H45:H46 F46 E48:E50 H49:H50 E52">
      <formula1>"無　・　有,有,無"</formula1>
    </dataValidation>
    <dataValidation type="list" allowBlank="1" showInputMessage="1" showErrorMessage="1" sqref="G47:H48">
      <formula1>"不適　・　適,適,不適"</formula1>
    </dataValidation>
    <dataValidation type="list" allowBlank="1" showInputMessage="1" showErrorMessage="1" sqref="E51">
      <formula1>"１回　・　２回　・　３回,１回,２回,３回"</formula1>
    </dataValidation>
    <dataValidation type="list" allowBlank="1" showInputMessage="1" showErrorMessage="1" sqref="G51:H51">
      <formula1>"十分 ・ 不足 ・ 無,十分,不足,無"</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zoomScale="110" zoomScaleNormal="100" zoomScaleSheetLayoutView="110" workbookViewId="0">
      <selection activeCell="B103" sqref="B103:C103"/>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125" style="1" customWidth="1"/>
    <col min="13" max="13" width="8.5" style="1" customWidth="1"/>
    <col min="14" max="14" width="7.875" style="1" customWidth="1"/>
    <col min="15" max="16" width="8.25" style="1" customWidth="1"/>
    <col min="17" max="16384" width="9" style="1"/>
  </cols>
  <sheetData>
    <row r="1" spans="1:11" ht="17.25" customHeight="1" thickBot="1">
      <c r="A1" s="4" t="s">
        <v>225</v>
      </c>
      <c r="B1" s="4"/>
      <c r="C1" s="4"/>
      <c r="D1" s="4"/>
      <c r="E1" s="1248" t="s">
        <v>342</v>
      </c>
      <c r="F1" s="1248"/>
      <c r="G1" s="1248"/>
      <c r="H1" s="1248"/>
      <c r="I1" s="1248"/>
      <c r="J1" s="1248"/>
      <c r="K1" s="1248"/>
    </row>
    <row r="2" spans="1:11" ht="17.25" customHeight="1" thickTop="1">
      <c r="A2" s="678" t="s">
        <v>130</v>
      </c>
      <c r="B2" s="679"/>
      <c r="C2" s="679"/>
      <c r="D2" s="679"/>
      <c r="E2" s="679"/>
      <c r="F2" s="4"/>
      <c r="G2" s="669" t="s">
        <v>65</v>
      </c>
      <c r="H2" s="670"/>
      <c r="I2" s="663" t="s">
        <v>0</v>
      </c>
      <c r="J2" s="664"/>
      <c r="K2" s="665"/>
    </row>
    <row r="3" spans="1:11" ht="17.25" customHeight="1" thickBot="1">
      <c r="A3" s="679"/>
      <c r="B3" s="679"/>
      <c r="C3" s="679"/>
      <c r="D3" s="679"/>
      <c r="E3" s="679"/>
      <c r="F3" s="4"/>
      <c r="G3" s="671" t="s">
        <v>28</v>
      </c>
      <c r="H3" s="672"/>
      <c r="I3" s="666"/>
      <c r="J3" s="667"/>
      <c r="K3" s="668"/>
    </row>
    <row r="4" spans="1:11" ht="17.25" customHeight="1" thickTop="1">
      <c r="A4" s="6" t="s">
        <v>1</v>
      </c>
      <c r="B4" s="4"/>
      <c r="C4" s="4"/>
      <c r="D4" s="4"/>
      <c r="E4" s="4"/>
      <c r="F4" s="4"/>
      <c r="G4" s="530"/>
      <c r="H4" s="60"/>
      <c r="I4" s="60"/>
      <c r="J4" s="60"/>
      <c r="K4" s="60"/>
    </row>
    <row r="5" spans="1:11" ht="17.25" customHeight="1">
      <c r="A5" s="6" t="s">
        <v>2</v>
      </c>
      <c r="B5" s="4"/>
      <c r="C5" s="4"/>
      <c r="D5" s="4"/>
      <c r="E5" s="4"/>
      <c r="F5" s="4"/>
      <c r="G5" s="4"/>
      <c r="H5" s="4"/>
      <c r="I5" s="4"/>
      <c r="J5" s="4"/>
      <c r="K5" s="4"/>
    </row>
    <row r="6" spans="1:11" ht="17.25" customHeight="1" thickBot="1">
      <c r="A6" s="6" t="s">
        <v>3</v>
      </c>
      <c r="B6" s="4"/>
      <c r="C6" s="4"/>
      <c r="D6" s="4"/>
      <c r="E6" s="4"/>
      <c r="F6" s="4"/>
      <c r="G6" s="4"/>
      <c r="H6" s="4"/>
      <c r="I6" s="4"/>
      <c r="J6" s="4"/>
      <c r="K6" s="4"/>
    </row>
    <row r="7" spans="1:11" ht="17.25" customHeight="1" thickTop="1" thickBot="1">
      <c r="A7" s="715" t="s">
        <v>4</v>
      </c>
      <c r="B7" s="730" t="s">
        <v>5</v>
      </c>
      <c r="C7" s="729"/>
      <c r="D7" s="729"/>
      <c r="E7" s="731"/>
      <c r="F7" s="728" t="s">
        <v>73</v>
      </c>
      <c r="G7" s="729"/>
      <c r="H7" s="729"/>
      <c r="I7" s="347" t="s">
        <v>16</v>
      </c>
      <c r="J7" s="369" t="s">
        <v>349</v>
      </c>
      <c r="K7" s="370" t="s">
        <v>350</v>
      </c>
    </row>
    <row r="8" spans="1:11" ht="17.25" customHeight="1" thickTop="1" thickBot="1">
      <c r="A8" s="716"/>
      <c r="B8" s="675"/>
      <c r="C8" s="676"/>
      <c r="D8" s="676"/>
      <c r="E8" s="677"/>
      <c r="F8" s="47"/>
      <c r="G8" s="48"/>
      <c r="H8" s="48"/>
      <c r="I8" s="169" t="s">
        <v>77</v>
      </c>
      <c r="J8" s="91" t="s">
        <v>149</v>
      </c>
      <c r="K8" s="531" t="s">
        <v>150</v>
      </c>
    </row>
    <row r="9" spans="1:11" ht="17.25" customHeight="1" thickTop="1">
      <c r="A9" s="717"/>
      <c r="B9" s="16" t="s">
        <v>14</v>
      </c>
      <c r="C9" s="15"/>
      <c r="D9" s="723"/>
      <c r="E9" s="724"/>
      <c r="F9" s="16" t="s">
        <v>15</v>
      </c>
      <c r="G9" s="721"/>
      <c r="H9" s="722"/>
      <c r="I9" s="16" t="s">
        <v>6</v>
      </c>
      <c r="J9" s="673"/>
      <c r="K9" s="674"/>
    </row>
    <row r="10" spans="1:11" ht="17.25" customHeight="1">
      <c r="A10" s="717"/>
      <c r="B10" s="718"/>
      <c r="C10" s="719"/>
      <c r="D10" s="719"/>
      <c r="E10" s="720"/>
      <c r="F10" s="77" t="s">
        <v>136</v>
      </c>
      <c r="G10" s="649"/>
      <c r="H10" s="650"/>
      <c r="I10" s="532"/>
      <c r="J10" s="533"/>
      <c r="K10" s="534" t="s">
        <v>343</v>
      </c>
    </row>
    <row r="11" spans="1:11" ht="17.25" customHeight="1">
      <c r="A11" s="717"/>
      <c r="B11" s="13" t="s">
        <v>20</v>
      </c>
      <c r="C11" s="14"/>
      <c r="D11" s="637" t="s">
        <v>315</v>
      </c>
      <c r="E11" s="637"/>
      <c r="F11" s="78" t="s">
        <v>137</v>
      </c>
      <c r="G11" s="168" t="str">
        <f>IF(ISERROR(K10/I8),"",K10/I8)</f>
        <v/>
      </c>
      <c r="H11" s="10" t="s">
        <v>138</v>
      </c>
      <c r="I11" s="861" t="s">
        <v>7</v>
      </c>
      <c r="J11" s="862"/>
      <c r="K11" s="863"/>
    </row>
    <row r="12" spans="1:11" ht="17.25" customHeight="1">
      <c r="A12" s="717"/>
      <c r="B12" s="725" t="s">
        <v>60</v>
      </c>
      <c r="C12" s="726"/>
      <c r="D12" s="726"/>
      <c r="E12" s="726"/>
      <c r="F12" s="726"/>
      <c r="G12" s="726"/>
      <c r="H12" s="727"/>
      <c r="I12" s="864"/>
      <c r="J12" s="865"/>
      <c r="K12" s="866"/>
    </row>
    <row r="13" spans="1:11" ht="17.25" customHeight="1" thickBot="1">
      <c r="A13" s="628"/>
      <c r="B13" s="885"/>
      <c r="C13" s="786"/>
      <c r="D13" s="786"/>
      <c r="E13" s="786"/>
      <c r="F13" s="786"/>
      <c r="G13" s="786"/>
      <c r="H13" s="787"/>
      <c r="I13" s="776" t="s">
        <v>185</v>
      </c>
      <c r="J13" s="777"/>
      <c r="K13" s="166" t="str">
        <f>IF(ISERROR(K10/3.5),"人",K10/3.5)</f>
        <v>人</v>
      </c>
    </row>
    <row r="14" spans="1:11" ht="17.25" customHeight="1" thickTop="1">
      <c r="A14" s="715" t="s">
        <v>13</v>
      </c>
      <c r="B14" s="730" t="s">
        <v>8</v>
      </c>
      <c r="C14" s="739"/>
      <c r="D14" s="739"/>
      <c r="E14" s="739"/>
      <c r="F14" s="739"/>
      <c r="G14" s="739"/>
      <c r="H14" s="740"/>
      <c r="I14" s="774" t="s">
        <v>187</v>
      </c>
      <c r="J14" s="775"/>
      <c r="K14" s="167" t="str">
        <f>IF(ISERROR(I8-K13),"人",I8-K13)</f>
        <v>人</v>
      </c>
    </row>
    <row r="15" spans="1:11" ht="17.25" customHeight="1" thickBot="1">
      <c r="A15" s="716"/>
      <c r="B15" s="44" t="s">
        <v>17</v>
      </c>
      <c r="C15" s="45"/>
      <c r="D15" s="784"/>
      <c r="E15" s="784"/>
      <c r="F15" s="784"/>
      <c r="G15" s="784"/>
      <c r="H15" s="785"/>
      <c r="I15" s="774" t="s">
        <v>186</v>
      </c>
      <c r="J15" s="775"/>
      <c r="K15" s="166" t="str">
        <f>IF(ISERROR(K10/6.4),"人",K10/6.4)</f>
        <v>人</v>
      </c>
    </row>
    <row r="16" spans="1:11" ht="17.25" customHeight="1" thickTop="1">
      <c r="A16" s="717"/>
      <c r="B16" s="16" t="s">
        <v>18</v>
      </c>
      <c r="C16" s="15"/>
      <c r="D16" s="786"/>
      <c r="E16" s="786"/>
      <c r="F16" s="786"/>
      <c r="G16" s="786"/>
      <c r="H16" s="787"/>
      <c r="I16" s="776" t="s">
        <v>188</v>
      </c>
      <c r="J16" s="777"/>
      <c r="K16" s="167" t="str">
        <f>IF(ISERROR(I8-K15),"人",I8-K15)</f>
        <v>人</v>
      </c>
    </row>
    <row r="17" spans="1:12" ht="17.25" customHeight="1">
      <c r="A17" s="717"/>
      <c r="B17" s="736" t="s">
        <v>19</v>
      </c>
      <c r="C17" s="737"/>
      <c r="D17" s="737"/>
      <c r="E17" s="737"/>
      <c r="F17" s="737"/>
      <c r="G17" s="737"/>
      <c r="H17" s="738"/>
      <c r="I17" s="158"/>
      <c r="J17" s="159"/>
      <c r="K17" s="160"/>
    </row>
    <row r="18" spans="1:12" ht="17.25" customHeight="1">
      <c r="A18" s="717"/>
      <c r="B18" s="718"/>
      <c r="C18" s="719"/>
      <c r="D18" s="719"/>
      <c r="E18" s="719"/>
      <c r="F18" s="719"/>
      <c r="G18" s="719"/>
      <c r="H18" s="720"/>
      <c r="I18" s="158"/>
      <c r="J18" s="159"/>
      <c r="K18" s="160"/>
    </row>
    <row r="19" spans="1:12" ht="17.25" customHeight="1" thickBot="1">
      <c r="A19" s="717"/>
      <c r="B19" s="349" t="s">
        <v>21</v>
      </c>
      <c r="C19" s="12"/>
      <c r="D19" s="867" t="s">
        <v>29</v>
      </c>
      <c r="E19" s="867"/>
      <c r="F19" s="867"/>
      <c r="G19" s="867"/>
      <c r="H19" s="868"/>
      <c r="I19" s="158"/>
      <c r="J19" s="159"/>
      <c r="K19" s="160"/>
    </row>
    <row r="20" spans="1:12" ht="17.25" customHeight="1" thickTop="1">
      <c r="A20" s="716"/>
      <c r="B20" s="857" t="s">
        <v>26</v>
      </c>
      <c r="C20" s="858"/>
      <c r="D20" s="732" t="s">
        <v>30</v>
      </c>
      <c r="E20" s="732"/>
      <c r="F20" s="732"/>
      <c r="G20" s="732"/>
      <c r="H20" s="732"/>
      <c r="I20" s="1249" t="s">
        <v>126</v>
      </c>
      <c r="J20" s="1249"/>
      <c r="K20" s="1250"/>
    </row>
    <row r="21" spans="1:12" ht="17.25" customHeight="1" thickBot="1">
      <c r="A21" s="716"/>
      <c r="B21" s="859"/>
      <c r="C21" s="860"/>
      <c r="D21" s="695" t="s">
        <v>330</v>
      </c>
      <c r="E21" s="695"/>
      <c r="F21" s="695"/>
      <c r="G21" s="695"/>
      <c r="H21" s="695"/>
      <c r="I21" s="695"/>
      <c r="J21" s="695"/>
      <c r="K21" s="696"/>
    </row>
    <row r="22" spans="1:12" ht="17.25" customHeight="1" thickTop="1">
      <c r="A22" s="717"/>
      <c r="B22" s="655" t="s">
        <v>22</v>
      </c>
      <c r="C22" s="656"/>
      <c r="D22" s="786" t="s">
        <v>30</v>
      </c>
      <c r="E22" s="786"/>
      <c r="F22" s="786"/>
      <c r="G22" s="786"/>
      <c r="H22" s="786"/>
      <c r="I22" s="707" t="s">
        <v>11</v>
      </c>
      <c r="J22" s="708"/>
      <c r="K22" s="709"/>
    </row>
    <row r="23" spans="1:12" ht="17.25" customHeight="1">
      <c r="A23" s="717"/>
      <c r="B23" s="658"/>
      <c r="C23" s="659"/>
      <c r="D23" s="719" t="s">
        <v>27</v>
      </c>
      <c r="E23" s="719"/>
      <c r="F23" s="719"/>
      <c r="G23" s="719"/>
      <c r="H23" s="719"/>
      <c r="I23" s="710"/>
      <c r="J23" s="708"/>
      <c r="K23" s="709"/>
    </row>
    <row r="24" spans="1:12" ht="17.25" customHeight="1" thickBot="1">
      <c r="A24" s="717"/>
      <c r="B24" s="725" t="s">
        <v>9</v>
      </c>
      <c r="C24" s="796"/>
      <c r="D24" s="796"/>
      <c r="E24" s="796"/>
      <c r="F24" s="796"/>
      <c r="G24" s="796"/>
      <c r="H24" s="796"/>
      <c r="I24" s="790"/>
      <c r="J24" s="791"/>
      <c r="K24" s="792"/>
    </row>
    <row r="25" spans="1:12" ht="17.25" customHeight="1" thickTop="1" thickBot="1">
      <c r="A25" s="717"/>
      <c r="B25" s="17" t="s">
        <v>23</v>
      </c>
      <c r="C25" s="18"/>
      <c r="D25" s="348" t="s">
        <v>314</v>
      </c>
      <c r="E25" s="58" t="s">
        <v>71</v>
      </c>
      <c r="F25" s="175" t="s">
        <v>314</v>
      </c>
      <c r="G25" s="741"/>
      <c r="H25" s="742"/>
      <c r="I25" s="790"/>
      <c r="J25" s="791"/>
      <c r="K25" s="792"/>
    </row>
    <row r="26" spans="1:12" ht="17.25" customHeight="1" thickTop="1">
      <c r="A26" s="628"/>
      <c r="B26" s="869" t="s">
        <v>25</v>
      </c>
      <c r="C26" s="870"/>
      <c r="D26" s="870"/>
      <c r="E26" s="56" t="s">
        <v>314</v>
      </c>
      <c r="F26" s="733"/>
      <c r="G26" s="734"/>
      <c r="H26" s="735"/>
      <c r="I26" s="793"/>
      <c r="J26" s="794"/>
      <c r="K26" s="795"/>
    </row>
    <row r="27" spans="1:12" ht="17.25" customHeight="1">
      <c r="A27" s="627"/>
      <c r="B27" s="629" t="s">
        <v>293</v>
      </c>
      <c r="C27" s="630"/>
      <c r="D27" s="630"/>
      <c r="E27" s="630"/>
      <c r="F27" s="630"/>
      <c r="G27" s="630"/>
      <c r="H27" s="631"/>
      <c r="I27" s="680" t="s">
        <v>10</v>
      </c>
      <c r="J27" s="711"/>
      <c r="K27" s="681"/>
    </row>
    <row r="28" spans="1:12" ht="17.25" customHeight="1" thickBot="1">
      <c r="A28" s="628"/>
      <c r="B28" s="632"/>
      <c r="C28" s="633"/>
      <c r="D28" s="633"/>
      <c r="E28" s="633"/>
      <c r="F28" s="633"/>
      <c r="G28" s="633"/>
      <c r="H28" s="634"/>
      <c r="I28" s="712"/>
      <c r="J28" s="713"/>
      <c r="K28" s="714"/>
    </row>
    <row r="29" spans="1:12" ht="17.25" customHeight="1" thickTop="1">
      <c r="A29" s="750" t="s">
        <v>12</v>
      </c>
      <c r="B29" s="680" t="s">
        <v>31</v>
      </c>
      <c r="C29" s="847"/>
      <c r="D29" s="41" t="s">
        <v>32</v>
      </c>
      <c r="E29" s="1251" t="s">
        <v>296</v>
      </c>
      <c r="F29" s="1251"/>
      <c r="G29" s="1252" t="s">
        <v>294</v>
      </c>
      <c r="H29" s="1253"/>
      <c r="I29" s="764" t="s">
        <v>233</v>
      </c>
      <c r="J29" s="765"/>
      <c r="K29" s="535" t="str">
        <f>IF(ISERROR(I8/250),"個",ROUNDUP(I8/250,0))</f>
        <v>個</v>
      </c>
      <c r="L29" s="1" t="s">
        <v>193</v>
      </c>
    </row>
    <row r="30" spans="1:12" ht="17.25" customHeight="1">
      <c r="A30" s="717"/>
      <c r="B30" s="848"/>
      <c r="C30" s="849"/>
      <c r="D30" s="42" t="s">
        <v>62</v>
      </c>
      <c r="E30" s="1254" t="s">
        <v>296</v>
      </c>
      <c r="F30" s="1254"/>
      <c r="G30" s="1239" t="s">
        <v>294</v>
      </c>
      <c r="H30" s="1240"/>
      <c r="I30" s="646" t="s">
        <v>182</v>
      </c>
      <c r="J30" s="766"/>
      <c r="K30" s="536" t="s">
        <v>181</v>
      </c>
    </row>
    <row r="31" spans="1:12" ht="17.25" customHeight="1">
      <c r="A31" s="717"/>
      <c r="B31" s="848"/>
      <c r="C31" s="849"/>
      <c r="D31" s="42" t="s">
        <v>33</v>
      </c>
      <c r="E31" s="1241" t="s">
        <v>297</v>
      </c>
      <c r="F31" s="1241"/>
      <c r="G31" s="1241"/>
      <c r="H31" s="537" t="s">
        <v>295</v>
      </c>
      <c r="I31" s="646" t="s">
        <v>207</v>
      </c>
      <c r="J31" s="616"/>
      <c r="K31" s="171" t="str">
        <f>IF(ISERROR(I8*6),"L/日/避難所",I8*6)</f>
        <v>L/日/避難所</v>
      </c>
    </row>
    <row r="32" spans="1:12" ht="17.25" customHeight="1" thickBot="1">
      <c r="A32" s="717"/>
      <c r="B32" s="848"/>
      <c r="C32" s="849"/>
      <c r="D32" s="43" t="s">
        <v>41</v>
      </c>
      <c r="E32" s="1238" t="s">
        <v>302</v>
      </c>
      <c r="F32" s="1238"/>
      <c r="G32" s="1238"/>
      <c r="H32" s="538" t="s">
        <v>295</v>
      </c>
      <c r="I32" s="646" t="s">
        <v>192</v>
      </c>
      <c r="J32" s="616"/>
      <c r="K32" s="189" t="s">
        <v>194</v>
      </c>
    </row>
    <row r="33" spans="1:16" ht="17.25" customHeight="1" thickTop="1">
      <c r="A33" s="717"/>
      <c r="B33" s="848"/>
      <c r="C33" s="850"/>
      <c r="D33" s="28" t="s">
        <v>34</v>
      </c>
      <c r="E33" s="1242" t="s">
        <v>296</v>
      </c>
      <c r="F33" s="1242"/>
      <c r="G33" s="1243" t="s">
        <v>294</v>
      </c>
      <c r="H33" s="1244"/>
      <c r="I33" s="615" t="s">
        <v>184</v>
      </c>
      <c r="J33" s="616"/>
      <c r="K33" s="171" t="str">
        <f>IF(ISERROR(I8*3),"L/日/避難所",I8*3)</f>
        <v>L/日/避難所</v>
      </c>
    </row>
    <row r="34" spans="1:16" ht="17.25" customHeight="1">
      <c r="A34" s="717"/>
      <c r="B34" s="816"/>
      <c r="C34" s="818"/>
      <c r="D34" s="349" t="s">
        <v>35</v>
      </c>
      <c r="E34" s="1245" t="s">
        <v>296</v>
      </c>
      <c r="F34" s="1245"/>
      <c r="G34" s="1246" t="s">
        <v>294</v>
      </c>
      <c r="H34" s="1247"/>
      <c r="I34" s="162" t="s">
        <v>183</v>
      </c>
      <c r="J34" s="539" t="s">
        <v>206</v>
      </c>
      <c r="K34" s="171" t="str">
        <f>IF(ISERROR(J34*I8),"L/日/避難所",J34*I8)</f>
        <v>L/日/避難所</v>
      </c>
    </row>
    <row r="35" spans="1:16" ht="17.25" customHeight="1">
      <c r="A35" s="717"/>
      <c r="B35" s="629" t="s">
        <v>36</v>
      </c>
      <c r="C35" s="851"/>
      <c r="D35" s="13" t="s">
        <v>37</v>
      </c>
      <c r="E35" s="90" t="s">
        <v>298</v>
      </c>
      <c r="F35" s="651" t="s">
        <v>299</v>
      </c>
      <c r="G35" s="651"/>
      <c r="H35" s="540"/>
      <c r="I35" s="697"/>
      <c r="J35" s="698"/>
      <c r="K35" s="699"/>
    </row>
    <row r="36" spans="1:16" ht="17.25" customHeight="1" thickBot="1">
      <c r="A36" s="717"/>
      <c r="B36" s="852"/>
      <c r="C36" s="853"/>
      <c r="D36" s="349" t="s">
        <v>38</v>
      </c>
      <c r="E36" s="88" t="s">
        <v>298</v>
      </c>
      <c r="F36" s="767" t="s">
        <v>299</v>
      </c>
      <c r="G36" s="767"/>
      <c r="H36" s="541"/>
      <c r="I36" s="644"/>
      <c r="J36" s="645"/>
      <c r="K36" s="700"/>
    </row>
    <row r="37" spans="1:16" ht="17.25" customHeight="1" thickTop="1" thickBot="1">
      <c r="A37" s="717"/>
      <c r="B37" s="852"/>
      <c r="C37" s="854"/>
      <c r="D37" s="53" t="s">
        <v>39</v>
      </c>
      <c r="E37" s="89" t="s">
        <v>298</v>
      </c>
      <c r="F37" s="1255" t="s">
        <v>299</v>
      </c>
      <c r="G37" s="1255"/>
      <c r="H37" s="542"/>
      <c r="I37" s="645"/>
      <c r="J37" s="645"/>
      <c r="K37" s="700"/>
    </row>
    <row r="38" spans="1:16" ht="17.25" customHeight="1" thickTop="1">
      <c r="A38" s="717"/>
      <c r="B38" s="852"/>
      <c r="C38" s="853"/>
      <c r="D38" s="28" t="s">
        <v>40</v>
      </c>
      <c r="E38" s="90" t="s">
        <v>298</v>
      </c>
      <c r="F38" s="771" t="s">
        <v>299</v>
      </c>
      <c r="G38" s="771"/>
      <c r="H38" s="540"/>
      <c r="I38" s="644"/>
      <c r="J38" s="645"/>
      <c r="K38" s="700"/>
    </row>
    <row r="39" spans="1:16" ht="17.25" customHeight="1" thickBot="1">
      <c r="A39" s="717"/>
      <c r="B39" s="852"/>
      <c r="C39" s="853"/>
      <c r="D39" s="349" t="s">
        <v>42</v>
      </c>
      <c r="E39" s="88" t="s">
        <v>298</v>
      </c>
      <c r="F39" s="651" t="s">
        <v>299</v>
      </c>
      <c r="G39" s="651"/>
      <c r="H39" s="543"/>
      <c r="I39" s="701"/>
      <c r="J39" s="702"/>
      <c r="K39" s="703"/>
    </row>
    <row r="40" spans="1:16" ht="17.25" customHeight="1" thickTop="1">
      <c r="A40" s="717"/>
      <c r="B40" s="852"/>
      <c r="C40" s="854"/>
      <c r="D40" s="704" t="s">
        <v>63</v>
      </c>
      <c r="E40" s="118" t="s">
        <v>300</v>
      </c>
      <c r="F40" s="172" t="s">
        <v>180</v>
      </c>
      <c r="G40" s="352" t="s">
        <v>144</v>
      </c>
      <c r="H40" s="97" t="s">
        <v>304</v>
      </c>
      <c r="I40" s="642" t="s">
        <v>292</v>
      </c>
      <c r="J40" s="643"/>
      <c r="K40" s="161" t="str">
        <f>IF(ISERROR(I8/50),"箇所",ROUNDUP(I8/50,0))</f>
        <v>箇所</v>
      </c>
      <c r="L40" s="2"/>
      <c r="M40" s="3"/>
      <c r="N40" s="3"/>
      <c r="O40" s="3"/>
      <c r="P40" s="3"/>
    </row>
    <row r="41" spans="1:16" ht="17.25" customHeight="1" thickBot="1">
      <c r="A41" s="717"/>
      <c r="B41" s="852"/>
      <c r="C41" s="854"/>
      <c r="D41" s="705"/>
      <c r="E41" s="119" t="s">
        <v>146</v>
      </c>
      <c r="F41" s="604" t="s">
        <v>301</v>
      </c>
      <c r="G41" s="428" t="s">
        <v>148</v>
      </c>
      <c r="H41" s="605" t="s">
        <v>301</v>
      </c>
      <c r="I41" s="644"/>
      <c r="J41" s="645"/>
      <c r="K41" s="161"/>
    </row>
    <row r="42" spans="1:16" ht="17.25" customHeight="1" thickTop="1" thickBot="1">
      <c r="A42" s="717"/>
      <c r="B42" s="852"/>
      <c r="C42" s="854"/>
      <c r="D42" s="706"/>
      <c r="E42" s="81" t="s">
        <v>43</v>
      </c>
      <c r="F42" s="606" t="s">
        <v>303</v>
      </c>
      <c r="G42" s="430" t="s">
        <v>61</v>
      </c>
      <c r="H42" s="607" t="s">
        <v>303</v>
      </c>
      <c r="I42" s="340"/>
      <c r="J42" s="341"/>
      <c r="K42" s="342"/>
    </row>
    <row r="43" spans="1:16" ht="17.25" customHeight="1" thickTop="1">
      <c r="A43" s="717"/>
      <c r="B43" s="852"/>
      <c r="C43" s="853"/>
      <c r="D43" s="93" t="s">
        <v>44</v>
      </c>
      <c r="E43" s="324" t="s">
        <v>304</v>
      </c>
      <c r="F43" s="8" t="s">
        <v>67</v>
      </c>
      <c r="G43" s="7"/>
      <c r="H43" s="9" t="s">
        <v>152</v>
      </c>
      <c r="I43" s="340"/>
      <c r="J43" s="341"/>
      <c r="K43" s="342"/>
    </row>
    <row r="44" spans="1:16" ht="17.25" customHeight="1">
      <c r="A44" s="717"/>
      <c r="B44" s="855"/>
      <c r="C44" s="856"/>
      <c r="D44" s="94" t="s">
        <v>45</v>
      </c>
      <c r="E44" s="346" t="s">
        <v>304</v>
      </c>
      <c r="F44" s="7" t="s">
        <v>68</v>
      </c>
      <c r="G44" s="324" t="s">
        <v>304</v>
      </c>
      <c r="H44" s="325" t="s">
        <v>152</v>
      </c>
      <c r="I44" s="343"/>
      <c r="J44" s="344"/>
      <c r="K44" s="345"/>
    </row>
    <row r="45" spans="1:16" ht="17.25" customHeight="1" thickBot="1">
      <c r="A45" s="717"/>
      <c r="B45" s="629" t="s">
        <v>46</v>
      </c>
      <c r="C45" s="851"/>
      <c r="D45" s="94" t="s">
        <v>47</v>
      </c>
      <c r="E45" s="637" t="s">
        <v>305</v>
      </c>
      <c r="F45" s="638"/>
      <c r="G45" s="351" t="s">
        <v>49</v>
      </c>
      <c r="H45" s="304" t="s">
        <v>69</v>
      </c>
      <c r="I45" s="697"/>
      <c r="J45" s="698"/>
      <c r="K45" s="699"/>
    </row>
    <row r="46" spans="1:16" ht="17.25" customHeight="1" thickTop="1" thickBot="1">
      <c r="A46" s="717"/>
      <c r="B46" s="852"/>
      <c r="C46" s="853"/>
      <c r="D46" s="647" t="s">
        <v>48</v>
      </c>
      <c r="E46" s="648"/>
      <c r="F46" s="346" t="s">
        <v>69</v>
      </c>
      <c r="G46" s="544" t="s">
        <v>308</v>
      </c>
      <c r="H46" s="104" t="s">
        <v>69</v>
      </c>
      <c r="I46" s="645"/>
      <c r="J46" s="645"/>
      <c r="K46" s="700"/>
    </row>
    <row r="47" spans="1:16" ht="17.25" customHeight="1" thickTop="1">
      <c r="A47" s="717"/>
      <c r="B47" s="852"/>
      <c r="C47" s="853"/>
      <c r="D47" s="647" t="s">
        <v>56</v>
      </c>
      <c r="E47" s="648"/>
      <c r="F47" s="648"/>
      <c r="G47" s="649" t="s">
        <v>307</v>
      </c>
      <c r="H47" s="650"/>
      <c r="I47" s="644"/>
      <c r="J47" s="645"/>
      <c r="K47" s="700"/>
    </row>
    <row r="48" spans="1:16" ht="17.25" customHeight="1">
      <c r="A48" s="717"/>
      <c r="B48" s="852"/>
      <c r="C48" s="853"/>
      <c r="D48" s="94" t="s">
        <v>52</v>
      </c>
      <c r="E48" s="10" t="s">
        <v>306</v>
      </c>
      <c r="F48" s="94" t="s">
        <v>53</v>
      </c>
      <c r="G48" s="637" t="s">
        <v>51</v>
      </c>
      <c r="H48" s="638"/>
      <c r="I48" s="644"/>
      <c r="J48" s="645"/>
      <c r="K48" s="700"/>
    </row>
    <row r="49" spans="1:11" ht="17.25" customHeight="1">
      <c r="A49" s="717"/>
      <c r="B49" s="852"/>
      <c r="C49" s="853"/>
      <c r="D49" s="94" t="s">
        <v>154</v>
      </c>
      <c r="E49" s="10" t="s">
        <v>306</v>
      </c>
      <c r="F49" s="647" t="s">
        <v>70</v>
      </c>
      <c r="G49" s="648"/>
      <c r="H49" s="353" t="s">
        <v>69</v>
      </c>
      <c r="I49" s="644"/>
      <c r="J49" s="645"/>
      <c r="K49" s="700"/>
    </row>
    <row r="50" spans="1:11" ht="17.25" customHeight="1" thickBot="1">
      <c r="A50" s="717"/>
      <c r="B50" s="855"/>
      <c r="C50" s="856"/>
      <c r="D50" s="93" t="s">
        <v>54</v>
      </c>
      <c r="E50" s="10" t="s">
        <v>306</v>
      </c>
      <c r="F50" s="684" t="s">
        <v>55</v>
      </c>
      <c r="G50" s="685"/>
      <c r="H50" s="304" t="s">
        <v>69</v>
      </c>
      <c r="I50" s="701"/>
      <c r="J50" s="702"/>
      <c r="K50" s="703"/>
    </row>
    <row r="51" spans="1:11" ht="17.25" customHeight="1" thickTop="1" thickBot="1">
      <c r="A51" s="717"/>
      <c r="B51" s="629" t="s">
        <v>57</v>
      </c>
      <c r="C51" s="871"/>
      <c r="D51" s="101" t="s">
        <v>157</v>
      </c>
      <c r="E51" s="1235" t="s">
        <v>310</v>
      </c>
      <c r="F51" s="1235"/>
      <c r="G51" s="1236" t="s">
        <v>311</v>
      </c>
      <c r="H51" s="1237"/>
      <c r="I51" s="1257" t="s">
        <v>190</v>
      </c>
      <c r="J51" s="1258"/>
      <c r="K51" s="1259"/>
    </row>
    <row r="52" spans="1:11" ht="17.25" customHeight="1" thickTop="1">
      <c r="A52" s="628"/>
      <c r="B52" s="855"/>
      <c r="C52" s="856"/>
      <c r="D52" s="102" t="s">
        <v>58</v>
      </c>
      <c r="E52" s="51" t="s">
        <v>69</v>
      </c>
      <c r="F52" s="339" t="s">
        <v>59</v>
      </c>
      <c r="G52" s="649" t="s">
        <v>309</v>
      </c>
      <c r="H52" s="650"/>
      <c r="I52" s="1260"/>
      <c r="J52" s="1261"/>
      <c r="K52" s="1262"/>
    </row>
    <row r="53" spans="1:11" ht="17.25" customHeight="1" thickBot="1">
      <c r="A53" s="4" t="s">
        <v>224</v>
      </c>
      <c r="B53" s="4"/>
      <c r="C53" s="4"/>
      <c r="D53" s="4"/>
      <c r="E53" s="1256" t="s">
        <v>127</v>
      </c>
      <c r="F53" s="1256"/>
      <c r="G53" s="1256"/>
      <c r="H53" s="1256"/>
      <c r="I53" s="1256"/>
      <c r="J53" s="1256"/>
      <c r="K53" s="1256"/>
    </row>
    <row r="54" spans="1:11" ht="17.25" customHeight="1" thickTop="1">
      <c r="A54" s="686" t="s">
        <v>130</v>
      </c>
      <c r="B54" s="686"/>
      <c r="C54" s="686"/>
      <c r="D54" s="686"/>
      <c r="E54" s="687" t="s">
        <v>5</v>
      </c>
      <c r="F54" s="688"/>
      <c r="G54" s="689"/>
      <c r="H54" s="690" t="s">
        <v>65</v>
      </c>
      <c r="I54" s="691"/>
      <c r="J54" s="751" t="s">
        <v>0</v>
      </c>
      <c r="K54" s="752"/>
    </row>
    <row r="55" spans="1:11" ht="17.25" customHeight="1" thickBot="1">
      <c r="A55" s="686"/>
      <c r="B55" s="686"/>
      <c r="C55" s="686"/>
      <c r="D55" s="686"/>
      <c r="E55" s="675"/>
      <c r="F55" s="676"/>
      <c r="G55" s="677"/>
      <c r="H55" s="653" t="s">
        <v>28</v>
      </c>
      <c r="I55" s="654"/>
      <c r="J55" s="610"/>
      <c r="K55" s="611"/>
    </row>
    <row r="56" spans="1:11" ht="17.25" customHeight="1" thickTop="1">
      <c r="A56" s="6" t="s">
        <v>1</v>
      </c>
      <c r="B56" s="4"/>
      <c r="C56" s="4"/>
      <c r="D56" s="4"/>
      <c r="E56" s="4"/>
      <c r="F56" s="4"/>
      <c r="G56" s="1272"/>
      <c r="H56" s="1272"/>
      <c r="I56" s="1272"/>
      <c r="J56" s="1272"/>
      <c r="K56" s="1272"/>
    </row>
    <row r="57" spans="1:11" ht="17.25" customHeight="1">
      <c r="A57" s="6" t="s">
        <v>2</v>
      </c>
      <c r="B57" s="4"/>
      <c r="C57" s="4"/>
      <c r="D57" s="4"/>
      <c r="E57" s="4"/>
      <c r="F57" s="4"/>
      <c r="G57" s="4"/>
      <c r="H57" s="4"/>
      <c r="I57" s="4"/>
      <c r="J57" s="4"/>
      <c r="K57" s="4"/>
    </row>
    <row r="58" spans="1:11" ht="17.25" customHeight="1">
      <c r="A58" s="6" t="s">
        <v>3</v>
      </c>
      <c r="B58" s="4"/>
      <c r="C58" s="4"/>
      <c r="D58" s="4"/>
      <c r="E58" s="4"/>
      <c r="F58" s="4"/>
      <c r="G58" s="4"/>
      <c r="H58" s="4"/>
      <c r="I58" s="4"/>
      <c r="J58" s="4"/>
      <c r="K58" s="4"/>
    </row>
    <row r="59" spans="1:11" ht="17.25" customHeight="1" thickBot="1">
      <c r="A59" s="20"/>
      <c r="B59" s="680" t="s">
        <v>74</v>
      </c>
      <c r="C59" s="847"/>
      <c r="D59" s="847"/>
      <c r="E59" s="613"/>
      <c r="F59" s="613"/>
      <c r="G59" s="613"/>
      <c r="H59" s="614"/>
      <c r="I59" s="874" t="s">
        <v>75</v>
      </c>
      <c r="J59" s="613"/>
      <c r="K59" s="614"/>
    </row>
    <row r="60" spans="1:11" ht="17.25" customHeight="1" thickTop="1">
      <c r="A60" s="715" t="s">
        <v>95</v>
      </c>
      <c r="B60" s="857" t="s">
        <v>76</v>
      </c>
      <c r="C60" s="858"/>
      <c r="D60" s="1273" t="s">
        <v>77</v>
      </c>
      <c r="E60" s="12" t="s">
        <v>159</v>
      </c>
      <c r="F60" s="12"/>
      <c r="G60" s="12"/>
      <c r="H60" s="545" t="s">
        <v>77</v>
      </c>
      <c r="I60" s="108" t="s">
        <v>95</v>
      </c>
      <c r="J60" s="110" t="s">
        <v>161</v>
      </c>
      <c r="K60" s="148" t="s">
        <v>139</v>
      </c>
    </row>
    <row r="61" spans="1:11" ht="17.25" customHeight="1">
      <c r="A61" s="716"/>
      <c r="B61" s="1270"/>
      <c r="C61" s="1271"/>
      <c r="D61" s="1265"/>
      <c r="E61" s="19" t="s">
        <v>78</v>
      </c>
      <c r="F61" s="19"/>
      <c r="G61" s="19"/>
      <c r="H61" s="546" t="s">
        <v>77</v>
      </c>
      <c r="I61" s="109" t="s">
        <v>162</v>
      </c>
      <c r="J61" s="111" t="s">
        <v>163</v>
      </c>
      <c r="K61" s="149" t="s">
        <v>139</v>
      </c>
    </row>
    <row r="62" spans="1:11" ht="17.25" customHeight="1" thickBot="1">
      <c r="A62" s="716"/>
      <c r="B62" s="1274" t="s">
        <v>79</v>
      </c>
      <c r="C62" s="1275"/>
      <c r="D62" s="547" t="s">
        <v>77</v>
      </c>
      <c r="E62" s="12" t="s">
        <v>81</v>
      </c>
      <c r="F62" s="12"/>
      <c r="G62" s="12"/>
      <c r="H62" s="548" t="s">
        <v>77</v>
      </c>
      <c r="I62" s="113"/>
      <c r="J62" s="111" t="s">
        <v>164</v>
      </c>
      <c r="K62" s="149" t="s">
        <v>139</v>
      </c>
    </row>
    <row r="63" spans="1:11" ht="17.25" customHeight="1" thickTop="1">
      <c r="A63" s="716"/>
      <c r="B63" s="1274" t="s">
        <v>82</v>
      </c>
      <c r="C63" s="1275"/>
      <c r="D63" s="549" t="s">
        <v>77</v>
      </c>
      <c r="E63" s="550"/>
      <c r="F63" s="551"/>
      <c r="G63" s="550"/>
      <c r="H63" s="552"/>
      <c r="I63" s="113"/>
      <c r="J63" s="112" t="s">
        <v>165</v>
      </c>
      <c r="K63" s="150" t="s">
        <v>139</v>
      </c>
    </row>
    <row r="64" spans="1:11" ht="17.25" customHeight="1" thickBot="1">
      <c r="A64" s="716"/>
      <c r="B64" s="1274" t="s">
        <v>135</v>
      </c>
      <c r="C64" s="1275"/>
      <c r="D64" s="553" t="s">
        <v>77</v>
      </c>
      <c r="E64" s="554"/>
      <c r="F64" s="555"/>
      <c r="G64" s="554"/>
      <c r="H64" s="556"/>
      <c r="I64" s="113"/>
      <c r="J64" s="94" t="s">
        <v>166</v>
      </c>
      <c r="K64" s="350" t="s">
        <v>139</v>
      </c>
    </row>
    <row r="65" spans="1:11" ht="17.25" customHeight="1" thickTop="1">
      <c r="A65" s="716"/>
      <c r="B65" s="1276" t="s">
        <v>134</v>
      </c>
      <c r="C65" s="1277"/>
      <c r="D65" s="1263" t="s">
        <v>77</v>
      </c>
      <c r="E65" s="19" t="s">
        <v>83</v>
      </c>
      <c r="F65" s="19"/>
      <c r="G65" s="19"/>
      <c r="H65" s="546" t="s">
        <v>77</v>
      </c>
      <c r="I65" s="557" t="s">
        <v>234</v>
      </c>
      <c r="J65" s="558"/>
      <c r="K65" s="559" t="s">
        <v>139</v>
      </c>
    </row>
    <row r="66" spans="1:11" ht="17.25" customHeight="1">
      <c r="A66" s="716"/>
      <c r="B66" s="1278"/>
      <c r="C66" s="1279"/>
      <c r="D66" s="1264"/>
      <c r="E66" s="560" t="s">
        <v>84</v>
      </c>
      <c r="F66" s="560"/>
      <c r="G66" s="560"/>
      <c r="H66" s="561" t="s">
        <v>77</v>
      </c>
      <c r="I66" s="1282" t="s">
        <v>235</v>
      </c>
      <c r="J66" s="1283"/>
      <c r="K66" s="559" t="s">
        <v>139</v>
      </c>
    </row>
    <row r="67" spans="1:11" ht="17.25" customHeight="1">
      <c r="A67" s="716"/>
      <c r="B67" s="1280"/>
      <c r="C67" s="1281"/>
      <c r="D67" s="1265"/>
      <c r="E67" s="560" t="s">
        <v>85</v>
      </c>
      <c r="F67" s="560"/>
      <c r="G67" s="560"/>
      <c r="H67" s="561" t="s">
        <v>77</v>
      </c>
      <c r="I67" s="1284" t="s">
        <v>236</v>
      </c>
      <c r="J67" s="1285"/>
      <c r="K67" s="1286"/>
    </row>
    <row r="68" spans="1:11" ht="17.25" customHeight="1">
      <c r="A68" s="716"/>
      <c r="B68" s="1266" t="s">
        <v>86</v>
      </c>
      <c r="C68" s="1267"/>
      <c r="D68" s="1263" t="s">
        <v>77</v>
      </c>
      <c r="E68" s="12" t="s">
        <v>87</v>
      </c>
      <c r="F68" s="12"/>
      <c r="G68" s="12"/>
      <c r="H68" s="548" t="s">
        <v>77</v>
      </c>
      <c r="I68" s="1284"/>
      <c r="J68" s="1285"/>
      <c r="K68" s="1286"/>
    </row>
    <row r="69" spans="1:11" ht="17.25" customHeight="1">
      <c r="A69" s="716"/>
      <c r="B69" s="1268"/>
      <c r="C69" s="1269"/>
      <c r="D69" s="1264"/>
      <c r="E69" s="15" t="s">
        <v>88</v>
      </c>
      <c r="F69" s="15"/>
      <c r="G69" s="15"/>
      <c r="H69" s="562" t="s">
        <v>77</v>
      </c>
      <c r="I69" s="1287" t="s">
        <v>237</v>
      </c>
      <c r="J69" s="563" t="s">
        <v>238</v>
      </c>
      <c r="K69" s="148" t="s">
        <v>139</v>
      </c>
    </row>
    <row r="70" spans="1:11" ht="17.25" customHeight="1">
      <c r="A70" s="716"/>
      <c r="B70" s="1268"/>
      <c r="C70" s="1269"/>
      <c r="D70" s="1264"/>
      <c r="E70" s="15" t="s">
        <v>89</v>
      </c>
      <c r="F70" s="15"/>
      <c r="G70" s="15"/>
      <c r="H70" s="562" t="s">
        <v>77</v>
      </c>
      <c r="I70" s="1288"/>
      <c r="J70" s="564" t="s">
        <v>239</v>
      </c>
      <c r="K70" s="149" t="s">
        <v>139</v>
      </c>
    </row>
    <row r="71" spans="1:11" ht="17.25" customHeight="1" thickBot="1">
      <c r="A71" s="716"/>
      <c r="B71" s="1270"/>
      <c r="C71" s="1271"/>
      <c r="D71" s="1265"/>
      <c r="E71" s="15" t="s">
        <v>90</v>
      </c>
      <c r="F71" s="15"/>
      <c r="G71" s="15"/>
      <c r="H71" s="562" t="s">
        <v>77</v>
      </c>
      <c r="I71" s="1288"/>
      <c r="J71" s="564" t="s">
        <v>240</v>
      </c>
      <c r="K71" s="149" t="s">
        <v>139</v>
      </c>
    </row>
    <row r="72" spans="1:11" ht="17.25" customHeight="1" thickTop="1">
      <c r="A72" s="716"/>
      <c r="B72" s="565" t="s">
        <v>91</v>
      </c>
      <c r="C72" s="566"/>
      <c r="D72" s="566"/>
      <c r="E72" s="567"/>
      <c r="F72" s="568" t="s">
        <v>77</v>
      </c>
      <c r="G72" s="569"/>
      <c r="H72" s="570"/>
      <c r="I72" s="1288"/>
      <c r="J72" s="564" t="s">
        <v>245</v>
      </c>
      <c r="K72" s="149" t="s">
        <v>139</v>
      </c>
    </row>
    <row r="73" spans="1:11" ht="17.25" customHeight="1">
      <c r="A73" s="716"/>
      <c r="B73" s="42" t="s">
        <v>92</v>
      </c>
      <c r="C73" s="571"/>
      <c r="D73" s="571"/>
      <c r="E73" s="571"/>
      <c r="F73" s="549" t="s">
        <v>77</v>
      </c>
      <c r="G73" s="572"/>
      <c r="H73" s="573"/>
      <c r="I73" s="1288"/>
      <c r="J73" s="564" t="s">
        <v>241</v>
      </c>
      <c r="K73" s="149" t="s">
        <v>139</v>
      </c>
    </row>
    <row r="74" spans="1:11" ht="17.25" customHeight="1">
      <c r="A74" s="716"/>
      <c r="B74" s="42" t="s">
        <v>93</v>
      </c>
      <c r="C74" s="571"/>
      <c r="D74" s="571"/>
      <c r="E74" s="571"/>
      <c r="F74" s="549" t="s">
        <v>77</v>
      </c>
      <c r="G74" s="572"/>
      <c r="H74" s="573"/>
      <c r="I74" s="1289"/>
      <c r="J74" s="574" t="s">
        <v>344</v>
      </c>
      <c r="K74" s="150" t="s">
        <v>139</v>
      </c>
    </row>
    <row r="75" spans="1:11" ht="17.25" customHeight="1" thickBot="1">
      <c r="A75" s="753"/>
      <c r="B75" s="43" t="s">
        <v>94</v>
      </c>
      <c r="C75" s="575"/>
      <c r="D75" s="575"/>
      <c r="E75" s="575"/>
      <c r="F75" s="576" t="s">
        <v>77</v>
      </c>
      <c r="G75" s="577"/>
      <c r="H75" s="578"/>
      <c r="I75" s="612" t="s">
        <v>174</v>
      </c>
      <c r="J75" s="613"/>
      <c r="K75" s="614"/>
    </row>
    <row r="76" spans="1:11" ht="17.25" customHeight="1" thickTop="1">
      <c r="A76" s="692" t="s">
        <v>96</v>
      </c>
      <c r="B76" s="655" t="s">
        <v>100</v>
      </c>
      <c r="C76" s="656"/>
      <c r="D76" s="56"/>
      <c r="E76" s="15" t="s">
        <v>97</v>
      </c>
      <c r="F76" s="15"/>
      <c r="G76" s="15"/>
      <c r="H76" s="121" t="s">
        <v>77</v>
      </c>
      <c r="I76" s="621"/>
      <c r="J76" s="622"/>
      <c r="K76" s="623"/>
    </row>
    <row r="77" spans="1:11" ht="17.25" customHeight="1">
      <c r="A77" s="693"/>
      <c r="B77" s="657"/>
      <c r="C77" s="656"/>
      <c r="D77" s="120" t="s">
        <v>77</v>
      </c>
      <c r="E77" s="15" t="s">
        <v>98</v>
      </c>
      <c r="F77" s="15"/>
      <c r="G77" s="15"/>
      <c r="H77" s="121" t="s">
        <v>77</v>
      </c>
      <c r="I77" s="624"/>
      <c r="J77" s="625"/>
      <c r="K77" s="626"/>
    </row>
    <row r="78" spans="1:11" ht="17.25" customHeight="1" thickBot="1">
      <c r="A78" s="694"/>
      <c r="B78" s="658"/>
      <c r="C78" s="659"/>
      <c r="D78" s="579"/>
      <c r="E78" s="19" t="s">
        <v>99</v>
      </c>
      <c r="F78" s="19"/>
      <c r="G78" s="19"/>
      <c r="H78" s="580" t="s">
        <v>77</v>
      </c>
      <c r="I78" s="624"/>
      <c r="J78" s="625"/>
      <c r="K78" s="626"/>
    </row>
    <row r="79" spans="1:11" ht="17.25" customHeight="1" thickTop="1">
      <c r="A79" s="750" t="s">
        <v>106</v>
      </c>
      <c r="B79" s="114" t="s">
        <v>101</v>
      </c>
      <c r="C79" s="115"/>
      <c r="D79" s="680" t="s">
        <v>102</v>
      </c>
      <c r="E79" s="681"/>
      <c r="F79" s="117" t="s">
        <v>175</v>
      </c>
      <c r="G79" s="116" t="s">
        <v>80</v>
      </c>
      <c r="H79" s="124" t="s">
        <v>103</v>
      </c>
      <c r="I79" s="125" t="s">
        <v>167</v>
      </c>
      <c r="J79" s="617" t="s">
        <v>333</v>
      </c>
      <c r="K79" s="618"/>
    </row>
    <row r="80" spans="1:11" ht="17.25" customHeight="1" thickBot="1">
      <c r="A80" s="717"/>
      <c r="B80" s="94" t="s">
        <v>176</v>
      </c>
      <c r="C80" s="115"/>
      <c r="D80" s="682" t="s">
        <v>139</v>
      </c>
      <c r="E80" s="683"/>
      <c r="F80" s="138" t="s">
        <v>116</v>
      </c>
      <c r="G80" s="139" t="s">
        <v>116</v>
      </c>
      <c r="H80" s="140" t="s">
        <v>116</v>
      </c>
      <c r="I80" s="126" t="s">
        <v>170</v>
      </c>
      <c r="J80" s="619" t="s">
        <v>169</v>
      </c>
      <c r="K80" s="620"/>
    </row>
    <row r="81" spans="1:17" ht="17.25" customHeight="1" thickTop="1">
      <c r="A81" s="717"/>
      <c r="B81" s="819" t="s">
        <v>104</v>
      </c>
      <c r="C81" s="35" t="s">
        <v>107</v>
      </c>
      <c r="D81" s="825" t="s">
        <v>77</v>
      </c>
      <c r="E81" s="826"/>
      <c r="F81" s="138" t="s">
        <v>116</v>
      </c>
      <c r="G81" s="139" t="s">
        <v>116</v>
      </c>
      <c r="H81" s="140" t="s">
        <v>116</v>
      </c>
      <c r="I81" s="126" t="s">
        <v>171</v>
      </c>
      <c r="J81" s="619" t="s">
        <v>169</v>
      </c>
      <c r="K81" s="620"/>
    </row>
    <row r="82" spans="1:17" ht="17.25" customHeight="1">
      <c r="A82" s="717"/>
      <c r="B82" s="820"/>
      <c r="C82" s="36" t="s">
        <v>108</v>
      </c>
      <c r="D82" s="827" t="s">
        <v>116</v>
      </c>
      <c r="E82" s="828"/>
      <c r="F82" s="141" t="s">
        <v>116</v>
      </c>
      <c r="G82" s="142" t="s">
        <v>116</v>
      </c>
      <c r="H82" s="143" t="s">
        <v>116</v>
      </c>
      <c r="I82" s="126" t="s">
        <v>172</v>
      </c>
      <c r="J82" s="619" t="s">
        <v>169</v>
      </c>
      <c r="K82" s="620"/>
    </row>
    <row r="83" spans="1:17" ht="17.25" customHeight="1" thickBot="1">
      <c r="A83" s="717"/>
      <c r="B83" s="820"/>
      <c r="C83" s="36" t="s">
        <v>109</v>
      </c>
      <c r="D83" s="827" t="s">
        <v>116</v>
      </c>
      <c r="E83" s="828"/>
      <c r="F83" s="141" t="s">
        <v>116</v>
      </c>
      <c r="G83" s="142" t="s">
        <v>116</v>
      </c>
      <c r="H83" s="143" t="s">
        <v>116</v>
      </c>
      <c r="I83" s="127" t="s">
        <v>173</v>
      </c>
      <c r="J83" s="608" t="s">
        <v>168</v>
      </c>
      <c r="K83" s="609"/>
    </row>
    <row r="84" spans="1:17" ht="17.25" customHeight="1" thickTop="1" thickBot="1">
      <c r="A84" s="717"/>
      <c r="B84" s="821"/>
      <c r="C84" s="37" t="s">
        <v>110</v>
      </c>
      <c r="D84" s="806" t="s">
        <v>116</v>
      </c>
      <c r="E84" s="807"/>
      <c r="F84" s="144" t="s">
        <v>116</v>
      </c>
      <c r="G84" s="145" t="s">
        <v>116</v>
      </c>
      <c r="H84" s="144" t="s">
        <v>116</v>
      </c>
      <c r="I84" s="816" t="s">
        <v>174</v>
      </c>
      <c r="J84" s="817"/>
      <c r="K84" s="818"/>
    </row>
    <row r="85" spans="1:17" ht="17.25" customHeight="1" thickTop="1">
      <c r="A85" s="717"/>
      <c r="B85" s="829" t="s">
        <v>105</v>
      </c>
      <c r="C85" s="34" t="s">
        <v>111</v>
      </c>
      <c r="D85" s="822" t="s">
        <v>116</v>
      </c>
      <c r="E85" s="822"/>
      <c r="F85" s="139" t="s">
        <v>116</v>
      </c>
      <c r="G85" s="139" t="s">
        <v>116</v>
      </c>
      <c r="H85" s="138" t="s">
        <v>116</v>
      </c>
      <c r="I85" s="697"/>
      <c r="J85" s="698"/>
      <c r="K85" s="699"/>
    </row>
    <row r="86" spans="1:17" ht="17.25" customHeight="1">
      <c r="A86" s="717"/>
      <c r="B86" s="830"/>
      <c r="C86" s="26" t="s">
        <v>112</v>
      </c>
      <c r="D86" s="823" t="s">
        <v>116</v>
      </c>
      <c r="E86" s="823"/>
      <c r="F86" s="142" t="s">
        <v>116</v>
      </c>
      <c r="G86" s="142" t="s">
        <v>116</v>
      </c>
      <c r="H86" s="141" t="s">
        <v>116</v>
      </c>
      <c r="I86" s="644"/>
      <c r="J86" s="645"/>
      <c r="K86" s="700"/>
    </row>
    <row r="87" spans="1:17" ht="17.25" customHeight="1" thickBot="1">
      <c r="A87" s="717"/>
      <c r="B87" s="830"/>
      <c r="C87" s="38" t="s">
        <v>113</v>
      </c>
      <c r="D87" s="824" t="s">
        <v>116</v>
      </c>
      <c r="E87" s="824"/>
      <c r="F87" s="142" t="s">
        <v>116</v>
      </c>
      <c r="G87" s="142" t="s">
        <v>116</v>
      </c>
      <c r="H87" s="141" t="s">
        <v>116</v>
      </c>
      <c r="I87" s="644"/>
      <c r="J87" s="645"/>
      <c r="K87" s="700"/>
    </row>
    <row r="88" spans="1:17" ht="17.25" customHeight="1" thickTop="1">
      <c r="A88" s="717"/>
      <c r="B88" s="831"/>
      <c r="C88" s="354" t="s">
        <v>114</v>
      </c>
      <c r="D88" s="833" t="s">
        <v>116</v>
      </c>
      <c r="E88" s="834"/>
      <c r="F88" s="146" t="s">
        <v>116</v>
      </c>
      <c r="G88" s="147" t="s">
        <v>116</v>
      </c>
      <c r="H88" s="146" t="s">
        <v>116</v>
      </c>
      <c r="I88" s="644"/>
      <c r="J88" s="645"/>
      <c r="K88" s="700"/>
    </row>
    <row r="89" spans="1:17" ht="17.25" customHeight="1" thickBot="1">
      <c r="A89" s="628"/>
      <c r="B89" s="832"/>
      <c r="C89" s="37" t="s">
        <v>115</v>
      </c>
      <c r="D89" s="806" t="s">
        <v>116</v>
      </c>
      <c r="E89" s="807"/>
      <c r="F89" s="144" t="s">
        <v>116</v>
      </c>
      <c r="G89" s="145" t="s">
        <v>116</v>
      </c>
      <c r="H89" s="144" t="s">
        <v>116</v>
      </c>
      <c r="I89" s="701"/>
      <c r="J89" s="702"/>
      <c r="K89" s="703"/>
    </row>
    <row r="90" spans="1:17" ht="17.25" customHeight="1" thickTop="1">
      <c r="A90" s="750" t="s">
        <v>117</v>
      </c>
      <c r="B90" s="349" t="s">
        <v>119</v>
      </c>
      <c r="C90" s="39"/>
      <c r="D90" s="15"/>
      <c r="E90" s="836"/>
      <c r="F90" s="837"/>
      <c r="G90" s="837"/>
      <c r="H90" s="837"/>
      <c r="I90" s="837"/>
      <c r="J90" s="837"/>
      <c r="K90" s="838"/>
    </row>
    <row r="91" spans="1:17" ht="17.25" customHeight="1">
      <c r="A91" s="717"/>
      <c r="B91" s="28" t="s">
        <v>120</v>
      </c>
      <c r="C91" s="29"/>
      <c r="D91" s="19"/>
      <c r="E91" s="839"/>
      <c r="F91" s="839"/>
      <c r="G91" s="839"/>
      <c r="H91" s="839"/>
      <c r="I91" s="839"/>
      <c r="J91" s="839"/>
      <c r="K91" s="840"/>
    </row>
    <row r="92" spans="1:17" ht="17.25" customHeight="1">
      <c r="A92" s="717"/>
      <c r="B92" s="349" t="s">
        <v>121</v>
      </c>
      <c r="C92" s="27"/>
      <c r="D92" s="12"/>
      <c r="E92" s="837"/>
      <c r="F92" s="837"/>
      <c r="G92" s="837"/>
      <c r="H92" s="837"/>
      <c r="I92" s="837"/>
      <c r="J92" s="837"/>
      <c r="K92" s="838"/>
    </row>
    <row r="93" spans="1:17" ht="17.25" customHeight="1">
      <c r="A93" s="717"/>
      <c r="B93" s="28" t="s">
        <v>122</v>
      </c>
      <c r="C93" s="29"/>
      <c r="D93" s="29"/>
      <c r="E93" s="839"/>
      <c r="F93" s="839"/>
      <c r="G93" s="839"/>
      <c r="H93" s="839"/>
      <c r="I93" s="839"/>
      <c r="J93" s="839"/>
      <c r="K93" s="840"/>
      <c r="L93" s="247"/>
      <c r="M93" s="223"/>
      <c r="N93" s="223"/>
      <c r="O93" s="224" t="s">
        <v>195</v>
      </c>
      <c r="P93" s="224" t="s">
        <v>196</v>
      </c>
      <c r="Q93" s="224" t="s">
        <v>197</v>
      </c>
    </row>
    <row r="94" spans="1:17" ht="17.25" customHeight="1">
      <c r="A94" s="717"/>
      <c r="B94" s="725" t="s">
        <v>123</v>
      </c>
      <c r="C94" s="796"/>
      <c r="D94" s="796"/>
      <c r="E94" s="841"/>
      <c r="F94" s="841"/>
      <c r="G94" s="841"/>
      <c r="H94" s="841"/>
      <c r="I94" s="841"/>
      <c r="J94" s="841"/>
      <c r="K94" s="842"/>
      <c r="L94" s="248"/>
      <c r="M94" s="225" t="s">
        <v>198</v>
      </c>
      <c r="N94" s="225" t="s">
        <v>139</v>
      </c>
      <c r="O94" s="299" t="str">
        <f>+K13</f>
        <v>人</v>
      </c>
      <c r="P94" s="299" t="str">
        <f>+I8</f>
        <v>人</v>
      </c>
      <c r="Q94" s="299" t="e">
        <f>+P94-O94</f>
        <v>#VALUE!</v>
      </c>
    </row>
    <row r="95" spans="1:17" ht="17.25" customHeight="1">
      <c r="A95" s="628"/>
      <c r="B95" s="808"/>
      <c r="C95" s="809"/>
      <c r="D95" s="809"/>
      <c r="E95" s="843"/>
      <c r="F95" s="843"/>
      <c r="G95" s="843"/>
      <c r="H95" s="843"/>
      <c r="I95" s="843"/>
      <c r="J95" s="843"/>
      <c r="K95" s="844"/>
      <c r="L95" s="248"/>
      <c r="M95" s="225" t="s">
        <v>199</v>
      </c>
      <c r="N95" s="225" t="s">
        <v>139</v>
      </c>
      <c r="O95" s="299" t="str">
        <f>+K15</f>
        <v>人</v>
      </c>
      <c r="P95" s="299" t="str">
        <f>+I8</f>
        <v>人</v>
      </c>
      <c r="Q95" s="299" t="e">
        <f>+P95-O95</f>
        <v>#VALUE!</v>
      </c>
    </row>
    <row r="96" spans="1:17" ht="17.25" customHeight="1">
      <c r="A96" s="750" t="s">
        <v>118</v>
      </c>
      <c r="B96" s="810" t="s">
        <v>131</v>
      </c>
      <c r="C96" s="811"/>
      <c r="D96" s="811"/>
      <c r="E96" s="811"/>
      <c r="F96" s="811"/>
      <c r="G96" s="811"/>
      <c r="H96" s="811"/>
      <c r="I96" s="811"/>
      <c r="J96" s="811"/>
      <c r="K96" s="812"/>
      <c r="L96" s="249"/>
      <c r="M96" s="225" t="s">
        <v>201</v>
      </c>
      <c r="N96" s="225" t="s">
        <v>285</v>
      </c>
      <c r="O96" s="299" t="str">
        <f>+K29</f>
        <v>個</v>
      </c>
      <c r="P96" s="299" t="str">
        <f>+K30</f>
        <v>個</v>
      </c>
      <c r="Q96" s="299" t="e">
        <f>+O96-P96</f>
        <v>#VALUE!</v>
      </c>
    </row>
    <row r="97" spans="1:17" ht="17.25" customHeight="1">
      <c r="A97" s="717"/>
      <c r="B97" s="813"/>
      <c r="C97" s="814"/>
      <c r="D97" s="814"/>
      <c r="E97" s="814"/>
      <c r="F97" s="814"/>
      <c r="G97" s="814"/>
      <c r="H97" s="814"/>
      <c r="I97" s="814"/>
      <c r="J97" s="814"/>
      <c r="K97" s="815"/>
      <c r="L97" s="249"/>
      <c r="M97" s="225" t="s">
        <v>202</v>
      </c>
      <c r="N97" s="225" t="s">
        <v>286</v>
      </c>
      <c r="O97" s="299" t="str">
        <f>+K31</f>
        <v>L/日/避難所</v>
      </c>
      <c r="P97" s="299" t="str">
        <f>+K32</f>
        <v>L/日/避難所</v>
      </c>
      <c r="Q97" s="299" t="e">
        <f>+O97-P97</f>
        <v>#VALUE!</v>
      </c>
    </row>
    <row r="98" spans="1:17" ht="17.25" customHeight="1">
      <c r="A98" s="717"/>
      <c r="B98" s="810" t="s">
        <v>132</v>
      </c>
      <c r="C98" s="811"/>
      <c r="D98" s="811"/>
      <c r="E98" s="811"/>
      <c r="F98" s="811"/>
      <c r="G98" s="811"/>
      <c r="H98" s="811"/>
      <c r="I98" s="811"/>
      <c r="J98" s="811"/>
      <c r="K98" s="812"/>
      <c r="L98" s="249"/>
      <c r="M98" s="225" t="s">
        <v>203</v>
      </c>
      <c r="N98" s="225" t="s">
        <v>287</v>
      </c>
      <c r="O98" s="299" t="str">
        <f>+K33</f>
        <v>L/日/避難所</v>
      </c>
      <c r="P98" s="299" t="str">
        <f>+K34</f>
        <v>L/日/避難所</v>
      </c>
      <c r="Q98" s="299" t="e">
        <f>+O98-P98</f>
        <v>#VALUE!</v>
      </c>
    </row>
    <row r="99" spans="1:17" ht="17.25" customHeight="1">
      <c r="A99" s="717"/>
      <c r="B99" s="813"/>
      <c r="C99" s="814"/>
      <c r="D99" s="814"/>
      <c r="E99" s="814"/>
      <c r="F99" s="814"/>
      <c r="G99" s="814"/>
      <c r="H99" s="814"/>
      <c r="I99" s="814"/>
      <c r="J99" s="814"/>
      <c r="K99" s="815"/>
      <c r="L99" s="249"/>
      <c r="M99" s="225" t="s">
        <v>205</v>
      </c>
      <c r="N99" s="225" t="s">
        <v>288</v>
      </c>
      <c r="O99" s="299" t="str">
        <f>+K40</f>
        <v>箇所</v>
      </c>
      <c r="P99" s="299" t="str">
        <f>+F40</f>
        <v>（　　箇所）</v>
      </c>
      <c r="Q99" s="299" t="e">
        <f>+O99-P99</f>
        <v>#VALUE!</v>
      </c>
    </row>
    <row r="100" spans="1:17" ht="17.25" customHeight="1">
      <c r="A100" s="717"/>
      <c r="B100" s="810" t="s">
        <v>124</v>
      </c>
      <c r="C100" s="811"/>
      <c r="D100" s="811"/>
      <c r="E100" s="811"/>
      <c r="F100" s="811"/>
      <c r="G100" s="811"/>
      <c r="H100" s="811"/>
      <c r="I100" s="811"/>
      <c r="J100" s="811"/>
      <c r="K100" s="812"/>
      <c r="L100" s="337"/>
      <c r="M100" s="225" t="s">
        <v>204</v>
      </c>
      <c r="N100" s="225"/>
      <c r="O100" s="973">
        <f>+I52</f>
        <v>0</v>
      </c>
      <c r="P100" s="973"/>
      <c r="Q100" s="973"/>
    </row>
    <row r="101" spans="1:17" ht="17.25" customHeight="1" thickBot="1">
      <c r="A101" s="717"/>
      <c r="B101" s="881"/>
      <c r="C101" s="882"/>
      <c r="D101" s="882"/>
      <c r="E101" s="882"/>
      <c r="F101" s="882"/>
      <c r="G101" s="882"/>
      <c r="H101" s="882"/>
      <c r="I101" s="882"/>
      <c r="J101" s="882"/>
      <c r="K101" s="883"/>
      <c r="L101" s="337"/>
      <c r="M101" s="225" t="s">
        <v>200</v>
      </c>
      <c r="N101" s="225"/>
      <c r="O101" s="299" t="str">
        <f>+F25</f>
        <v>有　・　無</v>
      </c>
      <c r="P101" s="299"/>
      <c r="Q101" s="299"/>
    </row>
    <row r="102" spans="1:17" ht="14.25" customHeight="1" thickTop="1">
      <c r="A102" s="716"/>
      <c r="B102" s="253" t="s">
        <v>227</v>
      </c>
      <c r="C102" s="253"/>
      <c r="D102" s="254"/>
      <c r="E102" s="254"/>
      <c r="F102" s="254"/>
      <c r="G102" s="254"/>
      <c r="H102" s="254"/>
      <c r="I102" s="254"/>
      <c r="J102" s="254"/>
      <c r="K102" s="252"/>
      <c r="L102" s="338"/>
      <c r="M102" s="184"/>
      <c r="N102" s="184"/>
      <c r="O102" s="180"/>
      <c r="P102" s="180"/>
      <c r="Q102" s="180"/>
    </row>
    <row r="103" spans="1:17" ht="14.25" customHeight="1">
      <c r="A103" s="716"/>
      <c r="B103" s="1147" t="s">
        <v>351</v>
      </c>
      <c r="C103" s="1148"/>
      <c r="D103" s="966"/>
      <c r="E103" s="966"/>
      <c r="F103" s="966"/>
      <c r="G103" s="966"/>
      <c r="H103" s="966"/>
      <c r="I103" s="966"/>
      <c r="J103" s="966"/>
      <c r="K103" s="967"/>
      <c r="L103" s="338"/>
      <c r="M103" s="184"/>
      <c r="N103" s="184"/>
      <c r="O103" s="184"/>
      <c r="P103" s="184"/>
      <c r="Q103" s="184"/>
    </row>
    <row r="104" spans="1:17" ht="14.25" customHeight="1">
      <c r="A104" s="716"/>
      <c r="B104" s="800"/>
      <c r="C104" s="801"/>
      <c r="D104" s="801"/>
      <c r="E104" s="801"/>
      <c r="F104" s="801"/>
      <c r="G104" s="801"/>
      <c r="H104" s="801"/>
      <c r="I104" s="801"/>
      <c r="J104" s="801"/>
      <c r="K104" s="802"/>
      <c r="L104" s="184"/>
      <c r="M104" s="184"/>
      <c r="N104" s="184"/>
      <c r="O104" s="184"/>
      <c r="P104" s="184"/>
    </row>
    <row r="105" spans="1:17" ht="14.25" customHeight="1" thickBot="1">
      <c r="A105" s="753"/>
      <c r="B105" s="803"/>
      <c r="C105" s="804"/>
      <c r="D105" s="804"/>
      <c r="E105" s="804"/>
      <c r="F105" s="804"/>
      <c r="G105" s="804"/>
      <c r="H105" s="804"/>
      <c r="I105" s="804"/>
      <c r="J105" s="804"/>
      <c r="K105" s="805"/>
    </row>
    <row r="106" spans="1:17" ht="14.25" thickTop="1"/>
  </sheetData>
  <mergeCells count="150">
    <mergeCell ref="A96:A105"/>
    <mergeCell ref="B96:K97"/>
    <mergeCell ref="B98:K99"/>
    <mergeCell ref="B100:K101"/>
    <mergeCell ref="O100:Q100"/>
    <mergeCell ref="B103:C103"/>
    <mergeCell ref="D103:K103"/>
    <mergeCell ref="B104:K105"/>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I85:K89"/>
    <mergeCell ref="D86:E86"/>
    <mergeCell ref="D87:E87"/>
    <mergeCell ref="D88:E88"/>
    <mergeCell ref="B81:B84"/>
    <mergeCell ref="D81:E81"/>
    <mergeCell ref="J81:K81"/>
    <mergeCell ref="D82:E82"/>
    <mergeCell ref="J82:K82"/>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I35:K39"/>
    <mergeCell ref="B29:C34"/>
    <mergeCell ref="I29:J29"/>
    <mergeCell ref="I30:J30"/>
    <mergeCell ref="I31:J31"/>
    <mergeCell ref="I32:J32"/>
    <mergeCell ref="D40:D42"/>
    <mergeCell ref="I40:J40"/>
    <mergeCell ref="I41:J41"/>
    <mergeCell ref="E29:F29"/>
    <mergeCell ref="G29:H29"/>
    <mergeCell ref="E30:F30"/>
    <mergeCell ref="F37:G37"/>
    <mergeCell ref="F38:G38"/>
    <mergeCell ref="F39:G39"/>
    <mergeCell ref="A27:A28"/>
    <mergeCell ref="B27:H28"/>
    <mergeCell ref="I27:K28"/>
    <mergeCell ref="D19:H19"/>
    <mergeCell ref="B20:C21"/>
    <mergeCell ref="D20:H20"/>
    <mergeCell ref="I20:K20"/>
    <mergeCell ref="D21:K21"/>
    <mergeCell ref="B22:C23"/>
    <mergeCell ref="D22:H22"/>
    <mergeCell ref="I22:K23"/>
    <mergeCell ref="D23:H2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D11:E11"/>
    <mergeCell ref="I11:K12"/>
    <mergeCell ref="B12:H12"/>
    <mergeCell ref="A7:A13"/>
    <mergeCell ref="B7:E7"/>
    <mergeCell ref="F7:H7"/>
    <mergeCell ref="B8:E8"/>
    <mergeCell ref="D9:E9"/>
    <mergeCell ref="G9:H9"/>
    <mergeCell ref="B13:H13"/>
    <mergeCell ref="I13:J13"/>
    <mergeCell ref="E1:K1"/>
    <mergeCell ref="A2:E3"/>
    <mergeCell ref="G2:H2"/>
    <mergeCell ref="I2:K2"/>
    <mergeCell ref="G3:H3"/>
    <mergeCell ref="I3:K3"/>
    <mergeCell ref="J9:K9"/>
    <mergeCell ref="B10:E10"/>
    <mergeCell ref="G10:H10"/>
    <mergeCell ref="E51:F51"/>
    <mergeCell ref="G51:H51"/>
    <mergeCell ref="G30:H30"/>
    <mergeCell ref="E31:G31"/>
    <mergeCell ref="E32:G32"/>
    <mergeCell ref="E33:F33"/>
    <mergeCell ref="G33:H33"/>
    <mergeCell ref="E34:F34"/>
    <mergeCell ref="G34:H34"/>
    <mergeCell ref="F35:G35"/>
    <mergeCell ref="F36:G36"/>
  </mergeCells>
  <phoneticPr fontId="47"/>
  <conditionalFormatting sqref="Q96 Q101">
    <cfRule type="cellIs" dxfId="19" priority="4" stopIfTrue="1" operator="greaterThan">
      <formula>0</formula>
    </cfRule>
  </conditionalFormatting>
  <conditionalFormatting sqref="Q99">
    <cfRule type="cellIs" dxfId="18" priority="3" stopIfTrue="1" operator="greaterThan">
      <formula>0</formula>
    </cfRule>
  </conditionalFormatting>
  <conditionalFormatting sqref="Q97:Q98">
    <cfRule type="cellIs" dxfId="17" priority="2" stopIfTrue="1" operator="greaterThan">
      <formula>0</formula>
    </cfRule>
  </conditionalFormatting>
  <conditionalFormatting sqref="Q94:Q95">
    <cfRule type="cellIs" dxfId="16" priority="1" stopIfTrue="1" operator="greaterThan">
      <formula>0</formula>
    </cfRule>
  </conditionalFormatting>
  <dataValidations count="18">
    <dataValidation type="list" allowBlank="1" showInputMessage="1" showErrorMessage="1" sqref="F61">
      <formula1>"熊本県,大分県,福岡県,長崎県"</formula1>
    </dataValidation>
    <dataValidation type="list" allowBlank="1" showInputMessage="1" showErrorMessage="1" sqref="J80:K83">
      <formula1>"◎,○,×"</formula1>
    </dataValidation>
    <dataValidation type="list" allowBlank="1" showInputMessage="1" showErrorMessage="1" sqref="E45:F45">
      <formula1>"不良　・　普　・　良,不良,普,良"</formula1>
    </dataValidation>
    <dataValidation type="list" allowBlank="1" showInputMessage="1" showErrorMessage="1" sqref="G52:H52">
      <formula1>"無(不適)　・　有(適),無(不適),有(適)"</formula1>
    </dataValidation>
    <dataValidation type="list" allowBlank="1" showInputMessage="1" showErrorMessage="1" sqref="E29:F30 E33:F34">
      <formula1>"可(開通)・不可(不通),可(開通),不可(不通)"</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35:E39">
      <formula1>"無・有,無,有"</formula1>
    </dataValidation>
    <dataValidation type="list" allowBlank="1" showInputMessage="1" showErrorMessage="1" sqref="F35:G39">
      <formula1>"（使用可・使用不可）,（使用可),（使用不可）"</formula1>
    </dataValidation>
    <dataValidation type="list" allowBlank="1" showInputMessage="1" showErrorMessage="1" sqref="E40">
      <formula1>"無(使用不可)・有(使用可),無(使用不可),有(使用可)"</formula1>
    </dataValidation>
    <dataValidation type="list" allowBlank="1" showInputMessage="1" showErrorMessage="1" sqref="F41:F42 H41:H42">
      <formula1>"不良・普・良,不良,普,良"</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H40 E43:E44 G44">
      <formula1>"無 ・ 有,無,有"</formula1>
    </dataValidation>
    <dataValidation type="list" allowBlank="1" showInputMessage="1" showErrorMessage="1" sqref="H45:H46 F46 E48:E50 H49:H50 E52">
      <formula1>"無　・　有,有,無"</formula1>
    </dataValidation>
    <dataValidation type="list" allowBlank="1" showInputMessage="1" showErrorMessage="1" sqref="G47:H48">
      <formula1>"不適　・　適,適,不適"</formula1>
    </dataValidation>
    <dataValidation type="list" allowBlank="1" showInputMessage="1" showErrorMessage="1" sqref="E51">
      <formula1>"１回　・　２回　・　３回,１回,２回,３回"</formula1>
    </dataValidation>
    <dataValidation type="list" allowBlank="1" showInputMessage="1" showErrorMessage="1" sqref="G51:H51">
      <formula1>"十分 ・ 不足 ・ 無,十分,不足,無"</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zoomScale="110" zoomScaleNormal="100" zoomScaleSheetLayoutView="110" workbookViewId="0">
      <selection activeCell="B103" sqref="B103:C103"/>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125" style="1" customWidth="1"/>
    <col min="13" max="13" width="8.5" style="1" customWidth="1"/>
    <col min="14" max="14" width="7.875" style="1" customWidth="1"/>
    <col min="15" max="16" width="8.25" style="1" customWidth="1"/>
    <col min="17" max="16384" width="9" style="1"/>
  </cols>
  <sheetData>
    <row r="1" spans="1:11" ht="17.25" customHeight="1" thickBot="1">
      <c r="A1" s="4" t="s">
        <v>225</v>
      </c>
      <c r="B1" s="4"/>
      <c r="C1" s="4"/>
      <c r="D1" s="4"/>
      <c r="E1" s="1248" t="s">
        <v>342</v>
      </c>
      <c r="F1" s="1248"/>
      <c r="G1" s="1248"/>
      <c r="H1" s="1248"/>
      <c r="I1" s="1248"/>
      <c r="J1" s="1248"/>
      <c r="K1" s="1248"/>
    </row>
    <row r="2" spans="1:11" ht="17.25" customHeight="1" thickTop="1">
      <c r="A2" s="678" t="s">
        <v>130</v>
      </c>
      <c r="B2" s="679"/>
      <c r="C2" s="679"/>
      <c r="D2" s="679"/>
      <c r="E2" s="679"/>
      <c r="F2" s="4"/>
      <c r="G2" s="669" t="s">
        <v>65</v>
      </c>
      <c r="H2" s="670"/>
      <c r="I2" s="663" t="s">
        <v>0</v>
      </c>
      <c r="J2" s="664"/>
      <c r="K2" s="665"/>
    </row>
    <row r="3" spans="1:11" ht="17.25" customHeight="1" thickBot="1">
      <c r="A3" s="679"/>
      <c r="B3" s="679"/>
      <c r="C3" s="679"/>
      <c r="D3" s="679"/>
      <c r="E3" s="679"/>
      <c r="F3" s="4"/>
      <c r="G3" s="671" t="s">
        <v>28</v>
      </c>
      <c r="H3" s="672"/>
      <c r="I3" s="666"/>
      <c r="J3" s="667"/>
      <c r="K3" s="668"/>
    </row>
    <row r="4" spans="1:11" ht="17.25" customHeight="1" thickTop="1">
      <c r="A4" s="6" t="s">
        <v>1</v>
      </c>
      <c r="B4" s="4"/>
      <c r="C4" s="4"/>
      <c r="D4" s="4"/>
      <c r="E4" s="4"/>
      <c r="F4" s="4"/>
      <c r="G4" s="530"/>
      <c r="H4" s="60"/>
      <c r="I4" s="60"/>
      <c r="J4" s="60"/>
      <c r="K4" s="60"/>
    </row>
    <row r="5" spans="1:11" ht="17.25" customHeight="1">
      <c r="A5" s="6" t="s">
        <v>2</v>
      </c>
      <c r="B5" s="4"/>
      <c r="C5" s="4"/>
      <c r="D5" s="4"/>
      <c r="E5" s="4"/>
      <c r="F5" s="4"/>
      <c r="G5" s="4"/>
      <c r="H5" s="4"/>
      <c r="I5" s="4"/>
      <c r="J5" s="4"/>
      <c r="K5" s="4"/>
    </row>
    <row r="6" spans="1:11" ht="17.25" customHeight="1" thickBot="1">
      <c r="A6" s="6" t="s">
        <v>3</v>
      </c>
      <c r="B6" s="4"/>
      <c r="C6" s="4"/>
      <c r="D6" s="4"/>
      <c r="E6" s="4"/>
      <c r="F6" s="4"/>
      <c r="G6" s="4"/>
      <c r="H6" s="4"/>
      <c r="I6" s="4"/>
      <c r="J6" s="4"/>
      <c r="K6" s="4"/>
    </row>
    <row r="7" spans="1:11" ht="17.25" customHeight="1" thickTop="1" thickBot="1">
      <c r="A7" s="715" t="s">
        <v>4</v>
      </c>
      <c r="B7" s="730" t="s">
        <v>5</v>
      </c>
      <c r="C7" s="729"/>
      <c r="D7" s="729"/>
      <c r="E7" s="731"/>
      <c r="F7" s="728" t="s">
        <v>73</v>
      </c>
      <c r="G7" s="729"/>
      <c r="H7" s="729"/>
      <c r="I7" s="347" t="s">
        <v>16</v>
      </c>
      <c r="J7" s="369" t="s">
        <v>349</v>
      </c>
      <c r="K7" s="370" t="s">
        <v>350</v>
      </c>
    </row>
    <row r="8" spans="1:11" ht="17.25" customHeight="1" thickTop="1" thickBot="1">
      <c r="A8" s="716"/>
      <c r="B8" s="675"/>
      <c r="C8" s="676"/>
      <c r="D8" s="676"/>
      <c r="E8" s="677"/>
      <c r="F8" s="47"/>
      <c r="G8" s="48"/>
      <c r="H8" s="48"/>
      <c r="I8" s="169" t="s">
        <v>77</v>
      </c>
      <c r="J8" s="91" t="s">
        <v>149</v>
      </c>
      <c r="K8" s="531" t="s">
        <v>150</v>
      </c>
    </row>
    <row r="9" spans="1:11" ht="17.25" customHeight="1" thickTop="1">
      <c r="A9" s="717"/>
      <c r="B9" s="16" t="s">
        <v>14</v>
      </c>
      <c r="C9" s="15"/>
      <c r="D9" s="723"/>
      <c r="E9" s="724"/>
      <c r="F9" s="16" t="s">
        <v>15</v>
      </c>
      <c r="G9" s="721"/>
      <c r="H9" s="722"/>
      <c r="I9" s="16" t="s">
        <v>6</v>
      </c>
      <c r="J9" s="673"/>
      <c r="K9" s="674"/>
    </row>
    <row r="10" spans="1:11" ht="17.25" customHeight="1">
      <c r="A10" s="717"/>
      <c r="B10" s="718"/>
      <c r="C10" s="719"/>
      <c r="D10" s="719"/>
      <c r="E10" s="720"/>
      <c r="F10" s="77" t="s">
        <v>136</v>
      </c>
      <c r="G10" s="649"/>
      <c r="H10" s="650"/>
      <c r="I10" s="532"/>
      <c r="J10" s="533"/>
      <c r="K10" s="534" t="s">
        <v>345</v>
      </c>
    </row>
    <row r="11" spans="1:11" ht="17.25" customHeight="1">
      <c r="A11" s="717"/>
      <c r="B11" s="13" t="s">
        <v>20</v>
      </c>
      <c r="C11" s="14"/>
      <c r="D11" s="637" t="s">
        <v>315</v>
      </c>
      <c r="E11" s="637"/>
      <c r="F11" s="78" t="s">
        <v>137</v>
      </c>
      <c r="G11" s="168" t="str">
        <f>IF(ISERROR(K10/I8),"",K10/I8)</f>
        <v/>
      </c>
      <c r="H11" s="10" t="s">
        <v>138</v>
      </c>
      <c r="I11" s="861" t="s">
        <v>7</v>
      </c>
      <c r="J11" s="862"/>
      <c r="K11" s="863"/>
    </row>
    <row r="12" spans="1:11" ht="17.25" customHeight="1">
      <c r="A12" s="717"/>
      <c r="B12" s="725" t="s">
        <v>60</v>
      </c>
      <c r="C12" s="726"/>
      <c r="D12" s="726"/>
      <c r="E12" s="726"/>
      <c r="F12" s="726"/>
      <c r="G12" s="726"/>
      <c r="H12" s="727"/>
      <c r="I12" s="864"/>
      <c r="J12" s="865"/>
      <c r="K12" s="866"/>
    </row>
    <row r="13" spans="1:11" ht="17.25" customHeight="1" thickBot="1">
      <c r="A13" s="628"/>
      <c r="B13" s="885"/>
      <c r="C13" s="786"/>
      <c r="D13" s="786"/>
      <c r="E13" s="786"/>
      <c r="F13" s="786"/>
      <c r="G13" s="786"/>
      <c r="H13" s="787"/>
      <c r="I13" s="776" t="s">
        <v>185</v>
      </c>
      <c r="J13" s="777"/>
      <c r="K13" s="166" t="str">
        <f>IF(ISERROR(K10/3.5),"人",K10/3.5)</f>
        <v>人</v>
      </c>
    </row>
    <row r="14" spans="1:11" ht="17.25" customHeight="1" thickTop="1">
      <c r="A14" s="715" t="s">
        <v>13</v>
      </c>
      <c r="B14" s="730" t="s">
        <v>8</v>
      </c>
      <c r="C14" s="739"/>
      <c r="D14" s="739"/>
      <c r="E14" s="739"/>
      <c r="F14" s="739"/>
      <c r="G14" s="739"/>
      <c r="H14" s="740"/>
      <c r="I14" s="774" t="s">
        <v>187</v>
      </c>
      <c r="J14" s="775"/>
      <c r="K14" s="167" t="str">
        <f>IF(ISERROR(I8-K13),"人",I8-K13)</f>
        <v>人</v>
      </c>
    </row>
    <row r="15" spans="1:11" ht="17.25" customHeight="1" thickBot="1">
      <c r="A15" s="716"/>
      <c r="B15" s="44" t="s">
        <v>17</v>
      </c>
      <c r="C15" s="45"/>
      <c r="D15" s="784"/>
      <c r="E15" s="784"/>
      <c r="F15" s="784"/>
      <c r="G15" s="784"/>
      <c r="H15" s="785"/>
      <c r="I15" s="774" t="s">
        <v>186</v>
      </c>
      <c r="J15" s="775"/>
      <c r="K15" s="166" t="str">
        <f>IF(ISERROR(K10/6.4),"人",K10/6.4)</f>
        <v>人</v>
      </c>
    </row>
    <row r="16" spans="1:11" ht="17.25" customHeight="1" thickTop="1">
      <c r="A16" s="717"/>
      <c r="B16" s="16" t="s">
        <v>18</v>
      </c>
      <c r="C16" s="15"/>
      <c r="D16" s="786"/>
      <c r="E16" s="786"/>
      <c r="F16" s="786"/>
      <c r="G16" s="786"/>
      <c r="H16" s="787"/>
      <c r="I16" s="776" t="s">
        <v>188</v>
      </c>
      <c r="J16" s="777"/>
      <c r="K16" s="167" t="str">
        <f>IF(ISERROR(I8-K15),"人",I8-K15)</f>
        <v>人</v>
      </c>
    </row>
    <row r="17" spans="1:12" ht="17.25" customHeight="1">
      <c r="A17" s="717"/>
      <c r="B17" s="736" t="s">
        <v>19</v>
      </c>
      <c r="C17" s="737"/>
      <c r="D17" s="737"/>
      <c r="E17" s="737"/>
      <c r="F17" s="737"/>
      <c r="G17" s="737"/>
      <c r="H17" s="738"/>
      <c r="I17" s="158"/>
      <c r="J17" s="159"/>
      <c r="K17" s="160"/>
    </row>
    <row r="18" spans="1:12" ht="17.25" customHeight="1">
      <c r="A18" s="717"/>
      <c r="B18" s="718"/>
      <c r="C18" s="719"/>
      <c r="D18" s="719"/>
      <c r="E18" s="719"/>
      <c r="F18" s="719"/>
      <c r="G18" s="719"/>
      <c r="H18" s="720"/>
      <c r="I18" s="158"/>
      <c r="J18" s="159"/>
      <c r="K18" s="160"/>
    </row>
    <row r="19" spans="1:12" ht="17.25" customHeight="1" thickBot="1">
      <c r="A19" s="717"/>
      <c r="B19" s="349" t="s">
        <v>21</v>
      </c>
      <c r="C19" s="12"/>
      <c r="D19" s="867" t="s">
        <v>29</v>
      </c>
      <c r="E19" s="867"/>
      <c r="F19" s="867"/>
      <c r="G19" s="867"/>
      <c r="H19" s="868"/>
      <c r="I19" s="158"/>
      <c r="J19" s="159"/>
      <c r="K19" s="160"/>
    </row>
    <row r="20" spans="1:12" ht="17.25" customHeight="1" thickTop="1">
      <c r="A20" s="716"/>
      <c r="B20" s="857" t="s">
        <v>26</v>
      </c>
      <c r="C20" s="858"/>
      <c r="D20" s="732" t="s">
        <v>30</v>
      </c>
      <c r="E20" s="732"/>
      <c r="F20" s="732"/>
      <c r="G20" s="732"/>
      <c r="H20" s="732"/>
      <c r="I20" s="1249" t="s">
        <v>126</v>
      </c>
      <c r="J20" s="1249"/>
      <c r="K20" s="1250"/>
    </row>
    <row r="21" spans="1:12" ht="17.25" customHeight="1" thickBot="1">
      <c r="A21" s="716"/>
      <c r="B21" s="859"/>
      <c r="C21" s="860"/>
      <c r="D21" s="695" t="s">
        <v>330</v>
      </c>
      <c r="E21" s="695"/>
      <c r="F21" s="695"/>
      <c r="G21" s="695"/>
      <c r="H21" s="695"/>
      <c r="I21" s="695"/>
      <c r="J21" s="695"/>
      <c r="K21" s="696"/>
    </row>
    <row r="22" spans="1:12" ht="17.25" customHeight="1" thickTop="1">
      <c r="A22" s="717"/>
      <c r="B22" s="655" t="s">
        <v>22</v>
      </c>
      <c r="C22" s="656"/>
      <c r="D22" s="786" t="s">
        <v>30</v>
      </c>
      <c r="E22" s="786"/>
      <c r="F22" s="786"/>
      <c r="G22" s="786"/>
      <c r="H22" s="786"/>
      <c r="I22" s="707" t="s">
        <v>11</v>
      </c>
      <c r="J22" s="708"/>
      <c r="K22" s="709"/>
    </row>
    <row r="23" spans="1:12" ht="17.25" customHeight="1">
      <c r="A23" s="717"/>
      <c r="B23" s="658"/>
      <c r="C23" s="659"/>
      <c r="D23" s="719" t="s">
        <v>27</v>
      </c>
      <c r="E23" s="719"/>
      <c r="F23" s="719"/>
      <c r="G23" s="719"/>
      <c r="H23" s="719"/>
      <c r="I23" s="710"/>
      <c r="J23" s="708"/>
      <c r="K23" s="709"/>
    </row>
    <row r="24" spans="1:12" ht="17.25" customHeight="1" thickBot="1">
      <c r="A24" s="717"/>
      <c r="B24" s="725" t="s">
        <v>9</v>
      </c>
      <c r="C24" s="796"/>
      <c r="D24" s="796"/>
      <c r="E24" s="796"/>
      <c r="F24" s="796"/>
      <c r="G24" s="796"/>
      <c r="H24" s="796"/>
      <c r="I24" s="790"/>
      <c r="J24" s="791"/>
      <c r="K24" s="792"/>
    </row>
    <row r="25" spans="1:12" ht="17.25" customHeight="1" thickTop="1" thickBot="1">
      <c r="A25" s="717"/>
      <c r="B25" s="17" t="s">
        <v>23</v>
      </c>
      <c r="C25" s="18"/>
      <c r="D25" s="348" t="s">
        <v>314</v>
      </c>
      <c r="E25" s="58" t="s">
        <v>71</v>
      </c>
      <c r="F25" s="175" t="s">
        <v>314</v>
      </c>
      <c r="G25" s="741"/>
      <c r="H25" s="742"/>
      <c r="I25" s="790"/>
      <c r="J25" s="791"/>
      <c r="K25" s="792"/>
    </row>
    <row r="26" spans="1:12" ht="17.25" customHeight="1" thickTop="1">
      <c r="A26" s="628"/>
      <c r="B26" s="869" t="s">
        <v>25</v>
      </c>
      <c r="C26" s="870"/>
      <c r="D26" s="870"/>
      <c r="E26" s="56" t="s">
        <v>314</v>
      </c>
      <c r="F26" s="733"/>
      <c r="G26" s="734"/>
      <c r="H26" s="735"/>
      <c r="I26" s="793"/>
      <c r="J26" s="794"/>
      <c r="K26" s="795"/>
    </row>
    <row r="27" spans="1:12" ht="17.25" customHeight="1">
      <c r="A27" s="627"/>
      <c r="B27" s="629" t="s">
        <v>293</v>
      </c>
      <c r="C27" s="630"/>
      <c r="D27" s="630"/>
      <c r="E27" s="630"/>
      <c r="F27" s="630"/>
      <c r="G27" s="630"/>
      <c r="H27" s="631"/>
      <c r="I27" s="680" t="s">
        <v>10</v>
      </c>
      <c r="J27" s="711"/>
      <c r="K27" s="681"/>
    </row>
    <row r="28" spans="1:12" ht="17.25" customHeight="1" thickBot="1">
      <c r="A28" s="628"/>
      <c r="B28" s="632"/>
      <c r="C28" s="633"/>
      <c r="D28" s="633"/>
      <c r="E28" s="633"/>
      <c r="F28" s="633"/>
      <c r="G28" s="633"/>
      <c r="H28" s="634"/>
      <c r="I28" s="712"/>
      <c r="J28" s="713"/>
      <c r="K28" s="714"/>
    </row>
    <row r="29" spans="1:12" ht="17.25" customHeight="1" thickTop="1">
      <c r="A29" s="750" t="s">
        <v>12</v>
      </c>
      <c r="B29" s="680" t="s">
        <v>31</v>
      </c>
      <c r="C29" s="847"/>
      <c r="D29" s="41" t="s">
        <v>32</v>
      </c>
      <c r="E29" s="1251" t="s">
        <v>296</v>
      </c>
      <c r="F29" s="1251"/>
      <c r="G29" s="1252" t="s">
        <v>294</v>
      </c>
      <c r="H29" s="1253"/>
      <c r="I29" s="764" t="s">
        <v>233</v>
      </c>
      <c r="J29" s="765"/>
      <c r="K29" s="535" t="str">
        <f>IF(ISERROR(I8/250),"個",ROUNDUP(I8/250,0))</f>
        <v>個</v>
      </c>
      <c r="L29" s="1" t="s">
        <v>193</v>
      </c>
    </row>
    <row r="30" spans="1:12" ht="17.25" customHeight="1">
      <c r="A30" s="717"/>
      <c r="B30" s="848"/>
      <c r="C30" s="849"/>
      <c r="D30" s="42" t="s">
        <v>62</v>
      </c>
      <c r="E30" s="1254" t="s">
        <v>296</v>
      </c>
      <c r="F30" s="1254"/>
      <c r="G30" s="1239" t="s">
        <v>294</v>
      </c>
      <c r="H30" s="1240"/>
      <c r="I30" s="646" t="s">
        <v>182</v>
      </c>
      <c r="J30" s="766"/>
      <c r="K30" s="536" t="s">
        <v>181</v>
      </c>
    </row>
    <row r="31" spans="1:12" ht="17.25" customHeight="1">
      <c r="A31" s="717"/>
      <c r="B31" s="848"/>
      <c r="C31" s="849"/>
      <c r="D31" s="42" t="s">
        <v>33</v>
      </c>
      <c r="E31" s="1241" t="s">
        <v>297</v>
      </c>
      <c r="F31" s="1241"/>
      <c r="G31" s="1241"/>
      <c r="H31" s="537" t="s">
        <v>295</v>
      </c>
      <c r="I31" s="646" t="s">
        <v>207</v>
      </c>
      <c r="J31" s="616"/>
      <c r="K31" s="171" t="str">
        <f>IF(ISERROR(I8*6),"L/日/避難所",I8*6)</f>
        <v>L/日/避難所</v>
      </c>
    </row>
    <row r="32" spans="1:12" ht="17.25" customHeight="1" thickBot="1">
      <c r="A32" s="717"/>
      <c r="B32" s="848"/>
      <c r="C32" s="849"/>
      <c r="D32" s="43" t="s">
        <v>41</v>
      </c>
      <c r="E32" s="1238" t="s">
        <v>302</v>
      </c>
      <c r="F32" s="1238"/>
      <c r="G32" s="1238"/>
      <c r="H32" s="538" t="s">
        <v>295</v>
      </c>
      <c r="I32" s="646" t="s">
        <v>192</v>
      </c>
      <c r="J32" s="616"/>
      <c r="K32" s="189" t="s">
        <v>194</v>
      </c>
    </row>
    <row r="33" spans="1:16" ht="17.25" customHeight="1" thickTop="1">
      <c r="A33" s="717"/>
      <c r="B33" s="848"/>
      <c r="C33" s="850"/>
      <c r="D33" s="28" t="s">
        <v>34</v>
      </c>
      <c r="E33" s="1242" t="s">
        <v>296</v>
      </c>
      <c r="F33" s="1242"/>
      <c r="G33" s="1243" t="s">
        <v>294</v>
      </c>
      <c r="H33" s="1244"/>
      <c r="I33" s="615" t="s">
        <v>184</v>
      </c>
      <c r="J33" s="616"/>
      <c r="K33" s="171" t="str">
        <f>IF(ISERROR(I8*3),"L/日/避難所",I8*3)</f>
        <v>L/日/避難所</v>
      </c>
    </row>
    <row r="34" spans="1:16" ht="17.25" customHeight="1">
      <c r="A34" s="717"/>
      <c r="B34" s="816"/>
      <c r="C34" s="818"/>
      <c r="D34" s="349" t="s">
        <v>35</v>
      </c>
      <c r="E34" s="1245" t="s">
        <v>296</v>
      </c>
      <c r="F34" s="1245"/>
      <c r="G34" s="1246" t="s">
        <v>294</v>
      </c>
      <c r="H34" s="1247"/>
      <c r="I34" s="162" t="s">
        <v>183</v>
      </c>
      <c r="J34" s="539" t="s">
        <v>206</v>
      </c>
      <c r="K34" s="171" t="str">
        <f>IF(ISERROR(J34*I8),"L/日/避難所",J34*I8)</f>
        <v>L/日/避難所</v>
      </c>
    </row>
    <row r="35" spans="1:16" ht="17.25" customHeight="1">
      <c r="A35" s="717"/>
      <c r="B35" s="629" t="s">
        <v>36</v>
      </c>
      <c r="C35" s="851"/>
      <c r="D35" s="13" t="s">
        <v>37</v>
      </c>
      <c r="E35" s="90" t="s">
        <v>298</v>
      </c>
      <c r="F35" s="651" t="s">
        <v>299</v>
      </c>
      <c r="G35" s="651"/>
      <c r="H35" s="540"/>
      <c r="I35" s="697"/>
      <c r="J35" s="698"/>
      <c r="K35" s="699"/>
    </row>
    <row r="36" spans="1:16" ht="17.25" customHeight="1" thickBot="1">
      <c r="A36" s="717"/>
      <c r="B36" s="852"/>
      <c r="C36" s="853"/>
      <c r="D36" s="349" t="s">
        <v>38</v>
      </c>
      <c r="E36" s="88" t="s">
        <v>298</v>
      </c>
      <c r="F36" s="767" t="s">
        <v>299</v>
      </c>
      <c r="G36" s="767"/>
      <c r="H36" s="541"/>
      <c r="I36" s="644"/>
      <c r="J36" s="645"/>
      <c r="K36" s="700"/>
    </row>
    <row r="37" spans="1:16" ht="17.25" customHeight="1" thickTop="1" thickBot="1">
      <c r="A37" s="717"/>
      <c r="B37" s="852"/>
      <c r="C37" s="854"/>
      <c r="D37" s="53" t="s">
        <v>39</v>
      </c>
      <c r="E37" s="89" t="s">
        <v>298</v>
      </c>
      <c r="F37" s="1255" t="s">
        <v>299</v>
      </c>
      <c r="G37" s="1255"/>
      <c r="H37" s="542"/>
      <c r="I37" s="645"/>
      <c r="J37" s="645"/>
      <c r="K37" s="700"/>
    </row>
    <row r="38" spans="1:16" ht="17.25" customHeight="1" thickTop="1">
      <c r="A38" s="717"/>
      <c r="B38" s="852"/>
      <c r="C38" s="853"/>
      <c r="D38" s="28" t="s">
        <v>40</v>
      </c>
      <c r="E38" s="90" t="s">
        <v>298</v>
      </c>
      <c r="F38" s="771" t="s">
        <v>299</v>
      </c>
      <c r="G38" s="771"/>
      <c r="H38" s="540"/>
      <c r="I38" s="644"/>
      <c r="J38" s="645"/>
      <c r="K38" s="700"/>
    </row>
    <row r="39" spans="1:16" ht="17.25" customHeight="1" thickBot="1">
      <c r="A39" s="717"/>
      <c r="B39" s="852"/>
      <c r="C39" s="853"/>
      <c r="D39" s="349" t="s">
        <v>42</v>
      </c>
      <c r="E39" s="88" t="s">
        <v>298</v>
      </c>
      <c r="F39" s="651" t="s">
        <v>299</v>
      </c>
      <c r="G39" s="651"/>
      <c r="H39" s="543"/>
      <c r="I39" s="701"/>
      <c r="J39" s="702"/>
      <c r="K39" s="703"/>
    </row>
    <row r="40" spans="1:16" ht="17.25" customHeight="1" thickTop="1">
      <c r="A40" s="717"/>
      <c r="B40" s="852"/>
      <c r="C40" s="854"/>
      <c r="D40" s="704" t="s">
        <v>63</v>
      </c>
      <c r="E40" s="118" t="s">
        <v>300</v>
      </c>
      <c r="F40" s="172" t="s">
        <v>180</v>
      </c>
      <c r="G40" s="352" t="s">
        <v>144</v>
      </c>
      <c r="H40" s="97" t="s">
        <v>304</v>
      </c>
      <c r="I40" s="642" t="s">
        <v>292</v>
      </c>
      <c r="J40" s="643"/>
      <c r="K40" s="161" t="str">
        <f>IF(ISERROR(I8/50),"箇所",ROUNDUP(I8/50,0))</f>
        <v>箇所</v>
      </c>
      <c r="L40" s="2"/>
      <c r="M40" s="3"/>
      <c r="N40" s="3"/>
      <c r="O40" s="3"/>
      <c r="P40" s="3"/>
    </row>
    <row r="41" spans="1:16" ht="17.25" customHeight="1" thickBot="1">
      <c r="A41" s="717"/>
      <c r="B41" s="852"/>
      <c r="C41" s="854"/>
      <c r="D41" s="705"/>
      <c r="E41" s="119" t="s">
        <v>146</v>
      </c>
      <c r="F41" s="604" t="s">
        <v>301</v>
      </c>
      <c r="G41" s="428" t="s">
        <v>148</v>
      </c>
      <c r="H41" s="605" t="s">
        <v>301</v>
      </c>
      <c r="I41" s="644"/>
      <c r="J41" s="645"/>
      <c r="K41" s="161"/>
    </row>
    <row r="42" spans="1:16" ht="17.25" customHeight="1" thickTop="1" thickBot="1">
      <c r="A42" s="717"/>
      <c r="B42" s="852"/>
      <c r="C42" s="854"/>
      <c r="D42" s="706"/>
      <c r="E42" s="81" t="s">
        <v>43</v>
      </c>
      <c r="F42" s="606" t="s">
        <v>303</v>
      </c>
      <c r="G42" s="430" t="s">
        <v>61</v>
      </c>
      <c r="H42" s="607" t="s">
        <v>303</v>
      </c>
      <c r="I42" s="340"/>
      <c r="J42" s="341"/>
      <c r="K42" s="342"/>
    </row>
    <row r="43" spans="1:16" ht="17.25" customHeight="1" thickTop="1">
      <c r="A43" s="717"/>
      <c r="B43" s="852"/>
      <c r="C43" s="853"/>
      <c r="D43" s="93" t="s">
        <v>44</v>
      </c>
      <c r="E43" s="324" t="s">
        <v>304</v>
      </c>
      <c r="F43" s="8" t="s">
        <v>67</v>
      </c>
      <c r="G43" s="7"/>
      <c r="H43" s="9" t="s">
        <v>152</v>
      </c>
      <c r="I43" s="340"/>
      <c r="J43" s="341"/>
      <c r="K43" s="342"/>
    </row>
    <row r="44" spans="1:16" ht="17.25" customHeight="1">
      <c r="A44" s="717"/>
      <c r="B44" s="855"/>
      <c r="C44" s="856"/>
      <c r="D44" s="94" t="s">
        <v>45</v>
      </c>
      <c r="E44" s="346" t="s">
        <v>304</v>
      </c>
      <c r="F44" s="7" t="s">
        <v>68</v>
      </c>
      <c r="G44" s="324" t="s">
        <v>304</v>
      </c>
      <c r="H44" s="325" t="s">
        <v>152</v>
      </c>
      <c r="I44" s="343"/>
      <c r="J44" s="344"/>
      <c r="K44" s="345"/>
    </row>
    <row r="45" spans="1:16" ht="17.25" customHeight="1" thickBot="1">
      <c r="A45" s="717"/>
      <c r="B45" s="629" t="s">
        <v>46</v>
      </c>
      <c r="C45" s="851"/>
      <c r="D45" s="94" t="s">
        <v>47</v>
      </c>
      <c r="E45" s="637" t="s">
        <v>305</v>
      </c>
      <c r="F45" s="638"/>
      <c r="G45" s="351" t="s">
        <v>49</v>
      </c>
      <c r="H45" s="304" t="s">
        <v>69</v>
      </c>
      <c r="I45" s="697"/>
      <c r="J45" s="698"/>
      <c r="K45" s="699"/>
    </row>
    <row r="46" spans="1:16" ht="17.25" customHeight="1" thickTop="1" thickBot="1">
      <c r="A46" s="717"/>
      <c r="B46" s="852"/>
      <c r="C46" s="853"/>
      <c r="D46" s="647" t="s">
        <v>48</v>
      </c>
      <c r="E46" s="648"/>
      <c r="F46" s="346" t="s">
        <v>69</v>
      </c>
      <c r="G46" s="544" t="s">
        <v>308</v>
      </c>
      <c r="H46" s="104" t="s">
        <v>69</v>
      </c>
      <c r="I46" s="645"/>
      <c r="J46" s="645"/>
      <c r="K46" s="700"/>
    </row>
    <row r="47" spans="1:16" ht="17.25" customHeight="1" thickTop="1">
      <c r="A47" s="717"/>
      <c r="B47" s="852"/>
      <c r="C47" s="853"/>
      <c r="D47" s="647" t="s">
        <v>56</v>
      </c>
      <c r="E47" s="648"/>
      <c r="F47" s="648"/>
      <c r="G47" s="649" t="s">
        <v>307</v>
      </c>
      <c r="H47" s="650"/>
      <c r="I47" s="644"/>
      <c r="J47" s="645"/>
      <c r="K47" s="700"/>
    </row>
    <row r="48" spans="1:16" ht="17.25" customHeight="1">
      <c r="A48" s="717"/>
      <c r="B48" s="852"/>
      <c r="C48" s="853"/>
      <c r="D48" s="94" t="s">
        <v>52</v>
      </c>
      <c r="E48" s="10" t="s">
        <v>306</v>
      </c>
      <c r="F48" s="94" t="s">
        <v>53</v>
      </c>
      <c r="G48" s="637" t="s">
        <v>51</v>
      </c>
      <c r="H48" s="638"/>
      <c r="I48" s="644"/>
      <c r="J48" s="645"/>
      <c r="K48" s="700"/>
    </row>
    <row r="49" spans="1:11" ht="17.25" customHeight="1">
      <c r="A49" s="717"/>
      <c r="B49" s="852"/>
      <c r="C49" s="853"/>
      <c r="D49" s="94" t="s">
        <v>154</v>
      </c>
      <c r="E49" s="10" t="s">
        <v>306</v>
      </c>
      <c r="F49" s="647" t="s">
        <v>70</v>
      </c>
      <c r="G49" s="648"/>
      <c r="H49" s="353" t="s">
        <v>69</v>
      </c>
      <c r="I49" s="644"/>
      <c r="J49" s="645"/>
      <c r="K49" s="700"/>
    </row>
    <row r="50" spans="1:11" ht="17.25" customHeight="1" thickBot="1">
      <c r="A50" s="717"/>
      <c r="B50" s="855"/>
      <c r="C50" s="856"/>
      <c r="D50" s="93" t="s">
        <v>54</v>
      </c>
      <c r="E50" s="10" t="s">
        <v>306</v>
      </c>
      <c r="F50" s="684" t="s">
        <v>55</v>
      </c>
      <c r="G50" s="685"/>
      <c r="H50" s="304" t="s">
        <v>69</v>
      </c>
      <c r="I50" s="701"/>
      <c r="J50" s="702"/>
      <c r="K50" s="703"/>
    </row>
    <row r="51" spans="1:11" ht="17.25" customHeight="1" thickTop="1" thickBot="1">
      <c r="A51" s="717"/>
      <c r="B51" s="629" t="s">
        <v>57</v>
      </c>
      <c r="C51" s="871"/>
      <c r="D51" s="101" t="s">
        <v>157</v>
      </c>
      <c r="E51" s="1235" t="s">
        <v>310</v>
      </c>
      <c r="F51" s="1235"/>
      <c r="G51" s="1236" t="s">
        <v>311</v>
      </c>
      <c r="H51" s="1237"/>
      <c r="I51" s="1257" t="s">
        <v>190</v>
      </c>
      <c r="J51" s="1258"/>
      <c r="K51" s="1259"/>
    </row>
    <row r="52" spans="1:11" ht="17.25" customHeight="1" thickTop="1">
      <c r="A52" s="628"/>
      <c r="B52" s="855"/>
      <c r="C52" s="856"/>
      <c r="D52" s="102" t="s">
        <v>58</v>
      </c>
      <c r="E52" s="51" t="s">
        <v>69</v>
      </c>
      <c r="F52" s="339" t="s">
        <v>59</v>
      </c>
      <c r="G52" s="649" t="s">
        <v>309</v>
      </c>
      <c r="H52" s="650"/>
      <c r="I52" s="1260"/>
      <c r="J52" s="1261"/>
      <c r="K52" s="1262"/>
    </row>
    <row r="53" spans="1:11" ht="17.25" customHeight="1" thickBot="1">
      <c r="A53" s="4" t="s">
        <v>224</v>
      </c>
      <c r="B53" s="4"/>
      <c r="C53" s="4"/>
      <c r="D53" s="4"/>
      <c r="E53" s="1256" t="s">
        <v>127</v>
      </c>
      <c r="F53" s="1256"/>
      <c r="G53" s="1256"/>
      <c r="H53" s="1256"/>
      <c r="I53" s="1256"/>
      <c r="J53" s="1256"/>
      <c r="K53" s="1256"/>
    </row>
    <row r="54" spans="1:11" ht="17.25" customHeight="1" thickTop="1">
      <c r="A54" s="686" t="s">
        <v>130</v>
      </c>
      <c r="B54" s="686"/>
      <c r="C54" s="686"/>
      <c r="D54" s="686"/>
      <c r="E54" s="687" t="s">
        <v>5</v>
      </c>
      <c r="F54" s="688"/>
      <c r="G54" s="689"/>
      <c r="H54" s="690" t="s">
        <v>65</v>
      </c>
      <c r="I54" s="691"/>
      <c r="J54" s="751" t="s">
        <v>0</v>
      </c>
      <c r="K54" s="752"/>
    </row>
    <row r="55" spans="1:11" ht="17.25" customHeight="1" thickBot="1">
      <c r="A55" s="686"/>
      <c r="B55" s="686"/>
      <c r="C55" s="686"/>
      <c r="D55" s="686"/>
      <c r="E55" s="675"/>
      <c r="F55" s="676"/>
      <c r="G55" s="677"/>
      <c r="H55" s="653" t="s">
        <v>28</v>
      </c>
      <c r="I55" s="654"/>
      <c r="J55" s="610"/>
      <c r="K55" s="611"/>
    </row>
    <row r="56" spans="1:11" ht="17.25" customHeight="1" thickTop="1">
      <c r="A56" s="6" t="s">
        <v>1</v>
      </c>
      <c r="B56" s="4"/>
      <c r="C56" s="4"/>
      <c r="D56" s="4"/>
      <c r="E56" s="4"/>
      <c r="F56" s="4"/>
      <c r="G56" s="1272"/>
      <c r="H56" s="1272"/>
      <c r="I56" s="1272"/>
      <c r="J56" s="1272"/>
      <c r="K56" s="1272"/>
    </row>
    <row r="57" spans="1:11" ht="17.25" customHeight="1">
      <c r="A57" s="6" t="s">
        <v>2</v>
      </c>
      <c r="B57" s="4"/>
      <c r="C57" s="4"/>
      <c r="D57" s="4"/>
      <c r="E57" s="4"/>
      <c r="F57" s="4"/>
      <c r="G57" s="4"/>
      <c r="H57" s="4"/>
      <c r="I57" s="4"/>
      <c r="J57" s="4"/>
      <c r="K57" s="4"/>
    </row>
    <row r="58" spans="1:11" ht="17.25" customHeight="1">
      <c r="A58" s="6" t="s">
        <v>3</v>
      </c>
      <c r="B58" s="4"/>
      <c r="C58" s="4"/>
      <c r="D58" s="4"/>
      <c r="E58" s="4"/>
      <c r="F58" s="4"/>
      <c r="G58" s="4"/>
      <c r="H58" s="4"/>
      <c r="I58" s="4"/>
      <c r="J58" s="4"/>
      <c r="K58" s="4"/>
    </row>
    <row r="59" spans="1:11" ht="17.25" customHeight="1" thickBot="1">
      <c r="A59" s="20"/>
      <c r="B59" s="680" t="s">
        <v>74</v>
      </c>
      <c r="C59" s="847"/>
      <c r="D59" s="847"/>
      <c r="E59" s="613"/>
      <c r="F59" s="613"/>
      <c r="G59" s="613"/>
      <c r="H59" s="614"/>
      <c r="I59" s="874" t="s">
        <v>75</v>
      </c>
      <c r="J59" s="613"/>
      <c r="K59" s="614"/>
    </row>
    <row r="60" spans="1:11" ht="17.25" customHeight="1" thickTop="1">
      <c r="A60" s="715" t="s">
        <v>95</v>
      </c>
      <c r="B60" s="857" t="s">
        <v>76</v>
      </c>
      <c r="C60" s="858"/>
      <c r="D60" s="1273" t="s">
        <v>77</v>
      </c>
      <c r="E60" s="12" t="s">
        <v>159</v>
      </c>
      <c r="F60" s="12"/>
      <c r="G60" s="12"/>
      <c r="H60" s="545" t="s">
        <v>77</v>
      </c>
      <c r="I60" s="108" t="s">
        <v>95</v>
      </c>
      <c r="J60" s="110" t="s">
        <v>161</v>
      </c>
      <c r="K60" s="148" t="s">
        <v>139</v>
      </c>
    </row>
    <row r="61" spans="1:11" ht="17.25" customHeight="1">
      <c r="A61" s="716"/>
      <c r="B61" s="1270"/>
      <c r="C61" s="1271"/>
      <c r="D61" s="1265"/>
      <c r="E61" s="19" t="s">
        <v>78</v>
      </c>
      <c r="F61" s="19"/>
      <c r="G61" s="19"/>
      <c r="H61" s="546" t="s">
        <v>77</v>
      </c>
      <c r="I61" s="109" t="s">
        <v>162</v>
      </c>
      <c r="J61" s="111" t="s">
        <v>163</v>
      </c>
      <c r="K61" s="149" t="s">
        <v>139</v>
      </c>
    </row>
    <row r="62" spans="1:11" ht="17.25" customHeight="1" thickBot="1">
      <c r="A62" s="716"/>
      <c r="B62" s="1274" t="s">
        <v>79</v>
      </c>
      <c r="C62" s="1275"/>
      <c r="D62" s="547" t="s">
        <v>77</v>
      </c>
      <c r="E62" s="12" t="s">
        <v>81</v>
      </c>
      <c r="F62" s="12"/>
      <c r="G62" s="12"/>
      <c r="H62" s="548" t="s">
        <v>77</v>
      </c>
      <c r="I62" s="113"/>
      <c r="J62" s="111" t="s">
        <v>164</v>
      </c>
      <c r="K62" s="149" t="s">
        <v>139</v>
      </c>
    </row>
    <row r="63" spans="1:11" ht="17.25" customHeight="1" thickTop="1">
      <c r="A63" s="716"/>
      <c r="B63" s="1274" t="s">
        <v>82</v>
      </c>
      <c r="C63" s="1275"/>
      <c r="D63" s="549" t="s">
        <v>77</v>
      </c>
      <c r="E63" s="550"/>
      <c r="F63" s="551"/>
      <c r="G63" s="550"/>
      <c r="H63" s="552"/>
      <c r="I63" s="113"/>
      <c r="J63" s="112" t="s">
        <v>165</v>
      </c>
      <c r="K63" s="150" t="s">
        <v>139</v>
      </c>
    </row>
    <row r="64" spans="1:11" ht="17.25" customHeight="1" thickBot="1">
      <c r="A64" s="716"/>
      <c r="B64" s="1274" t="s">
        <v>135</v>
      </c>
      <c r="C64" s="1275"/>
      <c r="D64" s="553" t="s">
        <v>77</v>
      </c>
      <c r="E64" s="554"/>
      <c r="F64" s="555"/>
      <c r="G64" s="554"/>
      <c r="H64" s="556"/>
      <c r="I64" s="113"/>
      <c r="J64" s="94" t="s">
        <v>166</v>
      </c>
      <c r="K64" s="350" t="s">
        <v>139</v>
      </c>
    </row>
    <row r="65" spans="1:11" ht="17.25" customHeight="1" thickTop="1">
      <c r="A65" s="716"/>
      <c r="B65" s="1276" t="s">
        <v>134</v>
      </c>
      <c r="C65" s="1277"/>
      <c r="D65" s="1263" t="s">
        <v>77</v>
      </c>
      <c r="E65" s="19" t="s">
        <v>83</v>
      </c>
      <c r="F65" s="19"/>
      <c r="G65" s="19"/>
      <c r="H65" s="546" t="s">
        <v>77</v>
      </c>
      <c r="I65" s="557" t="s">
        <v>234</v>
      </c>
      <c r="J65" s="558"/>
      <c r="K65" s="559" t="s">
        <v>139</v>
      </c>
    </row>
    <row r="66" spans="1:11" ht="17.25" customHeight="1">
      <c r="A66" s="716"/>
      <c r="B66" s="1278"/>
      <c r="C66" s="1279"/>
      <c r="D66" s="1264"/>
      <c r="E66" s="560" t="s">
        <v>84</v>
      </c>
      <c r="F66" s="560"/>
      <c r="G66" s="560"/>
      <c r="H66" s="561" t="s">
        <v>77</v>
      </c>
      <c r="I66" s="1282" t="s">
        <v>235</v>
      </c>
      <c r="J66" s="1283"/>
      <c r="K66" s="559" t="s">
        <v>139</v>
      </c>
    </row>
    <row r="67" spans="1:11" ht="17.25" customHeight="1">
      <c r="A67" s="716"/>
      <c r="B67" s="1280"/>
      <c r="C67" s="1281"/>
      <c r="D67" s="1265"/>
      <c r="E67" s="560" t="s">
        <v>85</v>
      </c>
      <c r="F67" s="560"/>
      <c r="G67" s="560"/>
      <c r="H67" s="561" t="s">
        <v>77</v>
      </c>
      <c r="I67" s="1284" t="s">
        <v>236</v>
      </c>
      <c r="J67" s="1285"/>
      <c r="K67" s="1286"/>
    </row>
    <row r="68" spans="1:11" ht="17.25" customHeight="1">
      <c r="A68" s="716"/>
      <c r="B68" s="1266" t="s">
        <v>86</v>
      </c>
      <c r="C68" s="1267"/>
      <c r="D68" s="1263" t="s">
        <v>77</v>
      </c>
      <c r="E68" s="12" t="s">
        <v>87</v>
      </c>
      <c r="F68" s="12"/>
      <c r="G68" s="12"/>
      <c r="H68" s="548" t="s">
        <v>77</v>
      </c>
      <c r="I68" s="1284"/>
      <c r="J68" s="1285"/>
      <c r="K68" s="1286"/>
    </row>
    <row r="69" spans="1:11" ht="17.25" customHeight="1">
      <c r="A69" s="716"/>
      <c r="B69" s="1268"/>
      <c r="C69" s="1269"/>
      <c r="D69" s="1264"/>
      <c r="E69" s="15" t="s">
        <v>88</v>
      </c>
      <c r="F69" s="15"/>
      <c r="G69" s="15"/>
      <c r="H69" s="562" t="s">
        <v>77</v>
      </c>
      <c r="I69" s="1287" t="s">
        <v>237</v>
      </c>
      <c r="J69" s="563" t="s">
        <v>242</v>
      </c>
      <c r="K69" s="148" t="s">
        <v>139</v>
      </c>
    </row>
    <row r="70" spans="1:11" ht="17.25" customHeight="1">
      <c r="A70" s="716"/>
      <c r="B70" s="1268"/>
      <c r="C70" s="1269"/>
      <c r="D70" s="1264"/>
      <c r="E70" s="15" t="s">
        <v>89</v>
      </c>
      <c r="F70" s="15"/>
      <c r="G70" s="15"/>
      <c r="H70" s="562" t="s">
        <v>77</v>
      </c>
      <c r="I70" s="1288"/>
      <c r="J70" s="564" t="s">
        <v>239</v>
      </c>
      <c r="K70" s="149" t="s">
        <v>139</v>
      </c>
    </row>
    <row r="71" spans="1:11" ht="17.25" customHeight="1" thickBot="1">
      <c r="A71" s="716"/>
      <c r="B71" s="1270"/>
      <c r="C71" s="1271"/>
      <c r="D71" s="1265"/>
      <c r="E71" s="15" t="s">
        <v>90</v>
      </c>
      <c r="F71" s="15"/>
      <c r="G71" s="15"/>
      <c r="H71" s="562" t="s">
        <v>77</v>
      </c>
      <c r="I71" s="1288"/>
      <c r="J71" s="564" t="s">
        <v>240</v>
      </c>
      <c r="K71" s="149" t="s">
        <v>139</v>
      </c>
    </row>
    <row r="72" spans="1:11" ht="17.25" customHeight="1" thickTop="1">
      <c r="A72" s="716"/>
      <c r="B72" s="565" t="s">
        <v>91</v>
      </c>
      <c r="C72" s="566"/>
      <c r="D72" s="566"/>
      <c r="E72" s="567"/>
      <c r="F72" s="568" t="s">
        <v>77</v>
      </c>
      <c r="G72" s="569"/>
      <c r="H72" s="570"/>
      <c r="I72" s="1288"/>
      <c r="J72" s="564" t="s">
        <v>245</v>
      </c>
      <c r="K72" s="149" t="s">
        <v>139</v>
      </c>
    </row>
    <row r="73" spans="1:11" ht="17.25" customHeight="1">
      <c r="A73" s="716"/>
      <c r="B73" s="42" t="s">
        <v>92</v>
      </c>
      <c r="C73" s="571"/>
      <c r="D73" s="571"/>
      <c r="E73" s="571"/>
      <c r="F73" s="549" t="s">
        <v>77</v>
      </c>
      <c r="G73" s="572"/>
      <c r="H73" s="573"/>
      <c r="I73" s="1288"/>
      <c r="J73" s="564" t="s">
        <v>241</v>
      </c>
      <c r="K73" s="149" t="s">
        <v>139</v>
      </c>
    </row>
    <row r="74" spans="1:11" ht="17.25" customHeight="1">
      <c r="A74" s="716"/>
      <c r="B74" s="42" t="s">
        <v>93</v>
      </c>
      <c r="C74" s="571"/>
      <c r="D74" s="571"/>
      <c r="E74" s="571"/>
      <c r="F74" s="549" t="s">
        <v>77</v>
      </c>
      <c r="G74" s="572"/>
      <c r="H74" s="573"/>
      <c r="I74" s="1289"/>
      <c r="J74" s="574" t="s">
        <v>344</v>
      </c>
      <c r="K74" s="150" t="s">
        <v>139</v>
      </c>
    </row>
    <row r="75" spans="1:11" ht="17.25" customHeight="1" thickBot="1">
      <c r="A75" s="753"/>
      <c r="B75" s="43" t="s">
        <v>94</v>
      </c>
      <c r="C75" s="575"/>
      <c r="D75" s="575"/>
      <c r="E75" s="575"/>
      <c r="F75" s="576" t="s">
        <v>77</v>
      </c>
      <c r="G75" s="577"/>
      <c r="H75" s="578"/>
      <c r="I75" s="612" t="s">
        <v>174</v>
      </c>
      <c r="J75" s="613"/>
      <c r="K75" s="614"/>
    </row>
    <row r="76" spans="1:11" ht="17.25" customHeight="1" thickTop="1">
      <c r="A76" s="692" t="s">
        <v>96</v>
      </c>
      <c r="B76" s="655" t="s">
        <v>100</v>
      </c>
      <c r="C76" s="656"/>
      <c r="D76" s="56"/>
      <c r="E76" s="15" t="s">
        <v>97</v>
      </c>
      <c r="F76" s="15"/>
      <c r="G76" s="15"/>
      <c r="H76" s="121" t="s">
        <v>77</v>
      </c>
      <c r="I76" s="621"/>
      <c r="J76" s="622"/>
      <c r="K76" s="623"/>
    </row>
    <row r="77" spans="1:11" ht="17.25" customHeight="1">
      <c r="A77" s="693"/>
      <c r="B77" s="657"/>
      <c r="C77" s="656"/>
      <c r="D77" s="120" t="s">
        <v>77</v>
      </c>
      <c r="E77" s="15" t="s">
        <v>98</v>
      </c>
      <c r="F77" s="15"/>
      <c r="G77" s="15"/>
      <c r="H77" s="121" t="s">
        <v>77</v>
      </c>
      <c r="I77" s="624"/>
      <c r="J77" s="625"/>
      <c r="K77" s="626"/>
    </row>
    <row r="78" spans="1:11" ht="17.25" customHeight="1" thickBot="1">
      <c r="A78" s="694"/>
      <c r="B78" s="658"/>
      <c r="C78" s="659"/>
      <c r="D78" s="579"/>
      <c r="E78" s="19" t="s">
        <v>99</v>
      </c>
      <c r="F78" s="19"/>
      <c r="G78" s="19"/>
      <c r="H78" s="580" t="s">
        <v>77</v>
      </c>
      <c r="I78" s="624"/>
      <c r="J78" s="625"/>
      <c r="K78" s="626"/>
    </row>
    <row r="79" spans="1:11" ht="17.25" customHeight="1" thickTop="1">
      <c r="A79" s="750" t="s">
        <v>106</v>
      </c>
      <c r="B79" s="114" t="s">
        <v>101</v>
      </c>
      <c r="C79" s="115"/>
      <c r="D79" s="680" t="s">
        <v>102</v>
      </c>
      <c r="E79" s="681"/>
      <c r="F79" s="117" t="s">
        <v>175</v>
      </c>
      <c r="G79" s="116" t="s">
        <v>80</v>
      </c>
      <c r="H79" s="124" t="s">
        <v>103</v>
      </c>
      <c r="I79" s="125" t="s">
        <v>167</v>
      </c>
      <c r="J79" s="617" t="s">
        <v>333</v>
      </c>
      <c r="K79" s="618"/>
    </row>
    <row r="80" spans="1:11" ht="17.25" customHeight="1" thickBot="1">
      <c r="A80" s="717"/>
      <c r="B80" s="94" t="s">
        <v>176</v>
      </c>
      <c r="C80" s="115"/>
      <c r="D80" s="682" t="s">
        <v>139</v>
      </c>
      <c r="E80" s="683"/>
      <c r="F80" s="138" t="s">
        <v>116</v>
      </c>
      <c r="G80" s="139" t="s">
        <v>116</v>
      </c>
      <c r="H80" s="140" t="s">
        <v>116</v>
      </c>
      <c r="I80" s="126" t="s">
        <v>170</v>
      </c>
      <c r="J80" s="619" t="s">
        <v>169</v>
      </c>
      <c r="K80" s="620"/>
    </row>
    <row r="81" spans="1:17" ht="17.25" customHeight="1" thickTop="1">
      <c r="A81" s="717"/>
      <c r="B81" s="819" t="s">
        <v>104</v>
      </c>
      <c r="C81" s="35" t="s">
        <v>107</v>
      </c>
      <c r="D81" s="825" t="s">
        <v>77</v>
      </c>
      <c r="E81" s="826"/>
      <c r="F81" s="138" t="s">
        <v>116</v>
      </c>
      <c r="G81" s="139" t="s">
        <v>116</v>
      </c>
      <c r="H81" s="140" t="s">
        <v>116</v>
      </c>
      <c r="I81" s="126" t="s">
        <v>171</v>
      </c>
      <c r="J81" s="619" t="s">
        <v>169</v>
      </c>
      <c r="K81" s="620"/>
    </row>
    <row r="82" spans="1:17" ht="17.25" customHeight="1">
      <c r="A82" s="717"/>
      <c r="B82" s="820"/>
      <c r="C82" s="36" t="s">
        <v>108</v>
      </c>
      <c r="D82" s="827" t="s">
        <v>116</v>
      </c>
      <c r="E82" s="828"/>
      <c r="F82" s="141" t="s">
        <v>116</v>
      </c>
      <c r="G82" s="142" t="s">
        <v>116</v>
      </c>
      <c r="H82" s="143" t="s">
        <v>116</v>
      </c>
      <c r="I82" s="126" t="s">
        <v>172</v>
      </c>
      <c r="J82" s="619" t="s">
        <v>169</v>
      </c>
      <c r="K82" s="620"/>
    </row>
    <row r="83" spans="1:17" ht="17.25" customHeight="1" thickBot="1">
      <c r="A83" s="717"/>
      <c r="B83" s="820"/>
      <c r="C83" s="36" t="s">
        <v>109</v>
      </c>
      <c r="D83" s="827" t="s">
        <v>116</v>
      </c>
      <c r="E83" s="828"/>
      <c r="F83" s="141" t="s">
        <v>116</v>
      </c>
      <c r="G83" s="142" t="s">
        <v>116</v>
      </c>
      <c r="H83" s="143" t="s">
        <v>116</v>
      </c>
      <c r="I83" s="127" t="s">
        <v>173</v>
      </c>
      <c r="J83" s="608" t="s">
        <v>168</v>
      </c>
      <c r="K83" s="609"/>
    </row>
    <row r="84" spans="1:17" ht="17.25" customHeight="1" thickTop="1" thickBot="1">
      <c r="A84" s="717"/>
      <c r="B84" s="821"/>
      <c r="C84" s="37" t="s">
        <v>110</v>
      </c>
      <c r="D84" s="806" t="s">
        <v>116</v>
      </c>
      <c r="E84" s="807"/>
      <c r="F84" s="144" t="s">
        <v>116</v>
      </c>
      <c r="G84" s="145" t="s">
        <v>116</v>
      </c>
      <c r="H84" s="144" t="s">
        <v>116</v>
      </c>
      <c r="I84" s="816" t="s">
        <v>174</v>
      </c>
      <c r="J84" s="817"/>
      <c r="K84" s="818"/>
    </row>
    <row r="85" spans="1:17" ht="17.25" customHeight="1" thickTop="1">
      <c r="A85" s="717"/>
      <c r="B85" s="829" t="s">
        <v>105</v>
      </c>
      <c r="C85" s="34" t="s">
        <v>111</v>
      </c>
      <c r="D85" s="822" t="s">
        <v>116</v>
      </c>
      <c r="E85" s="822"/>
      <c r="F85" s="139" t="s">
        <v>116</v>
      </c>
      <c r="G85" s="139" t="s">
        <v>116</v>
      </c>
      <c r="H85" s="138" t="s">
        <v>116</v>
      </c>
      <c r="I85" s="697"/>
      <c r="J85" s="698"/>
      <c r="K85" s="699"/>
    </row>
    <row r="86" spans="1:17" ht="17.25" customHeight="1">
      <c r="A86" s="717"/>
      <c r="B86" s="830"/>
      <c r="C86" s="26" t="s">
        <v>112</v>
      </c>
      <c r="D86" s="823" t="s">
        <v>116</v>
      </c>
      <c r="E86" s="823"/>
      <c r="F86" s="142" t="s">
        <v>116</v>
      </c>
      <c r="G86" s="142" t="s">
        <v>116</v>
      </c>
      <c r="H86" s="141" t="s">
        <v>116</v>
      </c>
      <c r="I86" s="644"/>
      <c r="J86" s="645"/>
      <c r="K86" s="700"/>
    </row>
    <row r="87" spans="1:17" ht="17.25" customHeight="1" thickBot="1">
      <c r="A87" s="717"/>
      <c r="B87" s="830"/>
      <c r="C87" s="38" t="s">
        <v>113</v>
      </c>
      <c r="D87" s="824" t="s">
        <v>116</v>
      </c>
      <c r="E87" s="824"/>
      <c r="F87" s="142" t="s">
        <v>116</v>
      </c>
      <c r="G87" s="142" t="s">
        <v>116</v>
      </c>
      <c r="H87" s="141" t="s">
        <v>116</v>
      </c>
      <c r="I87" s="644"/>
      <c r="J87" s="645"/>
      <c r="K87" s="700"/>
    </row>
    <row r="88" spans="1:17" ht="17.25" customHeight="1" thickTop="1">
      <c r="A88" s="717"/>
      <c r="B88" s="831"/>
      <c r="C88" s="354" t="s">
        <v>114</v>
      </c>
      <c r="D88" s="833" t="s">
        <v>116</v>
      </c>
      <c r="E88" s="834"/>
      <c r="F88" s="146" t="s">
        <v>116</v>
      </c>
      <c r="G88" s="147" t="s">
        <v>116</v>
      </c>
      <c r="H88" s="146" t="s">
        <v>116</v>
      </c>
      <c r="I88" s="644"/>
      <c r="J88" s="645"/>
      <c r="K88" s="700"/>
    </row>
    <row r="89" spans="1:17" ht="17.25" customHeight="1" thickBot="1">
      <c r="A89" s="628"/>
      <c r="B89" s="832"/>
      <c r="C89" s="37" t="s">
        <v>115</v>
      </c>
      <c r="D89" s="806" t="s">
        <v>116</v>
      </c>
      <c r="E89" s="807"/>
      <c r="F89" s="144" t="s">
        <v>116</v>
      </c>
      <c r="G89" s="145" t="s">
        <v>116</v>
      </c>
      <c r="H89" s="144" t="s">
        <v>116</v>
      </c>
      <c r="I89" s="701"/>
      <c r="J89" s="702"/>
      <c r="K89" s="703"/>
    </row>
    <row r="90" spans="1:17" ht="17.25" customHeight="1" thickTop="1">
      <c r="A90" s="750" t="s">
        <v>117</v>
      </c>
      <c r="B90" s="349" t="s">
        <v>119</v>
      </c>
      <c r="C90" s="39"/>
      <c r="D90" s="15"/>
      <c r="E90" s="836"/>
      <c r="F90" s="837"/>
      <c r="G90" s="837"/>
      <c r="H90" s="837"/>
      <c r="I90" s="837"/>
      <c r="J90" s="837"/>
      <c r="K90" s="838"/>
    </row>
    <row r="91" spans="1:17" ht="17.25" customHeight="1">
      <c r="A91" s="717"/>
      <c r="B91" s="28" t="s">
        <v>120</v>
      </c>
      <c r="C91" s="29"/>
      <c r="D91" s="19"/>
      <c r="E91" s="839"/>
      <c r="F91" s="839"/>
      <c r="G91" s="839"/>
      <c r="H91" s="839"/>
      <c r="I91" s="839"/>
      <c r="J91" s="839"/>
      <c r="K91" s="840"/>
    </row>
    <row r="92" spans="1:17" ht="17.25" customHeight="1">
      <c r="A92" s="717"/>
      <c r="B92" s="349" t="s">
        <v>121</v>
      </c>
      <c r="C92" s="27"/>
      <c r="D92" s="12"/>
      <c r="E92" s="837"/>
      <c r="F92" s="837"/>
      <c r="G92" s="837"/>
      <c r="H92" s="837"/>
      <c r="I92" s="837"/>
      <c r="J92" s="837"/>
      <c r="K92" s="838"/>
    </row>
    <row r="93" spans="1:17" ht="17.25" customHeight="1">
      <c r="A93" s="717"/>
      <c r="B93" s="28" t="s">
        <v>122</v>
      </c>
      <c r="C93" s="29"/>
      <c r="D93" s="29"/>
      <c r="E93" s="839"/>
      <c r="F93" s="839"/>
      <c r="G93" s="839"/>
      <c r="H93" s="839"/>
      <c r="I93" s="839"/>
      <c r="J93" s="839"/>
      <c r="K93" s="840"/>
      <c r="L93" s="247"/>
      <c r="M93" s="223"/>
      <c r="N93" s="223"/>
      <c r="O93" s="224" t="s">
        <v>195</v>
      </c>
      <c r="P93" s="224" t="s">
        <v>196</v>
      </c>
      <c r="Q93" s="224" t="s">
        <v>197</v>
      </c>
    </row>
    <row r="94" spans="1:17" ht="17.25" customHeight="1">
      <c r="A94" s="717"/>
      <c r="B94" s="725" t="s">
        <v>123</v>
      </c>
      <c r="C94" s="796"/>
      <c r="D94" s="796"/>
      <c r="E94" s="841"/>
      <c r="F94" s="841"/>
      <c r="G94" s="841"/>
      <c r="H94" s="841"/>
      <c r="I94" s="841"/>
      <c r="J94" s="841"/>
      <c r="K94" s="842"/>
      <c r="L94" s="248"/>
      <c r="M94" s="225" t="s">
        <v>198</v>
      </c>
      <c r="N94" s="225" t="s">
        <v>139</v>
      </c>
      <c r="O94" s="299" t="str">
        <f>+K13</f>
        <v>人</v>
      </c>
      <c r="P94" s="299" t="str">
        <f>+I8</f>
        <v>人</v>
      </c>
      <c r="Q94" s="299" t="e">
        <f>+P94-O94</f>
        <v>#VALUE!</v>
      </c>
    </row>
    <row r="95" spans="1:17" ht="17.25" customHeight="1">
      <c r="A95" s="628"/>
      <c r="B95" s="808"/>
      <c r="C95" s="809"/>
      <c r="D95" s="809"/>
      <c r="E95" s="843"/>
      <c r="F95" s="843"/>
      <c r="G95" s="843"/>
      <c r="H95" s="843"/>
      <c r="I95" s="843"/>
      <c r="J95" s="843"/>
      <c r="K95" s="844"/>
      <c r="L95" s="248"/>
      <c r="M95" s="225" t="s">
        <v>199</v>
      </c>
      <c r="N95" s="225" t="s">
        <v>139</v>
      </c>
      <c r="O95" s="299" t="str">
        <f>+K15</f>
        <v>人</v>
      </c>
      <c r="P95" s="299" t="str">
        <f>+I8</f>
        <v>人</v>
      </c>
      <c r="Q95" s="299" t="e">
        <f>+P95-O95</f>
        <v>#VALUE!</v>
      </c>
    </row>
    <row r="96" spans="1:17" ht="17.25" customHeight="1">
      <c r="A96" s="750" t="s">
        <v>118</v>
      </c>
      <c r="B96" s="810" t="s">
        <v>131</v>
      </c>
      <c r="C96" s="811"/>
      <c r="D96" s="811"/>
      <c r="E96" s="811"/>
      <c r="F96" s="811"/>
      <c r="G96" s="811"/>
      <c r="H96" s="811"/>
      <c r="I96" s="811"/>
      <c r="J96" s="811"/>
      <c r="K96" s="812"/>
      <c r="L96" s="249"/>
      <c r="M96" s="225" t="s">
        <v>201</v>
      </c>
      <c r="N96" s="225" t="s">
        <v>285</v>
      </c>
      <c r="O96" s="299" t="str">
        <f>+K29</f>
        <v>個</v>
      </c>
      <c r="P96" s="299" t="str">
        <f>+K30</f>
        <v>個</v>
      </c>
      <c r="Q96" s="299" t="e">
        <f>+O96-P96</f>
        <v>#VALUE!</v>
      </c>
    </row>
    <row r="97" spans="1:17" ht="17.25" customHeight="1">
      <c r="A97" s="717"/>
      <c r="B97" s="813"/>
      <c r="C97" s="814"/>
      <c r="D97" s="814"/>
      <c r="E97" s="814"/>
      <c r="F97" s="814"/>
      <c r="G97" s="814"/>
      <c r="H97" s="814"/>
      <c r="I97" s="814"/>
      <c r="J97" s="814"/>
      <c r="K97" s="815"/>
      <c r="L97" s="249"/>
      <c r="M97" s="225" t="s">
        <v>202</v>
      </c>
      <c r="N97" s="225" t="s">
        <v>286</v>
      </c>
      <c r="O97" s="299" t="str">
        <f>+K31</f>
        <v>L/日/避難所</v>
      </c>
      <c r="P97" s="299" t="str">
        <f>+K32</f>
        <v>L/日/避難所</v>
      </c>
      <c r="Q97" s="299" t="e">
        <f>+O97-P97</f>
        <v>#VALUE!</v>
      </c>
    </row>
    <row r="98" spans="1:17" ht="17.25" customHeight="1">
      <c r="A98" s="717"/>
      <c r="B98" s="810" t="s">
        <v>132</v>
      </c>
      <c r="C98" s="811"/>
      <c r="D98" s="811"/>
      <c r="E98" s="811"/>
      <c r="F98" s="811"/>
      <c r="G98" s="811"/>
      <c r="H98" s="811"/>
      <c r="I98" s="811"/>
      <c r="J98" s="811"/>
      <c r="K98" s="812"/>
      <c r="L98" s="249"/>
      <c r="M98" s="225" t="s">
        <v>203</v>
      </c>
      <c r="N98" s="225" t="s">
        <v>287</v>
      </c>
      <c r="O98" s="299" t="str">
        <f>+K33</f>
        <v>L/日/避難所</v>
      </c>
      <c r="P98" s="299" t="str">
        <f>+K34</f>
        <v>L/日/避難所</v>
      </c>
      <c r="Q98" s="299" t="e">
        <f>+O98-P98</f>
        <v>#VALUE!</v>
      </c>
    </row>
    <row r="99" spans="1:17" ht="17.25" customHeight="1">
      <c r="A99" s="717"/>
      <c r="B99" s="813"/>
      <c r="C99" s="814"/>
      <c r="D99" s="814"/>
      <c r="E99" s="814"/>
      <c r="F99" s="814"/>
      <c r="G99" s="814"/>
      <c r="H99" s="814"/>
      <c r="I99" s="814"/>
      <c r="J99" s="814"/>
      <c r="K99" s="815"/>
      <c r="L99" s="249"/>
      <c r="M99" s="225" t="s">
        <v>205</v>
      </c>
      <c r="N99" s="225" t="s">
        <v>288</v>
      </c>
      <c r="O99" s="299" t="str">
        <f>+K40</f>
        <v>箇所</v>
      </c>
      <c r="P99" s="299" t="str">
        <f>+F40</f>
        <v>（　　箇所）</v>
      </c>
      <c r="Q99" s="299" t="e">
        <f>+O99-P99</f>
        <v>#VALUE!</v>
      </c>
    </row>
    <row r="100" spans="1:17" ht="17.25" customHeight="1">
      <c r="A100" s="717"/>
      <c r="B100" s="810" t="s">
        <v>124</v>
      </c>
      <c r="C100" s="811"/>
      <c r="D100" s="811"/>
      <c r="E100" s="811"/>
      <c r="F100" s="811"/>
      <c r="G100" s="811"/>
      <c r="H100" s="811"/>
      <c r="I100" s="811"/>
      <c r="J100" s="811"/>
      <c r="K100" s="812"/>
      <c r="L100" s="337"/>
      <c r="M100" s="225" t="s">
        <v>204</v>
      </c>
      <c r="N100" s="225"/>
      <c r="O100" s="973">
        <f>+I52</f>
        <v>0</v>
      </c>
      <c r="P100" s="973"/>
      <c r="Q100" s="973"/>
    </row>
    <row r="101" spans="1:17" ht="17.25" customHeight="1" thickBot="1">
      <c r="A101" s="717"/>
      <c r="B101" s="881"/>
      <c r="C101" s="882"/>
      <c r="D101" s="882"/>
      <c r="E101" s="882"/>
      <c r="F101" s="882"/>
      <c r="G101" s="882"/>
      <c r="H101" s="882"/>
      <c r="I101" s="882"/>
      <c r="J101" s="882"/>
      <c r="K101" s="883"/>
      <c r="L101" s="337"/>
      <c r="M101" s="225" t="s">
        <v>200</v>
      </c>
      <c r="N101" s="225"/>
      <c r="O101" s="299" t="str">
        <f>+F25</f>
        <v>有　・　無</v>
      </c>
      <c r="P101" s="299"/>
      <c r="Q101" s="299"/>
    </row>
    <row r="102" spans="1:17" ht="14.25" customHeight="1" thickTop="1">
      <c r="A102" s="716"/>
      <c r="B102" s="253" t="s">
        <v>227</v>
      </c>
      <c r="C102" s="253"/>
      <c r="D102" s="254"/>
      <c r="E102" s="254"/>
      <c r="F102" s="254"/>
      <c r="G102" s="254"/>
      <c r="H102" s="254"/>
      <c r="I102" s="254"/>
      <c r="J102" s="254"/>
      <c r="K102" s="252"/>
      <c r="L102" s="338"/>
      <c r="M102" s="184"/>
      <c r="N102" s="184"/>
      <c r="O102" s="180"/>
      <c r="P102" s="180"/>
      <c r="Q102" s="180"/>
    </row>
    <row r="103" spans="1:17" ht="14.25" customHeight="1">
      <c r="A103" s="716"/>
      <c r="B103" s="1147" t="s">
        <v>351</v>
      </c>
      <c r="C103" s="1148"/>
      <c r="D103" s="966"/>
      <c r="E103" s="966"/>
      <c r="F103" s="966"/>
      <c r="G103" s="966"/>
      <c r="H103" s="966"/>
      <c r="I103" s="966"/>
      <c r="J103" s="966"/>
      <c r="K103" s="967"/>
      <c r="L103" s="338"/>
      <c r="M103" s="184"/>
      <c r="N103" s="184"/>
      <c r="O103" s="184"/>
      <c r="P103" s="184"/>
      <c r="Q103" s="184"/>
    </row>
    <row r="104" spans="1:17" ht="14.25" customHeight="1">
      <c r="A104" s="716"/>
      <c r="B104" s="800"/>
      <c r="C104" s="801"/>
      <c r="D104" s="801"/>
      <c r="E104" s="801"/>
      <c r="F104" s="801"/>
      <c r="G104" s="801"/>
      <c r="H104" s="801"/>
      <c r="I104" s="801"/>
      <c r="J104" s="801"/>
      <c r="K104" s="802"/>
      <c r="L104" s="184"/>
      <c r="M104" s="184"/>
      <c r="N104" s="184"/>
      <c r="O104" s="184"/>
      <c r="P104" s="184"/>
    </row>
    <row r="105" spans="1:17" ht="14.25" customHeight="1" thickBot="1">
      <c r="A105" s="753"/>
      <c r="B105" s="803"/>
      <c r="C105" s="804"/>
      <c r="D105" s="804"/>
      <c r="E105" s="804"/>
      <c r="F105" s="804"/>
      <c r="G105" s="804"/>
      <c r="H105" s="804"/>
      <c r="I105" s="804"/>
      <c r="J105" s="804"/>
      <c r="K105" s="805"/>
    </row>
    <row r="106" spans="1:17" ht="14.25" thickTop="1"/>
  </sheetData>
  <mergeCells count="150">
    <mergeCell ref="A96:A105"/>
    <mergeCell ref="B96:K97"/>
    <mergeCell ref="B98:K99"/>
    <mergeCell ref="B100:K101"/>
    <mergeCell ref="O100:Q100"/>
    <mergeCell ref="B103:C103"/>
    <mergeCell ref="D103:K103"/>
    <mergeCell ref="B104:K105"/>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I85:K89"/>
    <mergeCell ref="D86:E86"/>
    <mergeCell ref="D87:E87"/>
    <mergeCell ref="D88:E88"/>
    <mergeCell ref="B81:B84"/>
    <mergeCell ref="D81:E81"/>
    <mergeCell ref="J81:K81"/>
    <mergeCell ref="D82:E82"/>
    <mergeCell ref="J82:K82"/>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I35:K39"/>
    <mergeCell ref="B29:C34"/>
    <mergeCell ref="I29:J29"/>
    <mergeCell ref="I30:J30"/>
    <mergeCell ref="I31:J31"/>
    <mergeCell ref="I32:J32"/>
    <mergeCell ref="D40:D42"/>
    <mergeCell ref="I40:J40"/>
    <mergeCell ref="I41:J41"/>
    <mergeCell ref="E29:F29"/>
    <mergeCell ref="G29:H29"/>
    <mergeCell ref="E30:F30"/>
    <mergeCell ref="F37:G37"/>
    <mergeCell ref="F38:G38"/>
    <mergeCell ref="F39:G39"/>
    <mergeCell ref="A27:A28"/>
    <mergeCell ref="B27:H28"/>
    <mergeCell ref="I27:K28"/>
    <mergeCell ref="D19:H19"/>
    <mergeCell ref="B20:C21"/>
    <mergeCell ref="D20:H20"/>
    <mergeCell ref="I20:K20"/>
    <mergeCell ref="D21:K21"/>
    <mergeCell ref="B22:C23"/>
    <mergeCell ref="D22:H22"/>
    <mergeCell ref="I22:K23"/>
    <mergeCell ref="D23:H2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D11:E11"/>
    <mergeCell ref="I11:K12"/>
    <mergeCell ref="B12:H12"/>
    <mergeCell ref="A7:A13"/>
    <mergeCell ref="B7:E7"/>
    <mergeCell ref="F7:H7"/>
    <mergeCell ref="B8:E8"/>
    <mergeCell ref="D9:E9"/>
    <mergeCell ref="G9:H9"/>
    <mergeCell ref="B13:H13"/>
    <mergeCell ref="I13:J13"/>
    <mergeCell ref="E1:K1"/>
    <mergeCell ref="A2:E3"/>
    <mergeCell ref="G2:H2"/>
    <mergeCell ref="I2:K2"/>
    <mergeCell ref="G3:H3"/>
    <mergeCell ref="I3:K3"/>
    <mergeCell ref="J9:K9"/>
    <mergeCell ref="B10:E10"/>
    <mergeCell ref="G10:H10"/>
    <mergeCell ref="E51:F51"/>
    <mergeCell ref="G51:H51"/>
    <mergeCell ref="G30:H30"/>
    <mergeCell ref="E31:G31"/>
    <mergeCell ref="E32:G32"/>
    <mergeCell ref="E33:F33"/>
    <mergeCell ref="G33:H33"/>
    <mergeCell ref="E34:F34"/>
    <mergeCell ref="G34:H34"/>
    <mergeCell ref="F35:G35"/>
    <mergeCell ref="F36:G36"/>
  </mergeCells>
  <phoneticPr fontId="47"/>
  <conditionalFormatting sqref="Q96 Q101">
    <cfRule type="cellIs" dxfId="15" priority="4" stopIfTrue="1" operator="greaterThan">
      <formula>0</formula>
    </cfRule>
  </conditionalFormatting>
  <conditionalFormatting sqref="Q99">
    <cfRule type="cellIs" dxfId="14" priority="3" stopIfTrue="1" operator="greaterThan">
      <formula>0</formula>
    </cfRule>
  </conditionalFormatting>
  <conditionalFormatting sqref="Q97:Q98">
    <cfRule type="cellIs" dxfId="13" priority="2" stopIfTrue="1" operator="greaterThan">
      <formula>0</formula>
    </cfRule>
  </conditionalFormatting>
  <conditionalFormatting sqref="Q94:Q95">
    <cfRule type="cellIs" dxfId="12" priority="1" stopIfTrue="1" operator="greaterThan">
      <formula>0</formula>
    </cfRule>
  </conditionalFormatting>
  <dataValidations count="18">
    <dataValidation type="list" allowBlank="1" showInputMessage="1" showErrorMessage="1" sqref="J80:K83">
      <formula1>"◎,○,×"</formula1>
    </dataValidation>
    <dataValidation type="list" allowBlank="1" showInputMessage="1" showErrorMessage="1" sqref="F61">
      <formula1>"熊本県,大分県,福岡県,長崎県"</formula1>
    </dataValidation>
    <dataValidation type="list" allowBlank="1" showInputMessage="1" showErrorMessage="1" sqref="E45:F45">
      <formula1>"不良　・　普　・　良,不良,普,良"</formula1>
    </dataValidation>
    <dataValidation type="list" allowBlank="1" showInputMessage="1" showErrorMessage="1" sqref="G52:H52">
      <formula1>"無(不適)　・　有(適),無(不適),有(適)"</formula1>
    </dataValidation>
    <dataValidation type="list" allowBlank="1" showInputMessage="1" showErrorMessage="1" sqref="E29:F30 E33:F34">
      <formula1>"可(開通)・不可(不通),可(開通),不可(不通)"</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35:E39">
      <formula1>"無・有,無,有"</formula1>
    </dataValidation>
    <dataValidation type="list" allowBlank="1" showInputMessage="1" showErrorMessage="1" sqref="F35:G39">
      <formula1>"（使用可・使用不可）,（使用可),（使用不可）"</formula1>
    </dataValidation>
    <dataValidation type="list" allowBlank="1" showInputMessage="1" showErrorMessage="1" sqref="E40">
      <formula1>"無(使用不可)・有(使用可),無(使用不可),有(使用可)"</formula1>
    </dataValidation>
    <dataValidation type="list" allowBlank="1" showInputMessage="1" showErrorMessage="1" sqref="F41:F42 H41:H42">
      <formula1>"不良・普・良,不良,普,良"</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H40 E43:E44 G44">
      <formula1>"無 ・ 有,無,有"</formula1>
    </dataValidation>
    <dataValidation type="list" allowBlank="1" showInputMessage="1" showErrorMessage="1" sqref="H45:H46 F46 E48:E50 H49:H50 E52">
      <formula1>"無　・　有,有,無"</formula1>
    </dataValidation>
    <dataValidation type="list" allowBlank="1" showInputMessage="1" showErrorMessage="1" sqref="G47:H48">
      <formula1>"不適　・　適,適,不適"</formula1>
    </dataValidation>
    <dataValidation type="list" allowBlank="1" showInputMessage="1" showErrorMessage="1" sqref="E51">
      <formula1>"１回　・　２回　・　３回,１回,２回,３回"</formula1>
    </dataValidation>
    <dataValidation type="list" allowBlank="1" showInputMessage="1" showErrorMessage="1" sqref="G51:H51">
      <formula1>"十分 ・ 不足 ・ 無,十分,不足,無"</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zoomScale="110" zoomScaleNormal="100" zoomScaleSheetLayoutView="110" workbookViewId="0">
      <selection activeCell="B103" sqref="B103:C103"/>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125" style="1" customWidth="1"/>
    <col min="13" max="13" width="8.5" style="1" customWidth="1"/>
    <col min="14" max="14" width="7.875" style="1" customWidth="1"/>
    <col min="15" max="16" width="8.25" style="1" customWidth="1"/>
    <col min="17" max="16384" width="9" style="1"/>
  </cols>
  <sheetData>
    <row r="1" spans="1:11" ht="17.25" customHeight="1" thickBot="1">
      <c r="A1" s="4" t="s">
        <v>225</v>
      </c>
      <c r="B1" s="4"/>
      <c r="C1" s="4"/>
      <c r="D1" s="4"/>
      <c r="E1" s="1248" t="s">
        <v>342</v>
      </c>
      <c r="F1" s="1248"/>
      <c r="G1" s="1248"/>
      <c r="H1" s="1248"/>
      <c r="I1" s="1248"/>
      <c r="J1" s="1248"/>
      <c r="K1" s="1248"/>
    </row>
    <row r="2" spans="1:11" ht="17.25" customHeight="1" thickTop="1">
      <c r="A2" s="678" t="s">
        <v>130</v>
      </c>
      <c r="B2" s="679"/>
      <c r="C2" s="679"/>
      <c r="D2" s="679"/>
      <c r="E2" s="679"/>
      <c r="F2" s="4"/>
      <c r="G2" s="669" t="s">
        <v>65</v>
      </c>
      <c r="H2" s="670"/>
      <c r="I2" s="663" t="s">
        <v>0</v>
      </c>
      <c r="J2" s="664"/>
      <c r="K2" s="665"/>
    </row>
    <row r="3" spans="1:11" ht="17.25" customHeight="1" thickBot="1">
      <c r="A3" s="679"/>
      <c r="B3" s="679"/>
      <c r="C3" s="679"/>
      <c r="D3" s="679"/>
      <c r="E3" s="679"/>
      <c r="F3" s="4"/>
      <c r="G3" s="671" t="s">
        <v>28</v>
      </c>
      <c r="H3" s="672"/>
      <c r="I3" s="666"/>
      <c r="J3" s="667"/>
      <c r="K3" s="668"/>
    </row>
    <row r="4" spans="1:11" ht="17.25" customHeight="1" thickTop="1">
      <c r="A4" s="6" t="s">
        <v>1</v>
      </c>
      <c r="B4" s="4"/>
      <c r="C4" s="4"/>
      <c r="D4" s="4"/>
      <c r="E4" s="4"/>
      <c r="F4" s="4"/>
      <c r="G4" s="530"/>
      <c r="H4" s="60"/>
      <c r="I4" s="60"/>
      <c r="J4" s="60"/>
      <c r="K4" s="60"/>
    </row>
    <row r="5" spans="1:11" ht="17.25" customHeight="1">
      <c r="A5" s="6" t="s">
        <v>2</v>
      </c>
      <c r="B5" s="4"/>
      <c r="C5" s="4"/>
      <c r="D5" s="4"/>
      <c r="E5" s="4"/>
      <c r="F5" s="4"/>
      <c r="G5" s="4"/>
      <c r="H5" s="4"/>
      <c r="I5" s="4"/>
      <c r="J5" s="4"/>
      <c r="K5" s="4"/>
    </row>
    <row r="6" spans="1:11" ht="17.25" customHeight="1" thickBot="1">
      <c r="A6" s="6" t="s">
        <v>3</v>
      </c>
      <c r="B6" s="4"/>
      <c r="C6" s="4"/>
      <c r="D6" s="4"/>
      <c r="E6" s="4"/>
      <c r="F6" s="4"/>
      <c r="G6" s="4"/>
      <c r="H6" s="4"/>
      <c r="I6" s="4"/>
      <c r="J6" s="4"/>
      <c r="K6" s="4"/>
    </row>
    <row r="7" spans="1:11" ht="17.25" customHeight="1" thickTop="1" thickBot="1">
      <c r="A7" s="715" t="s">
        <v>4</v>
      </c>
      <c r="B7" s="730" t="s">
        <v>5</v>
      </c>
      <c r="C7" s="729"/>
      <c r="D7" s="729"/>
      <c r="E7" s="731"/>
      <c r="F7" s="728" t="s">
        <v>73</v>
      </c>
      <c r="G7" s="729"/>
      <c r="H7" s="729"/>
      <c r="I7" s="347" t="s">
        <v>16</v>
      </c>
      <c r="J7" s="369" t="s">
        <v>349</v>
      </c>
      <c r="K7" s="370" t="s">
        <v>350</v>
      </c>
    </row>
    <row r="8" spans="1:11" ht="17.25" customHeight="1" thickTop="1" thickBot="1">
      <c r="A8" s="716"/>
      <c r="B8" s="675"/>
      <c r="C8" s="676"/>
      <c r="D8" s="676"/>
      <c r="E8" s="677"/>
      <c r="F8" s="47"/>
      <c r="G8" s="48"/>
      <c r="H8" s="48"/>
      <c r="I8" s="169" t="s">
        <v>77</v>
      </c>
      <c r="J8" s="91" t="s">
        <v>149</v>
      </c>
      <c r="K8" s="531" t="s">
        <v>150</v>
      </c>
    </row>
    <row r="9" spans="1:11" ht="17.25" customHeight="1" thickTop="1">
      <c r="A9" s="717"/>
      <c r="B9" s="16" t="s">
        <v>14</v>
      </c>
      <c r="C9" s="15"/>
      <c r="D9" s="723"/>
      <c r="E9" s="724"/>
      <c r="F9" s="16" t="s">
        <v>15</v>
      </c>
      <c r="G9" s="721"/>
      <c r="H9" s="722"/>
      <c r="I9" s="16" t="s">
        <v>6</v>
      </c>
      <c r="J9" s="673"/>
      <c r="K9" s="674"/>
    </row>
    <row r="10" spans="1:11" ht="17.25" customHeight="1">
      <c r="A10" s="717"/>
      <c r="B10" s="718"/>
      <c r="C10" s="719"/>
      <c r="D10" s="719"/>
      <c r="E10" s="720"/>
      <c r="F10" s="77" t="s">
        <v>136</v>
      </c>
      <c r="G10" s="649"/>
      <c r="H10" s="650"/>
      <c r="I10" s="532"/>
      <c r="J10" s="533"/>
      <c r="K10" s="534" t="s">
        <v>347</v>
      </c>
    </row>
    <row r="11" spans="1:11" ht="17.25" customHeight="1">
      <c r="A11" s="717"/>
      <c r="B11" s="13" t="s">
        <v>20</v>
      </c>
      <c r="C11" s="14"/>
      <c r="D11" s="637" t="s">
        <v>315</v>
      </c>
      <c r="E11" s="637"/>
      <c r="F11" s="78" t="s">
        <v>137</v>
      </c>
      <c r="G11" s="168" t="str">
        <f>IF(ISERROR(K10/I8),"",K10/I8)</f>
        <v/>
      </c>
      <c r="H11" s="10" t="s">
        <v>138</v>
      </c>
      <c r="I11" s="861" t="s">
        <v>7</v>
      </c>
      <c r="J11" s="862"/>
      <c r="K11" s="863"/>
    </row>
    <row r="12" spans="1:11" ht="17.25" customHeight="1">
      <c r="A12" s="717"/>
      <c r="B12" s="725" t="s">
        <v>60</v>
      </c>
      <c r="C12" s="726"/>
      <c r="D12" s="726"/>
      <c r="E12" s="726"/>
      <c r="F12" s="726"/>
      <c r="G12" s="726"/>
      <c r="H12" s="727"/>
      <c r="I12" s="864"/>
      <c r="J12" s="865"/>
      <c r="K12" s="866"/>
    </row>
    <row r="13" spans="1:11" ht="17.25" customHeight="1" thickBot="1">
      <c r="A13" s="628"/>
      <c r="B13" s="885"/>
      <c r="C13" s="786"/>
      <c r="D13" s="786"/>
      <c r="E13" s="786"/>
      <c r="F13" s="786"/>
      <c r="G13" s="786"/>
      <c r="H13" s="787"/>
      <c r="I13" s="776" t="s">
        <v>185</v>
      </c>
      <c r="J13" s="777"/>
      <c r="K13" s="166" t="str">
        <f>IF(ISERROR(K10/3.5),"人",K10/3.5)</f>
        <v>人</v>
      </c>
    </row>
    <row r="14" spans="1:11" ht="17.25" customHeight="1" thickTop="1">
      <c r="A14" s="715" t="s">
        <v>13</v>
      </c>
      <c r="B14" s="730" t="s">
        <v>8</v>
      </c>
      <c r="C14" s="739"/>
      <c r="D14" s="739"/>
      <c r="E14" s="739"/>
      <c r="F14" s="739"/>
      <c r="G14" s="739"/>
      <c r="H14" s="740"/>
      <c r="I14" s="774" t="s">
        <v>187</v>
      </c>
      <c r="J14" s="775"/>
      <c r="K14" s="167" t="str">
        <f>IF(ISERROR(I8-K13),"人",I8-K13)</f>
        <v>人</v>
      </c>
    </row>
    <row r="15" spans="1:11" ht="17.25" customHeight="1" thickBot="1">
      <c r="A15" s="716"/>
      <c r="B15" s="44" t="s">
        <v>17</v>
      </c>
      <c r="C15" s="45"/>
      <c r="D15" s="784"/>
      <c r="E15" s="784"/>
      <c r="F15" s="784"/>
      <c r="G15" s="784"/>
      <c r="H15" s="785"/>
      <c r="I15" s="774" t="s">
        <v>186</v>
      </c>
      <c r="J15" s="775"/>
      <c r="K15" s="166" t="str">
        <f>IF(ISERROR(K10/6.4),"人",K10/6.4)</f>
        <v>人</v>
      </c>
    </row>
    <row r="16" spans="1:11" ht="17.25" customHeight="1" thickTop="1">
      <c r="A16" s="717"/>
      <c r="B16" s="16" t="s">
        <v>18</v>
      </c>
      <c r="C16" s="15"/>
      <c r="D16" s="786"/>
      <c r="E16" s="786"/>
      <c r="F16" s="786"/>
      <c r="G16" s="786"/>
      <c r="H16" s="787"/>
      <c r="I16" s="776" t="s">
        <v>188</v>
      </c>
      <c r="J16" s="777"/>
      <c r="K16" s="167" t="str">
        <f>IF(ISERROR(I8-K15),"人",I8-K15)</f>
        <v>人</v>
      </c>
    </row>
    <row r="17" spans="1:12" ht="17.25" customHeight="1">
      <c r="A17" s="717"/>
      <c r="B17" s="736" t="s">
        <v>19</v>
      </c>
      <c r="C17" s="737"/>
      <c r="D17" s="737"/>
      <c r="E17" s="737"/>
      <c r="F17" s="737"/>
      <c r="G17" s="737"/>
      <c r="H17" s="738"/>
      <c r="I17" s="158"/>
      <c r="J17" s="159"/>
      <c r="K17" s="160"/>
    </row>
    <row r="18" spans="1:12" ht="17.25" customHeight="1">
      <c r="A18" s="717"/>
      <c r="B18" s="718"/>
      <c r="C18" s="719"/>
      <c r="D18" s="719"/>
      <c r="E18" s="719"/>
      <c r="F18" s="719"/>
      <c r="G18" s="719"/>
      <c r="H18" s="720"/>
      <c r="I18" s="158"/>
      <c r="J18" s="159"/>
      <c r="K18" s="160"/>
    </row>
    <row r="19" spans="1:12" ht="17.25" customHeight="1" thickBot="1">
      <c r="A19" s="717"/>
      <c r="B19" s="349" t="s">
        <v>21</v>
      </c>
      <c r="C19" s="12"/>
      <c r="D19" s="867" t="s">
        <v>29</v>
      </c>
      <c r="E19" s="867"/>
      <c r="F19" s="867"/>
      <c r="G19" s="867"/>
      <c r="H19" s="868"/>
      <c r="I19" s="158"/>
      <c r="J19" s="159"/>
      <c r="K19" s="160"/>
    </row>
    <row r="20" spans="1:12" ht="17.25" customHeight="1" thickTop="1">
      <c r="A20" s="716"/>
      <c r="B20" s="857" t="s">
        <v>26</v>
      </c>
      <c r="C20" s="858"/>
      <c r="D20" s="732" t="s">
        <v>30</v>
      </c>
      <c r="E20" s="732"/>
      <c r="F20" s="732"/>
      <c r="G20" s="732"/>
      <c r="H20" s="732"/>
      <c r="I20" s="1249" t="s">
        <v>126</v>
      </c>
      <c r="J20" s="1249"/>
      <c r="K20" s="1250"/>
    </row>
    <row r="21" spans="1:12" ht="17.25" customHeight="1" thickBot="1">
      <c r="A21" s="716"/>
      <c r="B21" s="859"/>
      <c r="C21" s="860"/>
      <c r="D21" s="695" t="s">
        <v>330</v>
      </c>
      <c r="E21" s="695"/>
      <c r="F21" s="695"/>
      <c r="G21" s="695"/>
      <c r="H21" s="695"/>
      <c r="I21" s="695"/>
      <c r="J21" s="695"/>
      <c r="K21" s="696"/>
    </row>
    <row r="22" spans="1:12" ht="17.25" customHeight="1" thickTop="1">
      <c r="A22" s="717"/>
      <c r="B22" s="655" t="s">
        <v>22</v>
      </c>
      <c r="C22" s="656"/>
      <c r="D22" s="786" t="s">
        <v>30</v>
      </c>
      <c r="E22" s="786"/>
      <c r="F22" s="786"/>
      <c r="G22" s="786"/>
      <c r="H22" s="786"/>
      <c r="I22" s="707" t="s">
        <v>11</v>
      </c>
      <c r="J22" s="708"/>
      <c r="K22" s="709"/>
    </row>
    <row r="23" spans="1:12" ht="17.25" customHeight="1">
      <c r="A23" s="717"/>
      <c r="B23" s="658"/>
      <c r="C23" s="659"/>
      <c r="D23" s="719" t="s">
        <v>27</v>
      </c>
      <c r="E23" s="719"/>
      <c r="F23" s="719"/>
      <c r="G23" s="719"/>
      <c r="H23" s="719"/>
      <c r="I23" s="710"/>
      <c r="J23" s="708"/>
      <c r="K23" s="709"/>
    </row>
    <row r="24" spans="1:12" ht="17.25" customHeight="1" thickBot="1">
      <c r="A24" s="717"/>
      <c r="B24" s="725" t="s">
        <v>9</v>
      </c>
      <c r="C24" s="796"/>
      <c r="D24" s="796"/>
      <c r="E24" s="796"/>
      <c r="F24" s="796"/>
      <c r="G24" s="796"/>
      <c r="H24" s="796"/>
      <c r="I24" s="790"/>
      <c r="J24" s="791"/>
      <c r="K24" s="792"/>
    </row>
    <row r="25" spans="1:12" ht="17.25" customHeight="1" thickTop="1" thickBot="1">
      <c r="A25" s="717"/>
      <c r="B25" s="17" t="s">
        <v>23</v>
      </c>
      <c r="C25" s="18"/>
      <c r="D25" s="348" t="s">
        <v>314</v>
      </c>
      <c r="E25" s="58" t="s">
        <v>71</v>
      </c>
      <c r="F25" s="175" t="s">
        <v>314</v>
      </c>
      <c r="G25" s="741"/>
      <c r="H25" s="742"/>
      <c r="I25" s="790"/>
      <c r="J25" s="791"/>
      <c r="K25" s="792"/>
    </row>
    <row r="26" spans="1:12" ht="17.25" customHeight="1" thickTop="1">
      <c r="A26" s="628"/>
      <c r="B26" s="869" t="s">
        <v>25</v>
      </c>
      <c r="C26" s="870"/>
      <c r="D26" s="870"/>
      <c r="E26" s="56" t="s">
        <v>314</v>
      </c>
      <c r="F26" s="733"/>
      <c r="G26" s="734"/>
      <c r="H26" s="735"/>
      <c r="I26" s="793"/>
      <c r="J26" s="794"/>
      <c r="K26" s="795"/>
    </row>
    <row r="27" spans="1:12" ht="17.25" customHeight="1">
      <c r="A27" s="627"/>
      <c r="B27" s="629" t="s">
        <v>293</v>
      </c>
      <c r="C27" s="630"/>
      <c r="D27" s="630"/>
      <c r="E27" s="630"/>
      <c r="F27" s="630"/>
      <c r="G27" s="630"/>
      <c r="H27" s="631"/>
      <c r="I27" s="680" t="s">
        <v>10</v>
      </c>
      <c r="J27" s="711"/>
      <c r="K27" s="681"/>
    </row>
    <row r="28" spans="1:12" ht="17.25" customHeight="1" thickBot="1">
      <c r="A28" s="628"/>
      <c r="B28" s="632"/>
      <c r="C28" s="633"/>
      <c r="D28" s="633"/>
      <c r="E28" s="633"/>
      <c r="F28" s="633"/>
      <c r="G28" s="633"/>
      <c r="H28" s="634"/>
      <c r="I28" s="712"/>
      <c r="J28" s="713"/>
      <c r="K28" s="714"/>
    </row>
    <row r="29" spans="1:12" ht="17.25" customHeight="1" thickTop="1">
      <c r="A29" s="750" t="s">
        <v>12</v>
      </c>
      <c r="B29" s="680" t="s">
        <v>31</v>
      </c>
      <c r="C29" s="847"/>
      <c r="D29" s="41" t="s">
        <v>32</v>
      </c>
      <c r="E29" s="1251" t="s">
        <v>296</v>
      </c>
      <c r="F29" s="1251"/>
      <c r="G29" s="1252" t="s">
        <v>294</v>
      </c>
      <c r="H29" s="1253"/>
      <c r="I29" s="764" t="s">
        <v>233</v>
      </c>
      <c r="J29" s="765"/>
      <c r="K29" s="535" t="str">
        <f>IF(ISERROR(I8/250),"個",ROUNDUP(I8/250,0))</f>
        <v>個</v>
      </c>
      <c r="L29" s="1" t="s">
        <v>193</v>
      </c>
    </row>
    <row r="30" spans="1:12" ht="17.25" customHeight="1">
      <c r="A30" s="717"/>
      <c r="B30" s="848"/>
      <c r="C30" s="849"/>
      <c r="D30" s="42" t="s">
        <v>62</v>
      </c>
      <c r="E30" s="1254" t="s">
        <v>296</v>
      </c>
      <c r="F30" s="1254"/>
      <c r="G30" s="1239" t="s">
        <v>294</v>
      </c>
      <c r="H30" s="1240"/>
      <c r="I30" s="646" t="s">
        <v>182</v>
      </c>
      <c r="J30" s="766"/>
      <c r="K30" s="536" t="s">
        <v>181</v>
      </c>
    </row>
    <row r="31" spans="1:12" ht="17.25" customHeight="1">
      <c r="A31" s="717"/>
      <c r="B31" s="848"/>
      <c r="C31" s="849"/>
      <c r="D31" s="42" t="s">
        <v>33</v>
      </c>
      <c r="E31" s="1241" t="s">
        <v>297</v>
      </c>
      <c r="F31" s="1241"/>
      <c r="G31" s="1241"/>
      <c r="H31" s="537" t="s">
        <v>295</v>
      </c>
      <c r="I31" s="646" t="s">
        <v>207</v>
      </c>
      <c r="J31" s="616"/>
      <c r="K31" s="171" t="str">
        <f>IF(ISERROR(I8*6),"L/日/避難所",I8*6)</f>
        <v>L/日/避難所</v>
      </c>
    </row>
    <row r="32" spans="1:12" ht="17.25" customHeight="1" thickBot="1">
      <c r="A32" s="717"/>
      <c r="B32" s="848"/>
      <c r="C32" s="849"/>
      <c r="D32" s="43" t="s">
        <v>41</v>
      </c>
      <c r="E32" s="1238" t="s">
        <v>302</v>
      </c>
      <c r="F32" s="1238"/>
      <c r="G32" s="1238"/>
      <c r="H32" s="538" t="s">
        <v>295</v>
      </c>
      <c r="I32" s="646" t="s">
        <v>192</v>
      </c>
      <c r="J32" s="616"/>
      <c r="K32" s="189" t="s">
        <v>194</v>
      </c>
    </row>
    <row r="33" spans="1:16" ht="17.25" customHeight="1" thickTop="1">
      <c r="A33" s="717"/>
      <c r="B33" s="848"/>
      <c r="C33" s="850"/>
      <c r="D33" s="28" t="s">
        <v>34</v>
      </c>
      <c r="E33" s="1242" t="s">
        <v>296</v>
      </c>
      <c r="F33" s="1242"/>
      <c r="G33" s="1243" t="s">
        <v>294</v>
      </c>
      <c r="H33" s="1244"/>
      <c r="I33" s="615" t="s">
        <v>184</v>
      </c>
      <c r="J33" s="616"/>
      <c r="K33" s="171" t="str">
        <f>IF(ISERROR(I8*3),"L/日/避難所",I8*3)</f>
        <v>L/日/避難所</v>
      </c>
    </row>
    <row r="34" spans="1:16" ht="17.25" customHeight="1">
      <c r="A34" s="717"/>
      <c r="B34" s="816"/>
      <c r="C34" s="818"/>
      <c r="D34" s="349" t="s">
        <v>35</v>
      </c>
      <c r="E34" s="1245" t="s">
        <v>296</v>
      </c>
      <c r="F34" s="1245"/>
      <c r="G34" s="1246" t="s">
        <v>294</v>
      </c>
      <c r="H34" s="1247"/>
      <c r="I34" s="162" t="s">
        <v>183</v>
      </c>
      <c r="J34" s="539" t="s">
        <v>206</v>
      </c>
      <c r="K34" s="171" t="str">
        <f>IF(ISERROR(J34*I8),"L/日/避難所",J34*I8)</f>
        <v>L/日/避難所</v>
      </c>
    </row>
    <row r="35" spans="1:16" ht="17.25" customHeight="1">
      <c r="A35" s="717"/>
      <c r="B35" s="629" t="s">
        <v>36</v>
      </c>
      <c r="C35" s="851"/>
      <c r="D35" s="13" t="s">
        <v>37</v>
      </c>
      <c r="E35" s="90" t="s">
        <v>298</v>
      </c>
      <c r="F35" s="651" t="s">
        <v>299</v>
      </c>
      <c r="G35" s="651"/>
      <c r="H35" s="540"/>
      <c r="I35" s="697"/>
      <c r="J35" s="698"/>
      <c r="K35" s="699"/>
    </row>
    <row r="36" spans="1:16" ht="17.25" customHeight="1" thickBot="1">
      <c r="A36" s="717"/>
      <c r="B36" s="852"/>
      <c r="C36" s="853"/>
      <c r="D36" s="349" t="s">
        <v>38</v>
      </c>
      <c r="E36" s="88" t="s">
        <v>298</v>
      </c>
      <c r="F36" s="767" t="s">
        <v>299</v>
      </c>
      <c r="G36" s="767"/>
      <c r="H36" s="541"/>
      <c r="I36" s="644"/>
      <c r="J36" s="645"/>
      <c r="K36" s="700"/>
    </row>
    <row r="37" spans="1:16" ht="17.25" customHeight="1" thickTop="1" thickBot="1">
      <c r="A37" s="717"/>
      <c r="B37" s="852"/>
      <c r="C37" s="854"/>
      <c r="D37" s="53" t="s">
        <v>39</v>
      </c>
      <c r="E37" s="89" t="s">
        <v>298</v>
      </c>
      <c r="F37" s="1255" t="s">
        <v>299</v>
      </c>
      <c r="G37" s="1255"/>
      <c r="H37" s="542"/>
      <c r="I37" s="645"/>
      <c r="J37" s="645"/>
      <c r="K37" s="700"/>
    </row>
    <row r="38" spans="1:16" ht="17.25" customHeight="1" thickTop="1">
      <c r="A38" s="717"/>
      <c r="B38" s="852"/>
      <c r="C38" s="853"/>
      <c r="D38" s="28" t="s">
        <v>40</v>
      </c>
      <c r="E38" s="90" t="s">
        <v>298</v>
      </c>
      <c r="F38" s="771" t="s">
        <v>299</v>
      </c>
      <c r="G38" s="771"/>
      <c r="H38" s="540"/>
      <c r="I38" s="644"/>
      <c r="J38" s="645"/>
      <c r="K38" s="700"/>
    </row>
    <row r="39" spans="1:16" ht="17.25" customHeight="1" thickBot="1">
      <c r="A39" s="717"/>
      <c r="B39" s="852"/>
      <c r="C39" s="853"/>
      <c r="D39" s="349" t="s">
        <v>42</v>
      </c>
      <c r="E39" s="88" t="s">
        <v>298</v>
      </c>
      <c r="F39" s="651" t="s">
        <v>299</v>
      </c>
      <c r="G39" s="651"/>
      <c r="H39" s="543"/>
      <c r="I39" s="701"/>
      <c r="J39" s="702"/>
      <c r="K39" s="703"/>
    </row>
    <row r="40" spans="1:16" ht="17.25" customHeight="1" thickTop="1">
      <c r="A40" s="717"/>
      <c r="B40" s="852"/>
      <c r="C40" s="854"/>
      <c r="D40" s="704" t="s">
        <v>63</v>
      </c>
      <c r="E40" s="118" t="s">
        <v>300</v>
      </c>
      <c r="F40" s="172" t="s">
        <v>180</v>
      </c>
      <c r="G40" s="352" t="s">
        <v>144</v>
      </c>
      <c r="H40" s="97" t="s">
        <v>304</v>
      </c>
      <c r="I40" s="642" t="s">
        <v>292</v>
      </c>
      <c r="J40" s="643"/>
      <c r="K40" s="161" t="str">
        <f>IF(ISERROR(I8/50),"箇所",ROUNDUP(I8/50,0))</f>
        <v>箇所</v>
      </c>
      <c r="L40" s="2"/>
      <c r="M40" s="3"/>
      <c r="N40" s="3"/>
      <c r="O40" s="3"/>
      <c r="P40" s="3"/>
    </row>
    <row r="41" spans="1:16" ht="17.25" customHeight="1" thickBot="1">
      <c r="A41" s="717"/>
      <c r="B41" s="852"/>
      <c r="C41" s="854"/>
      <c r="D41" s="705"/>
      <c r="E41" s="119" t="s">
        <v>146</v>
      </c>
      <c r="F41" s="604" t="s">
        <v>301</v>
      </c>
      <c r="G41" s="428" t="s">
        <v>148</v>
      </c>
      <c r="H41" s="605" t="s">
        <v>301</v>
      </c>
      <c r="I41" s="644"/>
      <c r="J41" s="645"/>
      <c r="K41" s="161"/>
    </row>
    <row r="42" spans="1:16" ht="17.25" customHeight="1" thickTop="1" thickBot="1">
      <c r="A42" s="717"/>
      <c r="B42" s="852"/>
      <c r="C42" s="854"/>
      <c r="D42" s="706"/>
      <c r="E42" s="81" t="s">
        <v>43</v>
      </c>
      <c r="F42" s="606" t="s">
        <v>303</v>
      </c>
      <c r="G42" s="430" t="s">
        <v>61</v>
      </c>
      <c r="H42" s="607" t="s">
        <v>303</v>
      </c>
      <c r="I42" s="340"/>
      <c r="J42" s="341"/>
      <c r="K42" s="342"/>
    </row>
    <row r="43" spans="1:16" ht="17.25" customHeight="1" thickTop="1">
      <c r="A43" s="717"/>
      <c r="B43" s="852"/>
      <c r="C43" s="853"/>
      <c r="D43" s="93" t="s">
        <v>44</v>
      </c>
      <c r="E43" s="324" t="s">
        <v>304</v>
      </c>
      <c r="F43" s="8" t="s">
        <v>67</v>
      </c>
      <c r="G43" s="7"/>
      <c r="H43" s="9" t="s">
        <v>152</v>
      </c>
      <c r="I43" s="340"/>
      <c r="J43" s="341"/>
      <c r="K43" s="342"/>
    </row>
    <row r="44" spans="1:16" ht="17.25" customHeight="1">
      <c r="A44" s="717"/>
      <c r="B44" s="855"/>
      <c r="C44" s="856"/>
      <c r="D44" s="94" t="s">
        <v>45</v>
      </c>
      <c r="E44" s="346" t="s">
        <v>304</v>
      </c>
      <c r="F44" s="7" t="s">
        <v>68</v>
      </c>
      <c r="G44" s="324" t="s">
        <v>304</v>
      </c>
      <c r="H44" s="325" t="s">
        <v>152</v>
      </c>
      <c r="I44" s="343"/>
      <c r="J44" s="344"/>
      <c r="K44" s="345"/>
    </row>
    <row r="45" spans="1:16" ht="17.25" customHeight="1" thickBot="1">
      <c r="A45" s="717"/>
      <c r="B45" s="629" t="s">
        <v>46</v>
      </c>
      <c r="C45" s="851"/>
      <c r="D45" s="94" t="s">
        <v>47</v>
      </c>
      <c r="E45" s="637" t="s">
        <v>305</v>
      </c>
      <c r="F45" s="638"/>
      <c r="G45" s="351" t="s">
        <v>49</v>
      </c>
      <c r="H45" s="304" t="s">
        <v>69</v>
      </c>
      <c r="I45" s="697"/>
      <c r="J45" s="698"/>
      <c r="K45" s="699"/>
    </row>
    <row r="46" spans="1:16" ht="17.25" customHeight="1" thickTop="1" thickBot="1">
      <c r="A46" s="717"/>
      <c r="B46" s="852"/>
      <c r="C46" s="853"/>
      <c r="D46" s="647" t="s">
        <v>48</v>
      </c>
      <c r="E46" s="648"/>
      <c r="F46" s="346" t="s">
        <v>69</v>
      </c>
      <c r="G46" s="544" t="s">
        <v>308</v>
      </c>
      <c r="H46" s="104" t="s">
        <v>69</v>
      </c>
      <c r="I46" s="645"/>
      <c r="J46" s="645"/>
      <c r="K46" s="700"/>
    </row>
    <row r="47" spans="1:16" ht="17.25" customHeight="1" thickTop="1">
      <c r="A47" s="717"/>
      <c r="B47" s="852"/>
      <c r="C47" s="853"/>
      <c r="D47" s="647" t="s">
        <v>56</v>
      </c>
      <c r="E47" s="648"/>
      <c r="F47" s="648"/>
      <c r="G47" s="649" t="s">
        <v>307</v>
      </c>
      <c r="H47" s="650"/>
      <c r="I47" s="644"/>
      <c r="J47" s="645"/>
      <c r="K47" s="700"/>
    </row>
    <row r="48" spans="1:16" ht="17.25" customHeight="1">
      <c r="A48" s="717"/>
      <c r="B48" s="852"/>
      <c r="C48" s="853"/>
      <c r="D48" s="94" t="s">
        <v>52</v>
      </c>
      <c r="E48" s="10" t="s">
        <v>306</v>
      </c>
      <c r="F48" s="94" t="s">
        <v>53</v>
      </c>
      <c r="G48" s="637" t="s">
        <v>51</v>
      </c>
      <c r="H48" s="638"/>
      <c r="I48" s="644"/>
      <c r="J48" s="645"/>
      <c r="K48" s="700"/>
    </row>
    <row r="49" spans="1:11" ht="17.25" customHeight="1">
      <c r="A49" s="717"/>
      <c r="B49" s="852"/>
      <c r="C49" s="853"/>
      <c r="D49" s="94" t="s">
        <v>154</v>
      </c>
      <c r="E49" s="10" t="s">
        <v>306</v>
      </c>
      <c r="F49" s="647" t="s">
        <v>70</v>
      </c>
      <c r="G49" s="648"/>
      <c r="H49" s="353" t="s">
        <v>69</v>
      </c>
      <c r="I49" s="644"/>
      <c r="J49" s="645"/>
      <c r="K49" s="700"/>
    </row>
    <row r="50" spans="1:11" ht="17.25" customHeight="1" thickBot="1">
      <c r="A50" s="717"/>
      <c r="B50" s="855"/>
      <c r="C50" s="856"/>
      <c r="D50" s="93" t="s">
        <v>54</v>
      </c>
      <c r="E50" s="10" t="s">
        <v>306</v>
      </c>
      <c r="F50" s="684" t="s">
        <v>55</v>
      </c>
      <c r="G50" s="685"/>
      <c r="H50" s="304" t="s">
        <v>69</v>
      </c>
      <c r="I50" s="701"/>
      <c r="J50" s="702"/>
      <c r="K50" s="703"/>
    </row>
    <row r="51" spans="1:11" ht="17.25" customHeight="1" thickTop="1" thickBot="1">
      <c r="A51" s="717"/>
      <c r="B51" s="629" t="s">
        <v>57</v>
      </c>
      <c r="C51" s="871"/>
      <c r="D51" s="101" t="s">
        <v>157</v>
      </c>
      <c r="E51" s="1235" t="s">
        <v>310</v>
      </c>
      <c r="F51" s="1235"/>
      <c r="G51" s="1236" t="s">
        <v>311</v>
      </c>
      <c r="H51" s="1237"/>
      <c r="I51" s="1257" t="s">
        <v>190</v>
      </c>
      <c r="J51" s="1258"/>
      <c r="K51" s="1259"/>
    </row>
    <row r="52" spans="1:11" ht="17.25" customHeight="1" thickTop="1">
      <c r="A52" s="628"/>
      <c r="B52" s="855"/>
      <c r="C52" s="856"/>
      <c r="D52" s="102" t="s">
        <v>58</v>
      </c>
      <c r="E52" s="51" t="s">
        <v>69</v>
      </c>
      <c r="F52" s="339" t="s">
        <v>59</v>
      </c>
      <c r="G52" s="649" t="s">
        <v>309</v>
      </c>
      <c r="H52" s="650"/>
      <c r="I52" s="1260"/>
      <c r="J52" s="1261"/>
      <c r="K52" s="1262"/>
    </row>
    <row r="53" spans="1:11" ht="17.25" customHeight="1" thickBot="1">
      <c r="A53" s="4" t="s">
        <v>224</v>
      </c>
      <c r="B53" s="4"/>
      <c r="C53" s="4"/>
      <c r="D53" s="4"/>
      <c r="E53" s="1256" t="s">
        <v>127</v>
      </c>
      <c r="F53" s="1256"/>
      <c r="G53" s="1256"/>
      <c r="H53" s="1256"/>
      <c r="I53" s="1256"/>
      <c r="J53" s="1256"/>
      <c r="K53" s="1256"/>
    </row>
    <row r="54" spans="1:11" ht="17.25" customHeight="1" thickTop="1">
      <c r="A54" s="686" t="s">
        <v>130</v>
      </c>
      <c r="B54" s="686"/>
      <c r="C54" s="686"/>
      <c r="D54" s="686"/>
      <c r="E54" s="687" t="s">
        <v>5</v>
      </c>
      <c r="F54" s="688"/>
      <c r="G54" s="689"/>
      <c r="H54" s="690" t="s">
        <v>65</v>
      </c>
      <c r="I54" s="691"/>
      <c r="J54" s="751" t="s">
        <v>0</v>
      </c>
      <c r="K54" s="752"/>
    </row>
    <row r="55" spans="1:11" ht="17.25" customHeight="1" thickBot="1">
      <c r="A55" s="686"/>
      <c r="B55" s="686"/>
      <c r="C55" s="686"/>
      <c r="D55" s="686"/>
      <c r="E55" s="675"/>
      <c r="F55" s="676"/>
      <c r="G55" s="677"/>
      <c r="H55" s="653" t="s">
        <v>28</v>
      </c>
      <c r="I55" s="654"/>
      <c r="J55" s="610"/>
      <c r="K55" s="611"/>
    </row>
    <row r="56" spans="1:11" ht="17.25" customHeight="1" thickTop="1">
      <c r="A56" s="6" t="s">
        <v>1</v>
      </c>
      <c r="B56" s="4"/>
      <c r="C56" s="4"/>
      <c r="D56" s="4"/>
      <c r="E56" s="4"/>
      <c r="F56" s="4"/>
      <c r="G56" s="1272"/>
      <c r="H56" s="1272"/>
      <c r="I56" s="1272"/>
      <c r="J56" s="1272"/>
      <c r="K56" s="1272"/>
    </row>
    <row r="57" spans="1:11" ht="17.25" customHeight="1">
      <c r="A57" s="6" t="s">
        <v>2</v>
      </c>
      <c r="B57" s="4"/>
      <c r="C57" s="4"/>
      <c r="D57" s="4"/>
      <c r="E57" s="4"/>
      <c r="F57" s="4"/>
      <c r="G57" s="4"/>
      <c r="H57" s="4"/>
      <c r="I57" s="4"/>
      <c r="J57" s="4"/>
      <c r="K57" s="4"/>
    </row>
    <row r="58" spans="1:11" ht="17.25" customHeight="1">
      <c r="A58" s="6" t="s">
        <v>3</v>
      </c>
      <c r="B58" s="4"/>
      <c r="C58" s="4"/>
      <c r="D58" s="4"/>
      <c r="E58" s="4"/>
      <c r="F58" s="4"/>
      <c r="G58" s="4"/>
      <c r="H58" s="4"/>
      <c r="I58" s="4"/>
      <c r="J58" s="4"/>
      <c r="K58" s="4"/>
    </row>
    <row r="59" spans="1:11" ht="17.25" customHeight="1" thickBot="1">
      <c r="A59" s="20"/>
      <c r="B59" s="680" t="s">
        <v>74</v>
      </c>
      <c r="C59" s="847"/>
      <c r="D59" s="847"/>
      <c r="E59" s="613"/>
      <c r="F59" s="613"/>
      <c r="G59" s="613"/>
      <c r="H59" s="614"/>
      <c r="I59" s="874" t="s">
        <v>75</v>
      </c>
      <c r="J59" s="613"/>
      <c r="K59" s="614"/>
    </row>
    <row r="60" spans="1:11" ht="17.25" customHeight="1" thickTop="1">
      <c r="A60" s="715" t="s">
        <v>95</v>
      </c>
      <c r="B60" s="857" t="s">
        <v>76</v>
      </c>
      <c r="C60" s="858"/>
      <c r="D60" s="1273" t="s">
        <v>77</v>
      </c>
      <c r="E60" s="12" t="s">
        <v>159</v>
      </c>
      <c r="F60" s="12"/>
      <c r="G60" s="12"/>
      <c r="H60" s="545" t="s">
        <v>77</v>
      </c>
      <c r="I60" s="108" t="s">
        <v>95</v>
      </c>
      <c r="J60" s="110" t="s">
        <v>161</v>
      </c>
      <c r="K60" s="148" t="s">
        <v>139</v>
      </c>
    </row>
    <row r="61" spans="1:11" ht="17.25" customHeight="1">
      <c r="A61" s="716"/>
      <c r="B61" s="1270"/>
      <c r="C61" s="1271"/>
      <c r="D61" s="1265"/>
      <c r="E61" s="19" t="s">
        <v>78</v>
      </c>
      <c r="F61" s="19"/>
      <c r="G61" s="19"/>
      <c r="H61" s="546" t="s">
        <v>77</v>
      </c>
      <c r="I61" s="109" t="s">
        <v>162</v>
      </c>
      <c r="J61" s="111" t="s">
        <v>163</v>
      </c>
      <c r="K61" s="149" t="s">
        <v>139</v>
      </c>
    </row>
    <row r="62" spans="1:11" ht="17.25" customHeight="1" thickBot="1">
      <c r="A62" s="716"/>
      <c r="B62" s="1274" t="s">
        <v>79</v>
      </c>
      <c r="C62" s="1275"/>
      <c r="D62" s="547" t="s">
        <v>77</v>
      </c>
      <c r="E62" s="12" t="s">
        <v>81</v>
      </c>
      <c r="F62" s="12"/>
      <c r="G62" s="12"/>
      <c r="H62" s="548" t="s">
        <v>77</v>
      </c>
      <c r="I62" s="113"/>
      <c r="J62" s="111" t="s">
        <v>164</v>
      </c>
      <c r="K62" s="149" t="s">
        <v>139</v>
      </c>
    </row>
    <row r="63" spans="1:11" ht="17.25" customHeight="1" thickTop="1">
      <c r="A63" s="716"/>
      <c r="B63" s="1274" t="s">
        <v>82</v>
      </c>
      <c r="C63" s="1275"/>
      <c r="D63" s="549" t="s">
        <v>77</v>
      </c>
      <c r="E63" s="550"/>
      <c r="F63" s="551"/>
      <c r="G63" s="550"/>
      <c r="H63" s="552"/>
      <c r="I63" s="113"/>
      <c r="J63" s="112" t="s">
        <v>165</v>
      </c>
      <c r="K63" s="150" t="s">
        <v>139</v>
      </c>
    </row>
    <row r="64" spans="1:11" ht="17.25" customHeight="1" thickBot="1">
      <c r="A64" s="716"/>
      <c r="B64" s="1274" t="s">
        <v>135</v>
      </c>
      <c r="C64" s="1275"/>
      <c r="D64" s="553" t="s">
        <v>77</v>
      </c>
      <c r="E64" s="554"/>
      <c r="F64" s="555"/>
      <c r="G64" s="554"/>
      <c r="H64" s="556"/>
      <c r="I64" s="113"/>
      <c r="J64" s="94" t="s">
        <v>166</v>
      </c>
      <c r="K64" s="350" t="s">
        <v>139</v>
      </c>
    </row>
    <row r="65" spans="1:11" ht="17.25" customHeight="1" thickTop="1">
      <c r="A65" s="716"/>
      <c r="B65" s="1276" t="s">
        <v>134</v>
      </c>
      <c r="C65" s="1277"/>
      <c r="D65" s="1263" t="s">
        <v>77</v>
      </c>
      <c r="E65" s="19" t="s">
        <v>83</v>
      </c>
      <c r="F65" s="19"/>
      <c r="G65" s="19"/>
      <c r="H65" s="546" t="s">
        <v>77</v>
      </c>
      <c r="I65" s="557" t="s">
        <v>234</v>
      </c>
      <c r="J65" s="558"/>
      <c r="K65" s="559" t="s">
        <v>139</v>
      </c>
    </row>
    <row r="66" spans="1:11" ht="17.25" customHeight="1">
      <c r="A66" s="716"/>
      <c r="B66" s="1278"/>
      <c r="C66" s="1279"/>
      <c r="D66" s="1264"/>
      <c r="E66" s="560" t="s">
        <v>84</v>
      </c>
      <c r="F66" s="560"/>
      <c r="G66" s="560"/>
      <c r="H66" s="561" t="s">
        <v>77</v>
      </c>
      <c r="I66" s="1282" t="s">
        <v>235</v>
      </c>
      <c r="J66" s="1283"/>
      <c r="K66" s="559" t="s">
        <v>139</v>
      </c>
    </row>
    <row r="67" spans="1:11" ht="17.25" customHeight="1">
      <c r="A67" s="716"/>
      <c r="B67" s="1280"/>
      <c r="C67" s="1281"/>
      <c r="D67" s="1265"/>
      <c r="E67" s="560" t="s">
        <v>85</v>
      </c>
      <c r="F67" s="560"/>
      <c r="G67" s="560"/>
      <c r="H67" s="561" t="s">
        <v>77</v>
      </c>
      <c r="I67" s="1284" t="s">
        <v>236</v>
      </c>
      <c r="J67" s="1285"/>
      <c r="K67" s="1286"/>
    </row>
    <row r="68" spans="1:11" ht="17.25" customHeight="1">
      <c r="A68" s="716"/>
      <c r="B68" s="1266" t="s">
        <v>86</v>
      </c>
      <c r="C68" s="1267"/>
      <c r="D68" s="1263" t="s">
        <v>77</v>
      </c>
      <c r="E68" s="12" t="s">
        <v>87</v>
      </c>
      <c r="F68" s="12"/>
      <c r="G68" s="12"/>
      <c r="H68" s="548" t="s">
        <v>77</v>
      </c>
      <c r="I68" s="1284"/>
      <c r="J68" s="1285"/>
      <c r="K68" s="1286"/>
    </row>
    <row r="69" spans="1:11" ht="17.25" customHeight="1">
      <c r="A69" s="716"/>
      <c r="B69" s="1268"/>
      <c r="C69" s="1269"/>
      <c r="D69" s="1264"/>
      <c r="E69" s="15" t="s">
        <v>88</v>
      </c>
      <c r="F69" s="15"/>
      <c r="G69" s="15"/>
      <c r="H69" s="562" t="s">
        <v>77</v>
      </c>
      <c r="I69" s="1287" t="s">
        <v>237</v>
      </c>
      <c r="J69" s="563" t="s">
        <v>238</v>
      </c>
      <c r="K69" s="148" t="s">
        <v>139</v>
      </c>
    </row>
    <row r="70" spans="1:11" ht="17.25" customHeight="1">
      <c r="A70" s="716"/>
      <c r="B70" s="1268"/>
      <c r="C70" s="1269"/>
      <c r="D70" s="1264"/>
      <c r="E70" s="15" t="s">
        <v>89</v>
      </c>
      <c r="F70" s="15"/>
      <c r="G70" s="15"/>
      <c r="H70" s="562" t="s">
        <v>77</v>
      </c>
      <c r="I70" s="1288"/>
      <c r="J70" s="564" t="s">
        <v>239</v>
      </c>
      <c r="K70" s="149" t="s">
        <v>139</v>
      </c>
    </row>
    <row r="71" spans="1:11" ht="17.25" customHeight="1" thickBot="1">
      <c r="A71" s="716"/>
      <c r="B71" s="1270"/>
      <c r="C71" s="1271"/>
      <c r="D71" s="1265"/>
      <c r="E71" s="15" t="s">
        <v>90</v>
      </c>
      <c r="F71" s="15"/>
      <c r="G71" s="15"/>
      <c r="H71" s="562" t="s">
        <v>77</v>
      </c>
      <c r="I71" s="1288"/>
      <c r="J71" s="564" t="s">
        <v>240</v>
      </c>
      <c r="K71" s="149" t="s">
        <v>139</v>
      </c>
    </row>
    <row r="72" spans="1:11" ht="17.25" customHeight="1" thickTop="1">
      <c r="A72" s="716"/>
      <c r="B72" s="565" t="s">
        <v>91</v>
      </c>
      <c r="C72" s="566"/>
      <c r="D72" s="566"/>
      <c r="E72" s="567"/>
      <c r="F72" s="568" t="s">
        <v>77</v>
      </c>
      <c r="G72" s="569"/>
      <c r="H72" s="570"/>
      <c r="I72" s="1288"/>
      <c r="J72" s="564" t="s">
        <v>245</v>
      </c>
      <c r="K72" s="149" t="s">
        <v>139</v>
      </c>
    </row>
    <row r="73" spans="1:11" ht="17.25" customHeight="1">
      <c r="A73" s="716"/>
      <c r="B73" s="42" t="s">
        <v>92</v>
      </c>
      <c r="C73" s="571"/>
      <c r="D73" s="571"/>
      <c r="E73" s="571"/>
      <c r="F73" s="549" t="s">
        <v>77</v>
      </c>
      <c r="G73" s="572"/>
      <c r="H73" s="573"/>
      <c r="I73" s="1288"/>
      <c r="J73" s="564" t="s">
        <v>241</v>
      </c>
      <c r="K73" s="149" t="s">
        <v>139</v>
      </c>
    </row>
    <row r="74" spans="1:11" ht="17.25" customHeight="1">
      <c r="A74" s="716"/>
      <c r="B74" s="42" t="s">
        <v>93</v>
      </c>
      <c r="C74" s="571"/>
      <c r="D74" s="571"/>
      <c r="E74" s="571"/>
      <c r="F74" s="549" t="s">
        <v>77</v>
      </c>
      <c r="G74" s="572"/>
      <c r="H74" s="573"/>
      <c r="I74" s="1289"/>
      <c r="J74" s="574" t="s">
        <v>344</v>
      </c>
      <c r="K74" s="150" t="s">
        <v>139</v>
      </c>
    </row>
    <row r="75" spans="1:11" ht="17.25" customHeight="1" thickBot="1">
      <c r="A75" s="753"/>
      <c r="B75" s="43" t="s">
        <v>94</v>
      </c>
      <c r="C75" s="575"/>
      <c r="D75" s="575"/>
      <c r="E75" s="575"/>
      <c r="F75" s="576" t="s">
        <v>77</v>
      </c>
      <c r="G75" s="577"/>
      <c r="H75" s="578"/>
      <c r="I75" s="612" t="s">
        <v>174</v>
      </c>
      <c r="J75" s="613"/>
      <c r="K75" s="614"/>
    </row>
    <row r="76" spans="1:11" ht="17.25" customHeight="1" thickTop="1">
      <c r="A76" s="692" t="s">
        <v>96</v>
      </c>
      <c r="B76" s="655" t="s">
        <v>100</v>
      </c>
      <c r="C76" s="656"/>
      <c r="D76" s="56"/>
      <c r="E76" s="15" t="s">
        <v>97</v>
      </c>
      <c r="F76" s="15"/>
      <c r="G76" s="15"/>
      <c r="H76" s="121" t="s">
        <v>77</v>
      </c>
      <c r="I76" s="621"/>
      <c r="J76" s="622"/>
      <c r="K76" s="623"/>
    </row>
    <row r="77" spans="1:11" ht="17.25" customHeight="1">
      <c r="A77" s="693"/>
      <c r="B77" s="657"/>
      <c r="C77" s="656"/>
      <c r="D77" s="120" t="s">
        <v>77</v>
      </c>
      <c r="E77" s="15" t="s">
        <v>98</v>
      </c>
      <c r="F77" s="15"/>
      <c r="G77" s="15"/>
      <c r="H77" s="121" t="s">
        <v>77</v>
      </c>
      <c r="I77" s="624"/>
      <c r="J77" s="625"/>
      <c r="K77" s="626"/>
    </row>
    <row r="78" spans="1:11" ht="17.25" customHeight="1" thickBot="1">
      <c r="A78" s="694"/>
      <c r="B78" s="658"/>
      <c r="C78" s="659"/>
      <c r="D78" s="579"/>
      <c r="E78" s="19" t="s">
        <v>99</v>
      </c>
      <c r="F78" s="19"/>
      <c r="G78" s="19"/>
      <c r="H78" s="580" t="s">
        <v>77</v>
      </c>
      <c r="I78" s="624"/>
      <c r="J78" s="625"/>
      <c r="K78" s="626"/>
    </row>
    <row r="79" spans="1:11" ht="17.25" customHeight="1" thickTop="1">
      <c r="A79" s="750" t="s">
        <v>106</v>
      </c>
      <c r="B79" s="114" t="s">
        <v>101</v>
      </c>
      <c r="C79" s="115"/>
      <c r="D79" s="680" t="s">
        <v>102</v>
      </c>
      <c r="E79" s="681"/>
      <c r="F79" s="117" t="s">
        <v>175</v>
      </c>
      <c r="G79" s="116" t="s">
        <v>80</v>
      </c>
      <c r="H79" s="124" t="s">
        <v>103</v>
      </c>
      <c r="I79" s="125" t="s">
        <v>167</v>
      </c>
      <c r="J79" s="617" t="s">
        <v>337</v>
      </c>
      <c r="K79" s="618"/>
    </row>
    <row r="80" spans="1:11" ht="17.25" customHeight="1" thickBot="1">
      <c r="A80" s="717"/>
      <c r="B80" s="94" t="s">
        <v>176</v>
      </c>
      <c r="C80" s="115"/>
      <c r="D80" s="682" t="s">
        <v>139</v>
      </c>
      <c r="E80" s="683"/>
      <c r="F80" s="138" t="s">
        <v>116</v>
      </c>
      <c r="G80" s="139" t="s">
        <v>116</v>
      </c>
      <c r="H80" s="140" t="s">
        <v>116</v>
      </c>
      <c r="I80" s="126" t="s">
        <v>170</v>
      </c>
      <c r="J80" s="619" t="s">
        <v>169</v>
      </c>
      <c r="K80" s="620"/>
    </row>
    <row r="81" spans="1:17" ht="17.25" customHeight="1" thickTop="1">
      <c r="A81" s="717"/>
      <c r="B81" s="819" t="s">
        <v>104</v>
      </c>
      <c r="C81" s="35" t="s">
        <v>107</v>
      </c>
      <c r="D81" s="825" t="s">
        <v>77</v>
      </c>
      <c r="E81" s="826"/>
      <c r="F81" s="138" t="s">
        <v>116</v>
      </c>
      <c r="G81" s="139" t="s">
        <v>116</v>
      </c>
      <c r="H81" s="140" t="s">
        <v>116</v>
      </c>
      <c r="I81" s="126" t="s">
        <v>171</v>
      </c>
      <c r="J81" s="619" t="s">
        <v>169</v>
      </c>
      <c r="K81" s="620"/>
    </row>
    <row r="82" spans="1:17" ht="17.25" customHeight="1">
      <c r="A82" s="717"/>
      <c r="B82" s="820"/>
      <c r="C82" s="36" t="s">
        <v>108</v>
      </c>
      <c r="D82" s="827" t="s">
        <v>116</v>
      </c>
      <c r="E82" s="828"/>
      <c r="F82" s="141" t="s">
        <v>116</v>
      </c>
      <c r="G82" s="142" t="s">
        <v>116</v>
      </c>
      <c r="H82" s="143" t="s">
        <v>116</v>
      </c>
      <c r="I82" s="126" t="s">
        <v>172</v>
      </c>
      <c r="J82" s="619" t="s">
        <v>169</v>
      </c>
      <c r="K82" s="620"/>
    </row>
    <row r="83" spans="1:17" ht="17.25" customHeight="1" thickBot="1">
      <c r="A83" s="717"/>
      <c r="B83" s="820"/>
      <c r="C83" s="36" t="s">
        <v>109</v>
      </c>
      <c r="D83" s="827" t="s">
        <v>116</v>
      </c>
      <c r="E83" s="828"/>
      <c r="F83" s="141" t="s">
        <v>116</v>
      </c>
      <c r="G83" s="142" t="s">
        <v>116</v>
      </c>
      <c r="H83" s="143" t="s">
        <v>116</v>
      </c>
      <c r="I83" s="127" t="s">
        <v>173</v>
      </c>
      <c r="J83" s="608" t="s">
        <v>168</v>
      </c>
      <c r="K83" s="609"/>
    </row>
    <row r="84" spans="1:17" ht="17.25" customHeight="1" thickTop="1" thickBot="1">
      <c r="A84" s="717"/>
      <c r="B84" s="821"/>
      <c r="C84" s="37" t="s">
        <v>110</v>
      </c>
      <c r="D84" s="806" t="s">
        <v>116</v>
      </c>
      <c r="E84" s="807"/>
      <c r="F84" s="144" t="s">
        <v>116</v>
      </c>
      <c r="G84" s="145" t="s">
        <v>116</v>
      </c>
      <c r="H84" s="144" t="s">
        <v>116</v>
      </c>
      <c r="I84" s="816" t="s">
        <v>174</v>
      </c>
      <c r="J84" s="817"/>
      <c r="K84" s="818"/>
    </row>
    <row r="85" spans="1:17" ht="17.25" customHeight="1" thickTop="1">
      <c r="A85" s="717"/>
      <c r="B85" s="829" t="s">
        <v>105</v>
      </c>
      <c r="C85" s="34" t="s">
        <v>111</v>
      </c>
      <c r="D85" s="822" t="s">
        <v>116</v>
      </c>
      <c r="E85" s="822"/>
      <c r="F85" s="139" t="s">
        <v>116</v>
      </c>
      <c r="G85" s="139" t="s">
        <v>116</v>
      </c>
      <c r="H85" s="138" t="s">
        <v>116</v>
      </c>
      <c r="I85" s="697"/>
      <c r="J85" s="698"/>
      <c r="K85" s="699"/>
    </row>
    <row r="86" spans="1:17" ht="17.25" customHeight="1">
      <c r="A86" s="717"/>
      <c r="B86" s="830"/>
      <c r="C86" s="26" t="s">
        <v>112</v>
      </c>
      <c r="D86" s="823" t="s">
        <v>116</v>
      </c>
      <c r="E86" s="823"/>
      <c r="F86" s="142" t="s">
        <v>116</v>
      </c>
      <c r="G86" s="142" t="s">
        <v>116</v>
      </c>
      <c r="H86" s="141" t="s">
        <v>116</v>
      </c>
      <c r="I86" s="644"/>
      <c r="J86" s="645"/>
      <c r="K86" s="700"/>
    </row>
    <row r="87" spans="1:17" ht="17.25" customHeight="1" thickBot="1">
      <c r="A87" s="717"/>
      <c r="B87" s="830"/>
      <c r="C87" s="38" t="s">
        <v>113</v>
      </c>
      <c r="D87" s="824" t="s">
        <v>116</v>
      </c>
      <c r="E87" s="824"/>
      <c r="F87" s="142" t="s">
        <v>116</v>
      </c>
      <c r="G87" s="142" t="s">
        <v>116</v>
      </c>
      <c r="H87" s="141" t="s">
        <v>116</v>
      </c>
      <c r="I87" s="644"/>
      <c r="J87" s="645"/>
      <c r="K87" s="700"/>
    </row>
    <row r="88" spans="1:17" ht="17.25" customHeight="1" thickTop="1">
      <c r="A88" s="717"/>
      <c r="B88" s="831"/>
      <c r="C88" s="354" t="s">
        <v>114</v>
      </c>
      <c r="D88" s="833" t="s">
        <v>116</v>
      </c>
      <c r="E88" s="834"/>
      <c r="F88" s="146" t="s">
        <v>116</v>
      </c>
      <c r="G88" s="147" t="s">
        <v>116</v>
      </c>
      <c r="H88" s="146" t="s">
        <v>116</v>
      </c>
      <c r="I88" s="644"/>
      <c r="J88" s="645"/>
      <c r="K88" s="700"/>
    </row>
    <row r="89" spans="1:17" ht="17.25" customHeight="1" thickBot="1">
      <c r="A89" s="628"/>
      <c r="B89" s="832"/>
      <c r="C89" s="37" t="s">
        <v>115</v>
      </c>
      <c r="D89" s="806" t="s">
        <v>116</v>
      </c>
      <c r="E89" s="807"/>
      <c r="F89" s="144" t="s">
        <v>116</v>
      </c>
      <c r="G89" s="145" t="s">
        <v>116</v>
      </c>
      <c r="H89" s="144" t="s">
        <v>116</v>
      </c>
      <c r="I89" s="701"/>
      <c r="J89" s="702"/>
      <c r="K89" s="703"/>
    </row>
    <row r="90" spans="1:17" ht="17.25" customHeight="1" thickTop="1">
      <c r="A90" s="750" t="s">
        <v>117</v>
      </c>
      <c r="B90" s="349" t="s">
        <v>119</v>
      </c>
      <c r="C90" s="39"/>
      <c r="D90" s="15"/>
      <c r="E90" s="836"/>
      <c r="F90" s="837"/>
      <c r="G90" s="837"/>
      <c r="H90" s="837"/>
      <c r="I90" s="837"/>
      <c r="J90" s="837"/>
      <c r="K90" s="838"/>
    </row>
    <row r="91" spans="1:17" ht="17.25" customHeight="1">
      <c r="A91" s="717"/>
      <c r="B91" s="28" t="s">
        <v>120</v>
      </c>
      <c r="C91" s="29"/>
      <c r="D91" s="19"/>
      <c r="E91" s="839"/>
      <c r="F91" s="839"/>
      <c r="G91" s="839"/>
      <c r="H91" s="839"/>
      <c r="I91" s="839"/>
      <c r="J91" s="839"/>
      <c r="K91" s="840"/>
    </row>
    <row r="92" spans="1:17" ht="17.25" customHeight="1">
      <c r="A92" s="717"/>
      <c r="B92" s="349" t="s">
        <v>121</v>
      </c>
      <c r="C92" s="27"/>
      <c r="D92" s="12"/>
      <c r="E92" s="837"/>
      <c r="F92" s="837"/>
      <c r="G92" s="837"/>
      <c r="H92" s="837"/>
      <c r="I92" s="837"/>
      <c r="J92" s="837"/>
      <c r="K92" s="838"/>
    </row>
    <row r="93" spans="1:17" ht="17.25" customHeight="1">
      <c r="A93" s="717"/>
      <c r="B93" s="28" t="s">
        <v>122</v>
      </c>
      <c r="C93" s="29"/>
      <c r="D93" s="29"/>
      <c r="E93" s="839"/>
      <c r="F93" s="839"/>
      <c r="G93" s="839"/>
      <c r="H93" s="839"/>
      <c r="I93" s="839"/>
      <c r="J93" s="839"/>
      <c r="K93" s="840"/>
      <c r="L93" s="247"/>
      <c r="M93" s="223"/>
      <c r="N93" s="223"/>
      <c r="O93" s="224" t="s">
        <v>195</v>
      </c>
      <c r="P93" s="224" t="s">
        <v>196</v>
      </c>
      <c r="Q93" s="224" t="s">
        <v>197</v>
      </c>
    </row>
    <row r="94" spans="1:17" ht="17.25" customHeight="1">
      <c r="A94" s="717"/>
      <c r="B94" s="725" t="s">
        <v>123</v>
      </c>
      <c r="C94" s="796"/>
      <c r="D94" s="796"/>
      <c r="E94" s="841"/>
      <c r="F94" s="841"/>
      <c r="G94" s="841"/>
      <c r="H94" s="841"/>
      <c r="I94" s="841"/>
      <c r="J94" s="841"/>
      <c r="K94" s="842"/>
      <c r="L94" s="248"/>
      <c r="M94" s="225" t="s">
        <v>198</v>
      </c>
      <c r="N94" s="225" t="s">
        <v>139</v>
      </c>
      <c r="O94" s="299" t="str">
        <f>+K13</f>
        <v>人</v>
      </c>
      <c r="P94" s="299" t="str">
        <f>+I8</f>
        <v>人</v>
      </c>
      <c r="Q94" s="299" t="e">
        <f>+P94-O94</f>
        <v>#VALUE!</v>
      </c>
    </row>
    <row r="95" spans="1:17" ht="17.25" customHeight="1">
      <c r="A95" s="628"/>
      <c r="B95" s="808"/>
      <c r="C95" s="809"/>
      <c r="D95" s="809"/>
      <c r="E95" s="843"/>
      <c r="F95" s="843"/>
      <c r="G95" s="843"/>
      <c r="H95" s="843"/>
      <c r="I95" s="843"/>
      <c r="J95" s="843"/>
      <c r="K95" s="844"/>
      <c r="L95" s="248"/>
      <c r="M95" s="225" t="s">
        <v>199</v>
      </c>
      <c r="N95" s="225" t="s">
        <v>139</v>
      </c>
      <c r="O95" s="299" t="str">
        <f>+K15</f>
        <v>人</v>
      </c>
      <c r="P95" s="299" t="str">
        <f>+I8</f>
        <v>人</v>
      </c>
      <c r="Q95" s="299" t="e">
        <f>+P95-O95</f>
        <v>#VALUE!</v>
      </c>
    </row>
    <row r="96" spans="1:17" ht="17.25" customHeight="1">
      <c r="A96" s="750" t="s">
        <v>118</v>
      </c>
      <c r="B96" s="810" t="s">
        <v>131</v>
      </c>
      <c r="C96" s="811"/>
      <c r="D96" s="811"/>
      <c r="E96" s="811"/>
      <c r="F96" s="811"/>
      <c r="G96" s="811"/>
      <c r="H96" s="811"/>
      <c r="I96" s="811"/>
      <c r="J96" s="811"/>
      <c r="K96" s="812"/>
      <c r="L96" s="249"/>
      <c r="M96" s="225" t="s">
        <v>201</v>
      </c>
      <c r="N96" s="225" t="s">
        <v>285</v>
      </c>
      <c r="O96" s="299" t="str">
        <f>+K29</f>
        <v>個</v>
      </c>
      <c r="P96" s="299" t="str">
        <f>+K30</f>
        <v>個</v>
      </c>
      <c r="Q96" s="299" t="e">
        <f>+O96-P96</f>
        <v>#VALUE!</v>
      </c>
    </row>
    <row r="97" spans="1:17" ht="17.25" customHeight="1">
      <c r="A97" s="717"/>
      <c r="B97" s="813"/>
      <c r="C97" s="814"/>
      <c r="D97" s="814"/>
      <c r="E97" s="814"/>
      <c r="F97" s="814"/>
      <c r="G97" s="814"/>
      <c r="H97" s="814"/>
      <c r="I97" s="814"/>
      <c r="J97" s="814"/>
      <c r="K97" s="815"/>
      <c r="L97" s="249"/>
      <c r="M97" s="225" t="s">
        <v>202</v>
      </c>
      <c r="N97" s="225" t="s">
        <v>286</v>
      </c>
      <c r="O97" s="299" t="str">
        <f>+K31</f>
        <v>L/日/避難所</v>
      </c>
      <c r="P97" s="299" t="str">
        <f>+K32</f>
        <v>L/日/避難所</v>
      </c>
      <c r="Q97" s="299" t="e">
        <f>+O97-P97</f>
        <v>#VALUE!</v>
      </c>
    </row>
    <row r="98" spans="1:17" ht="17.25" customHeight="1">
      <c r="A98" s="717"/>
      <c r="B98" s="810" t="s">
        <v>132</v>
      </c>
      <c r="C98" s="811"/>
      <c r="D98" s="811"/>
      <c r="E98" s="811"/>
      <c r="F98" s="811"/>
      <c r="G98" s="811"/>
      <c r="H98" s="811"/>
      <c r="I98" s="811"/>
      <c r="J98" s="811"/>
      <c r="K98" s="812"/>
      <c r="L98" s="249"/>
      <c r="M98" s="225" t="s">
        <v>203</v>
      </c>
      <c r="N98" s="225" t="s">
        <v>287</v>
      </c>
      <c r="O98" s="299" t="str">
        <f>+K33</f>
        <v>L/日/避難所</v>
      </c>
      <c r="P98" s="299" t="str">
        <f>+K34</f>
        <v>L/日/避難所</v>
      </c>
      <c r="Q98" s="299" t="e">
        <f>+O98-P98</f>
        <v>#VALUE!</v>
      </c>
    </row>
    <row r="99" spans="1:17" ht="17.25" customHeight="1">
      <c r="A99" s="717"/>
      <c r="B99" s="813"/>
      <c r="C99" s="814"/>
      <c r="D99" s="814"/>
      <c r="E99" s="814"/>
      <c r="F99" s="814"/>
      <c r="G99" s="814"/>
      <c r="H99" s="814"/>
      <c r="I99" s="814"/>
      <c r="J99" s="814"/>
      <c r="K99" s="815"/>
      <c r="L99" s="249"/>
      <c r="M99" s="225" t="s">
        <v>205</v>
      </c>
      <c r="N99" s="225" t="s">
        <v>288</v>
      </c>
      <c r="O99" s="299" t="str">
        <f>+K40</f>
        <v>箇所</v>
      </c>
      <c r="P99" s="299" t="str">
        <f>+F40</f>
        <v>（　　箇所）</v>
      </c>
      <c r="Q99" s="299" t="e">
        <f>+O99-P99</f>
        <v>#VALUE!</v>
      </c>
    </row>
    <row r="100" spans="1:17" ht="17.25" customHeight="1">
      <c r="A100" s="717"/>
      <c r="B100" s="810" t="s">
        <v>124</v>
      </c>
      <c r="C100" s="811"/>
      <c r="D100" s="811"/>
      <c r="E100" s="811"/>
      <c r="F100" s="811"/>
      <c r="G100" s="811"/>
      <c r="H100" s="811"/>
      <c r="I100" s="811"/>
      <c r="J100" s="811"/>
      <c r="K100" s="812"/>
      <c r="L100" s="337"/>
      <c r="M100" s="225" t="s">
        <v>204</v>
      </c>
      <c r="N100" s="225"/>
      <c r="O100" s="973">
        <f>+I52</f>
        <v>0</v>
      </c>
      <c r="P100" s="973"/>
      <c r="Q100" s="973"/>
    </row>
    <row r="101" spans="1:17" ht="17.25" customHeight="1" thickBot="1">
      <c r="A101" s="717"/>
      <c r="B101" s="881"/>
      <c r="C101" s="882"/>
      <c r="D101" s="882"/>
      <c r="E101" s="882"/>
      <c r="F101" s="882"/>
      <c r="G101" s="882"/>
      <c r="H101" s="882"/>
      <c r="I101" s="882"/>
      <c r="J101" s="882"/>
      <c r="K101" s="883"/>
      <c r="L101" s="337"/>
      <c r="M101" s="225" t="s">
        <v>200</v>
      </c>
      <c r="N101" s="225"/>
      <c r="O101" s="299" t="str">
        <f>+F25</f>
        <v>有　・　無</v>
      </c>
      <c r="P101" s="299"/>
      <c r="Q101" s="299"/>
    </row>
    <row r="102" spans="1:17" ht="14.25" customHeight="1" thickTop="1">
      <c r="A102" s="716"/>
      <c r="B102" s="253" t="s">
        <v>227</v>
      </c>
      <c r="C102" s="253"/>
      <c r="D102" s="254"/>
      <c r="E102" s="254"/>
      <c r="F102" s="254"/>
      <c r="G102" s="254"/>
      <c r="H102" s="254"/>
      <c r="I102" s="254"/>
      <c r="J102" s="254"/>
      <c r="K102" s="252"/>
      <c r="L102" s="338"/>
      <c r="M102" s="184"/>
      <c r="N102" s="184"/>
      <c r="O102" s="180"/>
      <c r="P102" s="180"/>
      <c r="Q102" s="180"/>
    </row>
    <row r="103" spans="1:17" ht="14.25" customHeight="1">
      <c r="A103" s="716"/>
      <c r="B103" s="1147" t="s">
        <v>351</v>
      </c>
      <c r="C103" s="1148"/>
      <c r="D103" s="966"/>
      <c r="E103" s="966"/>
      <c r="F103" s="966"/>
      <c r="G103" s="966"/>
      <c r="H103" s="966"/>
      <c r="I103" s="966"/>
      <c r="J103" s="966"/>
      <c r="K103" s="967"/>
      <c r="L103" s="338"/>
      <c r="M103" s="184"/>
      <c r="N103" s="184"/>
      <c r="O103" s="184"/>
      <c r="P103" s="184"/>
      <c r="Q103" s="184"/>
    </row>
    <row r="104" spans="1:17" ht="14.25" customHeight="1">
      <c r="A104" s="716"/>
      <c r="B104" s="800"/>
      <c r="C104" s="801"/>
      <c r="D104" s="801"/>
      <c r="E104" s="801"/>
      <c r="F104" s="801"/>
      <c r="G104" s="801"/>
      <c r="H104" s="801"/>
      <c r="I104" s="801"/>
      <c r="J104" s="801"/>
      <c r="K104" s="802"/>
      <c r="L104" s="184"/>
      <c r="M104" s="184"/>
      <c r="N104" s="184"/>
      <c r="O104" s="184"/>
      <c r="P104" s="184"/>
    </row>
    <row r="105" spans="1:17" ht="14.25" customHeight="1" thickBot="1">
      <c r="A105" s="753"/>
      <c r="B105" s="803"/>
      <c r="C105" s="804"/>
      <c r="D105" s="804"/>
      <c r="E105" s="804"/>
      <c r="F105" s="804"/>
      <c r="G105" s="804"/>
      <c r="H105" s="804"/>
      <c r="I105" s="804"/>
      <c r="J105" s="804"/>
      <c r="K105" s="805"/>
    </row>
    <row r="106" spans="1:17" ht="14.25" thickTop="1"/>
  </sheetData>
  <mergeCells count="150">
    <mergeCell ref="A96:A105"/>
    <mergeCell ref="B96:K97"/>
    <mergeCell ref="B98:K99"/>
    <mergeCell ref="B100:K101"/>
    <mergeCell ref="O100:Q100"/>
    <mergeCell ref="B103:C103"/>
    <mergeCell ref="D103:K103"/>
    <mergeCell ref="B104:K105"/>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I85:K89"/>
    <mergeCell ref="D86:E86"/>
    <mergeCell ref="D87:E87"/>
    <mergeCell ref="D88:E88"/>
    <mergeCell ref="B81:B84"/>
    <mergeCell ref="D81:E81"/>
    <mergeCell ref="J81:K81"/>
    <mergeCell ref="D82:E82"/>
    <mergeCell ref="J82:K82"/>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I35:K39"/>
    <mergeCell ref="B29:C34"/>
    <mergeCell ref="I29:J29"/>
    <mergeCell ref="I30:J30"/>
    <mergeCell ref="I31:J31"/>
    <mergeCell ref="I32:J32"/>
    <mergeCell ref="D40:D42"/>
    <mergeCell ref="I40:J40"/>
    <mergeCell ref="I41:J41"/>
    <mergeCell ref="E29:F29"/>
    <mergeCell ref="G29:H29"/>
    <mergeCell ref="E30:F30"/>
    <mergeCell ref="F37:G37"/>
    <mergeCell ref="F38:G38"/>
    <mergeCell ref="F39:G39"/>
    <mergeCell ref="A27:A28"/>
    <mergeCell ref="B27:H28"/>
    <mergeCell ref="I27:K28"/>
    <mergeCell ref="D19:H19"/>
    <mergeCell ref="B20:C21"/>
    <mergeCell ref="D20:H20"/>
    <mergeCell ref="I20:K20"/>
    <mergeCell ref="D21:K21"/>
    <mergeCell ref="B22:C23"/>
    <mergeCell ref="D22:H22"/>
    <mergeCell ref="I22:K23"/>
    <mergeCell ref="D23:H2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D11:E11"/>
    <mergeCell ref="I11:K12"/>
    <mergeCell ref="B12:H12"/>
    <mergeCell ref="A7:A13"/>
    <mergeCell ref="B7:E7"/>
    <mergeCell ref="F7:H7"/>
    <mergeCell ref="B8:E8"/>
    <mergeCell ref="D9:E9"/>
    <mergeCell ref="G9:H9"/>
    <mergeCell ref="B13:H13"/>
    <mergeCell ref="I13:J13"/>
    <mergeCell ref="E1:K1"/>
    <mergeCell ref="A2:E3"/>
    <mergeCell ref="G2:H2"/>
    <mergeCell ref="I2:K2"/>
    <mergeCell ref="G3:H3"/>
    <mergeCell ref="I3:K3"/>
    <mergeCell ref="J9:K9"/>
    <mergeCell ref="B10:E10"/>
    <mergeCell ref="G10:H10"/>
    <mergeCell ref="E51:F51"/>
    <mergeCell ref="G51:H51"/>
    <mergeCell ref="G30:H30"/>
    <mergeCell ref="E31:G31"/>
    <mergeCell ref="E32:G32"/>
    <mergeCell ref="E33:F33"/>
    <mergeCell ref="G33:H33"/>
    <mergeCell ref="E34:F34"/>
    <mergeCell ref="G34:H34"/>
    <mergeCell ref="F35:G35"/>
    <mergeCell ref="F36:G36"/>
  </mergeCells>
  <phoneticPr fontId="47"/>
  <conditionalFormatting sqref="Q96 Q101">
    <cfRule type="cellIs" dxfId="11" priority="4" stopIfTrue="1" operator="greaterThan">
      <formula>0</formula>
    </cfRule>
  </conditionalFormatting>
  <conditionalFormatting sqref="Q99">
    <cfRule type="cellIs" dxfId="10" priority="3" stopIfTrue="1" operator="greaterThan">
      <formula>0</formula>
    </cfRule>
  </conditionalFormatting>
  <conditionalFormatting sqref="Q97:Q98">
    <cfRule type="cellIs" dxfId="9" priority="2" stopIfTrue="1" operator="greaterThan">
      <formula>0</formula>
    </cfRule>
  </conditionalFormatting>
  <conditionalFormatting sqref="Q94:Q95">
    <cfRule type="cellIs" dxfId="8" priority="1" stopIfTrue="1" operator="greaterThan">
      <formula>0</formula>
    </cfRule>
  </conditionalFormatting>
  <dataValidations count="18">
    <dataValidation type="list" allowBlank="1" showInputMessage="1" showErrorMessage="1" sqref="F61">
      <formula1>"熊本県,大分県,福岡県,長崎県"</formula1>
    </dataValidation>
    <dataValidation type="list" allowBlank="1" showInputMessage="1" showErrorMessage="1" sqref="J80:K83">
      <formula1>"◎,○,×"</formula1>
    </dataValidation>
    <dataValidation type="list" allowBlank="1" showInputMessage="1" showErrorMessage="1" sqref="E45:F45">
      <formula1>"不良　・　普　・　良,不良,普,良"</formula1>
    </dataValidation>
    <dataValidation type="list" allowBlank="1" showInputMessage="1" showErrorMessage="1" sqref="G52:H52">
      <formula1>"無(不適)　・　有(適),無(不適),有(適)"</formula1>
    </dataValidation>
    <dataValidation type="list" allowBlank="1" showInputMessage="1" showErrorMessage="1" sqref="E29:F30 E33:F34">
      <formula1>"可(開通)・不可(不通),可(開通),不可(不通)"</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35:E39">
      <formula1>"無・有,無,有"</formula1>
    </dataValidation>
    <dataValidation type="list" allowBlank="1" showInputMessage="1" showErrorMessage="1" sqref="F35:G39">
      <formula1>"（使用可・使用不可）,（使用可),（使用不可）"</formula1>
    </dataValidation>
    <dataValidation type="list" allowBlank="1" showInputMessage="1" showErrorMessage="1" sqref="E40">
      <formula1>"無(使用不可)・有(使用可),無(使用不可),有(使用可)"</formula1>
    </dataValidation>
    <dataValidation type="list" allowBlank="1" showInputMessage="1" showErrorMessage="1" sqref="F41:F42 H41:H42">
      <formula1>"不良・普・良,不良,普,良"</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H40 E43:E44 G44">
      <formula1>"無 ・ 有,無,有"</formula1>
    </dataValidation>
    <dataValidation type="list" allowBlank="1" showInputMessage="1" showErrorMessage="1" sqref="H45:H46 F46 E48:E50 H49:H50 E52">
      <formula1>"無　・　有,有,無"</formula1>
    </dataValidation>
    <dataValidation type="list" allowBlank="1" showInputMessage="1" showErrorMessage="1" sqref="G47:H48">
      <formula1>"不適　・　適,適,不適"</formula1>
    </dataValidation>
    <dataValidation type="list" allowBlank="1" showInputMessage="1" showErrorMessage="1" sqref="E51">
      <formula1>"１回　・　２回　・　３回,１回,２回,３回"</formula1>
    </dataValidation>
    <dataValidation type="list" allowBlank="1" showInputMessage="1" showErrorMessage="1" sqref="G51:H51">
      <formula1>"十分 ・ 不足 ・ 無,十分,不足,無"</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zoomScale="110" zoomScaleNormal="100" zoomScaleSheetLayoutView="110" workbookViewId="0">
      <selection activeCell="B103" sqref="B103:C103"/>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125" style="1" customWidth="1"/>
    <col min="13" max="13" width="8.5" style="1" customWidth="1"/>
    <col min="14" max="14" width="7.875" style="1" customWidth="1"/>
    <col min="15" max="16" width="8.25" style="1" customWidth="1"/>
    <col min="17" max="16384" width="9" style="1"/>
  </cols>
  <sheetData>
    <row r="1" spans="1:11" ht="17.25" customHeight="1" thickBot="1">
      <c r="A1" s="4" t="s">
        <v>225</v>
      </c>
      <c r="B1" s="4"/>
      <c r="C1" s="4"/>
      <c r="D1" s="4"/>
      <c r="E1" s="1248" t="s">
        <v>342</v>
      </c>
      <c r="F1" s="1248"/>
      <c r="G1" s="1248"/>
      <c r="H1" s="1248"/>
      <c r="I1" s="1248"/>
      <c r="J1" s="1248"/>
      <c r="K1" s="1248"/>
    </row>
    <row r="2" spans="1:11" ht="17.25" customHeight="1" thickTop="1">
      <c r="A2" s="678" t="s">
        <v>130</v>
      </c>
      <c r="B2" s="679"/>
      <c r="C2" s="679"/>
      <c r="D2" s="679"/>
      <c r="E2" s="679"/>
      <c r="F2" s="4"/>
      <c r="G2" s="669" t="s">
        <v>65</v>
      </c>
      <c r="H2" s="670"/>
      <c r="I2" s="663" t="s">
        <v>0</v>
      </c>
      <c r="J2" s="664"/>
      <c r="K2" s="665"/>
    </row>
    <row r="3" spans="1:11" ht="17.25" customHeight="1" thickBot="1">
      <c r="A3" s="679"/>
      <c r="B3" s="679"/>
      <c r="C3" s="679"/>
      <c r="D3" s="679"/>
      <c r="E3" s="679"/>
      <c r="F3" s="4"/>
      <c r="G3" s="671" t="s">
        <v>28</v>
      </c>
      <c r="H3" s="672"/>
      <c r="I3" s="666"/>
      <c r="J3" s="667"/>
      <c r="K3" s="668"/>
    </row>
    <row r="4" spans="1:11" ht="17.25" customHeight="1" thickTop="1">
      <c r="A4" s="6" t="s">
        <v>1</v>
      </c>
      <c r="B4" s="4"/>
      <c r="C4" s="4"/>
      <c r="D4" s="4"/>
      <c r="E4" s="4"/>
      <c r="F4" s="4"/>
      <c r="G4" s="530"/>
      <c r="H4" s="60"/>
      <c r="I4" s="60"/>
      <c r="J4" s="60"/>
      <c r="K4" s="60"/>
    </row>
    <row r="5" spans="1:11" ht="17.25" customHeight="1">
      <c r="A5" s="6" t="s">
        <v>2</v>
      </c>
      <c r="B5" s="4"/>
      <c r="C5" s="4"/>
      <c r="D5" s="4"/>
      <c r="E5" s="4"/>
      <c r="F5" s="4"/>
      <c r="G5" s="4"/>
      <c r="H5" s="4"/>
      <c r="I5" s="4"/>
      <c r="J5" s="4"/>
      <c r="K5" s="4"/>
    </row>
    <row r="6" spans="1:11" ht="17.25" customHeight="1" thickBot="1">
      <c r="A6" s="6" t="s">
        <v>3</v>
      </c>
      <c r="B6" s="4"/>
      <c r="C6" s="4"/>
      <c r="D6" s="4"/>
      <c r="E6" s="4"/>
      <c r="F6" s="4"/>
      <c r="G6" s="4"/>
      <c r="H6" s="4"/>
      <c r="I6" s="4"/>
      <c r="J6" s="4"/>
      <c r="K6" s="4"/>
    </row>
    <row r="7" spans="1:11" ht="17.25" customHeight="1" thickTop="1" thickBot="1">
      <c r="A7" s="715" t="s">
        <v>4</v>
      </c>
      <c r="B7" s="730" t="s">
        <v>5</v>
      </c>
      <c r="C7" s="729"/>
      <c r="D7" s="729"/>
      <c r="E7" s="731"/>
      <c r="F7" s="728" t="s">
        <v>73</v>
      </c>
      <c r="G7" s="729"/>
      <c r="H7" s="729"/>
      <c r="I7" s="347" t="s">
        <v>16</v>
      </c>
      <c r="J7" s="369" t="s">
        <v>349</v>
      </c>
      <c r="K7" s="370" t="s">
        <v>350</v>
      </c>
    </row>
    <row r="8" spans="1:11" ht="17.25" customHeight="1" thickTop="1" thickBot="1">
      <c r="A8" s="716"/>
      <c r="B8" s="675"/>
      <c r="C8" s="676"/>
      <c r="D8" s="676"/>
      <c r="E8" s="677"/>
      <c r="F8" s="47"/>
      <c r="G8" s="48"/>
      <c r="H8" s="48"/>
      <c r="I8" s="169" t="s">
        <v>77</v>
      </c>
      <c r="J8" s="91" t="s">
        <v>149</v>
      </c>
      <c r="K8" s="531" t="s">
        <v>150</v>
      </c>
    </row>
    <row r="9" spans="1:11" ht="17.25" customHeight="1" thickTop="1">
      <c r="A9" s="717"/>
      <c r="B9" s="16" t="s">
        <v>14</v>
      </c>
      <c r="C9" s="15"/>
      <c r="D9" s="723"/>
      <c r="E9" s="724"/>
      <c r="F9" s="16" t="s">
        <v>15</v>
      </c>
      <c r="G9" s="721"/>
      <c r="H9" s="722"/>
      <c r="I9" s="16" t="s">
        <v>6</v>
      </c>
      <c r="J9" s="673"/>
      <c r="K9" s="674"/>
    </row>
    <row r="10" spans="1:11" ht="17.25" customHeight="1">
      <c r="A10" s="717"/>
      <c r="B10" s="718"/>
      <c r="C10" s="719"/>
      <c r="D10" s="719"/>
      <c r="E10" s="720"/>
      <c r="F10" s="77" t="s">
        <v>136</v>
      </c>
      <c r="G10" s="649"/>
      <c r="H10" s="650"/>
      <c r="I10" s="532"/>
      <c r="J10" s="533"/>
      <c r="K10" s="534" t="s">
        <v>348</v>
      </c>
    </row>
    <row r="11" spans="1:11" ht="17.25" customHeight="1">
      <c r="A11" s="717"/>
      <c r="B11" s="13" t="s">
        <v>20</v>
      </c>
      <c r="C11" s="14"/>
      <c r="D11" s="637" t="s">
        <v>315</v>
      </c>
      <c r="E11" s="637"/>
      <c r="F11" s="78" t="s">
        <v>137</v>
      </c>
      <c r="G11" s="168" t="str">
        <f>IF(ISERROR(K10/I8),"",K10/I8)</f>
        <v/>
      </c>
      <c r="H11" s="10" t="s">
        <v>138</v>
      </c>
      <c r="I11" s="861" t="s">
        <v>7</v>
      </c>
      <c r="J11" s="862"/>
      <c r="K11" s="863"/>
    </row>
    <row r="12" spans="1:11" ht="17.25" customHeight="1">
      <c r="A12" s="717"/>
      <c r="B12" s="725" t="s">
        <v>60</v>
      </c>
      <c r="C12" s="726"/>
      <c r="D12" s="726"/>
      <c r="E12" s="726"/>
      <c r="F12" s="726"/>
      <c r="G12" s="726"/>
      <c r="H12" s="727"/>
      <c r="I12" s="864"/>
      <c r="J12" s="865"/>
      <c r="K12" s="866"/>
    </row>
    <row r="13" spans="1:11" ht="17.25" customHeight="1" thickBot="1">
      <c r="A13" s="628"/>
      <c r="B13" s="885"/>
      <c r="C13" s="786"/>
      <c r="D13" s="786"/>
      <c r="E13" s="786"/>
      <c r="F13" s="786"/>
      <c r="G13" s="786"/>
      <c r="H13" s="787"/>
      <c r="I13" s="776" t="s">
        <v>185</v>
      </c>
      <c r="J13" s="777"/>
      <c r="K13" s="166" t="str">
        <f>IF(ISERROR(K10/3.5),"人",K10/3.5)</f>
        <v>人</v>
      </c>
    </row>
    <row r="14" spans="1:11" ht="17.25" customHeight="1" thickTop="1">
      <c r="A14" s="715" t="s">
        <v>13</v>
      </c>
      <c r="B14" s="730" t="s">
        <v>8</v>
      </c>
      <c r="C14" s="739"/>
      <c r="D14" s="739"/>
      <c r="E14" s="739"/>
      <c r="F14" s="739"/>
      <c r="G14" s="739"/>
      <c r="H14" s="740"/>
      <c r="I14" s="774" t="s">
        <v>187</v>
      </c>
      <c r="J14" s="775"/>
      <c r="K14" s="167" t="str">
        <f>IF(ISERROR(I8-K13),"人",I8-K13)</f>
        <v>人</v>
      </c>
    </row>
    <row r="15" spans="1:11" ht="17.25" customHeight="1" thickBot="1">
      <c r="A15" s="716"/>
      <c r="B15" s="44" t="s">
        <v>17</v>
      </c>
      <c r="C15" s="45"/>
      <c r="D15" s="784"/>
      <c r="E15" s="784"/>
      <c r="F15" s="784"/>
      <c r="G15" s="784"/>
      <c r="H15" s="785"/>
      <c r="I15" s="774" t="s">
        <v>186</v>
      </c>
      <c r="J15" s="775"/>
      <c r="K15" s="166" t="str">
        <f>IF(ISERROR(K10/6.4),"人",K10/6.4)</f>
        <v>人</v>
      </c>
    </row>
    <row r="16" spans="1:11" ht="17.25" customHeight="1" thickTop="1">
      <c r="A16" s="717"/>
      <c r="B16" s="16" t="s">
        <v>18</v>
      </c>
      <c r="C16" s="15"/>
      <c r="D16" s="786"/>
      <c r="E16" s="786"/>
      <c r="F16" s="786"/>
      <c r="G16" s="786"/>
      <c r="H16" s="787"/>
      <c r="I16" s="776" t="s">
        <v>188</v>
      </c>
      <c r="J16" s="777"/>
      <c r="K16" s="167" t="str">
        <f>IF(ISERROR(I8-K15),"人",I8-K15)</f>
        <v>人</v>
      </c>
    </row>
    <row r="17" spans="1:12" ht="17.25" customHeight="1">
      <c r="A17" s="717"/>
      <c r="B17" s="736" t="s">
        <v>19</v>
      </c>
      <c r="C17" s="737"/>
      <c r="D17" s="737"/>
      <c r="E17" s="737"/>
      <c r="F17" s="737"/>
      <c r="G17" s="737"/>
      <c r="H17" s="738"/>
      <c r="I17" s="158"/>
      <c r="J17" s="159"/>
      <c r="K17" s="160"/>
    </row>
    <row r="18" spans="1:12" ht="17.25" customHeight="1">
      <c r="A18" s="717"/>
      <c r="B18" s="718"/>
      <c r="C18" s="719"/>
      <c r="D18" s="719"/>
      <c r="E18" s="719"/>
      <c r="F18" s="719"/>
      <c r="G18" s="719"/>
      <c r="H18" s="720"/>
      <c r="I18" s="158"/>
      <c r="J18" s="159"/>
      <c r="K18" s="160"/>
    </row>
    <row r="19" spans="1:12" ht="17.25" customHeight="1" thickBot="1">
      <c r="A19" s="717"/>
      <c r="B19" s="349" t="s">
        <v>21</v>
      </c>
      <c r="C19" s="12"/>
      <c r="D19" s="867" t="s">
        <v>29</v>
      </c>
      <c r="E19" s="867"/>
      <c r="F19" s="867"/>
      <c r="G19" s="867"/>
      <c r="H19" s="868"/>
      <c r="I19" s="158"/>
      <c r="J19" s="159"/>
      <c r="K19" s="160"/>
    </row>
    <row r="20" spans="1:12" ht="17.25" customHeight="1" thickTop="1">
      <c r="A20" s="716"/>
      <c r="B20" s="857" t="s">
        <v>26</v>
      </c>
      <c r="C20" s="858"/>
      <c r="D20" s="732" t="s">
        <v>30</v>
      </c>
      <c r="E20" s="732"/>
      <c r="F20" s="732"/>
      <c r="G20" s="732"/>
      <c r="H20" s="732"/>
      <c r="I20" s="1249" t="s">
        <v>126</v>
      </c>
      <c r="J20" s="1249"/>
      <c r="K20" s="1250"/>
    </row>
    <row r="21" spans="1:12" ht="17.25" customHeight="1" thickBot="1">
      <c r="A21" s="716"/>
      <c r="B21" s="859"/>
      <c r="C21" s="860"/>
      <c r="D21" s="695" t="s">
        <v>330</v>
      </c>
      <c r="E21" s="695"/>
      <c r="F21" s="695"/>
      <c r="G21" s="695"/>
      <c r="H21" s="695"/>
      <c r="I21" s="695"/>
      <c r="J21" s="695"/>
      <c r="K21" s="696"/>
    </row>
    <row r="22" spans="1:12" ht="17.25" customHeight="1" thickTop="1">
      <c r="A22" s="717"/>
      <c r="B22" s="655" t="s">
        <v>22</v>
      </c>
      <c r="C22" s="656"/>
      <c r="D22" s="786" t="s">
        <v>30</v>
      </c>
      <c r="E22" s="786"/>
      <c r="F22" s="786"/>
      <c r="G22" s="786"/>
      <c r="H22" s="786"/>
      <c r="I22" s="707" t="s">
        <v>11</v>
      </c>
      <c r="J22" s="708"/>
      <c r="K22" s="709"/>
    </row>
    <row r="23" spans="1:12" ht="17.25" customHeight="1">
      <c r="A23" s="717"/>
      <c r="B23" s="658"/>
      <c r="C23" s="659"/>
      <c r="D23" s="719" t="s">
        <v>27</v>
      </c>
      <c r="E23" s="719"/>
      <c r="F23" s="719"/>
      <c r="G23" s="719"/>
      <c r="H23" s="719"/>
      <c r="I23" s="710"/>
      <c r="J23" s="708"/>
      <c r="K23" s="709"/>
    </row>
    <row r="24" spans="1:12" ht="17.25" customHeight="1" thickBot="1">
      <c r="A24" s="717"/>
      <c r="B24" s="725" t="s">
        <v>9</v>
      </c>
      <c r="C24" s="796"/>
      <c r="D24" s="796"/>
      <c r="E24" s="796"/>
      <c r="F24" s="796"/>
      <c r="G24" s="796"/>
      <c r="H24" s="796"/>
      <c r="I24" s="790"/>
      <c r="J24" s="791"/>
      <c r="K24" s="792"/>
    </row>
    <row r="25" spans="1:12" ht="17.25" customHeight="1" thickTop="1" thickBot="1">
      <c r="A25" s="717"/>
      <c r="B25" s="17" t="s">
        <v>23</v>
      </c>
      <c r="C25" s="18"/>
      <c r="D25" s="348" t="s">
        <v>314</v>
      </c>
      <c r="E25" s="58" t="s">
        <v>71</v>
      </c>
      <c r="F25" s="175" t="s">
        <v>314</v>
      </c>
      <c r="G25" s="741"/>
      <c r="H25" s="742"/>
      <c r="I25" s="790"/>
      <c r="J25" s="791"/>
      <c r="K25" s="792"/>
    </row>
    <row r="26" spans="1:12" ht="17.25" customHeight="1" thickTop="1">
      <c r="A26" s="628"/>
      <c r="B26" s="869" t="s">
        <v>25</v>
      </c>
      <c r="C26" s="870"/>
      <c r="D26" s="870"/>
      <c r="E26" s="56" t="s">
        <v>314</v>
      </c>
      <c r="F26" s="733"/>
      <c r="G26" s="734"/>
      <c r="H26" s="735"/>
      <c r="I26" s="793"/>
      <c r="J26" s="794"/>
      <c r="K26" s="795"/>
    </row>
    <row r="27" spans="1:12" ht="17.25" customHeight="1">
      <c r="A27" s="627"/>
      <c r="B27" s="629" t="s">
        <v>293</v>
      </c>
      <c r="C27" s="630"/>
      <c r="D27" s="630"/>
      <c r="E27" s="630"/>
      <c r="F27" s="630"/>
      <c r="G27" s="630"/>
      <c r="H27" s="631"/>
      <c r="I27" s="680" t="s">
        <v>10</v>
      </c>
      <c r="J27" s="711"/>
      <c r="K27" s="681"/>
    </row>
    <row r="28" spans="1:12" ht="17.25" customHeight="1" thickBot="1">
      <c r="A28" s="628"/>
      <c r="B28" s="632"/>
      <c r="C28" s="633"/>
      <c r="D28" s="633"/>
      <c r="E28" s="633"/>
      <c r="F28" s="633"/>
      <c r="G28" s="633"/>
      <c r="H28" s="634"/>
      <c r="I28" s="712"/>
      <c r="J28" s="713"/>
      <c r="K28" s="714"/>
    </row>
    <row r="29" spans="1:12" ht="17.25" customHeight="1" thickTop="1">
      <c r="A29" s="750" t="s">
        <v>12</v>
      </c>
      <c r="B29" s="680" t="s">
        <v>31</v>
      </c>
      <c r="C29" s="847"/>
      <c r="D29" s="41" t="s">
        <v>32</v>
      </c>
      <c r="E29" s="1251" t="s">
        <v>296</v>
      </c>
      <c r="F29" s="1251"/>
      <c r="G29" s="1252" t="s">
        <v>294</v>
      </c>
      <c r="H29" s="1253"/>
      <c r="I29" s="764" t="s">
        <v>233</v>
      </c>
      <c r="J29" s="765"/>
      <c r="K29" s="535" t="str">
        <f>IF(ISERROR(I8/250),"個",ROUNDUP(I8/250,0))</f>
        <v>個</v>
      </c>
      <c r="L29" s="1" t="s">
        <v>193</v>
      </c>
    </row>
    <row r="30" spans="1:12" ht="17.25" customHeight="1">
      <c r="A30" s="717"/>
      <c r="B30" s="848"/>
      <c r="C30" s="849"/>
      <c r="D30" s="42" t="s">
        <v>62</v>
      </c>
      <c r="E30" s="1254" t="s">
        <v>296</v>
      </c>
      <c r="F30" s="1254"/>
      <c r="G30" s="1239" t="s">
        <v>294</v>
      </c>
      <c r="H30" s="1240"/>
      <c r="I30" s="646" t="s">
        <v>182</v>
      </c>
      <c r="J30" s="766"/>
      <c r="K30" s="536" t="s">
        <v>181</v>
      </c>
    </row>
    <row r="31" spans="1:12" ht="17.25" customHeight="1">
      <c r="A31" s="717"/>
      <c r="B31" s="848"/>
      <c r="C31" s="849"/>
      <c r="D31" s="42" t="s">
        <v>33</v>
      </c>
      <c r="E31" s="1241" t="s">
        <v>297</v>
      </c>
      <c r="F31" s="1241"/>
      <c r="G31" s="1241"/>
      <c r="H31" s="537" t="s">
        <v>295</v>
      </c>
      <c r="I31" s="646" t="s">
        <v>207</v>
      </c>
      <c r="J31" s="616"/>
      <c r="K31" s="171" t="str">
        <f>IF(ISERROR(I8*6),"L/日/避難所",I8*6)</f>
        <v>L/日/避難所</v>
      </c>
    </row>
    <row r="32" spans="1:12" ht="17.25" customHeight="1" thickBot="1">
      <c r="A32" s="717"/>
      <c r="B32" s="848"/>
      <c r="C32" s="849"/>
      <c r="D32" s="43" t="s">
        <v>41</v>
      </c>
      <c r="E32" s="1238" t="s">
        <v>302</v>
      </c>
      <c r="F32" s="1238"/>
      <c r="G32" s="1238"/>
      <c r="H32" s="538" t="s">
        <v>295</v>
      </c>
      <c r="I32" s="646" t="s">
        <v>192</v>
      </c>
      <c r="J32" s="616"/>
      <c r="K32" s="189" t="s">
        <v>194</v>
      </c>
    </row>
    <row r="33" spans="1:16" ht="17.25" customHeight="1" thickTop="1">
      <c r="A33" s="717"/>
      <c r="B33" s="848"/>
      <c r="C33" s="850"/>
      <c r="D33" s="28" t="s">
        <v>34</v>
      </c>
      <c r="E33" s="1242" t="s">
        <v>296</v>
      </c>
      <c r="F33" s="1242"/>
      <c r="G33" s="1243" t="s">
        <v>294</v>
      </c>
      <c r="H33" s="1244"/>
      <c r="I33" s="615" t="s">
        <v>184</v>
      </c>
      <c r="J33" s="616"/>
      <c r="K33" s="171" t="str">
        <f>IF(ISERROR(I8*3),"L/日/避難所",I8*3)</f>
        <v>L/日/避難所</v>
      </c>
    </row>
    <row r="34" spans="1:16" ht="17.25" customHeight="1">
      <c r="A34" s="717"/>
      <c r="B34" s="816"/>
      <c r="C34" s="818"/>
      <c r="D34" s="349" t="s">
        <v>35</v>
      </c>
      <c r="E34" s="1245" t="s">
        <v>296</v>
      </c>
      <c r="F34" s="1245"/>
      <c r="G34" s="1246" t="s">
        <v>294</v>
      </c>
      <c r="H34" s="1247"/>
      <c r="I34" s="162" t="s">
        <v>183</v>
      </c>
      <c r="J34" s="539" t="s">
        <v>206</v>
      </c>
      <c r="K34" s="171" t="str">
        <f>IF(ISERROR(J34*I8),"L/日/避難所",J34*I8)</f>
        <v>L/日/避難所</v>
      </c>
    </row>
    <row r="35" spans="1:16" ht="17.25" customHeight="1">
      <c r="A35" s="717"/>
      <c r="B35" s="629" t="s">
        <v>36</v>
      </c>
      <c r="C35" s="851"/>
      <c r="D35" s="13" t="s">
        <v>37</v>
      </c>
      <c r="E35" s="90" t="s">
        <v>298</v>
      </c>
      <c r="F35" s="651" t="s">
        <v>299</v>
      </c>
      <c r="G35" s="651"/>
      <c r="H35" s="540"/>
      <c r="I35" s="697"/>
      <c r="J35" s="698"/>
      <c r="K35" s="699"/>
    </row>
    <row r="36" spans="1:16" ht="17.25" customHeight="1" thickBot="1">
      <c r="A36" s="717"/>
      <c r="B36" s="852"/>
      <c r="C36" s="853"/>
      <c r="D36" s="349" t="s">
        <v>38</v>
      </c>
      <c r="E36" s="88" t="s">
        <v>298</v>
      </c>
      <c r="F36" s="767" t="s">
        <v>299</v>
      </c>
      <c r="G36" s="767"/>
      <c r="H36" s="541"/>
      <c r="I36" s="644"/>
      <c r="J36" s="645"/>
      <c r="K36" s="700"/>
    </row>
    <row r="37" spans="1:16" ht="17.25" customHeight="1" thickTop="1" thickBot="1">
      <c r="A37" s="717"/>
      <c r="B37" s="852"/>
      <c r="C37" s="854"/>
      <c r="D37" s="53" t="s">
        <v>39</v>
      </c>
      <c r="E37" s="89" t="s">
        <v>298</v>
      </c>
      <c r="F37" s="1255" t="s">
        <v>299</v>
      </c>
      <c r="G37" s="1255"/>
      <c r="H37" s="542"/>
      <c r="I37" s="645"/>
      <c r="J37" s="645"/>
      <c r="K37" s="700"/>
    </row>
    <row r="38" spans="1:16" ht="17.25" customHeight="1" thickTop="1">
      <c r="A38" s="717"/>
      <c r="B38" s="852"/>
      <c r="C38" s="853"/>
      <c r="D38" s="28" t="s">
        <v>40</v>
      </c>
      <c r="E38" s="90" t="s">
        <v>298</v>
      </c>
      <c r="F38" s="771" t="s">
        <v>299</v>
      </c>
      <c r="G38" s="771"/>
      <c r="H38" s="540"/>
      <c r="I38" s="644"/>
      <c r="J38" s="645"/>
      <c r="K38" s="700"/>
    </row>
    <row r="39" spans="1:16" ht="17.25" customHeight="1" thickBot="1">
      <c r="A39" s="717"/>
      <c r="B39" s="852"/>
      <c r="C39" s="853"/>
      <c r="D39" s="349" t="s">
        <v>42</v>
      </c>
      <c r="E39" s="88" t="s">
        <v>298</v>
      </c>
      <c r="F39" s="651" t="s">
        <v>299</v>
      </c>
      <c r="G39" s="651"/>
      <c r="H39" s="543"/>
      <c r="I39" s="701"/>
      <c r="J39" s="702"/>
      <c r="K39" s="703"/>
    </row>
    <row r="40" spans="1:16" ht="17.25" customHeight="1" thickTop="1">
      <c r="A40" s="717"/>
      <c r="B40" s="852"/>
      <c r="C40" s="854"/>
      <c r="D40" s="704" t="s">
        <v>63</v>
      </c>
      <c r="E40" s="118" t="s">
        <v>300</v>
      </c>
      <c r="F40" s="172" t="s">
        <v>180</v>
      </c>
      <c r="G40" s="352" t="s">
        <v>144</v>
      </c>
      <c r="H40" s="97" t="s">
        <v>304</v>
      </c>
      <c r="I40" s="642" t="s">
        <v>292</v>
      </c>
      <c r="J40" s="643"/>
      <c r="K40" s="161" t="str">
        <f>IF(ISERROR(I8/50),"箇所",ROUNDUP(I8/50,0))</f>
        <v>箇所</v>
      </c>
      <c r="L40" s="2"/>
      <c r="M40" s="3"/>
      <c r="N40" s="3"/>
      <c r="O40" s="3"/>
      <c r="P40" s="3"/>
    </row>
    <row r="41" spans="1:16" ht="17.25" customHeight="1" thickBot="1">
      <c r="A41" s="717"/>
      <c r="B41" s="852"/>
      <c r="C41" s="854"/>
      <c r="D41" s="705"/>
      <c r="E41" s="119" t="s">
        <v>146</v>
      </c>
      <c r="F41" s="604" t="s">
        <v>301</v>
      </c>
      <c r="G41" s="428" t="s">
        <v>148</v>
      </c>
      <c r="H41" s="605" t="s">
        <v>301</v>
      </c>
      <c r="I41" s="644"/>
      <c r="J41" s="645"/>
      <c r="K41" s="161"/>
    </row>
    <row r="42" spans="1:16" ht="17.25" customHeight="1" thickTop="1" thickBot="1">
      <c r="A42" s="717"/>
      <c r="B42" s="852"/>
      <c r="C42" s="854"/>
      <c r="D42" s="706"/>
      <c r="E42" s="81" t="s">
        <v>43</v>
      </c>
      <c r="F42" s="606" t="s">
        <v>303</v>
      </c>
      <c r="G42" s="430" t="s">
        <v>61</v>
      </c>
      <c r="H42" s="607" t="s">
        <v>303</v>
      </c>
      <c r="I42" s="340"/>
      <c r="J42" s="341"/>
      <c r="K42" s="342"/>
    </row>
    <row r="43" spans="1:16" ht="17.25" customHeight="1" thickTop="1">
      <c r="A43" s="717"/>
      <c r="B43" s="852"/>
      <c r="C43" s="853"/>
      <c r="D43" s="93" t="s">
        <v>44</v>
      </c>
      <c r="E43" s="324" t="s">
        <v>304</v>
      </c>
      <c r="F43" s="8" t="s">
        <v>67</v>
      </c>
      <c r="G43" s="7"/>
      <c r="H43" s="9" t="s">
        <v>152</v>
      </c>
      <c r="I43" s="340"/>
      <c r="J43" s="341"/>
      <c r="K43" s="342"/>
    </row>
    <row r="44" spans="1:16" ht="17.25" customHeight="1">
      <c r="A44" s="717"/>
      <c r="B44" s="855"/>
      <c r="C44" s="856"/>
      <c r="D44" s="94" t="s">
        <v>45</v>
      </c>
      <c r="E44" s="346" t="s">
        <v>304</v>
      </c>
      <c r="F44" s="7" t="s">
        <v>68</v>
      </c>
      <c r="G44" s="324" t="s">
        <v>304</v>
      </c>
      <c r="H44" s="325" t="s">
        <v>152</v>
      </c>
      <c r="I44" s="343"/>
      <c r="J44" s="344"/>
      <c r="K44" s="345"/>
    </row>
    <row r="45" spans="1:16" ht="17.25" customHeight="1" thickBot="1">
      <c r="A45" s="717"/>
      <c r="B45" s="629" t="s">
        <v>46</v>
      </c>
      <c r="C45" s="851"/>
      <c r="D45" s="94" t="s">
        <v>47</v>
      </c>
      <c r="E45" s="637" t="s">
        <v>305</v>
      </c>
      <c r="F45" s="638"/>
      <c r="G45" s="351" t="s">
        <v>49</v>
      </c>
      <c r="H45" s="304" t="s">
        <v>69</v>
      </c>
      <c r="I45" s="697"/>
      <c r="J45" s="698"/>
      <c r="K45" s="699"/>
    </row>
    <row r="46" spans="1:16" ht="17.25" customHeight="1" thickTop="1" thickBot="1">
      <c r="A46" s="717"/>
      <c r="B46" s="852"/>
      <c r="C46" s="853"/>
      <c r="D46" s="647" t="s">
        <v>48</v>
      </c>
      <c r="E46" s="648"/>
      <c r="F46" s="346" t="s">
        <v>69</v>
      </c>
      <c r="G46" s="544" t="s">
        <v>308</v>
      </c>
      <c r="H46" s="104" t="s">
        <v>69</v>
      </c>
      <c r="I46" s="645"/>
      <c r="J46" s="645"/>
      <c r="K46" s="700"/>
    </row>
    <row r="47" spans="1:16" ht="17.25" customHeight="1" thickTop="1">
      <c r="A47" s="717"/>
      <c r="B47" s="852"/>
      <c r="C47" s="853"/>
      <c r="D47" s="647" t="s">
        <v>56</v>
      </c>
      <c r="E47" s="648"/>
      <c r="F47" s="648"/>
      <c r="G47" s="649" t="s">
        <v>307</v>
      </c>
      <c r="H47" s="650"/>
      <c r="I47" s="644"/>
      <c r="J47" s="645"/>
      <c r="K47" s="700"/>
    </row>
    <row r="48" spans="1:16" ht="17.25" customHeight="1">
      <c r="A48" s="717"/>
      <c r="B48" s="852"/>
      <c r="C48" s="853"/>
      <c r="D48" s="94" t="s">
        <v>52</v>
      </c>
      <c r="E48" s="10" t="s">
        <v>306</v>
      </c>
      <c r="F48" s="94" t="s">
        <v>53</v>
      </c>
      <c r="G48" s="637" t="s">
        <v>51</v>
      </c>
      <c r="H48" s="638"/>
      <c r="I48" s="644"/>
      <c r="J48" s="645"/>
      <c r="K48" s="700"/>
    </row>
    <row r="49" spans="1:11" ht="17.25" customHeight="1">
      <c r="A49" s="717"/>
      <c r="B49" s="852"/>
      <c r="C49" s="853"/>
      <c r="D49" s="94" t="s">
        <v>154</v>
      </c>
      <c r="E49" s="10" t="s">
        <v>306</v>
      </c>
      <c r="F49" s="647" t="s">
        <v>70</v>
      </c>
      <c r="G49" s="648"/>
      <c r="H49" s="353" t="s">
        <v>69</v>
      </c>
      <c r="I49" s="644"/>
      <c r="J49" s="645"/>
      <c r="K49" s="700"/>
    </row>
    <row r="50" spans="1:11" ht="17.25" customHeight="1" thickBot="1">
      <c r="A50" s="717"/>
      <c r="B50" s="855"/>
      <c r="C50" s="856"/>
      <c r="D50" s="93" t="s">
        <v>54</v>
      </c>
      <c r="E50" s="10" t="s">
        <v>306</v>
      </c>
      <c r="F50" s="684" t="s">
        <v>55</v>
      </c>
      <c r="G50" s="685"/>
      <c r="H50" s="304" t="s">
        <v>69</v>
      </c>
      <c r="I50" s="701"/>
      <c r="J50" s="702"/>
      <c r="K50" s="703"/>
    </row>
    <row r="51" spans="1:11" ht="17.25" customHeight="1" thickTop="1" thickBot="1">
      <c r="A51" s="717"/>
      <c r="B51" s="629" t="s">
        <v>57</v>
      </c>
      <c r="C51" s="871"/>
      <c r="D51" s="101" t="s">
        <v>157</v>
      </c>
      <c r="E51" s="1235" t="s">
        <v>310</v>
      </c>
      <c r="F51" s="1235"/>
      <c r="G51" s="1236" t="s">
        <v>311</v>
      </c>
      <c r="H51" s="1237"/>
      <c r="I51" s="1257" t="s">
        <v>190</v>
      </c>
      <c r="J51" s="1258"/>
      <c r="K51" s="1259"/>
    </row>
    <row r="52" spans="1:11" ht="17.25" customHeight="1" thickTop="1">
      <c r="A52" s="628"/>
      <c r="B52" s="855"/>
      <c r="C52" s="856"/>
      <c r="D52" s="102" t="s">
        <v>58</v>
      </c>
      <c r="E52" s="51" t="s">
        <v>69</v>
      </c>
      <c r="F52" s="339" t="s">
        <v>59</v>
      </c>
      <c r="G52" s="649" t="s">
        <v>309</v>
      </c>
      <c r="H52" s="650"/>
      <c r="I52" s="1260"/>
      <c r="J52" s="1261"/>
      <c r="K52" s="1262"/>
    </row>
    <row r="53" spans="1:11" ht="17.25" customHeight="1" thickBot="1">
      <c r="A53" s="4" t="s">
        <v>224</v>
      </c>
      <c r="B53" s="4"/>
      <c r="C53" s="4"/>
      <c r="D53" s="4"/>
      <c r="E53" s="1256" t="s">
        <v>127</v>
      </c>
      <c r="F53" s="1256"/>
      <c r="G53" s="1256"/>
      <c r="H53" s="1256"/>
      <c r="I53" s="1256"/>
      <c r="J53" s="1256"/>
      <c r="K53" s="1256"/>
    </row>
    <row r="54" spans="1:11" ht="17.25" customHeight="1" thickTop="1">
      <c r="A54" s="686" t="s">
        <v>130</v>
      </c>
      <c r="B54" s="686"/>
      <c r="C54" s="686"/>
      <c r="D54" s="686"/>
      <c r="E54" s="687" t="s">
        <v>5</v>
      </c>
      <c r="F54" s="688"/>
      <c r="G54" s="689"/>
      <c r="H54" s="690" t="s">
        <v>65</v>
      </c>
      <c r="I54" s="691"/>
      <c r="J54" s="751" t="s">
        <v>0</v>
      </c>
      <c r="K54" s="752"/>
    </row>
    <row r="55" spans="1:11" ht="17.25" customHeight="1" thickBot="1">
      <c r="A55" s="686"/>
      <c r="B55" s="686"/>
      <c r="C55" s="686"/>
      <c r="D55" s="686"/>
      <c r="E55" s="675"/>
      <c r="F55" s="676"/>
      <c r="G55" s="677"/>
      <c r="H55" s="653" t="s">
        <v>28</v>
      </c>
      <c r="I55" s="654"/>
      <c r="J55" s="610"/>
      <c r="K55" s="611"/>
    </row>
    <row r="56" spans="1:11" ht="17.25" customHeight="1" thickTop="1">
      <c r="A56" s="6" t="s">
        <v>1</v>
      </c>
      <c r="B56" s="4"/>
      <c r="C56" s="4"/>
      <c r="D56" s="4"/>
      <c r="E56" s="4"/>
      <c r="F56" s="4"/>
      <c r="G56" s="1272"/>
      <c r="H56" s="1272"/>
      <c r="I56" s="1272"/>
      <c r="J56" s="1272"/>
      <c r="K56" s="1272"/>
    </row>
    <row r="57" spans="1:11" ht="17.25" customHeight="1">
      <c r="A57" s="6" t="s">
        <v>2</v>
      </c>
      <c r="B57" s="4"/>
      <c r="C57" s="4"/>
      <c r="D57" s="4"/>
      <c r="E57" s="4"/>
      <c r="F57" s="4"/>
      <c r="G57" s="4"/>
      <c r="H57" s="4"/>
      <c r="I57" s="4"/>
      <c r="J57" s="4"/>
      <c r="K57" s="4"/>
    </row>
    <row r="58" spans="1:11" ht="17.25" customHeight="1">
      <c r="A58" s="6" t="s">
        <v>3</v>
      </c>
      <c r="B58" s="4"/>
      <c r="C58" s="4"/>
      <c r="D58" s="4"/>
      <c r="E58" s="4"/>
      <c r="F58" s="4"/>
      <c r="G58" s="4"/>
      <c r="H58" s="4"/>
      <c r="I58" s="4"/>
      <c r="J58" s="4"/>
      <c r="K58" s="4"/>
    </row>
    <row r="59" spans="1:11" ht="17.25" customHeight="1" thickBot="1">
      <c r="A59" s="20"/>
      <c r="B59" s="680" t="s">
        <v>74</v>
      </c>
      <c r="C59" s="847"/>
      <c r="D59" s="847"/>
      <c r="E59" s="613"/>
      <c r="F59" s="613"/>
      <c r="G59" s="613"/>
      <c r="H59" s="614"/>
      <c r="I59" s="874" t="s">
        <v>75</v>
      </c>
      <c r="J59" s="613"/>
      <c r="K59" s="614"/>
    </row>
    <row r="60" spans="1:11" ht="17.25" customHeight="1" thickTop="1">
      <c r="A60" s="715" t="s">
        <v>95</v>
      </c>
      <c r="B60" s="857" t="s">
        <v>76</v>
      </c>
      <c r="C60" s="858"/>
      <c r="D60" s="1273" t="s">
        <v>77</v>
      </c>
      <c r="E60" s="12" t="s">
        <v>159</v>
      </c>
      <c r="F60" s="12"/>
      <c r="G60" s="12"/>
      <c r="H60" s="545" t="s">
        <v>77</v>
      </c>
      <c r="I60" s="108" t="s">
        <v>95</v>
      </c>
      <c r="J60" s="110" t="s">
        <v>161</v>
      </c>
      <c r="K60" s="148" t="s">
        <v>139</v>
      </c>
    </row>
    <row r="61" spans="1:11" ht="17.25" customHeight="1">
      <c r="A61" s="716"/>
      <c r="B61" s="1270"/>
      <c r="C61" s="1271"/>
      <c r="D61" s="1265"/>
      <c r="E61" s="19" t="s">
        <v>78</v>
      </c>
      <c r="F61" s="19"/>
      <c r="G61" s="19"/>
      <c r="H61" s="546" t="s">
        <v>77</v>
      </c>
      <c r="I61" s="109" t="s">
        <v>162</v>
      </c>
      <c r="J61" s="111" t="s">
        <v>163</v>
      </c>
      <c r="K61" s="149" t="s">
        <v>139</v>
      </c>
    </row>
    <row r="62" spans="1:11" ht="17.25" customHeight="1" thickBot="1">
      <c r="A62" s="716"/>
      <c r="B62" s="1274" t="s">
        <v>79</v>
      </c>
      <c r="C62" s="1275"/>
      <c r="D62" s="547" t="s">
        <v>77</v>
      </c>
      <c r="E62" s="12" t="s">
        <v>81</v>
      </c>
      <c r="F62" s="12"/>
      <c r="G62" s="12"/>
      <c r="H62" s="548" t="s">
        <v>77</v>
      </c>
      <c r="I62" s="113"/>
      <c r="J62" s="111" t="s">
        <v>164</v>
      </c>
      <c r="K62" s="149" t="s">
        <v>139</v>
      </c>
    </row>
    <row r="63" spans="1:11" ht="17.25" customHeight="1" thickTop="1">
      <c r="A63" s="716"/>
      <c r="B63" s="1274" t="s">
        <v>82</v>
      </c>
      <c r="C63" s="1275"/>
      <c r="D63" s="549" t="s">
        <v>77</v>
      </c>
      <c r="E63" s="550"/>
      <c r="F63" s="551"/>
      <c r="G63" s="550"/>
      <c r="H63" s="552"/>
      <c r="I63" s="113"/>
      <c r="J63" s="112" t="s">
        <v>165</v>
      </c>
      <c r="K63" s="150" t="s">
        <v>139</v>
      </c>
    </row>
    <row r="64" spans="1:11" ht="17.25" customHeight="1" thickBot="1">
      <c r="A64" s="716"/>
      <c r="B64" s="1274" t="s">
        <v>135</v>
      </c>
      <c r="C64" s="1275"/>
      <c r="D64" s="553" t="s">
        <v>77</v>
      </c>
      <c r="E64" s="554"/>
      <c r="F64" s="555"/>
      <c r="G64" s="554"/>
      <c r="H64" s="556"/>
      <c r="I64" s="113"/>
      <c r="J64" s="94" t="s">
        <v>166</v>
      </c>
      <c r="K64" s="350" t="s">
        <v>139</v>
      </c>
    </row>
    <row r="65" spans="1:11" ht="17.25" customHeight="1" thickTop="1">
      <c r="A65" s="716"/>
      <c r="B65" s="1276" t="s">
        <v>134</v>
      </c>
      <c r="C65" s="1277"/>
      <c r="D65" s="1263" t="s">
        <v>77</v>
      </c>
      <c r="E65" s="19" t="s">
        <v>83</v>
      </c>
      <c r="F65" s="19"/>
      <c r="G65" s="19"/>
      <c r="H65" s="546" t="s">
        <v>77</v>
      </c>
      <c r="I65" s="557" t="s">
        <v>234</v>
      </c>
      <c r="J65" s="558"/>
      <c r="K65" s="559" t="s">
        <v>139</v>
      </c>
    </row>
    <row r="66" spans="1:11" ht="17.25" customHeight="1">
      <c r="A66" s="716"/>
      <c r="B66" s="1278"/>
      <c r="C66" s="1279"/>
      <c r="D66" s="1264"/>
      <c r="E66" s="560" t="s">
        <v>84</v>
      </c>
      <c r="F66" s="560"/>
      <c r="G66" s="560"/>
      <c r="H66" s="561" t="s">
        <v>77</v>
      </c>
      <c r="I66" s="1282" t="s">
        <v>235</v>
      </c>
      <c r="J66" s="1283"/>
      <c r="K66" s="559" t="s">
        <v>139</v>
      </c>
    </row>
    <row r="67" spans="1:11" ht="17.25" customHeight="1">
      <c r="A67" s="716"/>
      <c r="B67" s="1280"/>
      <c r="C67" s="1281"/>
      <c r="D67" s="1265"/>
      <c r="E67" s="560" t="s">
        <v>85</v>
      </c>
      <c r="F67" s="560"/>
      <c r="G67" s="560"/>
      <c r="H67" s="561" t="s">
        <v>77</v>
      </c>
      <c r="I67" s="1284" t="s">
        <v>236</v>
      </c>
      <c r="J67" s="1285"/>
      <c r="K67" s="1286"/>
    </row>
    <row r="68" spans="1:11" ht="17.25" customHeight="1">
      <c r="A68" s="716"/>
      <c r="B68" s="1266" t="s">
        <v>86</v>
      </c>
      <c r="C68" s="1267"/>
      <c r="D68" s="1263" t="s">
        <v>77</v>
      </c>
      <c r="E68" s="12" t="s">
        <v>87</v>
      </c>
      <c r="F68" s="12"/>
      <c r="G68" s="12"/>
      <c r="H68" s="548" t="s">
        <v>77</v>
      </c>
      <c r="I68" s="1284"/>
      <c r="J68" s="1285"/>
      <c r="K68" s="1286"/>
    </row>
    <row r="69" spans="1:11" ht="17.25" customHeight="1">
      <c r="A69" s="716"/>
      <c r="B69" s="1268"/>
      <c r="C69" s="1269"/>
      <c r="D69" s="1264"/>
      <c r="E69" s="15" t="s">
        <v>88</v>
      </c>
      <c r="F69" s="15"/>
      <c r="G69" s="15"/>
      <c r="H69" s="562" t="s">
        <v>77</v>
      </c>
      <c r="I69" s="1287" t="s">
        <v>237</v>
      </c>
      <c r="J69" s="563" t="s">
        <v>238</v>
      </c>
      <c r="K69" s="148" t="s">
        <v>139</v>
      </c>
    </row>
    <row r="70" spans="1:11" ht="17.25" customHeight="1">
      <c r="A70" s="716"/>
      <c r="B70" s="1268"/>
      <c r="C70" s="1269"/>
      <c r="D70" s="1264"/>
      <c r="E70" s="15" t="s">
        <v>89</v>
      </c>
      <c r="F70" s="15"/>
      <c r="G70" s="15"/>
      <c r="H70" s="562" t="s">
        <v>77</v>
      </c>
      <c r="I70" s="1288"/>
      <c r="J70" s="564" t="s">
        <v>239</v>
      </c>
      <c r="K70" s="149" t="s">
        <v>139</v>
      </c>
    </row>
    <row r="71" spans="1:11" ht="17.25" customHeight="1" thickBot="1">
      <c r="A71" s="716"/>
      <c r="B71" s="1270"/>
      <c r="C71" s="1271"/>
      <c r="D71" s="1265"/>
      <c r="E71" s="15" t="s">
        <v>90</v>
      </c>
      <c r="F71" s="15"/>
      <c r="G71" s="15"/>
      <c r="H71" s="562" t="s">
        <v>77</v>
      </c>
      <c r="I71" s="1288"/>
      <c r="J71" s="564" t="s">
        <v>240</v>
      </c>
      <c r="K71" s="149" t="s">
        <v>139</v>
      </c>
    </row>
    <row r="72" spans="1:11" ht="17.25" customHeight="1" thickTop="1">
      <c r="A72" s="716"/>
      <c r="B72" s="565" t="s">
        <v>91</v>
      </c>
      <c r="C72" s="566"/>
      <c r="D72" s="566"/>
      <c r="E72" s="567"/>
      <c r="F72" s="568" t="s">
        <v>77</v>
      </c>
      <c r="G72" s="569"/>
      <c r="H72" s="570"/>
      <c r="I72" s="1288"/>
      <c r="J72" s="564" t="s">
        <v>245</v>
      </c>
      <c r="K72" s="149" t="s">
        <v>139</v>
      </c>
    </row>
    <row r="73" spans="1:11" ht="17.25" customHeight="1">
      <c r="A73" s="716"/>
      <c r="B73" s="42" t="s">
        <v>92</v>
      </c>
      <c r="C73" s="571"/>
      <c r="D73" s="571"/>
      <c r="E73" s="571"/>
      <c r="F73" s="549" t="s">
        <v>77</v>
      </c>
      <c r="G73" s="572"/>
      <c r="H73" s="573"/>
      <c r="I73" s="1288"/>
      <c r="J73" s="564" t="s">
        <v>241</v>
      </c>
      <c r="K73" s="149" t="s">
        <v>139</v>
      </c>
    </row>
    <row r="74" spans="1:11" ht="17.25" customHeight="1">
      <c r="A74" s="716"/>
      <c r="B74" s="42" t="s">
        <v>93</v>
      </c>
      <c r="C74" s="571"/>
      <c r="D74" s="571"/>
      <c r="E74" s="571"/>
      <c r="F74" s="549" t="s">
        <v>77</v>
      </c>
      <c r="G74" s="572"/>
      <c r="H74" s="573"/>
      <c r="I74" s="1289"/>
      <c r="J74" s="574" t="s">
        <v>344</v>
      </c>
      <c r="K74" s="150" t="s">
        <v>139</v>
      </c>
    </row>
    <row r="75" spans="1:11" ht="17.25" customHeight="1" thickBot="1">
      <c r="A75" s="753"/>
      <c r="B75" s="43" t="s">
        <v>94</v>
      </c>
      <c r="C75" s="575"/>
      <c r="D75" s="575"/>
      <c r="E75" s="575"/>
      <c r="F75" s="576" t="s">
        <v>77</v>
      </c>
      <c r="G75" s="577"/>
      <c r="H75" s="578"/>
      <c r="I75" s="612" t="s">
        <v>174</v>
      </c>
      <c r="J75" s="613"/>
      <c r="K75" s="614"/>
    </row>
    <row r="76" spans="1:11" ht="17.25" customHeight="1" thickTop="1">
      <c r="A76" s="692" t="s">
        <v>96</v>
      </c>
      <c r="B76" s="655" t="s">
        <v>100</v>
      </c>
      <c r="C76" s="656"/>
      <c r="D76" s="56"/>
      <c r="E76" s="15" t="s">
        <v>97</v>
      </c>
      <c r="F76" s="15"/>
      <c r="G76" s="15"/>
      <c r="H76" s="121" t="s">
        <v>77</v>
      </c>
      <c r="I76" s="621"/>
      <c r="J76" s="622"/>
      <c r="K76" s="623"/>
    </row>
    <row r="77" spans="1:11" ht="17.25" customHeight="1">
      <c r="A77" s="693"/>
      <c r="B77" s="657"/>
      <c r="C77" s="656"/>
      <c r="D77" s="120" t="s">
        <v>77</v>
      </c>
      <c r="E77" s="15" t="s">
        <v>98</v>
      </c>
      <c r="F77" s="15"/>
      <c r="G77" s="15"/>
      <c r="H77" s="121" t="s">
        <v>77</v>
      </c>
      <c r="I77" s="624"/>
      <c r="J77" s="625"/>
      <c r="K77" s="626"/>
    </row>
    <row r="78" spans="1:11" ht="17.25" customHeight="1" thickBot="1">
      <c r="A78" s="694"/>
      <c r="B78" s="658"/>
      <c r="C78" s="659"/>
      <c r="D78" s="579"/>
      <c r="E78" s="19" t="s">
        <v>99</v>
      </c>
      <c r="F78" s="19"/>
      <c r="G78" s="19"/>
      <c r="H78" s="580" t="s">
        <v>77</v>
      </c>
      <c r="I78" s="624"/>
      <c r="J78" s="625"/>
      <c r="K78" s="626"/>
    </row>
    <row r="79" spans="1:11" ht="17.25" customHeight="1" thickTop="1">
      <c r="A79" s="750" t="s">
        <v>106</v>
      </c>
      <c r="B79" s="114" t="s">
        <v>101</v>
      </c>
      <c r="C79" s="115"/>
      <c r="D79" s="680" t="s">
        <v>102</v>
      </c>
      <c r="E79" s="681"/>
      <c r="F79" s="117" t="s">
        <v>175</v>
      </c>
      <c r="G79" s="116" t="s">
        <v>80</v>
      </c>
      <c r="H79" s="124" t="s">
        <v>103</v>
      </c>
      <c r="I79" s="125" t="s">
        <v>167</v>
      </c>
      <c r="J79" s="617" t="s">
        <v>333</v>
      </c>
      <c r="K79" s="618"/>
    </row>
    <row r="80" spans="1:11" ht="17.25" customHeight="1" thickBot="1">
      <c r="A80" s="717"/>
      <c r="B80" s="94" t="s">
        <v>176</v>
      </c>
      <c r="C80" s="115"/>
      <c r="D80" s="682" t="s">
        <v>139</v>
      </c>
      <c r="E80" s="683"/>
      <c r="F80" s="138" t="s">
        <v>116</v>
      </c>
      <c r="G80" s="139" t="s">
        <v>116</v>
      </c>
      <c r="H80" s="140" t="s">
        <v>116</v>
      </c>
      <c r="I80" s="126" t="s">
        <v>170</v>
      </c>
      <c r="J80" s="619" t="s">
        <v>169</v>
      </c>
      <c r="K80" s="620"/>
    </row>
    <row r="81" spans="1:17" ht="17.25" customHeight="1" thickTop="1">
      <c r="A81" s="717"/>
      <c r="B81" s="819" t="s">
        <v>104</v>
      </c>
      <c r="C81" s="35" t="s">
        <v>107</v>
      </c>
      <c r="D81" s="825" t="s">
        <v>77</v>
      </c>
      <c r="E81" s="826"/>
      <c r="F81" s="138" t="s">
        <v>116</v>
      </c>
      <c r="G81" s="139" t="s">
        <v>116</v>
      </c>
      <c r="H81" s="140" t="s">
        <v>116</v>
      </c>
      <c r="I81" s="126" t="s">
        <v>171</v>
      </c>
      <c r="J81" s="619" t="s">
        <v>169</v>
      </c>
      <c r="K81" s="620"/>
    </row>
    <row r="82" spans="1:17" ht="17.25" customHeight="1">
      <c r="A82" s="717"/>
      <c r="B82" s="820"/>
      <c r="C82" s="36" t="s">
        <v>108</v>
      </c>
      <c r="D82" s="827" t="s">
        <v>116</v>
      </c>
      <c r="E82" s="828"/>
      <c r="F82" s="141" t="s">
        <v>116</v>
      </c>
      <c r="G82" s="142" t="s">
        <v>116</v>
      </c>
      <c r="H82" s="143" t="s">
        <v>116</v>
      </c>
      <c r="I82" s="126" t="s">
        <v>172</v>
      </c>
      <c r="J82" s="619" t="s">
        <v>169</v>
      </c>
      <c r="K82" s="620"/>
    </row>
    <row r="83" spans="1:17" ht="17.25" customHeight="1" thickBot="1">
      <c r="A83" s="717"/>
      <c r="B83" s="820"/>
      <c r="C83" s="36" t="s">
        <v>109</v>
      </c>
      <c r="D83" s="827" t="s">
        <v>116</v>
      </c>
      <c r="E83" s="828"/>
      <c r="F83" s="141" t="s">
        <v>116</v>
      </c>
      <c r="G83" s="142" t="s">
        <v>116</v>
      </c>
      <c r="H83" s="143" t="s">
        <v>116</v>
      </c>
      <c r="I83" s="127" t="s">
        <v>173</v>
      </c>
      <c r="J83" s="608" t="s">
        <v>168</v>
      </c>
      <c r="K83" s="609"/>
    </row>
    <row r="84" spans="1:17" ht="17.25" customHeight="1" thickTop="1" thickBot="1">
      <c r="A84" s="717"/>
      <c r="B84" s="821"/>
      <c r="C84" s="37" t="s">
        <v>110</v>
      </c>
      <c r="D84" s="806" t="s">
        <v>116</v>
      </c>
      <c r="E84" s="807"/>
      <c r="F84" s="144" t="s">
        <v>116</v>
      </c>
      <c r="G84" s="145" t="s">
        <v>116</v>
      </c>
      <c r="H84" s="144" t="s">
        <v>116</v>
      </c>
      <c r="I84" s="816" t="s">
        <v>174</v>
      </c>
      <c r="J84" s="817"/>
      <c r="K84" s="818"/>
    </row>
    <row r="85" spans="1:17" ht="17.25" customHeight="1" thickTop="1">
      <c r="A85" s="717"/>
      <c r="B85" s="829" t="s">
        <v>105</v>
      </c>
      <c r="C85" s="34" t="s">
        <v>111</v>
      </c>
      <c r="D85" s="822" t="s">
        <v>116</v>
      </c>
      <c r="E85" s="822"/>
      <c r="F85" s="139" t="s">
        <v>116</v>
      </c>
      <c r="G85" s="139" t="s">
        <v>116</v>
      </c>
      <c r="H85" s="138" t="s">
        <v>116</v>
      </c>
      <c r="I85" s="697"/>
      <c r="J85" s="698"/>
      <c r="K85" s="699"/>
    </row>
    <row r="86" spans="1:17" ht="17.25" customHeight="1">
      <c r="A86" s="717"/>
      <c r="B86" s="830"/>
      <c r="C86" s="26" t="s">
        <v>112</v>
      </c>
      <c r="D86" s="823" t="s">
        <v>116</v>
      </c>
      <c r="E86" s="823"/>
      <c r="F86" s="142" t="s">
        <v>116</v>
      </c>
      <c r="G86" s="142" t="s">
        <v>116</v>
      </c>
      <c r="H86" s="141" t="s">
        <v>116</v>
      </c>
      <c r="I86" s="644"/>
      <c r="J86" s="645"/>
      <c r="K86" s="700"/>
    </row>
    <row r="87" spans="1:17" ht="17.25" customHeight="1" thickBot="1">
      <c r="A87" s="717"/>
      <c r="B87" s="830"/>
      <c r="C87" s="38" t="s">
        <v>113</v>
      </c>
      <c r="D87" s="824" t="s">
        <v>116</v>
      </c>
      <c r="E87" s="824"/>
      <c r="F87" s="142" t="s">
        <v>116</v>
      </c>
      <c r="G87" s="142" t="s">
        <v>116</v>
      </c>
      <c r="H87" s="141" t="s">
        <v>116</v>
      </c>
      <c r="I87" s="644"/>
      <c r="J87" s="645"/>
      <c r="K87" s="700"/>
    </row>
    <row r="88" spans="1:17" ht="17.25" customHeight="1" thickTop="1">
      <c r="A88" s="717"/>
      <c r="B88" s="831"/>
      <c r="C88" s="354" t="s">
        <v>114</v>
      </c>
      <c r="D88" s="833" t="s">
        <v>116</v>
      </c>
      <c r="E88" s="834"/>
      <c r="F88" s="146" t="s">
        <v>116</v>
      </c>
      <c r="G88" s="147" t="s">
        <v>116</v>
      </c>
      <c r="H88" s="146" t="s">
        <v>116</v>
      </c>
      <c r="I88" s="644"/>
      <c r="J88" s="645"/>
      <c r="K88" s="700"/>
    </row>
    <row r="89" spans="1:17" ht="17.25" customHeight="1" thickBot="1">
      <c r="A89" s="628"/>
      <c r="B89" s="832"/>
      <c r="C89" s="37" t="s">
        <v>115</v>
      </c>
      <c r="D89" s="806" t="s">
        <v>116</v>
      </c>
      <c r="E89" s="807"/>
      <c r="F89" s="144" t="s">
        <v>116</v>
      </c>
      <c r="G89" s="145" t="s">
        <v>116</v>
      </c>
      <c r="H89" s="144" t="s">
        <v>116</v>
      </c>
      <c r="I89" s="701"/>
      <c r="J89" s="702"/>
      <c r="K89" s="703"/>
    </row>
    <row r="90" spans="1:17" ht="17.25" customHeight="1" thickTop="1">
      <c r="A90" s="750" t="s">
        <v>117</v>
      </c>
      <c r="B90" s="349" t="s">
        <v>119</v>
      </c>
      <c r="C90" s="39"/>
      <c r="D90" s="15"/>
      <c r="E90" s="836"/>
      <c r="F90" s="837"/>
      <c r="G90" s="837"/>
      <c r="H90" s="837"/>
      <c r="I90" s="837"/>
      <c r="J90" s="837"/>
      <c r="K90" s="838"/>
    </row>
    <row r="91" spans="1:17" ht="17.25" customHeight="1">
      <c r="A91" s="717"/>
      <c r="B91" s="28" t="s">
        <v>120</v>
      </c>
      <c r="C91" s="29"/>
      <c r="D91" s="19"/>
      <c r="E91" s="839"/>
      <c r="F91" s="839"/>
      <c r="G91" s="839"/>
      <c r="H91" s="839"/>
      <c r="I91" s="839"/>
      <c r="J91" s="839"/>
      <c r="K91" s="840"/>
    </row>
    <row r="92" spans="1:17" ht="17.25" customHeight="1">
      <c r="A92" s="717"/>
      <c r="B92" s="349" t="s">
        <v>121</v>
      </c>
      <c r="C92" s="27"/>
      <c r="D92" s="12"/>
      <c r="E92" s="837"/>
      <c r="F92" s="837"/>
      <c r="G92" s="837"/>
      <c r="H92" s="837"/>
      <c r="I92" s="837"/>
      <c r="J92" s="837"/>
      <c r="K92" s="838"/>
    </row>
    <row r="93" spans="1:17" ht="17.25" customHeight="1">
      <c r="A93" s="717"/>
      <c r="B93" s="28" t="s">
        <v>122</v>
      </c>
      <c r="C93" s="29"/>
      <c r="D93" s="29"/>
      <c r="E93" s="839"/>
      <c r="F93" s="839"/>
      <c r="G93" s="839"/>
      <c r="H93" s="839"/>
      <c r="I93" s="839"/>
      <c r="J93" s="839"/>
      <c r="K93" s="840"/>
      <c r="L93" s="247"/>
      <c r="M93" s="223"/>
      <c r="N93" s="223"/>
      <c r="O93" s="224" t="s">
        <v>195</v>
      </c>
      <c r="P93" s="224" t="s">
        <v>196</v>
      </c>
      <c r="Q93" s="224" t="s">
        <v>197</v>
      </c>
    </row>
    <row r="94" spans="1:17" ht="17.25" customHeight="1">
      <c r="A94" s="717"/>
      <c r="B94" s="725" t="s">
        <v>123</v>
      </c>
      <c r="C94" s="796"/>
      <c r="D94" s="796"/>
      <c r="E94" s="841"/>
      <c r="F94" s="841"/>
      <c r="G94" s="841"/>
      <c r="H94" s="841"/>
      <c r="I94" s="841"/>
      <c r="J94" s="841"/>
      <c r="K94" s="842"/>
      <c r="L94" s="248"/>
      <c r="M94" s="225" t="s">
        <v>198</v>
      </c>
      <c r="N94" s="225" t="s">
        <v>139</v>
      </c>
      <c r="O94" s="299" t="str">
        <f>+K13</f>
        <v>人</v>
      </c>
      <c r="P94" s="299" t="str">
        <f>+I8</f>
        <v>人</v>
      </c>
      <c r="Q94" s="299" t="e">
        <f>+P94-O94</f>
        <v>#VALUE!</v>
      </c>
    </row>
    <row r="95" spans="1:17" ht="17.25" customHeight="1">
      <c r="A95" s="628"/>
      <c r="B95" s="808"/>
      <c r="C95" s="809"/>
      <c r="D95" s="809"/>
      <c r="E95" s="843"/>
      <c r="F95" s="843"/>
      <c r="G95" s="843"/>
      <c r="H95" s="843"/>
      <c r="I95" s="843"/>
      <c r="J95" s="843"/>
      <c r="K95" s="844"/>
      <c r="L95" s="248"/>
      <c r="M95" s="225" t="s">
        <v>199</v>
      </c>
      <c r="N95" s="225" t="s">
        <v>139</v>
      </c>
      <c r="O95" s="299" t="str">
        <f>+K15</f>
        <v>人</v>
      </c>
      <c r="P95" s="299" t="str">
        <f>+I8</f>
        <v>人</v>
      </c>
      <c r="Q95" s="299" t="e">
        <f>+P95-O95</f>
        <v>#VALUE!</v>
      </c>
    </row>
    <row r="96" spans="1:17" ht="17.25" customHeight="1">
      <c r="A96" s="750" t="s">
        <v>118</v>
      </c>
      <c r="B96" s="810" t="s">
        <v>131</v>
      </c>
      <c r="C96" s="811"/>
      <c r="D96" s="811"/>
      <c r="E96" s="811"/>
      <c r="F96" s="811"/>
      <c r="G96" s="811"/>
      <c r="H96" s="811"/>
      <c r="I96" s="811"/>
      <c r="J96" s="811"/>
      <c r="K96" s="812"/>
      <c r="L96" s="249"/>
      <c r="M96" s="225" t="s">
        <v>201</v>
      </c>
      <c r="N96" s="225" t="s">
        <v>285</v>
      </c>
      <c r="O96" s="299" t="str">
        <f>+K29</f>
        <v>個</v>
      </c>
      <c r="P96" s="299" t="str">
        <f>+K30</f>
        <v>個</v>
      </c>
      <c r="Q96" s="299" t="e">
        <f>+O96-P96</f>
        <v>#VALUE!</v>
      </c>
    </row>
    <row r="97" spans="1:17" ht="17.25" customHeight="1">
      <c r="A97" s="717"/>
      <c r="B97" s="813"/>
      <c r="C97" s="814"/>
      <c r="D97" s="814"/>
      <c r="E97" s="814"/>
      <c r="F97" s="814"/>
      <c r="G97" s="814"/>
      <c r="H97" s="814"/>
      <c r="I97" s="814"/>
      <c r="J97" s="814"/>
      <c r="K97" s="815"/>
      <c r="L97" s="249"/>
      <c r="M97" s="225" t="s">
        <v>202</v>
      </c>
      <c r="N97" s="225" t="s">
        <v>286</v>
      </c>
      <c r="O97" s="299" t="str">
        <f>+K31</f>
        <v>L/日/避難所</v>
      </c>
      <c r="P97" s="299" t="str">
        <f>+K32</f>
        <v>L/日/避難所</v>
      </c>
      <c r="Q97" s="299" t="e">
        <f>+O97-P97</f>
        <v>#VALUE!</v>
      </c>
    </row>
    <row r="98" spans="1:17" ht="17.25" customHeight="1">
      <c r="A98" s="717"/>
      <c r="B98" s="810" t="s">
        <v>132</v>
      </c>
      <c r="C98" s="811"/>
      <c r="D98" s="811"/>
      <c r="E98" s="811"/>
      <c r="F98" s="811"/>
      <c r="G98" s="811"/>
      <c r="H98" s="811"/>
      <c r="I98" s="811"/>
      <c r="J98" s="811"/>
      <c r="K98" s="812"/>
      <c r="L98" s="249"/>
      <c r="M98" s="225" t="s">
        <v>203</v>
      </c>
      <c r="N98" s="225" t="s">
        <v>287</v>
      </c>
      <c r="O98" s="299" t="str">
        <f>+K33</f>
        <v>L/日/避難所</v>
      </c>
      <c r="P98" s="299" t="str">
        <f>+K34</f>
        <v>L/日/避難所</v>
      </c>
      <c r="Q98" s="299" t="e">
        <f>+O98-P98</f>
        <v>#VALUE!</v>
      </c>
    </row>
    <row r="99" spans="1:17" ht="17.25" customHeight="1">
      <c r="A99" s="717"/>
      <c r="B99" s="813"/>
      <c r="C99" s="814"/>
      <c r="D99" s="814"/>
      <c r="E99" s="814"/>
      <c r="F99" s="814"/>
      <c r="G99" s="814"/>
      <c r="H99" s="814"/>
      <c r="I99" s="814"/>
      <c r="J99" s="814"/>
      <c r="K99" s="815"/>
      <c r="L99" s="249"/>
      <c r="M99" s="225" t="s">
        <v>205</v>
      </c>
      <c r="N99" s="225" t="s">
        <v>288</v>
      </c>
      <c r="O99" s="299" t="str">
        <f>+K40</f>
        <v>箇所</v>
      </c>
      <c r="P99" s="299" t="str">
        <f>+F40</f>
        <v>（　　箇所）</v>
      </c>
      <c r="Q99" s="299" t="e">
        <f>+O99-P99</f>
        <v>#VALUE!</v>
      </c>
    </row>
    <row r="100" spans="1:17" ht="17.25" customHeight="1">
      <c r="A100" s="717"/>
      <c r="B100" s="810" t="s">
        <v>124</v>
      </c>
      <c r="C100" s="811"/>
      <c r="D100" s="811"/>
      <c r="E100" s="811"/>
      <c r="F100" s="811"/>
      <c r="G100" s="811"/>
      <c r="H100" s="811"/>
      <c r="I100" s="811"/>
      <c r="J100" s="811"/>
      <c r="K100" s="812"/>
      <c r="L100" s="337"/>
      <c r="M100" s="225" t="s">
        <v>204</v>
      </c>
      <c r="N100" s="225"/>
      <c r="O100" s="973">
        <f>+I52</f>
        <v>0</v>
      </c>
      <c r="P100" s="973"/>
      <c r="Q100" s="973"/>
    </row>
    <row r="101" spans="1:17" ht="17.25" customHeight="1" thickBot="1">
      <c r="A101" s="717"/>
      <c r="B101" s="881"/>
      <c r="C101" s="882"/>
      <c r="D101" s="882"/>
      <c r="E101" s="882"/>
      <c r="F101" s="882"/>
      <c r="G101" s="882"/>
      <c r="H101" s="882"/>
      <c r="I101" s="882"/>
      <c r="J101" s="882"/>
      <c r="K101" s="883"/>
      <c r="L101" s="337"/>
      <c r="M101" s="225" t="s">
        <v>200</v>
      </c>
      <c r="N101" s="225"/>
      <c r="O101" s="299" t="str">
        <f>+F25</f>
        <v>有　・　無</v>
      </c>
      <c r="P101" s="299"/>
      <c r="Q101" s="299"/>
    </row>
    <row r="102" spans="1:17" ht="14.25" customHeight="1" thickTop="1">
      <c r="A102" s="716"/>
      <c r="B102" s="253" t="s">
        <v>227</v>
      </c>
      <c r="C102" s="253"/>
      <c r="D102" s="254"/>
      <c r="E102" s="254"/>
      <c r="F102" s="254"/>
      <c r="G102" s="254"/>
      <c r="H102" s="254"/>
      <c r="I102" s="254"/>
      <c r="J102" s="254"/>
      <c r="K102" s="252"/>
      <c r="L102" s="338"/>
      <c r="M102" s="184"/>
      <c r="N102" s="184"/>
      <c r="O102" s="180"/>
      <c r="P102" s="180"/>
      <c r="Q102" s="180"/>
    </row>
    <row r="103" spans="1:17" ht="14.25" customHeight="1">
      <c r="A103" s="716"/>
      <c r="B103" s="1147" t="s">
        <v>351</v>
      </c>
      <c r="C103" s="1148"/>
      <c r="D103" s="966"/>
      <c r="E103" s="966"/>
      <c r="F103" s="966"/>
      <c r="G103" s="966"/>
      <c r="H103" s="966"/>
      <c r="I103" s="966"/>
      <c r="J103" s="966"/>
      <c r="K103" s="967"/>
      <c r="L103" s="338"/>
      <c r="M103" s="184"/>
      <c r="N103" s="184"/>
      <c r="O103" s="184"/>
      <c r="P103" s="184"/>
      <c r="Q103" s="184"/>
    </row>
    <row r="104" spans="1:17" ht="14.25" customHeight="1">
      <c r="A104" s="716"/>
      <c r="B104" s="800"/>
      <c r="C104" s="801"/>
      <c r="D104" s="801"/>
      <c r="E104" s="801"/>
      <c r="F104" s="801"/>
      <c r="G104" s="801"/>
      <c r="H104" s="801"/>
      <c r="I104" s="801"/>
      <c r="J104" s="801"/>
      <c r="K104" s="802"/>
      <c r="L104" s="184"/>
      <c r="M104" s="184"/>
      <c r="N104" s="184"/>
      <c r="O104" s="184"/>
      <c r="P104" s="184"/>
    </row>
    <row r="105" spans="1:17" ht="14.25" customHeight="1" thickBot="1">
      <c r="A105" s="753"/>
      <c r="B105" s="803"/>
      <c r="C105" s="804"/>
      <c r="D105" s="804"/>
      <c r="E105" s="804"/>
      <c r="F105" s="804"/>
      <c r="G105" s="804"/>
      <c r="H105" s="804"/>
      <c r="I105" s="804"/>
      <c r="J105" s="804"/>
      <c r="K105" s="805"/>
    </row>
    <row r="106" spans="1:17" ht="14.25" thickTop="1"/>
  </sheetData>
  <mergeCells count="150">
    <mergeCell ref="A96:A105"/>
    <mergeCell ref="B96:K97"/>
    <mergeCell ref="B98:K99"/>
    <mergeCell ref="B100:K101"/>
    <mergeCell ref="O100:Q100"/>
    <mergeCell ref="B103:C103"/>
    <mergeCell ref="D103:K103"/>
    <mergeCell ref="B104:K105"/>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I85:K89"/>
    <mergeCell ref="D86:E86"/>
    <mergeCell ref="D87:E87"/>
    <mergeCell ref="D88:E88"/>
    <mergeCell ref="B81:B84"/>
    <mergeCell ref="D81:E81"/>
    <mergeCell ref="J81:K81"/>
    <mergeCell ref="D82:E82"/>
    <mergeCell ref="J82:K82"/>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I35:K39"/>
    <mergeCell ref="B29:C34"/>
    <mergeCell ref="I29:J29"/>
    <mergeCell ref="I30:J30"/>
    <mergeCell ref="I31:J31"/>
    <mergeCell ref="I32:J32"/>
    <mergeCell ref="D40:D42"/>
    <mergeCell ref="I40:J40"/>
    <mergeCell ref="I41:J41"/>
    <mergeCell ref="E29:F29"/>
    <mergeCell ref="G29:H29"/>
    <mergeCell ref="E30:F30"/>
    <mergeCell ref="F37:G37"/>
    <mergeCell ref="F38:G38"/>
    <mergeCell ref="F39:G39"/>
    <mergeCell ref="A27:A28"/>
    <mergeCell ref="B27:H28"/>
    <mergeCell ref="I27:K28"/>
    <mergeCell ref="D19:H19"/>
    <mergeCell ref="B20:C21"/>
    <mergeCell ref="D20:H20"/>
    <mergeCell ref="I20:K20"/>
    <mergeCell ref="D21:K21"/>
    <mergeCell ref="B22:C23"/>
    <mergeCell ref="D22:H22"/>
    <mergeCell ref="I22:K23"/>
    <mergeCell ref="D23:H2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D11:E11"/>
    <mergeCell ref="I11:K12"/>
    <mergeCell ref="B12:H12"/>
    <mergeCell ref="A7:A13"/>
    <mergeCell ref="B7:E7"/>
    <mergeCell ref="F7:H7"/>
    <mergeCell ref="B8:E8"/>
    <mergeCell ref="D9:E9"/>
    <mergeCell ref="G9:H9"/>
    <mergeCell ref="B13:H13"/>
    <mergeCell ref="I13:J13"/>
    <mergeCell ref="E1:K1"/>
    <mergeCell ref="A2:E3"/>
    <mergeCell ref="G2:H2"/>
    <mergeCell ref="I2:K2"/>
    <mergeCell ref="G3:H3"/>
    <mergeCell ref="I3:K3"/>
    <mergeCell ref="J9:K9"/>
    <mergeCell ref="B10:E10"/>
    <mergeCell ref="G10:H10"/>
    <mergeCell ref="E51:F51"/>
    <mergeCell ref="G51:H51"/>
    <mergeCell ref="G30:H30"/>
    <mergeCell ref="E31:G31"/>
    <mergeCell ref="E32:G32"/>
    <mergeCell ref="E33:F33"/>
    <mergeCell ref="G33:H33"/>
    <mergeCell ref="E34:F34"/>
    <mergeCell ref="G34:H34"/>
    <mergeCell ref="F35:G35"/>
    <mergeCell ref="F36:G36"/>
  </mergeCells>
  <phoneticPr fontId="47"/>
  <conditionalFormatting sqref="Q96 Q101">
    <cfRule type="cellIs" dxfId="7" priority="4" stopIfTrue="1" operator="greaterThan">
      <formula>0</formula>
    </cfRule>
  </conditionalFormatting>
  <conditionalFormatting sqref="Q99">
    <cfRule type="cellIs" dxfId="6" priority="3" stopIfTrue="1" operator="greaterThan">
      <formula>0</formula>
    </cfRule>
  </conditionalFormatting>
  <conditionalFormatting sqref="Q97:Q98">
    <cfRule type="cellIs" dxfId="5" priority="2" stopIfTrue="1" operator="greaterThan">
      <formula>0</formula>
    </cfRule>
  </conditionalFormatting>
  <conditionalFormatting sqref="Q94:Q95">
    <cfRule type="cellIs" dxfId="4" priority="1" stopIfTrue="1" operator="greaterThan">
      <formula>0</formula>
    </cfRule>
  </conditionalFormatting>
  <dataValidations count="18">
    <dataValidation type="list" allowBlank="1" showInputMessage="1" showErrorMessage="1" sqref="J80:K83">
      <formula1>"◎,○,×"</formula1>
    </dataValidation>
    <dataValidation type="list" allowBlank="1" showInputMessage="1" showErrorMessage="1" sqref="F61">
      <formula1>"熊本県,大分県,福岡県,長崎県"</formula1>
    </dataValidation>
    <dataValidation type="list" allowBlank="1" showInputMessage="1" showErrorMessage="1" sqref="E45:F45">
      <formula1>"不良　・　普　・　良,不良,普,良"</formula1>
    </dataValidation>
    <dataValidation type="list" allowBlank="1" showInputMessage="1" showErrorMessage="1" sqref="G52:H52">
      <formula1>"無(不適)　・　有(適),無(不適),有(適)"</formula1>
    </dataValidation>
    <dataValidation type="list" allowBlank="1" showInputMessage="1" showErrorMessage="1" sqref="E29:F30 E33:F34">
      <formula1>"可(開通)・不可(不通),可(開通),不可(不通)"</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35:E39">
      <formula1>"無・有,無,有"</formula1>
    </dataValidation>
    <dataValidation type="list" allowBlank="1" showInputMessage="1" showErrorMessage="1" sqref="F35:G39">
      <formula1>"（使用可・使用不可）,（使用可),（使用不可）"</formula1>
    </dataValidation>
    <dataValidation type="list" allowBlank="1" showInputMessage="1" showErrorMessage="1" sqref="E40">
      <formula1>"無(使用不可)・有(使用可),無(使用不可),有(使用可)"</formula1>
    </dataValidation>
    <dataValidation type="list" allowBlank="1" showInputMessage="1" showErrorMessage="1" sqref="F41:F42 H41:H42">
      <formula1>"不良・普・良,不良,普,良"</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H40 E43:E44 G44">
      <formula1>"無 ・ 有,無,有"</formula1>
    </dataValidation>
    <dataValidation type="list" allowBlank="1" showInputMessage="1" showErrorMessage="1" sqref="H45:H46 F46 E48:E50 H49:H50 E52">
      <formula1>"無　・　有,有,無"</formula1>
    </dataValidation>
    <dataValidation type="list" allowBlank="1" showInputMessage="1" showErrorMessage="1" sqref="G47:H48">
      <formula1>"不適　・　適,適,不適"</formula1>
    </dataValidation>
    <dataValidation type="list" allowBlank="1" showInputMessage="1" showErrorMessage="1" sqref="E51">
      <formula1>"１回　・　２回　・　３回,１回,２回,３回"</formula1>
    </dataValidation>
    <dataValidation type="list" allowBlank="1" showInputMessage="1" showErrorMessage="1" sqref="G51:H51">
      <formula1>"十分 ・ 不足 ・ 無,十分,不足,無"</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zoomScale="110" zoomScaleNormal="100" zoomScaleSheetLayoutView="110" workbookViewId="0">
      <selection activeCell="B103" sqref="B103:C103"/>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125" style="1" customWidth="1"/>
    <col min="13" max="13" width="8.5" style="1" customWidth="1"/>
    <col min="14" max="14" width="7.875" style="1" customWidth="1"/>
    <col min="15" max="16" width="8.25" style="1" customWidth="1"/>
    <col min="17" max="16384" width="9" style="1"/>
  </cols>
  <sheetData>
    <row r="1" spans="1:11" ht="17.25" customHeight="1" thickBot="1">
      <c r="A1" s="4" t="s">
        <v>225</v>
      </c>
      <c r="B1" s="4"/>
      <c r="C1" s="4"/>
      <c r="D1" s="4"/>
      <c r="E1" s="1248" t="s">
        <v>342</v>
      </c>
      <c r="F1" s="1248"/>
      <c r="G1" s="1248"/>
      <c r="H1" s="1248"/>
      <c r="I1" s="1248"/>
      <c r="J1" s="1248"/>
      <c r="K1" s="1248"/>
    </row>
    <row r="2" spans="1:11" ht="17.25" customHeight="1" thickTop="1">
      <c r="A2" s="678" t="s">
        <v>130</v>
      </c>
      <c r="B2" s="679"/>
      <c r="C2" s="679"/>
      <c r="D2" s="679"/>
      <c r="E2" s="679"/>
      <c r="F2" s="4"/>
      <c r="G2" s="669" t="s">
        <v>65</v>
      </c>
      <c r="H2" s="670"/>
      <c r="I2" s="663" t="s">
        <v>0</v>
      </c>
      <c r="J2" s="664"/>
      <c r="K2" s="665"/>
    </row>
    <row r="3" spans="1:11" ht="17.25" customHeight="1" thickBot="1">
      <c r="A3" s="679"/>
      <c r="B3" s="679"/>
      <c r="C3" s="679"/>
      <c r="D3" s="679"/>
      <c r="E3" s="679"/>
      <c r="F3" s="4"/>
      <c r="G3" s="671" t="s">
        <v>28</v>
      </c>
      <c r="H3" s="672"/>
      <c r="I3" s="666"/>
      <c r="J3" s="667"/>
      <c r="K3" s="668"/>
    </row>
    <row r="4" spans="1:11" ht="17.25" customHeight="1" thickTop="1">
      <c r="A4" s="6" t="s">
        <v>1</v>
      </c>
      <c r="B4" s="4"/>
      <c r="C4" s="4"/>
      <c r="D4" s="4"/>
      <c r="E4" s="4"/>
      <c r="F4" s="4"/>
      <c r="G4" s="530"/>
      <c r="H4" s="60"/>
      <c r="I4" s="60"/>
      <c r="J4" s="60"/>
      <c r="K4" s="60"/>
    </row>
    <row r="5" spans="1:11" ht="17.25" customHeight="1">
      <c r="A5" s="6" t="s">
        <v>2</v>
      </c>
      <c r="B5" s="4"/>
      <c r="C5" s="4"/>
      <c r="D5" s="4"/>
      <c r="E5" s="4"/>
      <c r="F5" s="4"/>
      <c r="G5" s="4"/>
      <c r="H5" s="4"/>
      <c r="I5" s="4"/>
      <c r="J5" s="4"/>
      <c r="K5" s="4"/>
    </row>
    <row r="6" spans="1:11" ht="17.25" customHeight="1" thickBot="1">
      <c r="A6" s="6" t="s">
        <v>3</v>
      </c>
      <c r="B6" s="4"/>
      <c r="C6" s="4"/>
      <c r="D6" s="4"/>
      <c r="E6" s="4"/>
      <c r="F6" s="4"/>
      <c r="G6" s="4"/>
      <c r="H6" s="4"/>
      <c r="I6" s="4"/>
      <c r="J6" s="4"/>
      <c r="K6" s="4"/>
    </row>
    <row r="7" spans="1:11" ht="17.25" customHeight="1" thickTop="1" thickBot="1">
      <c r="A7" s="715" t="s">
        <v>4</v>
      </c>
      <c r="B7" s="730" t="s">
        <v>5</v>
      </c>
      <c r="C7" s="729"/>
      <c r="D7" s="729"/>
      <c r="E7" s="731"/>
      <c r="F7" s="728" t="s">
        <v>73</v>
      </c>
      <c r="G7" s="729"/>
      <c r="H7" s="729"/>
      <c r="I7" s="347" t="s">
        <v>16</v>
      </c>
      <c r="J7" s="369" t="s">
        <v>349</v>
      </c>
      <c r="K7" s="370" t="s">
        <v>350</v>
      </c>
    </row>
    <row r="8" spans="1:11" ht="17.25" customHeight="1" thickTop="1" thickBot="1">
      <c r="A8" s="716"/>
      <c r="B8" s="675"/>
      <c r="C8" s="676"/>
      <c r="D8" s="676"/>
      <c r="E8" s="677"/>
      <c r="F8" s="47"/>
      <c r="G8" s="48"/>
      <c r="H8" s="48"/>
      <c r="I8" s="169" t="s">
        <v>77</v>
      </c>
      <c r="J8" s="91" t="s">
        <v>149</v>
      </c>
      <c r="K8" s="531" t="s">
        <v>150</v>
      </c>
    </row>
    <row r="9" spans="1:11" ht="17.25" customHeight="1" thickTop="1">
      <c r="A9" s="717"/>
      <c r="B9" s="16" t="s">
        <v>14</v>
      </c>
      <c r="C9" s="15"/>
      <c r="D9" s="723"/>
      <c r="E9" s="724"/>
      <c r="F9" s="16" t="s">
        <v>15</v>
      </c>
      <c r="G9" s="721"/>
      <c r="H9" s="722"/>
      <c r="I9" s="16" t="s">
        <v>6</v>
      </c>
      <c r="J9" s="673"/>
      <c r="K9" s="674"/>
    </row>
    <row r="10" spans="1:11" ht="17.25" customHeight="1">
      <c r="A10" s="717"/>
      <c r="B10" s="718"/>
      <c r="C10" s="719"/>
      <c r="D10" s="719"/>
      <c r="E10" s="720"/>
      <c r="F10" s="77" t="s">
        <v>136</v>
      </c>
      <c r="G10" s="649"/>
      <c r="H10" s="650"/>
      <c r="I10" s="532"/>
      <c r="J10" s="533"/>
      <c r="K10" s="534" t="s">
        <v>343</v>
      </c>
    </row>
    <row r="11" spans="1:11" ht="17.25" customHeight="1">
      <c r="A11" s="717"/>
      <c r="B11" s="13" t="s">
        <v>20</v>
      </c>
      <c r="C11" s="14"/>
      <c r="D11" s="637" t="s">
        <v>315</v>
      </c>
      <c r="E11" s="637"/>
      <c r="F11" s="78" t="s">
        <v>137</v>
      </c>
      <c r="G11" s="168" t="str">
        <f>IF(ISERROR(K10/I8),"",K10/I8)</f>
        <v/>
      </c>
      <c r="H11" s="10" t="s">
        <v>138</v>
      </c>
      <c r="I11" s="861" t="s">
        <v>7</v>
      </c>
      <c r="J11" s="862"/>
      <c r="K11" s="863"/>
    </row>
    <row r="12" spans="1:11" ht="17.25" customHeight="1">
      <c r="A12" s="717"/>
      <c r="B12" s="725" t="s">
        <v>60</v>
      </c>
      <c r="C12" s="726"/>
      <c r="D12" s="726"/>
      <c r="E12" s="726"/>
      <c r="F12" s="726"/>
      <c r="G12" s="726"/>
      <c r="H12" s="727"/>
      <c r="I12" s="864"/>
      <c r="J12" s="865"/>
      <c r="K12" s="866"/>
    </row>
    <row r="13" spans="1:11" ht="17.25" customHeight="1" thickBot="1">
      <c r="A13" s="628"/>
      <c r="B13" s="885"/>
      <c r="C13" s="786"/>
      <c r="D13" s="786"/>
      <c r="E13" s="786"/>
      <c r="F13" s="786"/>
      <c r="G13" s="786"/>
      <c r="H13" s="787"/>
      <c r="I13" s="776" t="s">
        <v>185</v>
      </c>
      <c r="J13" s="777"/>
      <c r="K13" s="166" t="str">
        <f>IF(ISERROR(K10/3.5),"人",K10/3.5)</f>
        <v>人</v>
      </c>
    </row>
    <row r="14" spans="1:11" ht="17.25" customHeight="1" thickTop="1">
      <c r="A14" s="715" t="s">
        <v>13</v>
      </c>
      <c r="B14" s="730" t="s">
        <v>8</v>
      </c>
      <c r="C14" s="739"/>
      <c r="D14" s="739"/>
      <c r="E14" s="739"/>
      <c r="F14" s="739"/>
      <c r="G14" s="739"/>
      <c r="H14" s="740"/>
      <c r="I14" s="774" t="s">
        <v>187</v>
      </c>
      <c r="J14" s="775"/>
      <c r="K14" s="167" t="str">
        <f>IF(ISERROR(I8-K13),"人",I8-K13)</f>
        <v>人</v>
      </c>
    </row>
    <row r="15" spans="1:11" ht="17.25" customHeight="1" thickBot="1">
      <c r="A15" s="716"/>
      <c r="B15" s="44" t="s">
        <v>17</v>
      </c>
      <c r="C15" s="45"/>
      <c r="D15" s="784"/>
      <c r="E15" s="784"/>
      <c r="F15" s="784"/>
      <c r="G15" s="784"/>
      <c r="H15" s="785"/>
      <c r="I15" s="774" t="s">
        <v>186</v>
      </c>
      <c r="J15" s="775"/>
      <c r="K15" s="166" t="str">
        <f>IF(ISERROR(K10/6.4),"人",K10/6.4)</f>
        <v>人</v>
      </c>
    </row>
    <row r="16" spans="1:11" ht="17.25" customHeight="1" thickTop="1">
      <c r="A16" s="717"/>
      <c r="B16" s="16" t="s">
        <v>18</v>
      </c>
      <c r="C16" s="15"/>
      <c r="D16" s="786"/>
      <c r="E16" s="786"/>
      <c r="F16" s="786"/>
      <c r="G16" s="786"/>
      <c r="H16" s="787"/>
      <c r="I16" s="776" t="s">
        <v>188</v>
      </c>
      <c r="J16" s="777"/>
      <c r="K16" s="167" t="str">
        <f>IF(ISERROR(I8-K15),"人",I8-K15)</f>
        <v>人</v>
      </c>
    </row>
    <row r="17" spans="1:12" ht="17.25" customHeight="1">
      <c r="A17" s="717"/>
      <c r="B17" s="736" t="s">
        <v>19</v>
      </c>
      <c r="C17" s="737"/>
      <c r="D17" s="737"/>
      <c r="E17" s="737"/>
      <c r="F17" s="737"/>
      <c r="G17" s="737"/>
      <c r="H17" s="738"/>
      <c r="I17" s="158"/>
      <c r="J17" s="159"/>
      <c r="K17" s="160"/>
    </row>
    <row r="18" spans="1:12" ht="17.25" customHeight="1">
      <c r="A18" s="717"/>
      <c r="B18" s="718"/>
      <c r="C18" s="719"/>
      <c r="D18" s="719"/>
      <c r="E18" s="719"/>
      <c r="F18" s="719"/>
      <c r="G18" s="719"/>
      <c r="H18" s="720"/>
      <c r="I18" s="158"/>
      <c r="J18" s="159"/>
      <c r="K18" s="160"/>
    </row>
    <row r="19" spans="1:12" ht="17.25" customHeight="1" thickBot="1">
      <c r="A19" s="717"/>
      <c r="B19" s="349" t="s">
        <v>21</v>
      </c>
      <c r="C19" s="12"/>
      <c r="D19" s="867" t="s">
        <v>29</v>
      </c>
      <c r="E19" s="867"/>
      <c r="F19" s="867"/>
      <c r="G19" s="867"/>
      <c r="H19" s="868"/>
      <c r="I19" s="158"/>
      <c r="J19" s="159"/>
      <c r="K19" s="160"/>
    </row>
    <row r="20" spans="1:12" ht="17.25" customHeight="1" thickTop="1">
      <c r="A20" s="716"/>
      <c r="B20" s="857" t="s">
        <v>26</v>
      </c>
      <c r="C20" s="858"/>
      <c r="D20" s="732" t="s">
        <v>30</v>
      </c>
      <c r="E20" s="732"/>
      <c r="F20" s="732"/>
      <c r="G20" s="732"/>
      <c r="H20" s="732"/>
      <c r="I20" s="1249" t="s">
        <v>126</v>
      </c>
      <c r="J20" s="1249"/>
      <c r="K20" s="1250"/>
    </row>
    <row r="21" spans="1:12" ht="17.25" customHeight="1" thickBot="1">
      <c r="A21" s="716"/>
      <c r="B21" s="859"/>
      <c r="C21" s="860"/>
      <c r="D21" s="695" t="s">
        <v>330</v>
      </c>
      <c r="E21" s="695"/>
      <c r="F21" s="695"/>
      <c r="G21" s="695"/>
      <c r="H21" s="695"/>
      <c r="I21" s="695"/>
      <c r="J21" s="695"/>
      <c r="K21" s="696"/>
    </row>
    <row r="22" spans="1:12" ht="17.25" customHeight="1" thickTop="1">
      <c r="A22" s="717"/>
      <c r="B22" s="655" t="s">
        <v>22</v>
      </c>
      <c r="C22" s="656"/>
      <c r="D22" s="786" t="s">
        <v>30</v>
      </c>
      <c r="E22" s="786"/>
      <c r="F22" s="786"/>
      <c r="G22" s="786"/>
      <c r="H22" s="786"/>
      <c r="I22" s="707" t="s">
        <v>11</v>
      </c>
      <c r="J22" s="708"/>
      <c r="K22" s="709"/>
    </row>
    <row r="23" spans="1:12" ht="17.25" customHeight="1">
      <c r="A23" s="717"/>
      <c r="B23" s="658"/>
      <c r="C23" s="659"/>
      <c r="D23" s="719" t="s">
        <v>27</v>
      </c>
      <c r="E23" s="719"/>
      <c r="F23" s="719"/>
      <c r="G23" s="719"/>
      <c r="H23" s="719"/>
      <c r="I23" s="710"/>
      <c r="J23" s="708"/>
      <c r="K23" s="709"/>
    </row>
    <row r="24" spans="1:12" ht="17.25" customHeight="1" thickBot="1">
      <c r="A24" s="717"/>
      <c r="B24" s="725" t="s">
        <v>9</v>
      </c>
      <c r="C24" s="796"/>
      <c r="D24" s="796"/>
      <c r="E24" s="796"/>
      <c r="F24" s="796"/>
      <c r="G24" s="796"/>
      <c r="H24" s="796"/>
      <c r="I24" s="790"/>
      <c r="J24" s="791"/>
      <c r="K24" s="792"/>
    </row>
    <row r="25" spans="1:12" ht="17.25" customHeight="1" thickTop="1" thickBot="1">
      <c r="A25" s="717"/>
      <c r="B25" s="17" t="s">
        <v>23</v>
      </c>
      <c r="C25" s="18"/>
      <c r="D25" s="348" t="s">
        <v>314</v>
      </c>
      <c r="E25" s="58" t="s">
        <v>71</v>
      </c>
      <c r="F25" s="175" t="s">
        <v>314</v>
      </c>
      <c r="G25" s="741"/>
      <c r="H25" s="742"/>
      <c r="I25" s="790"/>
      <c r="J25" s="791"/>
      <c r="K25" s="792"/>
    </row>
    <row r="26" spans="1:12" ht="17.25" customHeight="1" thickTop="1">
      <c r="A26" s="628"/>
      <c r="B26" s="869" t="s">
        <v>25</v>
      </c>
      <c r="C26" s="870"/>
      <c r="D26" s="870"/>
      <c r="E26" s="56" t="s">
        <v>314</v>
      </c>
      <c r="F26" s="733"/>
      <c r="G26" s="734"/>
      <c r="H26" s="735"/>
      <c r="I26" s="793"/>
      <c r="J26" s="794"/>
      <c r="K26" s="795"/>
    </row>
    <row r="27" spans="1:12" ht="17.25" customHeight="1">
      <c r="A27" s="627"/>
      <c r="B27" s="629" t="s">
        <v>293</v>
      </c>
      <c r="C27" s="630"/>
      <c r="D27" s="630"/>
      <c r="E27" s="630"/>
      <c r="F27" s="630"/>
      <c r="G27" s="630"/>
      <c r="H27" s="631"/>
      <c r="I27" s="680" t="s">
        <v>10</v>
      </c>
      <c r="J27" s="711"/>
      <c r="K27" s="681"/>
    </row>
    <row r="28" spans="1:12" ht="17.25" customHeight="1" thickBot="1">
      <c r="A28" s="628"/>
      <c r="B28" s="632"/>
      <c r="C28" s="633"/>
      <c r="D28" s="633"/>
      <c r="E28" s="633"/>
      <c r="F28" s="633"/>
      <c r="G28" s="633"/>
      <c r="H28" s="634"/>
      <c r="I28" s="712"/>
      <c r="J28" s="713"/>
      <c r="K28" s="714"/>
    </row>
    <row r="29" spans="1:12" ht="17.25" customHeight="1" thickTop="1">
      <c r="A29" s="750" t="s">
        <v>12</v>
      </c>
      <c r="B29" s="680" t="s">
        <v>31</v>
      </c>
      <c r="C29" s="847"/>
      <c r="D29" s="41" t="s">
        <v>32</v>
      </c>
      <c r="E29" s="1251" t="s">
        <v>296</v>
      </c>
      <c r="F29" s="1251"/>
      <c r="G29" s="1252" t="s">
        <v>294</v>
      </c>
      <c r="H29" s="1253"/>
      <c r="I29" s="764" t="s">
        <v>232</v>
      </c>
      <c r="J29" s="765"/>
      <c r="K29" s="535" t="str">
        <f>IF(ISERROR(I8/250),"個",ROUNDUP(I8/250,0))</f>
        <v>個</v>
      </c>
      <c r="L29" s="1" t="s">
        <v>193</v>
      </c>
    </row>
    <row r="30" spans="1:12" ht="17.25" customHeight="1">
      <c r="A30" s="717"/>
      <c r="B30" s="848"/>
      <c r="C30" s="849"/>
      <c r="D30" s="42" t="s">
        <v>62</v>
      </c>
      <c r="E30" s="1254" t="s">
        <v>296</v>
      </c>
      <c r="F30" s="1254"/>
      <c r="G30" s="1239" t="s">
        <v>294</v>
      </c>
      <c r="H30" s="1240"/>
      <c r="I30" s="646" t="s">
        <v>182</v>
      </c>
      <c r="J30" s="766"/>
      <c r="K30" s="536" t="s">
        <v>181</v>
      </c>
    </row>
    <row r="31" spans="1:12" ht="17.25" customHeight="1">
      <c r="A31" s="717"/>
      <c r="B31" s="848"/>
      <c r="C31" s="849"/>
      <c r="D31" s="42" t="s">
        <v>33</v>
      </c>
      <c r="E31" s="1241" t="s">
        <v>297</v>
      </c>
      <c r="F31" s="1241"/>
      <c r="G31" s="1241"/>
      <c r="H31" s="537" t="s">
        <v>295</v>
      </c>
      <c r="I31" s="646" t="s">
        <v>207</v>
      </c>
      <c r="J31" s="616"/>
      <c r="K31" s="171" t="str">
        <f>IF(ISERROR(I8*6),"L/日/避難所",I8*6)</f>
        <v>L/日/避難所</v>
      </c>
    </row>
    <row r="32" spans="1:12" ht="17.25" customHeight="1" thickBot="1">
      <c r="A32" s="717"/>
      <c r="B32" s="848"/>
      <c r="C32" s="849"/>
      <c r="D32" s="43" t="s">
        <v>41</v>
      </c>
      <c r="E32" s="1238" t="s">
        <v>302</v>
      </c>
      <c r="F32" s="1238"/>
      <c r="G32" s="1238"/>
      <c r="H32" s="538" t="s">
        <v>295</v>
      </c>
      <c r="I32" s="646" t="s">
        <v>192</v>
      </c>
      <c r="J32" s="616"/>
      <c r="K32" s="189" t="s">
        <v>194</v>
      </c>
    </row>
    <row r="33" spans="1:16" ht="17.25" customHeight="1" thickTop="1">
      <c r="A33" s="717"/>
      <c r="B33" s="848"/>
      <c r="C33" s="850"/>
      <c r="D33" s="28" t="s">
        <v>34</v>
      </c>
      <c r="E33" s="1242" t="s">
        <v>296</v>
      </c>
      <c r="F33" s="1242"/>
      <c r="G33" s="1243" t="s">
        <v>294</v>
      </c>
      <c r="H33" s="1244"/>
      <c r="I33" s="615" t="s">
        <v>184</v>
      </c>
      <c r="J33" s="616"/>
      <c r="K33" s="171" t="str">
        <f>IF(ISERROR(I8*3),"L/日/避難所",I8*3)</f>
        <v>L/日/避難所</v>
      </c>
    </row>
    <row r="34" spans="1:16" ht="17.25" customHeight="1">
      <c r="A34" s="717"/>
      <c r="B34" s="816"/>
      <c r="C34" s="818"/>
      <c r="D34" s="349" t="s">
        <v>35</v>
      </c>
      <c r="E34" s="1245" t="s">
        <v>296</v>
      </c>
      <c r="F34" s="1245"/>
      <c r="G34" s="1246" t="s">
        <v>294</v>
      </c>
      <c r="H34" s="1247"/>
      <c r="I34" s="162" t="s">
        <v>183</v>
      </c>
      <c r="J34" s="539" t="s">
        <v>206</v>
      </c>
      <c r="K34" s="171" t="str">
        <f>IF(ISERROR(J34*I8),"L/日/避難所",J34*I8)</f>
        <v>L/日/避難所</v>
      </c>
    </row>
    <row r="35" spans="1:16" ht="17.25" customHeight="1">
      <c r="A35" s="717"/>
      <c r="B35" s="629" t="s">
        <v>36</v>
      </c>
      <c r="C35" s="851"/>
      <c r="D35" s="13" t="s">
        <v>37</v>
      </c>
      <c r="E35" s="90" t="s">
        <v>298</v>
      </c>
      <c r="F35" s="651" t="s">
        <v>299</v>
      </c>
      <c r="G35" s="651"/>
      <c r="H35" s="540"/>
      <c r="I35" s="697"/>
      <c r="J35" s="698"/>
      <c r="K35" s="699"/>
    </row>
    <row r="36" spans="1:16" ht="17.25" customHeight="1" thickBot="1">
      <c r="A36" s="717"/>
      <c r="B36" s="852"/>
      <c r="C36" s="853"/>
      <c r="D36" s="349" t="s">
        <v>38</v>
      </c>
      <c r="E36" s="88" t="s">
        <v>298</v>
      </c>
      <c r="F36" s="767" t="s">
        <v>299</v>
      </c>
      <c r="G36" s="767"/>
      <c r="H36" s="541"/>
      <c r="I36" s="644"/>
      <c r="J36" s="645"/>
      <c r="K36" s="700"/>
    </row>
    <row r="37" spans="1:16" ht="17.25" customHeight="1" thickTop="1" thickBot="1">
      <c r="A37" s="717"/>
      <c r="B37" s="852"/>
      <c r="C37" s="854"/>
      <c r="D37" s="53" t="s">
        <v>39</v>
      </c>
      <c r="E37" s="89" t="s">
        <v>298</v>
      </c>
      <c r="F37" s="1255" t="s">
        <v>299</v>
      </c>
      <c r="G37" s="1255"/>
      <c r="H37" s="542"/>
      <c r="I37" s="645"/>
      <c r="J37" s="645"/>
      <c r="K37" s="700"/>
    </row>
    <row r="38" spans="1:16" ht="17.25" customHeight="1" thickTop="1">
      <c r="A38" s="717"/>
      <c r="B38" s="852"/>
      <c r="C38" s="853"/>
      <c r="D38" s="28" t="s">
        <v>40</v>
      </c>
      <c r="E38" s="90" t="s">
        <v>298</v>
      </c>
      <c r="F38" s="771" t="s">
        <v>299</v>
      </c>
      <c r="G38" s="771"/>
      <c r="H38" s="540"/>
      <c r="I38" s="644"/>
      <c r="J38" s="645"/>
      <c r="K38" s="700"/>
    </row>
    <row r="39" spans="1:16" ht="17.25" customHeight="1" thickBot="1">
      <c r="A39" s="717"/>
      <c r="B39" s="852"/>
      <c r="C39" s="853"/>
      <c r="D39" s="349" t="s">
        <v>42</v>
      </c>
      <c r="E39" s="88" t="s">
        <v>298</v>
      </c>
      <c r="F39" s="651" t="s">
        <v>299</v>
      </c>
      <c r="G39" s="651"/>
      <c r="H39" s="543"/>
      <c r="I39" s="701"/>
      <c r="J39" s="702"/>
      <c r="K39" s="703"/>
    </row>
    <row r="40" spans="1:16" ht="17.25" customHeight="1" thickTop="1">
      <c r="A40" s="717"/>
      <c r="B40" s="852"/>
      <c r="C40" s="854"/>
      <c r="D40" s="704" t="s">
        <v>63</v>
      </c>
      <c r="E40" s="118" t="s">
        <v>300</v>
      </c>
      <c r="F40" s="172" t="s">
        <v>180</v>
      </c>
      <c r="G40" s="352" t="s">
        <v>144</v>
      </c>
      <c r="H40" s="97" t="s">
        <v>304</v>
      </c>
      <c r="I40" s="642" t="s">
        <v>292</v>
      </c>
      <c r="J40" s="643"/>
      <c r="K40" s="161" t="str">
        <f>IF(ISERROR(I8/50),"箇所",ROUNDUP(I8/50,0))</f>
        <v>箇所</v>
      </c>
      <c r="L40" s="2"/>
      <c r="M40" s="3"/>
      <c r="N40" s="3"/>
      <c r="O40" s="3"/>
      <c r="P40" s="3"/>
    </row>
    <row r="41" spans="1:16" ht="17.25" customHeight="1" thickBot="1">
      <c r="A41" s="717"/>
      <c r="B41" s="852"/>
      <c r="C41" s="854"/>
      <c r="D41" s="705"/>
      <c r="E41" s="119" t="s">
        <v>146</v>
      </c>
      <c r="F41" s="604" t="s">
        <v>301</v>
      </c>
      <c r="G41" s="428" t="s">
        <v>148</v>
      </c>
      <c r="H41" s="605" t="s">
        <v>301</v>
      </c>
      <c r="I41" s="644"/>
      <c r="J41" s="645"/>
      <c r="K41" s="161"/>
    </row>
    <row r="42" spans="1:16" ht="17.25" customHeight="1" thickTop="1" thickBot="1">
      <c r="A42" s="717"/>
      <c r="B42" s="852"/>
      <c r="C42" s="854"/>
      <c r="D42" s="706"/>
      <c r="E42" s="81" t="s">
        <v>43</v>
      </c>
      <c r="F42" s="606" t="s">
        <v>303</v>
      </c>
      <c r="G42" s="430" t="s">
        <v>61</v>
      </c>
      <c r="H42" s="607" t="s">
        <v>303</v>
      </c>
      <c r="I42" s="340"/>
      <c r="J42" s="341"/>
      <c r="K42" s="342"/>
    </row>
    <row r="43" spans="1:16" ht="17.25" customHeight="1" thickTop="1">
      <c r="A43" s="717"/>
      <c r="B43" s="852"/>
      <c r="C43" s="853"/>
      <c r="D43" s="93" t="s">
        <v>44</v>
      </c>
      <c r="E43" s="324" t="s">
        <v>304</v>
      </c>
      <c r="F43" s="8" t="s">
        <v>67</v>
      </c>
      <c r="G43" s="7"/>
      <c r="H43" s="9" t="s">
        <v>152</v>
      </c>
      <c r="I43" s="340"/>
      <c r="J43" s="341"/>
      <c r="K43" s="342"/>
    </row>
    <row r="44" spans="1:16" ht="17.25" customHeight="1">
      <c r="A44" s="717"/>
      <c r="B44" s="855"/>
      <c r="C44" s="856"/>
      <c r="D44" s="94" t="s">
        <v>45</v>
      </c>
      <c r="E44" s="346" t="s">
        <v>304</v>
      </c>
      <c r="F44" s="7" t="s">
        <v>68</v>
      </c>
      <c r="G44" s="324" t="s">
        <v>304</v>
      </c>
      <c r="H44" s="325" t="s">
        <v>152</v>
      </c>
      <c r="I44" s="343"/>
      <c r="J44" s="344"/>
      <c r="K44" s="345"/>
    </row>
    <row r="45" spans="1:16" ht="17.25" customHeight="1" thickBot="1">
      <c r="A45" s="717"/>
      <c r="B45" s="629" t="s">
        <v>46</v>
      </c>
      <c r="C45" s="851"/>
      <c r="D45" s="94" t="s">
        <v>47</v>
      </c>
      <c r="E45" s="637" t="s">
        <v>305</v>
      </c>
      <c r="F45" s="638"/>
      <c r="G45" s="351" t="s">
        <v>49</v>
      </c>
      <c r="H45" s="304" t="s">
        <v>69</v>
      </c>
      <c r="I45" s="697"/>
      <c r="J45" s="698"/>
      <c r="K45" s="699"/>
    </row>
    <row r="46" spans="1:16" ht="17.25" customHeight="1" thickTop="1" thickBot="1">
      <c r="A46" s="717"/>
      <c r="B46" s="852"/>
      <c r="C46" s="853"/>
      <c r="D46" s="647" t="s">
        <v>48</v>
      </c>
      <c r="E46" s="648"/>
      <c r="F46" s="346" t="s">
        <v>69</v>
      </c>
      <c r="G46" s="544" t="s">
        <v>308</v>
      </c>
      <c r="H46" s="104" t="s">
        <v>69</v>
      </c>
      <c r="I46" s="645"/>
      <c r="J46" s="645"/>
      <c r="K46" s="700"/>
    </row>
    <row r="47" spans="1:16" ht="17.25" customHeight="1" thickTop="1">
      <c r="A47" s="717"/>
      <c r="B47" s="852"/>
      <c r="C47" s="853"/>
      <c r="D47" s="647" t="s">
        <v>56</v>
      </c>
      <c r="E47" s="648"/>
      <c r="F47" s="648"/>
      <c r="G47" s="649" t="s">
        <v>307</v>
      </c>
      <c r="H47" s="650"/>
      <c r="I47" s="644"/>
      <c r="J47" s="645"/>
      <c r="K47" s="700"/>
    </row>
    <row r="48" spans="1:16" ht="17.25" customHeight="1">
      <c r="A48" s="717"/>
      <c r="B48" s="852"/>
      <c r="C48" s="853"/>
      <c r="D48" s="94" t="s">
        <v>52</v>
      </c>
      <c r="E48" s="10" t="s">
        <v>306</v>
      </c>
      <c r="F48" s="94" t="s">
        <v>53</v>
      </c>
      <c r="G48" s="637" t="s">
        <v>51</v>
      </c>
      <c r="H48" s="638"/>
      <c r="I48" s="644"/>
      <c r="J48" s="645"/>
      <c r="K48" s="700"/>
    </row>
    <row r="49" spans="1:11" ht="17.25" customHeight="1">
      <c r="A49" s="717"/>
      <c r="B49" s="852"/>
      <c r="C49" s="853"/>
      <c r="D49" s="94" t="s">
        <v>154</v>
      </c>
      <c r="E49" s="10" t="s">
        <v>306</v>
      </c>
      <c r="F49" s="647" t="s">
        <v>70</v>
      </c>
      <c r="G49" s="648"/>
      <c r="H49" s="353" t="s">
        <v>69</v>
      </c>
      <c r="I49" s="644"/>
      <c r="J49" s="645"/>
      <c r="K49" s="700"/>
    </row>
    <row r="50" spans="1:11" ht="17.25" customHeight="1" thickBot="1">
      <c r="A50" s="717"/>
      <c r="B50" s="855"/>
      <c r="C50" s="856"/>
      <c r="D50" s="93" t="s">
        <v>54</v>
      </c>
      <c r="E50" s="10" t="s">
        <v>306</v>
      </c>
      <c r="F50" s="684" t="s">
        <v>55</v>
      </c>
      <c r="G50" s="685"/>
      <c r="H50" s="304" t="s">
        <v>69</v>
      </c>
      <c r="I50" s="701"/>
      <c r="J50" s="702"/>
      <c r="K50" s="703"/>
    </row>
    <row r="51" spans="1:11" ht="17.25" customHeight="1" thickTop="1" thickBot="1">
      <c r="A51" s="717"/>
      <c r="B51" s="629" t="s">
        <v>57</v>
      </c>
      <c r="C51" s="871"/>
      <c r="D51" s="101" t="s">
        <v>157</v>
      </c>
      <c r="E51" s="1235" t="s">
        <v>310</v>
      </c>
      <c r="F51" s="1235"/>
      <c r="G51" s="1236" t="s">
        <v>311</v>
      </c>
      <c r="H51" s="1237"/>
      <c r="I51" s="1257" t="s">
        <v>190</v>
      </c>
      <c r="J51" s="1258"/>
      <c r="K51" s="1259"/>
    </row>
    <row r="52" spans="1:11" ht="17.25" customHeight="1" thickTop="1">
      <c r="A52" s="628"/>
      <c r="B52" s="855"/>
      <c r="C52" s="856"/>
      <c r="D52" s="102" t="s">
        <v>58</v>
      </c>
      <c r="E52" s="51" t="s">
        <v>69</v>
      </c>
      <c r="F52" s="339" t="s">
        <v>59</v>
      </c>
      <c r="G52" s="649" t="s">
        <v>309</v>
      </c>
      <c r="H52" s="650"/>
      <c r="I52" s="1260"/>
      <c r="J52" s="1261"/>
      <c r="K52" s="1262"/>
    </row>
    <row r="53" spans="1:11" ht="17.25" customHeight="1" thickBot="1">
      <c r="A53" s="4" t="s">
        <v>224</v>
      </c>
      <c r="B53" s="4"/>
      <c r="C53" s="4"/>
      <c r="D53" s="4"/>
      <c r="E53" s="1256" t="s">
        <v>127</v>
      </c>
      <c r="F53" s="1256"/>
      <c r="G53" s="1256"/>
      <c r="H53" s="1256"/>
      <c r="I53" s="1256"/>
      <c r="J53" s="1256"/>
      <c r="K53" s="1256"/>
    </row>
    <row r="54" spans="1:11" ht="17.25" customHeight="1" thickTop="1">
      <c r="A54" s="686" t="s">
        <v>130</v>
      </c>
      <c r="B54" s="686"/>
      <c r="C54" s="686"/>
      <c r="D54" s="686"/>
      <c r="E54" s="687" t="s">
        <v>5</v>
      </c>
      <c r="F54" s="688"/>
      <c r="G54" s="689"/>
      <c r="H54" s="690" t="s">
        <v>65</v>
      </c>
      <c r="I54" s="691"/>
      <c r="J54" s="751" t="s">
        <v>0</v>
      </c>
      <c r="K54" s="752"/>
    </row>
    <row r="55" spans="1:11" ht="17.25" customHeight="1" thickBot="1">
      <c r="A55" s="686"/>
      <c r="B55" s="686"/>
      <c r="C55" s="686"/>
      <c r="D55" s="686"/>
      <c r="E55" s="675"/>
      <c r="F55" s="676"/>
      <c r="G55" s="677"/>
      <c r="H55" s="653" t="s">
        <v>28</v>
      </c>
      <c r="I55" s="654"/>
      <c r="J55" s="610"/>
      <c r="K55" s="611"/>
    </row>
    <row r="56" spans="1:11" ht="17.25" customHeight="1" thickTop="1">
      <c r="A56" s="6" t="s">
        <v>1</v>
      </c>
      <c r="B56" s="4"/>
      <c r="C56" s="4"/>
      <c r="D56" s="4"/>
      <c r="E56" s="4"/>
      <c r="F56" s="4"/>
      <c r="G56" s="1272"/>
      <c r="H56" s="1272"/>
      <c r="I56" s="1272"/>
      <c r="J56" s="1272"/>
      <c r="K56" s="1272"/>
    </row>
    <row r="57" spans="1:11" ht="17.25" customHeight="1">
      <c r="A57" s="6" t="s">
        <v>2</v>
      </c>
      <c r="B57" s="4"/>
      <c r="C57" s="4"/>
      <c r="D57" s="4"/>
      <c r="E57" s="4"/>
      <c r="F57" s="4"/>
      <c r="G57" s="4"/>
      <c r="H57" s="4"/>
      <c r="I57" s="4"/>
      <c r="J57" s="4"/>
      <c r="K57" s="4"/>
    </row>
    <row r="58" spans="1:11" ht="17.25" customHeight="1">
      <c r="A58" s="6" t="s">
        <v>3</v>
      </c>
      <c r="B58" s="4"/>
      <c r="C58" s="4"/>
      <c r="D58" s="4"/>
      <c r="E58" s="4"/>
      <c r="F58" s="4"/>
      <c r="G58" s="4"/>
      <c r="H58" s="4"/>
      <c r="I58" s="4"/>
      <c r="J58" s="4"/>
      <c r="K58" s="4"/>
    </row>
    <row r="59" spans="1:11" ht="17.25" customHeight="1" thickBot="1">
      <c r="A59" s="20"/>
      <c r="B59" s="680" t="s">
        <v>74</v>
      </c>
      <c r="C59" s="847"/>
      <c r="D59" s="847"/>
      <c r="E59" s="613"/>
      <c r="F59" s="613"/>
      <c r="G59" s="613"/>
      <c r="H59" s="614"/>
      <c r="I59" s="874" t="s">
        <v>75</v>
      </c>
      <c r="J59" s="613"/>
      <c r="K59" s="614"/>
    </row>
    <row r="60" spans="1:11" ht="17.25" customHeight="1" thickTop="1">
      <c r="A60" s="715" t="s">
        <v>95</v>
      </c>
      <c r="B60" s="857" t="s">
        <v>76</v>
      </c>
      <c r="C60" s="858"/>
      <c r="D60" s="1273" t="s">
        <v>77</v>
      </c>
      <c r="E60" s="12" t="s">
        <v>159</v>
      </c>
      <c r="F60" s="12"/>
      <c r="G60" s="12"/>
      <c r="H60" s="545" t="s">
        <v>77</v>
      </c>
      <c r="I60" s="108" t="s">
        <v>95</v>
      </c>
      <c r="J60" s="110" t="s">
        <v>161</v>
      </c>
      <c r="K60" s="148" t="s">
        <v>139</v>
      </c>
    </row>
    <row r="61" spans="1:11" ht="17.25" customHeight="1">
      <c r="A61" s="716"/>
      <c r="B61" s="1270"/>
      <c r="C61" s="1271"/>
      <c r="D61" s="1265"/>
      <c r="E61" s="19" t="s">
        <v>78</v>
      </c>
      <c r="F61" s="19"/>
      <c r="G61" s="19"/>
      <c r="H61" s="546" t="s">
        <v>77</v>
      </c>
      <c r="I61" s="109" t="s">
        <v>162</v>
      </c>
      <c r="J61" s="111" t="s">
        <v>163</v>
      </c>
      <c r="K61" s="149" t="s">
        <v>139</v>
      </c>
    </row>
    <row r="62" spans="1:11" ht="17.25" customHeight="1" thickBot="1">
      <c r="A62" s="716"/>
      <c r="B62" s="1274" t="s">
        <v>79</v>
      </c>
      <c r="C62" s="1275"/>
      <c r="D62" s="547" t="s">
        <v>77</v>
      </c>
      <c r="E62" s="12" t="s">
        <v>81</v>
      </c>
      <c r="F62" s="12"/>
      <c r="G62" s="12"/>
      <c r="H62" s="548" t="s">
        <v>77</v>
      </c>
      <c r="I62" s="113"/>
      <c r="J62" s="111" t="s">
        <v>164</v>
      </c>
      <c r="K62" s="149" t="s">
        <v>139</v>
      </c>
    </row>
    <row r="63" spans="1:11" ht="17.25" customHeight="1" thickTop="1">
      <c r="A63" s="716"/>
      <c r="B63" s="1274" t="s">
        <v>82</v>
      </c>
      <c r="C63" s="1275"/>
      <c r="D63" s="549" t="s">
        <v>77</v>
      </c>
      <c r="E63" s="550"/>
      <c r="F63" s="551"/>
      <c r="G63" s="550"/>
      <c r="H63" s="552"/>
      <c r="I63" s="113"/>
      <c r="J63" s="112" t="s">
        <v>165</v>
      </c>
      <c r="K63" s="150" t="s">
        <v>139</v>
      </c>
    </row>
    <row r="64" spans="1:11" ht="17.25" customHeight="1" thickBot="1">
      <c r="A64" s="716"/>
      <c r="B64" s="1274" t="s">
        <v>135</v>
      </c>
      <c r="C64" s="1275"/>
      <c r="D64" s="553" t="s">
        <v>77</v>
      </c>
      <c r="E64" s="554"/>
      <c r="F64" s="555"/>
      <c r="G64" s="554"/>
      <c r="H64" s="556"/>
      <c r="I64" s="113"/>
      <c r="J64" s="94" t="s">
        <v>166</v>
      </c>
      <c r="K64" s="350" t="s">
        <v>139</v>
      </c>
    </row>
    <row r="65" spans="1:11" ht="17.25" customHeight="1" thickTop="1">
      <c r="A65" s="716"/>
      <c r="B65" s="1276" t="s">
        <v>134</v>
      </c>
      <c r="C65" s="1277"/>
      <c r="D65" s="1263" t="s">
        <v>77</v>
      </c>
      <c r="E65" s="19" t="s">
        <v>83</v>
      </c>
      <c r="F65" s="19"/>
      <c r="G65" s="19"/>
      <c r="H65" s="546" t="s">
        <v>77</v>
      </c>
      <c r="I65" s="557" t="s">
        <v>234</v>
      </c>
      <c r="J65" s="558"/>
      <c r="K65" s="559" t="s">
        <v>139</v>
      </c>
    </row>
    <row r="66" spans="1:11" ht="17.25" customHeight="1">
      <c r="A66" s="716"/>
      <c r="B66" s="1278"/>
      <c r="C66" s="1279"/>
      <c r="D66" s="1264"/>
      <c r="E66" s="560" t="s">
        <v>84</v>
      </c>
      <c r="F66" s="560"/>
      <c r="G66" s="560"/>
      <c r="H66" s="561" t="s">
        <v>77</v>
      </c>
      <c r="I66" s="1282" t="s">
        <v>235</v>
      </c>
      <c r="J66" s="1283"/>
      <c r="K66" s="559" t="s">
        <v>139</v>
      </c>
    </row>
    <row r="67" spans="1:11" ht="17.25" customHeight="1">
      <c r="A67" s="716"/>
      <c r="B67" s="1280"/>
      <c r="C67" s="1281"/>
      <c r="D67" s="1265"/>
      <c r="E67" s="560" t="s">
        <v>85</v>
      </c>
      <c r="F67" s="560"/>
      <c r="G67" s="560"/>
      <c r="H67" s="561" t="s">
        <v>77</v>
      </c>
      <c r="I67" s="1284" t="s">
        <v>236</v>
      </c>
      <c r="J67" s="1285"/>
      <c r="K67" s="1286"/>
    </row>
    <row r="68" spans="1:11" ht="17.25" customHeight="1">
      <c r="A68" s="716"/>
      <c r="B68" s="1266" t="s">
        <v>86</v>
      </c>
      <c r="C68" s="1267"/>
      <c r="D68" s="1263" t="s">
        <v>77</v>
      </c>
      <c r="E68" s="12" t="s">
        <v>87</v>
      </c>
      <c r="F68" s="12"/>
      <c r="G68" s="12"/>
      <c r="H68" s="548" t="s">
        <v>77</v>
      </c>
      <c r="I68" s="1284"/>
      <c r="J68" s="1285"/>
      <c r="K68" s="1286"/>
    </row>
    <row r="69" spans="1:11" ht="17.25" customHeight="1">
      <c r="A69" s="716"/>
      <c r="B69" s="1268"/>
      <c r="C69" s="1269"/>
      <c r="D69" s="1264"/>
      <c r="E69" s="15" t="s">
        <v>88</v>
      </c>
      <c r="F69" s="15"/>
      <c r="G69" s="15"/>
      <c r="H69" s="562" t="s">
        <v>77</v>
      </c>
      <c r="I69" s="1287" t="s">
        <v>237</v>
      </c>
      <c r="J69" s="563" t="s">
        <v>238</v>
      </c>
      <c r="K69" s="148" t="s">
        <v>139</v>
      </c>
    </row>
    <row r="70" spans="1:11" ht="17.25" customHeight="1">
      <c r="A70" s="716"/>
      <c r="B70" s="1268"/>
      <c r="C70" s="1269"/>
      <c r="D70" s="1264"/>
      <c r="E70" s="15" t="s">
        <v>89</v>
      </c>
      <c r="F70" s="15"/>
      <c r="G70" s="15"/>
      <c r="H70" s="562" t="s">
        <v>77</v>
      </c>
      <c r="I70" s="1288"/>
      <c r="J70" s="564" t="s">
        <v>239</v>
      </c>
      <c r="K70" s="149" t="s">
        <v>139</v>
      </c>
    </row>
    <row r="71" spans="1:11" ht="17.25" customHeight="1" thickBot="1">
      <c r="A71" s="716"/>
      <c r="B71" s="1270"/>
      <c r="C71" s="1271"/>
      <c r="D71" s="1265"/>
      <c r="E71" s="15" t="s">
        <v>90</v>
      </c>
      <c r="F71" s="15"/>
      <c r="G71" s="15"/>
      <c r="H71" s="562" t="s">
        <v>77</v>
      </c>
      <c r="I71" s="1288"/>
      <c r="J71" s="564" t="s">
        <v>240</v>
      </c>
      <c r="K71" s="149" t="s">
        <v>139</v>
      </c>
    </row>
    <row r="72" spans="1:11" ht="17.25" customHeight="1" thickTop="1">
      <c r="A72" s="716"/>
      <c r="B72" s="565" t="s">
        <v>91</v>
      </c>
      <c r="C72" s="566"/>
      <c r="D72" s="566"/>
      <c r="E72" s="567"/>
      <c r="F72" s="568" t="s">
        <v>77</v>
      </c>
      <c r="G72" s="569"/>
      <c r="H72" s="570"/>
      <c r="I72" s="1288"/>
      <c r="J72" s="564" t="s">
        <v>245</v>
      </c>
      <c r="K72" s="149" t="s">
        <v>139</v>
      </c>
    </row>
    <row r="73" spans="1:11" ht="17.25" customHeight="1">
      <c r="A73" s="716"/>
      <c r="B73" s="42" t="s">
        <v>92</v>
      </c>
      <c r="C73" s="571"/>
      <c r="D73" s="571"/>
      <c r="E73" s="571"/>
      <c r="F73" s="549" t="s">
        <v>77</v>
      </c>
      <c r="G73" s="572"/>
      <c r="H73" s="573"/>
      <c r="I73" s="1288"/>
      <c r="J73" s="564" t="s">
        <v>241</v>
      </c>
      <c r="K73" s="149" t="s">
        <v>139</v>
      </c>
    </row>
    <row r="74" spans="1:11" ht="17.25" customHeight="1">
      <c r="A74" s="716"/>
      <c r="B74" s="42" t="s">
        <v>93</v>
      </c>
      <c r="C74" s="571"/>
      <c r="D74" s="571"/>
      <c r="E74" s="571"/>
      <c r="F74" s="549" t="s">
        <v>77</v>
      </c>
      <c r="G74" s="572"/>
      <c r="H74" s="573"/>
      <c r="I74" s="1289"/>
      <c r="J74" s="574" t="s">
        <v>344</v>
      </c>
      <c r="K74" s="150" t="s">
        <v>139</v>
      </c>
    </row>
    <row r="75" spans="1:11" ht="17.25" customHeight="1" thickBot="1">
      <c r="A75" s="753"/>
      <c r="B75" s="43" t="s">
        <v>94</v>
      </c>
      <c r="C75" s="575"/>
      <c r="D75" s="575"/>
      <c r="E75" s="575"/>
      <c r="F75" s="576" t="s">
        <v>77</v>
      </c>
      <c r="G75" s="577"/>
      <c r="H75" s="578"/>
      <c r="I75" s="612" t="s">
        <v>174</v>
      </c>
      <c r="J75" s="613"/>
      <c r="K75" s="614"/>
    </row>
    <row r="76" spans="1:11" ht="17.25" customHeight="1" thickTop="1">
      <c r="A76" s="692" t="s">
        <v>96</v>
      </c>
      <c r="B76" s="655" t="s">
        <v>100</v>
      </c>
      <c r="C76" s="656"/>
      <c r="D76" s="56"/>
      <c r="E76" s="15" t="s">
        <v>97</v>
      </c>
      <c r="F76" s="15"/>
      <c r="G76" s="15"/>
      <c r="H76" s="121" t="s">
        <v>77</v>
      </c>
      <c r="I76" s="621"/>
      <c r="J76" s="622"/>
      <c r="K76" s="623"/>
    </row>
    <row r="77" spans="1:11" ht="17.25" customHeight="1">
      <c r="A77" s="693"/>
      <c r="B77" s="657"/>
      <c r="C77" s="656"/>
      <c r="D77" s="120" t="s">
        <v>77</v>
      </c>
      <c r="E77" s="15" t="s">
        <v>98</v>
      </c>
      <c r="F77" s="15"/>
      <c r="G77" s="15"/>
      <c r="H77" s="121" t="s">
        <v>77</v>
      </c>
      <c r="I77" s="624"/>
      <c r="J77" s="625"/>
      <c r="K77" s="626"/>
    </row>
    <row r="78" spans="1:11" ht="17.25" customHeight="1" thickBot="1">
      <c r="A78" s="694"/>
      <c r="B78" s="658"/>
      <c r="C78" s="659"/>
      <c r="D78" s="579"/>
      <c r="E78" s="19" t="s">
        <v>99</v>
      </c>
      <c r="F78" s="19"/>
      <c r="G78" s="19"/>
      <c r="H78" s="580" t="s">
        <v>77</v>
      </c>
      <c r="I78" s="624"/>
      <c r="J78" s="625"/>
      <c r="K78" s="626"/>
    </row>
    <row r="79" spans="1:11" ht="17.25" customHeight="1" thickTop="1">
      <c r="A79" s="750" t="s">
        <v>106</v>
      </c>
      <c r="B79" s="114" t="s">
        <v>101</v>
      </c>
      <c r="C79" s="115"/>
      <c r="D79" s="680" t="s">
        <v>102</v>
      </c>
      <c r="E79" s="681"/>
      <c r="F79" s="117" t="s">
        <v>175</v>
      </c>
      <c r="G79" s="116" t="s">
        <v>80</v>
      </c>
      <c r="H79" s="124" t="s">
        <v>103</v>
      </c>
      <c r="I79" s="125" t="s">
        <v>167</v>
      </c>
      <c r="J79" s="617" t="s">
        <v>168</v>
      </c>
      <c r="K79" s="618"/>
    </row>
    <row r="80" spans="1:11" ht="17.25" customHeight="1" thickBot="1">
      <c r="A80" s="717"/>
      <c r="B80" s="94" t="s">
        <v>176</v>
      </c>
      <c r="C80" s="115"/>
      <c r="D80" s="682" t="s">
        <v>139</v>
      </c>
      <c r="E80" s="683"/>
      <c r="F80" s="138" t="s">
        <v>116</v>
      </c>
      <c r="G80" s="139" t="s">
        <v>116</v>
      </c>
      <c r="H80" s="140" t="s">
        <v>116</v>
      </c>
      <c r="I80" s="126" t="s">
        <v>170</v>
      </c>
      <c r="J80" s="619" t="s">
        <v>169</v>
      </c>
      <c r="K80" s="620"/>
    </row>
    <row r="81" spans="1:17" ht="17.25" customHeight="1" thickTop="1">
      <c r="A81" s="717"/>
      <c r="B81" s="819" t="s">
        <v>104</v>
      </c>
      <c r="C81" s="35" t="s">
        <v>107</v>
      </c>
      <c r="D81" s="825" t="s">
        <v>77</v>
      </c>
      <c r="E81" s="826"/>
      <c r="F81" s="138" t="s">
        <v>116</v>
      </c>
      <c r="G81" s="139" t="s">
        <v>116</v>
      </c>
      <c r="H81" s="140" t="s">
        <v>116</v>
      </c>
      <c r="I81" s="126" t="s">
        <v>171</v>
      </c>
      <c r="J81" s="619" t="s">
        <v>169</v>
      </c>
      <c r="K81" s="620"/>
    </row>
    <row r="82" spans="1:17" ht="17.25" customHeight="1">
      <c r="A82" s="717"/>
      <c r="B82" s="820"/>
      <c r="C82" s="36" t="s">
        <v>108</v>
      </c>
      <c r="D82" s="827" t="s">
        <v>116</v>
      </c>
      <c r="E82" s="828"/>
      <c r="F82" s="141" t="s">
        <v>116</v>
      </c>
      <c r="G82" s="142" t="s">
        <v>116</v>
      </c>
      <c r="H82" s="143" t="s">
        <v>116</v>
      </c>
      <c r="I82" s="126" t="s">
        <v>172</v>
      </c>
      <c r="J82" s="619" t="s">
        <v>169</v>
      </c>
      <c r="K82" s="620"/>
    </row>
    <row r="83" spans="1:17" ht="17.25" customHeight="1" thickBot="1">
      <c r="A83" s="717"/>
      <c r="B83" s="820"/>
      <c r="C83" s="36" t="s">
        <v>109</v>
      </c>
      <c r="D83" s="827" t="s">
        <v>116</v>
      </c>
      <c r="E83" s="828"/>
      <c r="F83" s="141" t="s">
        <v>116</v>
      </c>
      <c r="G83" s="142" t="s">
        <v>116</v>
      </c>
      <c r="H83" s="143" t="s">
        <v>116</v>
      </c>
      <c r="I83" s="127" t="s">
        <v>173</v>
      </c>
      <c r="J83" s="608" t="s">
        <v>168</v>
      </c>
      <c r="K83" s="609"/>
    </row>
    <row r="84" spans="1:17" ht="17.25" customHeight="1" thickTop="1" thickBot="1">
      <c r="A84" s="717"/>
      <c r="B84" s="821"/>
      <c r="C84" s="37" t="s">
        <v>110</v>
      </c>
      <c r="D84" s="806" t="s">
        <v>116</v>
      </c>
      <c r="E84" s="807"/>
      <c r="F84" s="144" t="s">
        <v>116</v>
      </c>
      <c r="G84" s="145" t="s">
        <v>116</v>
      </c>
      <c r="H84" s="144" t="s">
        <v>116</v>
      </c>
      <c r="I84" s="816" t="s">
        <v>174</v>
      </c>
      <c r="J84" s="817"/>
      <c r="K84" s="818"/>
    </row>
    <row r="85" spans="1:17" ht="17.25" customHeight="1" thickTop="1">
      <c r="A85" s="717"/>
      <c r="B85" s="829" t="s">
        <v>105</v>
      </c>
      <c r="C85" s="34" t="s">
        <v>111</v>
      </c>
      <c r="D85" s="822" t="s">
        <v>116</v>
      </c>
      <c r="E85" s="822"/>
      <c r="F85" s="139" t="s">
        <v>116</v>
      </c>
      <c r="G85" s="139" t="s">
        <v>116</v>
      </c>
      <c r="H85" s="138" t="s">
        <v>116</v>
      </c>
      <c r="I85" s="697"/>
      <c r="J85" s="698"/>
      <c r="K85" s="699"/>
    </row>
    <row r="86" spans="1:17" ht="17.25" customHeight="1">
      <c r="A86" s="717"/>
      <c r="B86" s="830"/>
      <c r="C86" s="26" t="s">
        <v>112</v>
      </c>
      <c r="D86" s="823" t="s">
        <v>116</v>
      </c>
      <c r="E86" s="823"/>
      <c r="F86" s="142" t="s">
        <v>116</v>
      </c>
      <c r="G86" s="142" t="s">
        <v>116</v>
      </c>
      <c r="H86" s="141" t="s">
        <v>116</v>
      </c>
      <c r="I86" s="644"/>
      <c r="J86" s="645"/>
      <c r="K86" s="700"/>
    </row>
    <row r="87" spans="1:17" ht="17.25" customHeight="1" thickBot="1">
      <c r="A87" s="717"/>
      <c r="B87" s="830"/>
      <c r="C87" s="38" t="s">
        <v>113</v>
      </c>
      <c r="D87" s="824" t="s">
        <v>116</v>
      </c>
      <c r="E87" s="824"/>
      <c r="F87" s="142" t="s">
        <v>116</v>
      </c>
      <c r="G87" s="142" t="s">
        <v>116</v>
      </c>
      <c r="H87" s="141" t="s">
        <v>116</v>
      </c>
      <c r="I87" s="644"/>
      <c r="J87" s="645"/>
      <c r="K87" s="700"/>
    </row>
    <row r="88" spans="1:17" ht="17.25" customHeight="1" thickTop="1">
      <c r="A88" s="717"/>
      <c r="B88" s="831"/>
      <c r="C88" s="354" t="s">
        <v>114</v>
      </c>
      <c r="D88" s="833" t="s">
        <v>116</v>
      </c>
      <c r="E88" s="834"/>
      <c r="F88" s="146" t="s">
        <v>116</v>
      </c>
      <c r="G88" s="147" t="s">
        <v>116</v>
      </c>
      <c r="H88" s="146" t="s">
        <v>116</v>
      </c>
      <c r="I88" s="644"/>
      <c r="J88" s="645"/>
      <c r="K88" s="700"/>
    </row>
    <row r="89" spans="1:17" ht="17.25" customHeight="1" thickBot="1">
      <c r="A89" s="628"/>
      <c r="B89" s="832"/>
      <c r="C89" s="37" t="s">
        <v>115</v>
      </c>
      <c r="D89" s="806" t="s">
        <v>116</v>
      </c>
      <c r="E89" s="807"/>
      <c r="F89" s="144" t="s">
        <v>116</v>
      </c>
      <c r="G89" s="145" t="s">
        <v>116</v>
      </c>
      <c r="H89" s="144" t="s">
        <v>116</v>
      </c>
      <c r="I89" s="701"/>
      <c r="J89" s="702"/>
      <c r="K89" s="703"/>
    </row>
    <row r="90" spans="1:17" ht="17.25" customHeight="1" thickTop="1">
      <c r="A90" s="750" t="s">
        <v>117</v>
      </c>
      <c r="B90" s="349" t="s">
        <v>119</v>
      </c>
      <c r="C90" s="39"/>
      <c r="D90" s="15"/>
      <c r="E90" s="836"/>
      <c r="F90" s="837"/>
      <c r="G90" s="837"/>
      <c r="H90" s="837"/>
      <c r="I90" s="837"/>
      <c r="J90" s="837"/>
      <c r="K90" s="838"/>
    </row>
    <row r="91" spans="1:17" ht="17.25" customHeight="1">
      <c r="A91" s="717"/>
      <c r="B91" s="28" t="s">
        <v>120</v>
      </c>
      <c r="C91" s="29"/>
      <c r="D91" s="19"/>
      <c r="E91" s="839"/>
      <c r="F91" s="839"/>
      <c r="G91" s="839"/>
      <c r="H91" s="839"/>
      <c r="I91" s="839"/>
      <c r="J91" s="839"/>
      <c r="K91" s="840"/>
    </row>
    <row r="92" spans="1:17" ht="17.25" customHeight="1">
      <c r="A92" s="717"/>
      <c r="B92" s="349" t="s">
        <v>121</v>
      </c>
      <c r="C92" s="27"/>
      <c r="D92" s="12"/>
      <c r="E92" s="837"/>
      <c r="F92" s="837"/>
      <c r="G92" s="837"/>
      <c r="H92" s="837"/>
      <c r="I92" s="837"/>
      <c r="J92" s="837"/>
      <c r="K92" s="838"/>
    </row>
    <row r="93" spans="1:17" ht="17.25" customHeight="1">
      <c r="A93" s="717"/>
      <c r="B93" s="28" t="s">
        <v>122</v>
      </c>
      <c r="C93" s="29"/>
      <c r="D93" s="29"/>
      <c r="E93" s="839"/>
      <c r="F93" s="839"/>
      <c r="G93" s="839"/>
      <c r="H93" s="839"/>
      <c r="I93" s="839"/>
      <c r="J93" s="839"/>
      <c r="K93" s="840"/>
      <c r="L93" s="247"/>
      <c r="M93" s="223"/>
      <c r="N93" s="223"/>
      <c r="O93" s="224" t="s">
        <v>195</v>
      </c>
      <c r="P93" s="224" t="s">
        <v>196</v>
      </c>
      <c r="Q93" s="224" t="s">
        <v>197</v>
      </c>
    </row>
    <row r="94" spans="1:17" ht="17.25" customHeight="1">
      <c r="A94" s="717"/>
      <c r="B94" s="725" t="s">
        <v>123</v>
      </c>
      <c r="C94" s="796"/>
      <c r="D94" s="796"/>
      <c r="E94" s="841"/>
      <c r="F94" s="841"/>
      <c r="G94" s="841"/>
      <c r="H94" s="841"/>
      <c r="I94" s="841"/>
      <c r="J94" s="841"/>
      <c r="K94" s="842"/>
      <c r="L94" s="248"/>
      <c r="M94" s="225" t="s">
        <v>198</v>
      </c>
      <c r="N94" s="225" t="s">
        <v>139</v>
      </c>
      <c r="O94" s="299" t="str">
        <f>+K13</f>
        <v>人</v>
      </c>
      <c r="P94" s="299" t="str">
        <f>+I8</f>
        <v>人</v>
      </c>
      <c r="Q94" s="299" t="e">
        <f>+P94-O94</f>
        <v>#VALUE!</v>
      </c>
    </row>
    <row r="95" spans="1:17" ht="17.25" customHeight="1">
      <c r="A95" s="628"/>
      <c r="B95" s="808"/>
      <c r="C95" s="809"/>
      <c r="D95" s="809"/>
      <c r="E95" s="843"/>
      <c r="F95" s="843"/>
      <c r="G95" s="843"/>
      <c r="H95" s="843"/>
      <c r="I95" s="843"/>
      <c r="J95" s="843"/>
      <c r="K95" s="844"/>
      <c r="L95" s="248"/>
      <c r="M95" s="225" t="s">
        <v>199</v>
      </c>
      <c r="N95" s="225" t="s">
        <v>139</v>
      </c>
      <c r="O95" s="299" t="str">
        <f>+K15</f>
        <v>人</v>
      </c>
      <c r="P95" s="299" t="str">
        <f>+I8</f>
        <v>人</v>
      </c>
      <c r="Q95" s="299" t="e">
        <f>+P95-O95</f>
        <v>#VALUE!</v>
      </c>
    </row>
    <row r="96" spans="1:17" ht="17.25" customHeight="1">
      <c r="A96" s="750" t="s">
        <v>118</v>
      </c>
      <c r="B96" s="810" t="s">
        <v>131</v>
      </c>
      <c r="C96" s="811"/>
      <c r="D96" s="811"/>
      <c r="E96" s="811"/>
      <c r="F96" s="811"/>
      <c r="G96" s="811"/>
      <c r="H96" s="811"/>
      <c r="I96" s="811"/>
      <c r="J96" s="811"/>
      <c r="K96" s="812"/>
      <c r="L96" s="249"/>
      <c r="M96" s="225" t="s">
        <v>201</v>
      </c>
      <c r="N96" s="225" t="s">
        <v>285</v>
      </c>
      <c r="O96" s="299" t="str">
        <f>+K29</f>
        <v>個</v>
      </c>
      <c r="P96" s="299" t="str">
        <f>+K30</f>
        <v>個</v>
      </c>
      <c r="Q96" s="299" t="e">
        <f>+O96-P96</f>
        <v>#VALUE!</v>
      </c>
    </row>
    <row r="97" spans="1:17" ht="17.25" customHeight="1">
      <c r="A97" s="717"/>
      <c r="B97" s="813"/>
      <c r="C97" s="814"/>
      <c r="D97" s="814"/>
      <c r="E97" s="814"/>
      <c r="F97" s="814"/>
      <c r="G97" s="814"/>
      <c r="H97" s="814"/>
      <c r="I97" s="814"/>
      <c r="J97" s="814"/>
      <c r="K97" s="815"/>
      <c r="L97" s="249"/>
      <c r="M97" s="225" t="s">
        <v>202</v>
      </c>
      <c r="N97" s="225" t="s">
        <v>286</v>
      </c>
      <c r="O97" s="299" t="str">
        <f>+K31</f>
        <v>L/日/避難所</v>
      </c>
      <c r="P97" s="299" t="str">
        <f>+K32</f>
        <v>L/日/避難所</v>
      </c>
      <c r="Q97" s="299" t="e">
        <f>+O97-P97</f>
        <v>#VALUE!</v>
      </c>
    </row>
    <row r="98" spans="1:17" ht="17.25" customHeight="1">
      <c r="A98" s="717"/>
      <c r="B98" s="810" t="s">
        <v>132</v>
      </c>
      <c r="C98" s="811"/>
      <c r="D98" s="811"/>
      <c r="E98" s="811"/>
      <c r="F98" s="811"/>
      <c r="G98" s="811"/>
      <c r="H98" s="811"/>
      <c r="I98" s="811"/>
      <c r="J98" s="811"/>
      <c r="K98" s="812"/>
      <c r="L98" s="249"/>
      <c r="M98" s="225" t="s">
        <v>203</v>
      </c>
      <c r="N98" s="225" t="s">
        <v>287</v>
      </c>
      <c r="O98" s="299" t="str">
        <f>+K33</f>
        <v>L/日/避難所</v>
      </c>
      <c r="P98" s="299" t="str">
        <f>+K34</f>
        <v>L/日/避難所</v>
      </c>
      <c r="Q98" s="299" t="e">
        <f>+O98-P98</f>
        <v>#VALUE!</v>
      </c>
    </row>
    <row r="99" spans="1:17" ht="17.25" customHeight="1">
      <c r="A99" s="717"/>
      <c r="B99" s="813"/>
      <c r="C99" s="814"/>
      <c r="D99" s="814"/>
      <c r="E99" s="814"/>
      <c r="F99" s="814"/>
      <c r="G99" s="814"/>
      <c r="H99" s="814"/>
      <c r="I99" s="814"/>
      <c r="J99" s="814"/>
      <c r="K99" s="815"/>
      <c r="L99" s="249"/>
      <c r="M99" s="225" t="s">
        <v>205</v>
      </c>
      <c r="N99" s="225" t="s">
        <v>288</v>
      </c>
      <c r="O99" s="299" t="str">
        <f>+K40</f>
        <v>箇所</v>
      </c>
      <c r="P99" s="299" t="str">
        <f>+F40</f>
        <v>（　　箇所）</v>
      </c>
      <c r="Q99" s="299" t="e">
        <f>+O99-P99</f>
        <v>#VALUE!</v>
      </c>
    </row>
    <row r="100" spans="1:17" ht="17.25" customHeight="1">
      <c r="A100" s="717"/>
      <c r="B100" s="810" t="s">
        <v>124</v>
      </c>
      <c r="C100" s="811"/>
      <c r="D100" s="811"/>
      <c r="E100" s="811"/>
      <c r="F100" s="811"/>
      <c r="G100" s="811"/>
      <c r="H100" s="811"/>
      <c r="I100" s="811"/>
      <c r="J100" s="811"/>
      <c r="K100" s="812"/>
      <c r="L100" s="337"/>
      <c r="M100" s="225" t="s">
        <v>204</v>
      </c>
      <c r="N100" s="225"/>
      <c r="O100" s="973">
        <f>+I52</f>
        <v>0</v>
      </c>
      <c r="P100" s="973"/>
      <c r="Q100" s="973"/>
    </row>
    <row r="101" spans="1:17" ht="17.25" customHeight="1" thickBot="1">
      <c r="A101" s="717"/>
      <c r="B101" s="881"/>
      <c r="C101" s="882"/>
      <c r="D101" s="882"/>
      <c r="E101" s="882"/>
      <c r="F101" s="882"/>
      <c r="G101" s="882"/>
      <c r="H101" s="882"/>
      <c r="I101" s="882"/>
      <c r="J101" s="882"/>
      <c r="K101" s="883"/>
      <c r="L101" s="337"/>
      <c r="M101" s="225" t="s">
        <v>200</v>
      </c>
      <c r="N101" s="225"/>
      <c r="O101" s="299" t="str">
        <f>+F25</f>
        <v>有　・　無</v>
      </c>
      <c r="P101" s="299"/>
      <c r="Q101" s="299"/>
    </row>
    <row r="102" spans="1:17" ht="14.25" customHeight="1" thickTop="1">
      <c r="A102" s="716"/>
      <c r="B102" s="253" t="s">
        <v>227</v>
      </c>
      <c r="C102" s="253"/>
      <c r="D102" s="254"/>
      <c r="E102" s="254"/>
      <c r="F102" s="254"/>
      <c r="G102" s="254"/>
      <c r="H102" s="254"/>
      <c r="I102" s="254"/>
      <c r="J102" s="254"/>
      <c r="K102" s="252"/>
      <c r="L102" s="338"/>
      <c r="M102" s="184"/>
      <c r="N102" s="184"/>
      <c r="O102" s="180"/>
      <c r="P102" s="180"/>
      <c r="Q102" s="180"/>
    </row>
    <row r="103" spans="1:17" ht="14.25" customHeight="1">
      <c r="A103" s="716"/>
      <c r="B103" s="1147" t="s">
        <v>351</v>
      </c>
      <c r="C103" s="1148"/>
      <c r="D103" s="966"/>
      <c r="E103" s="966"/>
      <c r="F103" s="966"/>
      <c r="G103" s="966"/>
      <c r="H103" s="966"/>
      <c r="I103" s="966"/>
      <c r="J103" s="966"/>
      <c r="K103" s="967"/>
      <c r="L103" s="338"/>
      <c r="M103" s="184"/>
      <c r="N103" s="184"/>
      <c r="O103" s="184"/>
      <c r="P103" s="184"/>
      <c r="Q103" s="184"/>
    </row>
    <row r="104" spans="1:17" ht="14.25" customHeight="1">
      <c r="A104" s="716"/>
      <c r="B104" s="800"/>
      <c r="C104" s="801"/>
      <c r="D104" s="801"/>
      <c r="E104" s="801"/>
      <c r="F104" s="801"/>
      <c r="G104" s="801"/>
      <c r="H104" s="801"/>
      <c r="I104" s="801"/>
      <c r="J104" s="801"/>
      <c r="K104" s="802"/>
      <c r="L104" s="184"/>
      <c r="M104" s="184"/>
      <c r="N104" s="184"/>
      <c r="O104" s="184"/>
      <c r="P104" s="184"/>
    </row>
    <row r="105" spans="1:17" ht="14.25" customHeight="1" thickBot="1">
      <c r="A105" s="753"/>
      <c r="B105" s="803"/>
      <c r="C105" s="804"/>
      <c r="D105" s="804"/>
      <c r="E105" s="804"/>
      <c r="F105" s="804"/>
      <c r="G105" s="804"/>
      <c r="H105" s="804"/>
      <c r="I105" s="804"/>
      <c r="J105" s="804"/>
      <c r="K105" s="805"/>
    </row>
    <row r="106" spans="1:17" ht="14.25" thickTop="1"/>
  </sheetData>
  <mergeCells count="150">
    <mergeCell ref="A96:A105"/>
    <mergeCell ref="B96:K97"/>
    <mergeCell ref="B98:K99"/>
    <mergeCell ref="B100:K101"/>
    <mergeCell ref="O100:Q100"/>
    <mergeCell ref="B103:C103"/>
    <mergeCell ref="D103:K103"/>
    <mergeCell ref="B104:K105"/>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I85:K89"/>
    <mergeCell ref="D86:E86"/>
    <mergeCell ref="D87:E87"/>
    <mergeCell ref="D88:E88"/>
    <mergeCell ref="B81:B84"/>
    <mergeCell ref="D81:E81"/>
    <mergeCell ref="J81:K81"/>
    <mergeCell ref="D82:E82"/>
    <mergeCell ref="J82:K82"/>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I35:K39"/>
    <mergeCell ref="B29:C34"/>
    <mergeCell ref="I29:J29"/>
    <mergeCell ref="I30:J30"/>
    <mergeCell ref="I31:J31"/>
    <mergeCell ref="I32:J32"/>
    <mergeCell ref="D40:D42"/>
    <mergeCell ref="I40:J40"/>
    <mergeCell ref="I41:J41"/>
    <mergeCell ref="E29:F29"/>
    <mergeCell ref="G29:H29"/>
    <mergeCell ref="E30:F30"/>
    <mergeCell ref="F37:G37"/>
    <mergeCell ref="F38:G38"/>
    <mergeCell ref="F39:G39"/>
    <mergeCell ref="A27:A28"/>
    <mergeCell ref="B27:H28"/>
    <mergeCell ref="I27:K28"/>
    <mergeCell ref="D19:H19"/>
    <mergeCell ref="B20:C21"/>
    <mergeCell ref="D20:H20"/>
    <mergeCell ref="I20:K20"/>
    <mergeCell ref="D21:K21"/>
    <mergeCell ref="B22:C23"/>
    <mergeCell ref="D22:H22"/>
    <mergeCell ref="I22:K23"/>
    <mergeCell ref="D23:H2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D11:E11"/>
    <mergeCell ref="I11:K12"/>
    <mergeCell ref="B12:H12"/>
    <mergeCell ref="A7:A13"/>
    <mergeCell ref="B7:E7"/>
    <mergeCell ref="F7:H7"/>
    <mergeCell ref="B8:E8"/>
    <mergeCell ref="D9:E9"/>
    <mergeCell ref="G9:H9"/>
    <mergeCell ref="B13:H13"/>
    <mergeCell ref="I13:J13"/>
    <mergeCell ref="E1:K1"/>
    <mergeCell ref="A2:E3"/>
    <mergeCell ref="G2:H2"/>
    <mergeCell ref="I2:K2"/>
    <mergeCell ref="G3:H3"/>
    <mergeCell ref="I3:K3"/>
    <mergeCell ref="J9:K9"/>
    <mergeCell ref="B10:E10"/>
    <mergeCell ref="G10:H10"/>
    <mergeCell ref="E51:F51"/>
    <mergeCell ref="G51:H51"/>
    <mergeCell ref="G30:H30"/>
    <mergeCell ref="E31:G31"/>
    <mergeCell ref="E32:G32"/>
    <mergeCell ref="E33:F33"/>
    <mergeCell ref="G33:H33"/>
    <mergeCell ref="E34:F34"/>
    <mergeCell ref="G34:H34"/>
    <mergeCell ref="F35:G35"/>
    <mergeCell ref="F36:G36"/>
  </mergeCells>
  <phoneticPr fontId="47"/>
  <conditionalFormatting sqref="Q96 Q101">
    <cfRule type="cellIs" dxfId="3" priority="4" stopIfTrue="1" operator="greaterThan">
      <formula>0</formula>
    </cfRule>
  </conditionalFormatting>
  <conditionalFormatting sqref="Q99">
    <cfRule type="cellIs" dxfId="2" priority="3" stopIfTrue="1" operator="greaterThan">
      <formula>0</formula>
    </cfRule>
  </conditionalFormatting>
  <conditionalFormatting sqref="Q97:Q98">
    <cfRule type="cellIs" dxfId="1" priority="2" stopIfTrue="1" operator="greaterThan">
      <formula>0</formula>
    </cfRule>
  </conditionalFormatting>
  <conditionalFormatting sqref="Q94:Q95">
    <cfRule type="cellIs" dxfId="0" priority="1" stopIfTrue="1" operator="greaterThan">
      <formula>0</formula>
    </cfRule>
  </conditionalFormatting>
  <dataValidations count="18">
    <dataValidation type="list" allowBlank="1" showInputMessage="1" showErrorMessage="1" sqref="F61">
      <formula1>"熊本県,大分県,福岡県,長崎県"</formula1>
    </dataValidation>
    <dataValidation type="list" allowBlank="1" showInputMessage="1" showErrorMessage="1" sqref="J80:K83">
      <formula1>"◎,○,×"</formula1>
    </dataValidation>
    <dataValidation type="list" allowBlank="1" showInputMessage="1" showErrorMessage="1" sqref="E45:F45">
      <formula1>"不良　・　普　・　良,不良,普,良"</formula1>
    </dataValidation>
    <dataValidation type="list" allowBlank="1" showInputMessage="1" showErrorMessage="1" sqref="G52:H52">
      <formula1>"無(不適)　・　有(適),無(不適),有(適)"</formula1>
    </dataValidation>
    <dataValidation type="list" allowBlank="1" showInputMessage="1" showErrorMessage="1" sqref="E29:F30 E33:F34">
      <formula1>"可(開通)・不可(不通),可(開通),不可(不通)"</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35:E39">
      <formula1>"無・有,無,有"</formula1>
    </dataValidation>
    <dataValidation type="list" allowBlank="1" showInputMessage="1" showErrorMessage="1" sqref="F35:G39">
      <formula1>"（使用可・使用不可）,（使用可),（使用不可）"</formula1>
    </dataValidation>
    <dataValidation type="list" allowBlank="1" showInputMessage="1" showErrorMessage="1" sqref="E40">
      <formula1>"無(使用不可)・有(使用可),無(使用不可),有(使用可)"</formula1>
    </dataValidation>
    <dataValidation type="list" allowBlank="1" showInputMessage="1" showErrorMessage="1" sqref="F41:F42 H41:H42">
      <formula1>"不良・普・良,不良,普,良"</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H40 E43:E44 G44">
      <formula1>"無 ・ 有,無,有"</formula1>
    </dataValidation>
    <dataValidation type="list" allowBlank="1" showInputMessage="1" showErrorMessage="1" sqref="H45:H46 F46 E48:E50 H49:H50 E52">
      <formula1>"無　・　有,有,無"</formula1>
    </dataValidation>
    <dataValidation type="list" allowBlank="1" showInputMessage="1" showErrorMessage="1" sqref="G47:H48">
      <formula1>"不適　・　適,適,不適"</formula1>
    </dataValidation>
    <dataValidation type="list" allowBlank="1" showInputMessage="1" showErrorMessage="1" sqref="E51">
      <formula1>"１回　・　２回　・　３回,１回,２回,３回"</formula1>
    </dataValidation>
    <dataValidation type="list" allowBlank="1" showInputMessage="1" showErrorMessage="1" sqref="G51:H51">
      <formula1>"十分 ・ 不足 ・ 無,十分,不足,無"</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Q106"/>
  <sheetViews>
    <sheetView view="pageBreakPreview" zoomScale="130" zoomScaleNormal="100" zoomScaleSheetLayoutView="130" workbookViewId="0">
      <selection activeCell="K7" sqref="J7:K7"/>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25" style="1" customWidth="1"/>
    <col min="13" max="13" width="8.5" style="1" customWidth="1"/>
    <col min="14" max="14" width="7.875" style="1" customWidth="1"/>
    <col min="15" max="17" width="8.25" style="1" customWidth="1"/>
    <col min="18" max="16384" width="9" style="1"/>
  </cols>
  <sheetData>
    <row r="1" spans="1:12" ht="17.25" customHeight="1" thickBot="1">
      <c r="A1" s="364" t="s">
        <v>225</v>
      </c>
      <c r="B1" s="364"/>
      <c r="C1" s="364"/>
      <c r="D1" s="364"/>
      <c r="E1" s="1107" t="s">
        <v>326</v>
      </c>
      <c r="F1" s="1107"/>
      <c r="G1" s="1107"/>
      <c r="H1" s="1107"/>
      <c r="I1" s="1107"/>
      <c r="J1" s="1107"/>
      <c r="K1" s="1107"/>
      <c r="L1" s="190"/>
    </row>
    <row r="2" spans="1:12" ht="17.25" customHeight="1" thickTop="1">
      <c r="A2" s="1108" t="s">
        <v>130</v>
      </c>
      <c r="B2" s="1109"/>
      <c r="C2" s="1109"/>
      <c r="D2" s="1109"/>
      <c r="E2" s="1109"/>
      <c r="F2" s="364"/>
      <c r="G2" s="1110" t="s">
        <v>65</v>
      </c>
      <c r="H2" s="1111"/>
      <c r="I2" s="1112" t="s">
        <v>0</v>
      </c>
      <c r="J2" s="1113"/>
      <c r="K2" s="1114"/>
      <c r="L2" s="226"/>
    </row>
    <row r="3" spans="1:12" ht="17.25" customHeight="1" thickBot="1">
      <c r="A3" s="1109"/>
      <c r="B3" s="1109"/>
      <c r="C3" s="1109"/>
      <c r="D3" s="1109"/>
      <c r="E3" s="1109"/>
      <c r="F3" s="364"/>
      <c r="G3" s="1115" t="s">
        <v>28</v>
      </c>
      <c r="H3" s="1116"/>
      <c r="I3" s="1117"/>
      <c r="J3" s="1118"/>
      <c r="K3" s="1119"/>
      <c r="L3" s="227"/>
    </row>
    <row r="4" spans="1:12" ht="17.25" customHeight="1" thickTop="1">
      <c r="A4" s="365" t="s">
        <v>1</v>
      </c>
      <c r="B4" s="364"/>
      <c r="C4" s="364"/>
      <c r="D4" s="364"/>
      <c r="E4" s="364"/>
      <c r="F4" s="364"/>
      <c r="G4" s="366"/>
      <c r="H4" s="367"/>
      <c r="I4" s="367"/>
      <c r="J4" s="367"/>
      <c r="K4" s="367"/>
      <c r="L4" s="228"/>
    </row>
    <row r="5" spans="1:12" ht="17.25" customHeight="1">
      <c r="A5" s="365" t="s">
        <v>2</v>
      </c>
      <c r="B5" s="364"/>
      <c r="C5" s="364"/>
      <c r="D5" s="364"/>
      <c r="E5" s="364"/>
      <c r="F5" s="364"/>
      <c r="G5" s="364"/>
      <c r="H5" s="364"/>
      <c r="I5" s="364"/>
      <c r="J5" s="364"/>
      <c r="K5" s="364"/>
      <c r="L5" s="4"/>
    </row>
    <row r="6" spans="1:12" ht="17.25" customHeight="1" thickBot="1">
      <c r="A6" s="365" t="s">
        <v>3</v>
      </c>
      <c r="B6" s="364"/>
      <c r="C6" s="364"/>
      <c r="D6" s="364"/>
      <c r="E6" s="364"/>
      <c r="F6" s="364"/>
      <c r="G6" s="364"/>
      <c r="H6" s="364"/>
      <c r="I6" s="364"/>
      <c r="J6" s="364"/>
      <c r="K6" s="364"/>
      <c r="L6" s="4"/>
    </row>
    <row r="7" spans="1:12" ht="17.25" customHeight="1" thickTop="1" thickBot="1">
      <c r="A7" s="1054" t="s">
        <v>4</v>
      </c>
      <c r="B7" s="1056" t="s">
        <v>5</v>
      </c>
      <c r="C7" s="1120"/>
      <c r="D7" s="1120"/>
      <c r="E7" s="1121"/>
      <c r="F7" s="1122" t="s">
        <v>73</v>
      </c>
      <c r="G7" s="1120"/>
      <c r="H7" s="1120"/>
      <c r="I7" s="368" t="s">
        <v>16</v>
      </c>
      <c r="J7" s="369" t="s">
        <v>349</v>
      </c>
      <c r="K7" s="370" t="s">
        <v>350</v>
      </c>
      <c r="L7" s="229"/>
    </row>
    <row r="8" spans="1:12" ht="17.25" customHeight="1" thickTop="1" thickBot="1">
      <c r="A8" s="1055"/>
      <c r="B8" s="1123"/>
      <c r="C8" s="1124"/>
      <c r="D8" s="1124"/>
      <c r="E8" s="1125"/>
      <c r="F8" s="371"/>
      <c r="G8" s="372"/>
      <c r="H8" s="372"/>
      <c r="I8" s="373" t="s">
        <v>77</v>
      </c>
      <c r="J8" s="374" t="s">
        <v>149</v>
      </c>
      <c r="K8" s="375" t="s">
        <v>150</v>
      </c>
      <c r="L8" s="230"/>
    </row>
    <row r="9" spans="1:12" ht="17.25" customHeight="1" thickTop="1">
      <c r="A9" s="1019"/>
      <c r="B9" s="376" t="s">
        <v>14</v>
      </c>
      <c r="C9" s="377"/>
      <c r="D9" s="1126"/>
      <c r="E9" s="1127"/>
      <c r="F9" s="376" t="s">
        <v>15</v>
      </c>
      <c r="G9" s="1128"/>
      <c r="H9" s="1129"/>
      <c r="I9" s="376" t="s">
        <v>6</v>
      </c>
      <c r="J9" s="1131"/>
      <c r="K9" s="1132"/>
      <c r="L9" s="231"/>
    </row>
    <row r="10" spans="1:12" ht="17.25" customHeight="1">
      <c r="A10" s="1019"/>
      <c r="B10" s="1070"/>
      <c r="C10" s="1071"/>
      <c r="D10" s="1071"/>
      <c r="E10" s="1072"/>
      <c r="F10" s="378" t="s">
        <v>136</v>
      </c>
      <c r="G10" s="997"/>
      <c r="H10" s="998"/>
      <c r="I10" s="379"/>
      <c r="J10" s="380"/>
      <c r="K10" s="381" t="s">
        <v>327</v>
      </c>
      <c r="L10" s="232"/>
    </row>
    <row r="11" spans="1:12" ht="17.25" customHeight="1">
      <c r="A11" s="1019"/>
      <c r="B11" s="382" t="s">
        <v>20</v>
      </c>
      <c r="C11" s="383"/>
      <c r="D11" s="1049" t="s">
        <v>315</v>
      </c>
      <c r="E11" s="1049"/>
      <c r="F11" s="384" t="s">
        <v>137</v>
      </c>
      <c r="G11" s="385" t="str">
        <f>IF(ISERROR(K10/I8),"",K10/I8)</f>
        <v/>
      </c>
      <c r="H11" s="386" t="s">
        <v>138</v>
      </c>
      <c r="I11" s="1133" t="s">
        <v>7</v>
      </c>
      <c r="J11" s="1134"/>
      <c r="K11" s="1135"/>
      <c r="L11" s="192"/>
    </row>
    <row r="12" spans="1:12" ht="17.25" customHeight="1">
      <c r="A12" s="1019"/>
      <c r="B12" s="1092" t="s">
        <v>60</v>
      </c>
      <c r="C12" s="1139"/>
      <c r="D12" s="1139"/>
      <c r="E12" s="1139"/>
      <c r="F12" s="1139"/>
      <c r="G12" s="1139"/>
      <c r="H12" s="1140"/>
      <c r="I12" s="1136"/>
      <c r="J12" s="1137"/>
      <c r="K12" s="1138"/>
      <c r="L12" s="192"/>
    </row>
    <row r="13" spans="1:12" ht="17.25" customHeight="1" thickBot="1">
      <c r="A13" s="1006"/>
      <c r="B13" s="1130"/>
      <c r="C13" s="1063"/>
      <c r="D13" s="1063"/>
      <c r="E13" s="1063"/>
      <c r="F13" s="1063"/>
      <c r="G13" s="1063"/>
      <c r="H13" s="1064"/>
      <c r="I13" s="1065" t="s">
        <v>328</v>
      </c>
      <c r="J13" s="1066"/>
      <c r="K13" s="387" t="str">
        <f>IF(ISERROR(K10/3.5),"人",K10/3.5)</f>
        <v>人</v>
      </c>
      <c r="L13" s="233"/>
    </row>
    <row r="14" spans="1:12" ht="17.25" customHeight="1" thickTop="1">
      <c r="A14" s="1054" t="s">
        <v>13</v>
      </c>
      <c r="B14" s="1056" t="s">
        <v>8</v>
      </c>
      <c r="C14" s="1057"/>
      <c r="D14" s="1057"/>
      <c r="E14" s="1057"/>
      <c r="F14" s="1057"/>
      <c r="G14" s="1057"/>
      <c r="H14" s="1058"/>
      <c r="I14" s="1059" t="s">
        <v>187</v>
      </c>
      <c r="J14" s="1060"/>
      <c r="K14" s="388" t="str">
        <f>IF(ISERROR(I8-K13),"人",I8-K13)</f>
        <v>人</v>
      </c>
      <c r="L14" s="234"/>
    </row>
    <row r="15" spans="1:12" ht="17.25" customHeight="1" thickBot="1">
      <c r="A15" s="1055"/>
      <c r="B15" s="389" t="s">
        <v>17</v>
      </c>
      <c r="C15" s="390"/>
      <c r="D15" s="1061"/>
      <c r="E15" s="1061"/>
      <c r="F15" s="1061"/>
      <c r="G15" s="1061"/>
      <c r="H15" s="1062"/>
      <c r="I15" s="1059" t="s">
        <v>329</v>
      </c>
      <c r="J15" s="1060"/>
      <c r="K15" s="387" t="str">
        <f>IF(ISERROR(K10/6.4),"人",K10/6.4)</f>
        <v>人</v>
      </c>
      <c r="L15" s="233"/>
    </row>
    <row r="16" spans="1:12" ht="17.25" customHeight="1" thickTop="1">
      <c r="A16" s="1019"/>
      <c r="B16" s="376" t="s">
        <v>18</v>
      </c>
      <c r="C16" s="377"/>
      <c r="D16" s="1063"/>
      <c r="E16" s="1063"/>
      <c r="F16" s="1063"/>
      <c r="G16" s="1063"/>
      <c r="H16" s="1064"/>
      <c r="I16" s="1065" t="s">
        <v>188</v>
      </c>
      <c r="J16" s="1066"/>
      <c r="K16" s="388" t="str">
        <f>IF(ISERROR(I8-K15),"人",I8-K15)</f>
        <v>人</v>
      </c>
      <c r="L16" s="234"/>
    </row>
    <row r="17" spans="1:13" ht="17.25" customHeight="1">
      <c r="A17" s="1019"/>
      <c r="B17" s="1067" t="s">
        <v>19</v>
      </c>
      <c r="C17" s="1068"/>
      <c r="D17" s="1068"/>
      <c r="E17" s="1068"/>
      <c r="F17" s="1068"/>
      <c r="G17" s="1068"/>
      <c r="H17" s="1069"/>
      <c r="I17" s="391"/>
      <c r="J17" s="392"/>
      <c r="K17" s="393"/>
      <c r="L17" s="159"/>
    </row>
    <row r="18" spans="1:13" ht="17.25" customHeight="1">
      <c r="A18" s="1019"/>
      <c r="B18" s="1070"/>
      <c r="C18" s="1071"/>
      <c r="D18" s="1071"/>
      <c r="E18" s="1071"/>
      <c r="F18" s="1071"/>
      <c r="G18" s="1071"/>
      <c r="H18" s="1072"/>
      <c r="I18" s="391"/>
      <c r="J18" s="392"/>
      <c r="K18" s="393"/>
      <c r="L18" s="159"/>
    </row>
    <row r="19" spans="1:13" ht="17.25" customHeight="1" thickBot="1">
      <c r="A19" s="1019"/>
      <c r="B19" s="394" t="s">
        <v>21</v>
      </c>
      <c r="C19" s="395"/>
      <c r="D19" s="1073" t="s">
        <v>313</v>
      </c>
      <c r="E19" s="1073"/>
      <c r="F19" s="1073"/>
      <c r="G19" s="1073"/>
      <c r="H19" s="1074"/>
      <c r="I19" s="391"/>
      <c r="J19" s="392"/>
      <c r="K19" s="393"/>
      <c r="L19" s="159"/>
    </row>
    <row r="20" spans="1:13" ht="17.25" customHeight="1" thickTop="1">
      <c r="A20" s="1055"/>
      <c r="B20" s="1075" t="s">
        <v>26</v>
      </c>
      <c r="C20" s="1076"/>
      <c r="D20" s="1079" t="s">
        <v>30</v>
      </c>
      <c r="E20" s="1079"/>
      <c r="F20" s="1079"/>
      <c r="G20" s="1079"/>
      <c r="H20" s="1079"/>
      <c r="I20" s="1080" t="s">
        <v>126</v>
      </c>
      <c r="J20" s="1080"/>
      <c r="K20" s="1081"/>
      <c r="L20" s="235"/>
    </row>
    <row r="21" spans="1:13" ht="17.25" customHeight="1" thickBot="1">
      <c r="A21" s="1055"/>
      <c r="B21" s="1077"/>
      <c r="C21" s="1078"/>
      <c r="D21" s="1082" t="s">
        <v>330</v>
      </c>
      <c r="E21" s="1082"/>
      <c r="F21" s="1082"/>
      <c r="G21" s="1082"/>
      <c r="H21" s="1082"/>
      <c r="I21" s="1082"/>
      <c r="J21" s="1082"/>
      <c r="K21" s="1083"/>
      <c r="L21" s="236"/>
    </row>
    <row r="22" spans="1:13" ht="17.25" customHeight="1" thickTop="1">
      <c r="A22" s="1019"/>
      <c r="B22" s="1084" t="s">
        <v>22</v>
      </c>
      <c r="C22" s="1085"/>
      <c r="D22" s="1063" t="s">
        <v>30</v>
      </c>
      <c r="E22" s="1063"/>
      <c r="F22" s="1063"/>
      <c r="G22" s="1063"/>
      <c r="H22" s="1063"/>
      <c r="I22" s="1088" t="s">
        <v>11</v>
      </c>
      <c r="J22" s="1089"/>
      <c r="K22" s="1090"/>
      <c r="L22" s="200"/>
    </row>
    <row r="23" spans="1:13" ht="17.25" customHeight="1">
      <c r="A23" s="1019"/>
      <c r="B23" s="1086"/>
      <c r="C23" s="1087"/>
      <c r="D23" s="1071" t="s">
        <v>27</v>
      </c>
      <c r="E23" s="1071"/>
      <c r="F23" s="1071"/>
      <c r="G23" s="1071"/>
      <c r="H23" s="1071"/>
      <c r="I23" s="1091"/>
      <c r="J23" s="1089"/>
      <c r="K23" s="1090"/>
      <c r="L23" s="200"/>
    </row>
    <row r="24" spans="1:13" ht="17.25" customHeight="1" thickBot="1">
      <c r="A24" s="1019"/>
      <c r="B24" s="1092" t="s">
        <v>9</v>
      </c>
      <c r="C24" s="1093"/>
      <c r="D24" s="1093"/>
      <c r="E24" s="1093"/>
      <c r="F24" s="1093"/>
      <c r="G24" s="1093"/>
      <c r="H24" s="1093"/>
      <c r="I24" s="1094"/>
      <c r="J24" s="1095"/>
      <c r="K24" s="1096"/>
      <c r="L24" s="193"/>
    </row>
    <row r="25" spans="1:13" ht="17.25" customHeight="1" thickTop="1" thickBot="1">
      <c r="A25" s="1019"/>
      <c r="B25" s="396" t="s">
        <v>23</v>
      </c>
      <c r="C25" s="397"/>
      <c r="D25" s="398" t="s">
        <v>314</v>
      </c>
      <c r="E25" s="399" t="s">
        <v>71</v>
      </c>
      <c r="F25" s="400" t="s">
        <v>314</v>
      </c>
      <c r="G25" s="1100"/>
      <c r="H25" s="1101"/>
      <c r="I25" s="1094"/>
      <c r="J25" s="1095"/>
      <c r="K25" s="1096"/>
      <c r="L25" s="193"/>
    </row>
    <row r="26" spans="1:13" ht="17.25" customHeight="1" thickTop="1">
      <c r="A26" s="1006"/>
      <c r="B26" s="1102" t="s">
        <v>25</v>
      </c>
      <c r="C26" s="1103"/>
      <c r="D26" s="1103"/>
      <c r="E26" s="401" t="s">
        <v>314</v>
      </c>
      <c r="F26" s="1104"/>
      <c r="G26" s="1105"/>
      <c r="H26" s="1106"/>
      <c r="I26" s="1097"/>
      <c r="J26" s="1098"/>
      <c r="K26" s="1099"/>
      <c r="L26" s="193"/>
    </row>
    <row r="27" spans="1:13" ht="17.25" customHeight="1">
      <c r="A27" s="1005"/>
      <c r="B27" s="990" t="s">
        <v>293</v>
      </c>
      <c r="C27" s="1007"/>
      <c r="D27" s="1007"/>
      <c r="E27" s="1007"/>
      <c r="F27" s="1007"/>
      <c r="G27" s="1007"/>
      <c r="H27" s="1008"/>
      <c r="I27" s="1012" t="s">
        <v>10</v>
      </c>
      <c r="J27" s="1013"/>
      <c r="K27" s="1014"/>
      <c r="L27" s="237"/>
    </row>
    <row r="28" spans="1:13" ht="17.25" customHeight="1" thickBot="1">
      <c r="A28" s="1006"/>
      <c r="B28" s="1009"/>
      <c r="C28" s="1010"/>
      <c r="D28" s="1010"/>
      <c r="E28" s="1010"/>
      <c r="F28" s="1010"/>
      <c r="G28" s="1010"/>
      <c r="H28" s="1011"/>
      <c r="I28" s="1015"/>
      <c r="J28" s="1016"/>
      <c r="K28" s="1017"/>
      <c r="L28" s="237"/>
    </row>
    <row r="29" spans="1:13" ht="17.25" customHeight="1" thickTop="1">
      <c r="A29" s="1018" t="s">
        <v>12</v>
      </c>
      <c r="B29" s="1012" t="s">
        <v>31</v>
      </c>
      <c r="C29" s="1020"/>
      <c r="D29" s="402" t="s">
        <v>32</v>
      </c>
      <c r="E29" s="1051" t="s">
        <v>296</v>
      </c>
      <c r="F29" s="1051"/>
      <c r="G29" s="1052" t="s">
        <v>294</v>
      </c>
      <c r="H29" s="1053"/>
      <c r="I29" s="1026" t="s">
        <v>232</v>
      </c>
      <c r="J29" s="1027"/>
      <c r="K29" s="403" t="str">
        <f>IF(ISERROR(I8/250),"個",ROUNDUP(I8/250,0))</f>
        <v>個</v>
      </c>
      <c r="L29" s="238"/>
      <c r="M29" s="1" t="s">
        <v>193</v>
      </c>
    </row>
    <row r="30" spans="1:13" ht="17.25" customHeight="1">
      <c r="A30" s="1019"/>
      <c r="B30" s="1021"/>
      <c r="C30" s="1022"/>
      <c r="D30" s="404" t="s">
        <v>62</v>
      </c>
      <c r="E30" s="954" t="s">
        <v>296</v>
      </c>
      <c r="F30" s="954"/>
      <c r="G30" s="955" t="s">
        <v>294</v>
      </c>
      <c r="H30" s="956"/>
      <c r="I30" s="1028" t="s">
        <v>182</v>
      </c>
      <c r="J30" s="1029"/>
      <c r="K30" s="405" t="s">
        <v>181</v>
      </c>
      <c r="L30" s="238"/>
    </row>
    <row r="31" spans="1:13" ht="17.25" customHeight="1">
      <c r="A31" s="1019"/>
      <c r="B31" s="1021"/>
      <c r="C31" s="1022"/>
      <c r="D31" s="404" t="s">
        <v>33</v>
      </c>
      <c r="E31" s="948" t="s">
        <v>297</v>
      </c>
      <c r="F31" s="948"/>
      <c r="G31" s="948"/>
      <c r="H31" s="406" t="s">
        <v>312</v>
      </c>
      <c r="I31" s="1028" t="s">
        <v>207</v>
      </c>
      <c r="J31" s="1030"/>
      <c r="K31" s="407" t="str">
        <f>IF(ISERROR(I8*6),"L/日/避難所",I8*6)</f>
        <v>L/日/避難所</v>
      </c>
      <c r="L31" s="239"/>
    </row>
    <row r="32" spans="1:13" ht="17.25" customHeight="1" thickBot="1">
      <c r="A32" s="1019"/>
      <c r="B32" s="1021"/>
      <c r="C32" s="1022"/>
      <c r="D32" s="408" t="s">
        <v>41</v>
      </c>
      <c r="E32" s="953" t="s">
        <v>302</v>
      </c>
      <c r="F32" s="953"/>
      <c r="G32" s="953"/>
      <c r="H32" s="409" t="s">
        <v>295</v>
      </c>
      <c r="I32" s="1028" t="s">
        <v>192</v>
      </c>
      <c r="J32" s="1030"/>
      <c r="K32" s="410" t="s">
        <v>194</v>
      </c>
      <c r="L32" s="240"/>
    </row>
    <row r="33" spans="1:17" ht="17.25" customHeight="1" thickTop="1">
      <c r="A33" s="1019"/>
      <c r="B33" s="1021"/>
      <c r="C33" s="1023"/>
      <c r="D33" s="411" t="s">
        <v>34</v>
      </c>
      <c r="E33" s="957" t="s">
        <v>296</v>
      </c>
      <c r="F33" s="957"/>
      <c r="G33" s="958" t="s">
        <v>294</v>
      </c>
      <c r="H33" s="959"/>
      <c r="I33" s="1030" t="s">
        <v>184</v>
      </c>
      <c r="J33" s="1030"/>
      <c r="K33" s="407" t="str">
        <f>IF(ISERROR(I8*3),"L/日/避難所",I8*3)</f>
        <v>L/日/避難所</v>
      </c>
      <c r="L33" s="240"/>
    </row>
    <row r="34" spans="1:17" ht="17.25" customHeight="1">
      <c r="A34" s="1019"/>
      <c r="B34" s="1024"/>
      <c r="C34" s="1025"/>
      <c r="D34" s="394" t="s">
        <v>35</v>
      </c>
      <c r="E34" s="970" t="s">
        <v>296</v>
      </c>
      <c r="F34" s="970"/>
      <c r="G34" s="971" t="s">
        <v>294</v>
      </c>
      <c r="H34" s="972"/>
      <c r="I34" s="412" t="s">
        <v>183</v>
      </c>
      <c r="J34" s="413" t="s">
        <v>206</v>
      </c>
      <c r="K34" s="407" t="str">
        <f>IF(ISERROR(J34*I8),"L/日/避難所",J34*I8)</f>
        <v>L/日/避難所</v>
      </c>
      <c r="L34" s="240"/>
    </row>
    <row r="35" spans="1:17" ht="17.25" customHeight="1">
      <c r="A35" s="1019"/>
      <c r="B35" s="990" t="s">
        <v>36</v>
      </c>
      <c r="C35" s="1031"/>
      <c r="D35" s="382" t="s">
        <v>37</v>
      </c>
      <c r="E35" s="414" t="s">
        <v>298</v>
      </c>
      <c r="F35" s="949" t="s">
        <v>299</v>
      </c>
      <c r="G35" s="949"/>
      <c r="H35" s="415"/>
      <c r="I35" s="1035"/>
      <c r="J35" s="1036"/>
      <c r="K35" s="1037"/>
      <c r="L35" s="203"/>
    </row>
    <row r="36" spans="1:17" ht="17.25" customHeight="1" thickBot="1">
      <c r="A36" s="1019"/>
      <c r="B36" s="1032"/>
      <c r="C36" s="1033"/>
      <c r="D36" s="394" t="s">
        <v>38</v>
      </c>
      <c r="E36" s="416" t="s">
        <v>298</v>
      </c>
      <c r="F36" s="950" t="s">
        <v>299</v>
      </c>
      <c r="G36" s="950"/>
      <c r="H36" s="417"/>
      <c r="I36" s="1038"/>
      <c r="J36" s="1039"/>
      <c r="K36" s="1040"/>
      <c r="L36" s="203"/>
    </row>
    <row r="37" spans="1:17" ht="17.25" customHeight="1" thickTop="1" thickBot="1">
      <c r="A37" s="1019"/>
      <c r="B37" s="1032"/>
      <c r="C37" s="1034"/>
      <c r="D37" s="418" t="s">
        <v>39</v>
      </c>
      <c r="E37" s="419" t="s">
        <v>298</v>
      </c>
      <c r="F37" s="951" t="s">
        <v>299</v>
      </c>
      <c r="G37" s="951"/>
      <c r="H37" s="420"/>
      <c r="I37" s="1039"/>
      <c r="J37" s="1039"/>
      <c r="K37" s="1040"/>
      <c r="L37" s="203"/>
    </row>
    <row r="38" spans="1:17" ht="17.25" customHeight="1" thickTop="1">
      <c r="A38" s="1019"/>
      <c r="B38" s="1032"/>
      <c r="C38" s="1033"/>
      <c r="D38" s="411" t="s">
        <v>40</v>
      </c>
      <c r="E38" s="414" t="s">
        <v>298</v>
      </c>
      <c r="F38" s="952" t="s">
        <v>299</v>
      </c>
      <c r="G38" s="952"/>
      <c r="H38" s="415"/>
      <c r="I38" s="1038"/>
      <c r="J38" s="1039"/>
      <c r="K38" s="1040"/>
      <c r="L38" s="203"/>
    </row>
    <row r="39" spans="1:17" ht="17.25" customHeight="1" thickBot="1">
      <c r="A39" s="1019"/>
      <c r="B39" s="1032"/>
      <c r="C39" s="1033"/>
      <c r="D39" s="394" t="s">
        <v>42</v>
      </c>
      <c r="E39" s="416" t="s">
        <v>298</v>
      </c>
      <c r="F39" s="949" t="s">
        <v>299</v>
      </c>
      <c r="G39" s="949"/>
      <c r="H39" s="421"/>
      <c r="I39" s="1041"/>
      <c r="J39" s="1042"/>
      <c r="K39" s="1043"/>
      <c r="L39" s="203"/>
    </row>
    <row r="40" spans="1:17" ht="17.25" customHeight="1" thickTop="1">
      <c r="A40" s="1019"/>
      <c r="B40" s="1032"/>
      <c r="C40" s="1034"/>
      <c r="D40" s="1044" t="s">
        <v>63</v>
      </c>
      <c r="E40" s="422" t="s">
        <v>300</v>
      </c>
      <c r="F40" s="423" t="s">
        <v>180</v>
      </c>
      <c r="G40" s="424" t="s">
        <v>144</v>
      </c>
      <c r="H40" s="425" t="s">
        <v>304</v>
      </c>
      <c r="I40" s="1047" t="s">
        <v>292</v>
      </c>
      <c r="J40" s="1048"/>
      <c r="K40" s="426" t="str">
        <f>IF(ISERROR(I8/50),"箇所",ROUNDUP(I8/50,0))</f>
        <v>箇所</v>
      </c>
      <c r="L40" s="323"/>
      <c r="M40" s="3"/>
      <c r="N40" s="3"/>
      <c r="O40" s="3"/>
      <c r="P40" s="3"/>
      <c r="Q40" s="3"/>
    </row>
    <row r="41" spans="1:17" ht="17.25" customHeight="1" thickBot="1">
      <c r="A41" s="1019"/>
      <c r="B41" s="1032"/>
      <c r="C41" s="1034"/>
      <c r="D41" s="1045"/>
      <c r="E41" s="427" t="s">
        <v>146</v>
      </c>
      <c r="F41" s="604" t="s">
        <v>301</v>
      </c>
      <c r="G41" s="428" t="s">
        <v>148</v>
      </c>
      <c r="H41" s="605" t="s">
        <v>301</v>
      </c>
      <c r="I41" s="1038"/>
      <c r="J41" s="1039"/>
      <c r="K41" s="426"/>
      <c r="L41" s="203"/>
    </row>
    <row r="42" spans="1:17" ht="17.25" customHeight="1" thickTop="1" thickBot="1">
      <c r="A42" s="1019"/>
      <c r="B42" s="1032"/>
      <c r="C42" s="1034"/>
      <c r="D42" s="1046"/>
      <c r="E42" s="429" t="s">
        <v>43</v>
      </c>
      <c r="F42" s="606" t="s">
        <v>303</v>
      </c>
      <c r="G42" s="430" t="s">
        <v>61</v>
      </c>
      <c r="H42" s="607" t="s">
        <v>303</v>
      </c>
      <c r="I42" s="431"/>
      <c r="J42" s="432"/>
      <c r="K42" s="433"/>
      <c r="L42" s="202"/>
    </row>
    <row r="43" spans="1:17" ht="17.25" customHeight="1" thickTop="1">
      <c r="A43" s="1019"/>
      <c r="B43" s="1032"/>
      <c r="C43" s="1033"/>
      <c r="D43" s="434" t="s">
        <v>44</v>
      </c>
      <c r="E43" s="435" t="s">
        <v>304</v>
      </c>
      <c r="F43" s="436" t="s">
        <v>67</v>
      </c>
      <c r="G43" s="437"/>
      <c r="H43" s="438" t="s">
        <v>152</v>
      </c>
      <c r="I43" s="431"/>
      <c r="J43" s="432"/>
      <c r="K43" s="433"/>
      <c r="L43" s="202"/>
    </row>
    <row r="44" spans="1:17" ht="17.25" customHeight="1">
      <c r="A44" s="1019"/>
      <c r="B44" s="992"/>
      <c r="C44" s="993"/>
      <c r="D44" s="335" t="s">
        <v>45</v>
      </c>
      <c r="E44" s="439" t="s">
        <v>304</v>
      </c>
      <c r="F44" s="437" t="s">
        <v>68</v>
      </c>
      <c r="G44" s="435" t="s">
        <v>304</v>
      </c>
      <c r="H44" s="440" t="s">
        <v>152</v>
      </c>
      <c r="I44" s="441"/>
      <c r="J44" s="442"/>
      <c r="K44" s="443"/>
      <c r="L44" s="202"/>
    </row>
    <row r="45" spans="1:17" ht="17.25" customHeight="1" thickBot="1">
      <c r="A45" s="1019"/>
      <c r="B45" s="990" t="s">
        <v>46</v>
      </c>
      <c r="C45" s="1031"/>
      <c r="D45" s="335" t="s">
        <v>47</v>
      </c>
      <c r="E45" s="1049" t="s">
        <v>305</v>
      </c>
      <c r="F45" s="1050"/>
      <c r="G45" s="444" t="s">
        <v>49</v>
      </c>
      <c r="H45" s="445" t="s">
        <v>69</v>
      </c>
      <c r="I45" s="1035"/>
      <c r="J45" s="1036"/>
      <c r="K45" s="1037"/>
      <c r="L45" s="196"/>
    </row>
    <row r="46" spans="1:17" ht="17.25" customHeight="1" thickTop="1" thickBot="1">
      <c r="A46" s="1019"/>
      <c r="B46" s="1032"/>
      <c r="C46" s="1033"/>
      <c r="D46" s="986" t="s">
        <v>48</v>
      </c>
      <c r="E46" s="987"/>
      <c r="F46" s="439" t="s">
        <v>69</v>
      </c>
      <c r="G46" s="446" t="s">
        <v>308</v>
      </c>
      <c r="H46" s="447" t="s">
        <v>69</v>
      </c>
      <c r="I46" s="1039"/>
      <c r="J46" s="1039"/>
      <c r="K46" s="1040"/>
      <c r="L46" s="196"/>
    </row>
    <row r="47" spans="1:17" ht="17.25" customHeight="1" thickTop="1">
      <c r="A47" s="1019"/>
      <c r="B47" s="1032"/>
      <c r="C47" s="1033"/>
      <c r="D47" s="986" t="s">
        <v>56</v>
      </c>
      <c r="E47" s="987"/>
      <c r="F47" s="987"/>
      <c r="G47" s="997" t="s">
        <v>307</v>
      </c>
      <c r="H47" s="998"/>
      <c r="I47" s="1038"/>
      <c r="J47" s="1039"/>
      <c r="K47" s="1040"/>
      <c r="L47" s="196"/>
    </row>
    <row r="48" spans="1:17" ht="17.25" customHeight="1">
      <c r="A48" s="1019"/>
      <c r="B48" s="1032"/>
      <c r="C48" s="1033"/>
      <c r="D48" s="335" t="s">
        <v>52</v>
      </c>
      <c r="E48" s="386" t="s">
        <v>306</v>
      </c>
      <c r="F48" s="335" t="s">
        <v>53</v>
      </c>
      <c r="G48" s="1049" t="s">
        <v>51</v>
      </c>
      <c r="H48" s="1050"/>
      <c r="I48" s="1038"/>
      <c r="J48" s="1039"/>
      <c r="K48" s="1040"/>
      <c r="L48" s="196"/>
    </row>
    <row r="49" spans="1:12" ht="17.25" customHeight="1">
      <c r="A49" s="1019"/>
      <c r="B49" s="1032"/>
      <c r="C49" s="1033"/>
      <c r="D49" s="335" t="s">
        <v>154</v>
      </c>
      <c r="E49" s="386" t="s">
        <v>306</v>
      </c>
      <c r="F49" s="986" t="s">
        <v>70</v>
      </c>
      <c r="G49" s="987"/>
      <c r="H49" s="448" t="s">
        <v>69</v>
      </c>
      <c r="I49" s="1038"/>
      <c r="J49" s="1039"/>
      <c r="K49" s="1040"/>
      <c r="L49" s="196"/>
    </row>
    <row r="50" spans="1:12" ht="17.25" customHeight="1" thickBot="1">
      <c r="A50" s="1019"/>
      <c r="B50" s="992"/>
      <c r="C50" s="993"/>
      <c r="D50" s="434" t="s">
        <v>54</v>
      </c>
      <c r="E50" s="386" t="s">
        <v>306</v>
      </c>
      <c r="F50" s="988" t="s">
        <v>55</v>
      </c>
      <c r="G50" s="989"/>
      <c r="H50" s="445" t="s">
        <v>69</v>
      </c>
      <c r="I50" s="1041"/>
      <c r="J50" s="1042"/>
      <c r="K50" s="1043"/>
      <c r="L50" s="196"/>
    </row>
    <row r="51" spans="1:12" ht="17.25" customHeight="1" thickTop="1" thickBot="1">
      <c r="A51" s="1019"/>
      <c r="B51" s="990" t="s">
        <v>57</v>
      </c>
      <c r="C51" s="991"/>
      <c r="D51" s="449" t="s">
        <v>157</v>
      </c>
      <c r="E51" s="1002" t="s">
        <v>310</v>
      </c>
      <c r="F51" s="1002"/>
      <c r="G51" s="1003" t="s">
        <v>311</v>
      </c>
      <c r="H51" s="1004"/>
      <c r="I51" s="994" t="s">
        <v>190</v>
      </c>
      <c r="J51" s="995"/>
      <c r="K51" s="996"/>
      <c r="L51" s="241"/>
    </row>
    <row r="52" spans="1:12" ht="17.25" customHeight="1" thickTop="1">
      <c r="A52" s="1006"/>
      <c r="B52" s="992"/>
      <c r="C52" s="993"/>
      <c r="D52" s="450" t="s">
        <v>58</v>
      </c>
      <c r="E52" s="451" t="s">
        <v>69</v>
      </c>
      <c r="F52" s="452" t="s">
        <v>59</v>
      </c>
      <c r="G52" s="997" t="s">
        <v>309</v>
      </c>
      <c r="H52" s="998"/>
      <c r="I52" s="999"/>
      <c r="J52" s="1000"/>
      <c r="K52" s="1001"/>
      <c r="L52" s="241"/>
    </row>
    <row r="53" spans="1:12" ht="17.25" customHeight="1" thickBot="1">
      <c r="A53" s="364" t="s">
        <v>224</v>
      </c>
      <c r="B53" s="364"/>
      <c r="C53" s="364"/>
      <c r="D53" s="364"/>
      <c r="E53" s="985" t="s">
        <v>127</v>
      </c>
      <c r="F53" s="985"/>
      <c r="G53" s="985"/>
      <c r="H53" s="985"/>
      <c r="I53" s="985"/>
      <c r="J53" s="985"/>
      <c r="K53" s="985"/>
      <c r="L53" s="198"/>
    </row>
    <row r="54" spans="1:12" ht="17.25" customHeight="1" thickTop="1">
      <c r="A54" s="686" t="s">
        <v>130</v>
      </c>
      <c r="B54" s="686"/>
      <c r="C54" s="686"/>
      <c r="D54" s="686"/>
      <c r="E54" s="687" t="s">
        <v>5</v>
      </c>
      <c r="F54" s="688"/>
      <c r="G54" s="689"/>
      <c r="H54" s="690" t="s">
        <v>65</v>
      </c>
      <c r="I54" s="691"/>
      <c r="J54" s="751" t="s">
        <v>0</v>
      </c>
      <c r="K54" s="752"/>
      <c r="L54" s="242"/>
    </row>
    <row r="55" spans="1:12" ht="17.25" customHeight="1" thickBot="1">
      <c r="A55" s="686"/>
      <c r="B55" s="686"/>
      <c r="C55" s="686"/>
      <c r="D55" s="686"/>
      <c r="E55" s="639"/>
      <c r="F55" s="640"/>
      <c r="G55" s="641"/>
      <c r="H55" s="653" t="s">
        <v>28</v>
      </c>
      <c r="I55" s="654"/>
      <c r="J55" s="610"/>
      <c r="K55" s="611"/>
      <c r="L55" s="243"/>
    </row>
    <row r="56" spans="1:12" ht="17.25" customHeight="1" thickTop="1">
      <c r="A56" s="6" t="s">
        <v>1</v>
      </c>
      <c r="B56" s="4"/>
      <c r="C56" s="4"/>
      <c r="D56" s="4"/>
      <c r="E56" s="4"/>
      <c r="F56" s="4"/>
      <c r="G56" s="773"/>
      <c r="H56" s="773"/>
      <c r="I56" s="773"/>
      <c r="J56" s="773"/>
      <c r="K56" s="773"/>
      <c r="L56" s="197"/>
    </row>
    <row r="57" spans="1:12" ht="17.25" customHeight="1">
      <c r="A57" s="6" t="s">
        <v>2</v>
      </c>
      <c r="B57" s="4"/>
      <c r="C57" s="4"/>
      <c r="D57" s="4"/>
      <c r="E57" s="4"/>
      <c r="F57" s="4"/>
      <c r="G57" s="4"/>
      <c r="H57" s="4"/>
      <c r="I57" s="4"/>
      <c r="J57" s="4"/>
      <c r="K57" s="4"/>
      <c r="L57" s="4"/>
    </row>
    <row r="58" spans="1:12" ht="17.25" customHeight="1">
      <c r="A58" s="6" t="s">
        <v>3</v>
      </c>
      <c r="B58" s="4"/>
      <c r="C58" s="4"/>
      <c r="D58" s="4"/>
      <c r="E58" s="4"/>
      <c r="F58" s="4"/>
      <c r="G58" s="4"/>
      <c r="H58" s="4"/>
      <c r="I58" s="4"/>
      <c r="J58" s="4"/>
      <c r="K58" s="4"/>
      <c r="L58" s="4"/>
    </row>
    <row r="59" spans="1:12" ht="17.25" customHeight="1" thickBot="1">
      <c r="A59" s="20"/>
      <c r="B59" s="680" t="s">
        <v>74</v>
      </c>
      <c r="C59" s="847"/>
      <c r="D59" s="847"/>
      <c r="E59" s="613"/>
      <c r="F59" s="613"/>
      <c r="G59" s="613"/>
      <c r="H59" s="614"/>
      <c r="I59" s="874" t="s">
        <v>75</v>
      </c>
      <c r="J59" s="613"/>
      <c r="K59" s="614"/>
      <c r="L59" s="191"/>
    </row>
    <row r="60" spans="1:12" ht="17.25" customHeight="1" thickTop="1">
      <c r="A60" s="715" t="s">
        <v>95</v>
      </c>
      <c r="B60" s="872" t="s">
        <v>76</v>
      </c>
      <c r="C60" s="873"/>
      <c r="D60" s="884" t="s">
        <v>77</v>
      </c>
      <c r="E60" s="21" t="s">
        <v>159</v>
      </c>
      <c r="F60" s="21"/>
      <c r="G60" s="21"/>
      <c r="H60" s="135" t="s">
        <v>77</v>
      </c>
      <c r="I60" s="326" t="s">
        <v>95</v>
      </c>
      <c r="J60" s="327" t="s">
        <v>161</v>
      </c>
      <c r="K60" s="328" t="s">
        <v>139</v>
      </c>
      <c r="L60" s="244"/>
    </row>
    <row r="61" spans="1:12" ht="17.25" customHeight="1">
      <c r="A61" s="716"/>
      <c r="B61" s="748"/>
      <c r="C61" s="749"/>
      <c r="D61" s="662"/>
      <c r="E61" s="22" t="s">
        <v>78</v>
      </c>
      <c r="F61" s="22"/>
      <c r="G61" s="22"/>
      <c r="H61" s="131" t="s">
        <v>77</v>
      </c>
      <c r="I61" s="329" t="s">
        <v>162</v>
      </c>
      <c r="J61" s="330" t="s">
        <v>163</v>
      </c>
      <c r="K61" s="331" t="s">
        <v>139</v>
      </c>
      <c r="L61" s="244"/>
    </row>
    <row r="62" spans="1:12" ht="17.25" customHeight="1" thickBot="1">
      <c r="A62" s="716"/>
      <c r="B62" s="754" t="s">
        <v>79</v>
      </c>
      <c r="C62" s="755"/>
      <c r="D62" s="129" t="s">
        <v>77</v>
      </c>
      <c r="E62" s="21" t="s">
        <v>81</v>
      </c>
      <c r="F62" s="21"/>
      <c r="G62" s="21"/>
      <c r="H62" s="133" t="s">
        <v>77</v>
      </c>
      <c r="I62" s="332"/>
      <c r="J62" s="330" t="s">
        <v>164</v>
      </c>
      <c r="K62" s="331" t="s">
        <v>139</v>
      </c>
      <c r="L62" s="244"/>
    </row>
    <row r="63" spans="1:12" ht="17.25" customHeight="1" thickTop="1">
      <c r="A63" s="716"/>
      <c r="B63" s="754" t="s">
        <v>82</v>
      </c>
      <c r="C63" s="755"/>
      <c r="D63" s="128" t="s">
        <v>77</v>
      </c>
      <c r="E63" s="62"/>
      <c r="F63" s="63"/>
      <c r="G63" s="62"/>
      <c r="H63" s="64"/>
      <c r="I63" s="332"/>
      <c r="J63" s="333" t="s">
        <v>165</v>
      </c>
      <c r="K63" s="334" t="s">
        <v>139</v>
      </c>
      <c r="L63" s="244"/>
    </row>
    <row r="64" spans="1:12" ht="17.25" customHeight="1" thickBot="1">
      <c r="A64" s="716"/>
      <c r="B64" s="754" t="s">
        <v>135</v>
      </c>
      <c r="C64" s="755"/>
      <c r="D64" s="130" t="s">
        <v>77</v>
      </c>
      <c r="E64" s="65"/>
      <c r="F64" s="66"/>
      <c r="G64" s="65"/>
      <c r="H64" s="67"/>
      <c r="I64" s="332"/>
      <c r="J64" s="335" t="s">
        <v>166</v>
      </c>
      <c r="K64" s="336" t="s">
        <v>139</v>
      </c>
      <c r="L64" s="244"/>
    </row>
    <row r="65" spans="1:12" ht="17.25" customHeight="1" thickTop="1">
      <c r="A65" s="716"/>
      <c r="B65" s="875" t="s">
        <v>134</v>
      </c>
      <c r="C65" s="876"/>
      <c r="D65" s="660" t="s">
        <v>77</v>
      </c>
      <c r="E65" s="22" t="s">
        <v>83</v>
      </c>
      <c r="F65" s="22"/>
      <c r="G65" s="22"/>
      <c r="H65" s="131" t="s">
        <v>77</v>
      </c>
      <c r="I65" s="356" t="s">
        <v>234</v>
      </c>
      <c r="J65" s="357"/>
      <c r="K65" s="358" t="s">
        <v>139</v>
      </c>
      <c r="L65" s="106"/>
    </row>
    <row r="66" spans="1:12" ht="17.25" customHeight="1">
      <c r="A66" s="716"/>
      <c r="B66" s="877"/>
      <c r="C66" s="878"/>
      <c r="D66" s="661"/>
      <c r="E66" s="23" t="s">
        <v>84</v>
      </c>
      <c r="F66" s="23"/>
      <c r="G66" s="23"/>
      <c r="H66" s="132" t="s">
        <v>77</v>
      </c>
      <c r="I66" s="977" t="s">
        <v>235</v>
      </c>
      <c r="J66" s="978"/>
      <c r="K66" s="358" t="s">
        <v>139</v>
      </c>
      <c r="L66" s="106"/>
    </row>
    <row r="67" spans="1:12" ht="17.25" customHeight="1">
      <c r="A67" s="716"/>
      <c r="B67" s="879"/>
      <c r="C67" s="880"/>
      <c r="D67" s="662"/>
      <c r="E67" s="23" t="s">
        <v>85</v>
      </c>
      <c r="F67" s="23"/>
      <c r="G67" s="23"/>
      <c r="H67" s="132" t="s">
        <v>77</v>
      </c>
      <c r="I67" s="979" t="s">
        <v>236</v>
      </c>
      <c r="J67" s="980"/>
      <c r="K67" s="981"/>
      <c r="L67" s="106"/>
    </row>
    <row r="68" spans="1:12" ht="17.25" customHeight="1">
      <c r="A68" s="716"/>
      <c r="B68" s="744" t="s">
        <v>86</v>
      </c>
      <c r="C68" s="745"/>
      <c r="D68" s="660" t="s">
        <v>77</v>
      </c>
      <c r="E68" s="21" t="s">
        <v>87</v>
      </c>
      <c r="F68" s="21"/>
      <c r="G68" s="21"/>
      <c r="H68" s="133" t="s">
        <v>77</v>
      </c>
      <c r="I68" s="979"/>
      <c r="J68" s="980"/>
      <c r="K68" s="981"/>
      <c r="L68" s="106"/>
    </row>
    <row r="69" spans="1:12" ht="17.25" customHeight="1">
      <c r="A69" s="716"/>
      <c r="B69" s="746"/>
      <c r="C69" s="747"/>
      <c r="D69" s="661"/>
      <c r="E69" s="24" t="s">
        <v>88</v>
      </c>
      <c r="F69" s="24"/>
      <c r="G69" s="24"/>
      <c r="H69" s="134" t="s">
        <v>77</v>
      </c>
      <c r="I69" s="982" t="s">
        <v>237</v>
      </c>
      <c r="J69" s="359" t="s">
        <v>238</v>
      </c>
      <c r="K69" s="328" t="s">
        <v>139</v>
      </c>
      <c r="L69" s="106"/>
    </row>
    <row r="70" spans="1:12" ht="17.25" customHeight="1">
      <c r="A70" s="716"/>
      <c r="B70" s="746"/>
      <c r="C70" s="747"/>
      <c r="D70" s="661"/>
      <c r="E70" s="24" t="s">
        <v>89</v>
      </c>
      <c r="F70" s="24"/>
      <c r="G70" s="24"/>
      <c r="H70" s="134" t="s">
        <v>77</v>
      </c>
      <c r="I70" s="983"/>
      <c r="J70" s="360" t="s">
        <v>239</v>
      </c>
      <c r="K70" s="331" t="s">
        <v>139</v>
      </c>
      <c r="L70" s="106"/>
    </row>
    <row r="71" spans="1:12" ht="17.25" customHeight="1" thickBot="1">
      <c r="A71" s="716"/>
      <c r="B71" s="748"/>
      <c r="C71" s="749"/>
      <c r="D71" s="662"/>
      <c r="E71" s="24" t="s">
        <v>90</v>
      </c>
      <c r="F71" s="24"/>
      <c r="G71" s="24"/>
      <c r="H71" s="134" t="s">
        <v>77</v>
      </c>
      <c r="I71" s="983"/>
      <c r="J71" s="360" t="s">
        <v>240</v>
      </c>
      <c r="K71" s="331" t="s">
        <v>139</v>
      </c>
      <c r="L71" s="204"/>
    </row>
    <row r="72" spans="1:12" ht="17.25" customHeight="1" thickTop="1">
      <c r="A72" s="716"/>
      <c r="B72" s="54" t="s">
        <v>91</v>
      </c>
      <c r="C72" s="55"/>
      <c r="D72" s="55"/>
      <c r="E72" s="33"/>
      <c r="F72" s="136" t="s">
        <v>77</v>
      </c>
      <c r="G72" s="71"/>
      <c r="H72" s="72"/>
      <c r="I72" s="983"/>
      <c r="J72" s="360" t="s">
        <v>245</v>
      </c>
      <c r="K72" s="331" t="s">
        <v>139</v>
      </c>
      <c r="L72" s="204"/>
    </row>
    <row r="73" spans="1:12" ht="17.25" customHeight="1">
      <c r="A73" s="716"/>
      <c r="B73" s="30" t="s">
        <v>92</v>
      </c>
      <c r="C73" s="25"/>
      <c r="D73" s="25"/>
      <c r="E73" s="25"/>
      <c r="F73" s="128" t="s">
        <v>77</v>
      </c>
      <c r="G73" s="73"/>
      <c r="H73" s="74"/>
      <c r="I73" s="983"/>
      <c r="J73" s="360" t="s">
        <v>241</v>
      </c>
      <c r="K73" s="331" t="s">
        <v>139</v>
      </c>
      <c r="L73" s="204"/>
    </row>
    <row r="74" spans="1:12" ht="17.25" customHeight="1">
      <c r="A74" s="716"/>
      <c r="B74" s="30" t="s">
        <v>93</v>
      </c>
      <c r="C74" s="25"/>
      <c r="D74" s="25"/>
      <c r="E74" s="25"/>
      <c r="F74" s="128" t="s">
        <v>77</v>
      </c>
      <c r="G74" s="73"/>
      <c r="H74" s="74"/>
      <c r="I74" s="984"/>
      <c r="J74" s="361" t="s">
        <v>325</v>
      </c>
      <c r="K74" s="334" t="s">
        <v>139</v>
      </c>
      <c r="L74" s="204"/>
    </row>
    <row r="75" spans="1:12" ht="17.25" customHeight="1" thickBot="1">
      <c r="A75" s="753"/>
      <c r="B75" s="31" t="s">
        <v>94</v>
      </c>
      <c r="C75" s="32"/>
      <c r="D75" s="32"/>
      <c r="E75" s="32"/>
      <c r="F75" s="137" t="s">
        <v>77</v>
      </c>
      <c r="G75" s="75"/>
      <c r="H75" s="76"/>
      <c r="I75" s="974" t="s">
        <v>174</v>
      </c>
      <c r="J75" s="975"/>
      <c r="K75" s="976"/>
      <c r="L75" s="191"/>
    </row>
    <row r="76" spans="1:12" ht="17.25" customHeight="1" thickTop="1">
      <c r="A76" s="692" t="s">
        <v>96</v>
      </c>
      <c r="B76" s="655" t="s">
        <v>100</v>
      </c>
      <c r="C76" s="656"/>
      <c r="D76" s="56"/>
      <c r="E76" s="15" t="s">
        <v>97</v>
      </c>
      <c r="F76" s="15"/>
      <c r="G76" s="15"/>
      <c r="H76" s="121" t="s">
        <v>77</v>
      </c>
      <c r="I76" s="960"/>
      <c r="J76" s="961"/>
      <c r="K76" s="962"/>
      <c r="L76" s="201"/>
    </row>
    <row r="77" spans="1:12" ht="17.25" customHeight="1">
      <c r="A77" s="693"/>
      <c r="B77" s="657"/>
      <c r="C77" s="656"/>
      <c r="D77" s="120" t="s">
        <v>77</v>
      </c>
      <c r="E77" s="15" t="s">
        <v>98</v>
      </c>
      <c r="F77" s="15"/>
      <c r="G77" s="15"/>
      <c r="H77" s="121" t="s">
        <v>77</v>
      </c>
      <c r="I77" s="963"/>
      <c r="J77" s="964"/>
      <c r="K77" s="965"/>
      <c r="L77" s="201"/>
    </row>
    <row r="78" spans="1:12" ht="17.25" customHeight="1" thickBot="1">
      <c r="A78" s="694"/>
      <c r="B78" s="658"/>
      <c r="C78" s="659"/>
      <c r="D78" s="57"/>
      <c r="E78" s="22" t="s">
        <v>99</v>
      </c>
      <c r="F78" s="22"/>
      <c r="G78" s="22"/>
      <c r="H78" s="122" t="s">
        <v>77</v>
      </c>
      <c r="I78" s="963"/>
      <c r="J78" s="964"/>
      <c r="K78" s="965"/>
      <c r="L78" s="201"/>
    </row>
    <row r="79" spans="1:12" ht="17.25" customHeight="1" thickTop="1">
      <c r="A79" s="750" t="s">
        <v>106</v>
      </c>
      <c r="B79" s="114" t="s">
        <v>101</v>
      </c>
      <c r="C79" s="115"/>
      <c r="D79" s="680" t="s">
        <v>102</v>
      </c>
      <c r="E79" s="681"/>
      <c r="F79" s="117" t="s">
        <v>175</v>
      </c>
      <c r="G79" s="116" t="s">
        <v>80</v>
      </c>
      <c r="H79" s="124" t="s">
        <v>103</v>
      </c>
      <c r="I79" s="362" t="s">
        <v>167</v>
      </c>
      <c r="J79" s="617" t="s">
        <v>168</v>
      </c>
      <c r="K79" s="618"/>
      <c r="L79" s="245"/>
    </row>
    <row r="80" spans="1:12" ht="17.25" customHeight="1" thickBot="1">
      <c r="A80" s="717"/>
      <c r="B80" s="94" t="s">
        <v>176</v>
      </c>
      <c r="C80" s="115"/>
      <c r="D80" s="682" t="s">
        <v>139</v>
      </c>
      <c r="E80" s="683"/>
      <c r="F80" s="138" t="s">
        <v>116</v>
      </c>
      <c r="G80" s="139" t="s">
        <v>116</v>
      </c>
      <c r="H80" s="140" t="s">
        <v>116</v>
      </c>
      <c r="I80" s="363" t="s">
        <v>170</v>
      </c>
      <c r="J80" s="968" t="s">
        <v>168</v>
      </c>
      <c r="K80" s="969"/>
      <c r="L80" s="246"/>
    </row>
    <row r="81" spans="1:17" ht="17.25" customHeight="1" thickTop="1">
      <c r="A81" s="717"/>
      <c r="B81" s="819" t="s">
        <v>104</v>
      </c>
      <c r="C81" s="35" t="s">
        <v>107</v>
      </c>
      <c r="D81" s="825" t="s">
        <v>77</v>
      </c>
      <c r="E81" s="826"/>
      <c r="F81" s="138" t="s">
        <v>116</v>
      </c>
      <c r="G81" s="139" t="s">
        <v>116</v>
      </c>
      <c r="H81" s="140" t="s">
        <v>116</v>
      </c>
      <c r="I81" s="126" t="s">
        <v>171</v>
      </c>
      <c r="J81" s="619" t="s">
        <v>168</v>
      </c>
      <c r="K81" s="620"/>
      <c r="L81" s="246"/>
    </row>
    <row r="82" spans="1:17" ht="17.25" customHeight="1">
      <c r="A82" s="717"/>
      <c r="B82" s="820"/>
      <c r="C82" s="36" t="s">
        <v>108</v>
      </c>
      <c r="D82" s="827" t="s">
        <v>116</v>
      </c>
      <c r="E82" s="828"/>
      <c r="F82" s="141" t="s">
        <v>116</v>
      </c>
      <c r="G82" s="142" t="s">
        <v>116</v>
      </c>
      <c r="H82" s="143" t="s">
        <v>116</v>
      </c>
      <c r="I82" s="126" t="s">
        <v>172</v>
      </c>
      <c r="J82" s="619" t="s">
        <v>168</v>
      </c>
      <c r="K82" s="620"/>
      <c r="L82" s="246"/>
    </row>
    <row r="83" spans="1:17" ht="17.25" customHeight="1" thickBot="1">
      <c r="A83" s="717"/>
      <c r="B83" s="820"/>
      <c r="C83" s="36" t="s">
        <v>109</v>
      </c>
      <c r="D83" s="827" t="s">
        <v>116</v>
      </c>
      <c r="E83" s="828"/>
      <c r="F83" s="141" t="s">
        <v>116</v>
      </c>
      <c r="G83" s="142" t="s">
        <v>116</v>
      </c>
      <c r="H83" s="143" t="s">
        <v>116</v>
      </c>
      <c r="I83" s="127" t="s">
        <v>173</v>
      </c>
      <c r="J83" s="608" t="s">
        <v>168</v>
      </c>
      <c r="K83" s="609"/>
      <c r="L83" s="246"/>
    </row>
    <row r="84" spans="1:17" ht="17.25" customHeight="1" thickTop="1" thickBot="1">
      <c r="A84" s="717"/>
      <c r="B84" s="821"/>
      <c r="C84" s="37" t="s">
        <v>110</v>
      </c>
      <c r="D84" s="835" t="s">
        <v>116</v>
      </c>
      <c r="E84" s="807"/>
      <c r="F84" s="144" t="s">
        <v>116</v>
      </c>
      <c r="G84" s="145" t="s">
        <v>116</v>
      </c>
      <c r="H84" s="144" t="s">
        <v>116</v>
      </c>
      <c r="I84" s="816" t="s">
        <v>174</v>
      </c>
      <c r="J84" s="817"/>
      <c r="K84" s="818"/>
      <c r="L84" s="191"/>
    </row>
    <row r="85" spans="1:17" ht="17.25" customHeight="1" thickTop="1">
      <c r="A85" s="717"/>
      <c r="B85" s="829" t="s">
        <v>105</v>
      </c>
      <c r="C85" s="34" t="s">
        <v>111</v>
      </c>
      <c r="D85" s="822" t="s">
        <v>116</v>
      </c>
      <c r="E85" s="822"/>
      <c r="F85" s="139" t="s">
        <v>116</v>
      </c>
      <c r="G85" s="139" t="s">
        <v>116</v>
      </c>
      <c r="H85" s="138" t="s">
        <v>116</v>
      </c>
      <c r="I85" s="697"/>
      <c r="J85" s="698"/>
      <c r="K85" s="699"/>
      <c r="L85" s="194"/>
    </row>
    <row r="86" spans="1:17" ht="17.25" customHeight="1">
      <c r="A86" s="717"/>
      <c r="B86" s="830"/>
      <c r="C86" s="26" t="s">
        <v>112</v>
      </c>
      <c r="D86" s="823" t="s">
        <v>116</v>
      </c>
      <c r="E86" s="823"/>
      <c r="F86" s="142" t="s">
        <v>116</v>
      </c>
      <c r="G86" s="142" t="s">
        <v>116</v>
      </c>
      <c r="H86" s="141" t="s">
        <v>116</v>
      </c>
      <c r="I86" s="644"/>
      <c r="J86" s="645"/>
      <c r="K86" s="700"/>
      <c r="L86" s="194"/>
    </row>
    <row r="87" spans="1:17" ht="17.25" customHeight="1" thickBot="1">
      <c r="A87" s="717"/>
      <c r="B87" s="830"/>
      <c r="C87" s="38" t="s">
        <v>113</v>
      </c>
      <c r="D87" s="824" t="s">
        <v>116</v>
      </c>
      <c r="E87" s="824"/>
      <c r="F87" s="142" t="s">
        <v>116</v>
      </c>
      <c r="G87" s="142" t="s">
        <v>116</v>
      </c>
      <c r="H87" s="141" t="s">
        <v>116</v>
      </c>
      <c r="I87" s="644"/>
      <c r="J87" s="645"/>
      <c r="K87" s="700"/>
      <c r="L87" s="194"/>
    </row>
    <row r="88" spans="1:17" ht="17.25" customHeight="1" thickTop="1">
      <c r="A88" s="717"/>
      <c r="B88" s="831"/>
      <c r="C88" s="303" t="s">
        <v>114</v>
      </c>
      <c r="D88" s="833" t="s">
        <v>116</v>
      </c>
      <c r="E88" s="834"/>
      <c r="F88" s="146" t="s">
        <v>116</v>
      </c>
      <c r="G88" s="147" t="s">
        <v>116</v>
      </c>
      <c r="H88" s="146" t="s">
        <v>116</v>
      </c>
      <c r="I88" s="644"/>
      <c r="J88" s="645"/>
      <c r="K88" s="700"/>
      <c r="L88" s="194"/>
    </row>
    <row r="89" spans="1:17" ht="17.25" customHeight="1" thickBot="1">
      <c r="A89" s="628"/>
      <c r="B89" s="832"/>
      <c r="C89" s="37" t="s">
        <v>115</v>
      </c>
      <c r="D89" s="806" t="s">
        <v>116</v>
      </c>
      <c r="E89" s="807"/>
      <c r="F89" s="144" t="s">
        <v>116</v>
      </c>
      <c r="G89" s="145" t="s">
        <v>116</v>
      </c>
      <c r="H89" s="144" t="s">
        <v>116</v>
      </c>
      <c r="I89" s="701"/>
      <c r="J89" s="702"/>
      <c r="K89" s="703"/>
      <c r="L89" s="194"/>
    </row>
    <row r="90" spans="1:17" ht="17.25" customHeight="1" thickTop="1">
      <c r="A90" s="750" t="s">
        <v>117</v>
      </c>
      <c r="B90" s="302" t="s">
        <v>119</v>
      </c>
      <c r="C90" s="39"/>
      <c r="D90" s="15"/>
      <c r="E90" s="836"/>
      <c r="F90" s="837"/>
      <c r="G90" s="837"/>
      <c r="H90" s="837"/>
      <c r="I90" s="837"/>
      <c r="J90" s="837"/>
      <c r="K90" s="838"/>
      <c r="L90" s="199"/>
    </row>
    <row r="91" spans="1:17" ht="17.25" customHeight="1">
      <c r="A91" s="717"/>
      <c r="B91" s="28" t="s">
        <v>120</v>
      </c>
      <c r="C91" s="29"/>
      <c r="D91" s="19"/>
      <c r="E91" s="839"/>
      <c r="F91" s="839"/>
      <c r="G91" s="839"/>
      <c r="H91" s="839"/>
      <c r="I91" s="839"/>
      <c r="J91" s="839"/>
      <c r="K91" s="840"/>
      <c r="L91" s="199"/>
    </row>
    <row r="92" spans="1:17" ht="17.25" customHeight="1">
      <c r="A92" s="717"/>
      <c r="B92" s="302" t="s">
        <v>121</v>
      </c>
      <c r="C92" s="27"/>
      <c r="D92" s="12"/>
      <c r="E92" s="837"/>
      <c r="F92" s="837"/>
      <c r="G92" s="837"/>
      <c r="H92" s="837"/>
      <c r="I92" s="837"/>
      <c r="J92" s="837"/>
      <c r="K92" s="838"/>
      <c r="L92" s="199"/>
    </row>
    <row r="93" spans="1:17" ht="17.25" customHeight="1">
      <c r="A93" s="717"/>
      <c r="B93" s="28" t="s">
        <v>122</v>
      </c>
      <c r="C93" s="29"/>
      <c r="D93" s="29"/>
      <c r="E93" s="839"/>
      <c r="F93" s="839"/>
      <c r="G93" s="839"/>
      <c r="H93" s="839"/>
      <c r="I93" s="839"/>
      <c r="J93" s="839"/>
      <c r="K93" s="840"/>
      <c r="L93" s="247"/>
      <c r="M93" s="223"/>
      <c r="N93" s="223"/>
      <c r="O93" s="224" t="s">
        <v>195</v>
      </c>
      <c r="P93" s="224" t="s">
        <v>196</v>
      </c>
      <c r="Q93" s="224" t="s">
        <v>197</v>
      </c>
    </row>
    <row r="94" spans="1:17" ht="17.25" customHeight="1">
      <c r="A94" s="717"/>
      <c r="B94" s="725" t="s">
        <v>123</v>
      </c>
      <c r="C94" s="796"/>
      <c r="D94" s="796"/>
      <c r="E94" s="841"/>
      <c r="F94" s="841"/>
      <c r="G94" s="841"/>
      <c r="H94" s="841"/>
      <c r="I94" s="841"/>
      <c r="J94" s="841"/>
      <c r="K94" s="842"/>
      <c r="L94" s="248"/>
      <c r="M94" s="225" t="s">
        <v>198</v>
      </c>
      <c r="N94" s="225" t="s">
        <v>139</v>
      </c>
      <c r="O94" s="299" t="str">
        <f>+K13</f>
        <v>人</v>
      </c>
      <c r="P94" s="299" t="str">
        <f>+I8</f>
        <v>人</v>
      </c>
      <c r="Q94" s="299" t="e">
        <f>+P94-O94</f>
        <v>#VALUE!</v>
      </c>
    </row>
    <row r="95" spans="1:17" ht="17.25" customHeight="1">
      <c r="A95" s="628"/>
      <c r="B95" s="808"/>
      <c r="C95" s="809"/>
      <c r="D95" s="809"/>
      <c r="E95" s="843"/>
      <c r="F95" s="843"/>
      <c r="G95" s="843"/>
      <c r="H95" s="843"/>
      <c r="I95" s="843"/>
      <c r="J95" s="843"/>
      <c r="K95" s="844"/>
      <c r="L95" s="248"/>
      <c r="M95" s="225" t="s">
        <v>199</v>
      </c>
      <c r="N95" s="225" t="s">
        <v>139</v>
      </c>
      <c r="O95" s="299" t="str">
        <f>+K15</f>
        <v>人</v>
      </c>
      <c r="P95" s="299" t="str">
        <f>+I8</f>
        <v>人</v>
      </c>
      <c r="Q95" s="299" t="e">
        <f>+P95-O95</f>
        <v>#VALUE!</v>
      </c>
    </row>
    <row r="96" spans="1:17" ht="17.25" customHeight="1">
      <c r="A96" s="750" t="s">
        <v>118</v>
      </c>
      <c r="B96" s="810" t="s">
        <v>131</v>
      </c>
      <c r="C96" s="811"/>
      <c r="D96" s="811"/>
      <c r="E96" s="811"/>
      <c r="F96" s="811"/>
      <c r="G96" s="811"/>
      <c r="H96" s="811"/>
      <c r="I96" s="811"/>
      <c r="J96" s="811"/>
      <c r="K96" s="812"/>
      <c r="L96" s="249"/>
      <c r="M96" s="225" t="s">
        <v>201</v>
      </c>
      <c r="N96" s="225" t="s">
        <v>285</v>
      </c>
      <c r="O96" s="299" t="str">
        <f>+K29</f>
        <v>個</v>
      </c>
      <c r="P96" s="299" t="str">
        <f>+K30</f>
        <v>個</v>
      </c>
      <c r="Q96" s="299" t="e">
        <f>+O96-P96</f>
        <v>#VALUE!</v>
      </c>
    </row>
    <row r="97" spans="1:17" ht="17.25" customHeight="1">
      <c r="A97" s="717"/>
      <c r="B97" s="813"/>
      <c r="C97" s="814"/>
      <c r="D97" s="814"/>
      <c r="E97" s="814"/>
      <c r="F97" s="814"/>
      <c r="G97" s="814"/>
      <c r="H97" s="814"/>
      <c r="I97" s="814"/>
      <c r="J97" s="814"/>
      <c r="K97" s="815"/>
      <c r="L97" s="249"/>
      <c r="M97" s="225" t="s">
        <v>202</v>
      </c>
      <c r="N97" s="225" t="s">
        <v>286</v>
      </c>
      <c r="O97" s="299" t="str">
        <f>+K31</f>
        <v>L/日/避難所</v>
      </c>
      <c r="P97" s="299" t="str">
        <f>+K32</f>
        <v>L/日/避難所</v>
      </c>
      <c r="Q97" s="299" t="e">
        <f>+O97-P97</f>
        <v>#VALUE!</v>
      </c>
    </row>
    <row r="98" spans="1:17" ht="17.25" customHeight="1">
      <c r="A98" s="717"/>
      <c r="B98" s="810" t="s">
        <v>132</v>
      </c>
      <c r="C98" s="811"/>
      <c r="D98" s="811"/>
      <c r="E98" s="811"/>
      <c r="F98" s="811"/>
      <c r="G98" s="811"/>
      <c r="H98" s="811"/>
      <c r="I98" s="811"/>
      <c r="J98" s="811"/>
      <c r="K98" s="812"/>
      <c r="L98" s="249"/>
      <c r="M98" s="225" t="s">
        <v>203</v>
      </c>
      <c r="N98" s="225" t="s">
        <v>287</v>
      </c>
      <c r="O98" s="299" t="str">
        <f>+K33</f>
        <v>L/日/避難所</v>
      </c>
      <c r="P98" s="299" t="str">
        <f>+K34</f>
        <v>L/日/避難所</v>
      </c>
      <c r="Q98" s="299" t="e">
        <f>+O98-P98</f>
        <v>#VALUE!</v>
      </c>
    </row>
    <row r="99" spans="1:17" ht="17.25" customHeight="1">
      <c r="A99" s="717"/>
      <c r="B99" s="813"/>
      <c r="C99" s="814"/>
      <c r="D99" s="814"/>
      <c r="E99" s="814"/>
      <c r="F99" s="814"/>
      <c r="G99" s="814"/>
      <c r="H99" s="814"/>
      <c r="I99" s="814"/>
      <c r="J99" s="814"/>
      <c r="K99" s="815"/>
      <c r="L99" s="249"/>
      <c r="M99" s="225" t="s">
        <v>205</v>
      </c>
      <c r="N99" s="225" t="s">
        <v>288</v>
      </c>
      <c r="O99" s="299" t="str">
        <f>+K40</f>
        <v>箇所</v>
      </c>
      <c r="P99" s="299" t="str">
        <f>+F40</f>
        <v>（　　箇所）</v>
      </c>
      <c r="Q99" s="299" t="e">
        <f>+O99-P99</f>
        <v>#VALUE!</v>
      </c>
    </row>
    <row r="100" spans="1:17" ht="17.25" customHeight="1">
      <c r="A100" s="717"/>
      <c r="B100" s="810" t="s">
        <v>124</v>
      </c>
      <c r="C100" s="811"/>
      <c r="D100" s="811"/>
      <c r="E100" s="811"/>
      <c r="F100" s="811"/>
      <c r="G100" s="811"/>
      <c r="H100" s="811"/>
      <c r="I100" s="811"/>
      <c r="J100" s="811"/>
      <c r="K100" s="812"/>
      <c r="L100" s="194"/>
      <c r="M100" s="225" t="s">
        <v>204</v>
      </c>
      <c r="N100" s="225"/>
      <c r="O100" s="973">
        <f>+I52</f>
        <v>0</v>
      </c>
      <c r="P100" s="973"/>
      <c r="Q100" s="973"/>
    </row>
    <row r="101" spans="1:17" ht="17.25" customHeight="1" thickBot="1">
      <c r="A101" s="717"/>
      <c r="B101" s="881"/>
      <c r="C101" s="882"/>
      <c r="D101" s="882"/>
      <c r="E101" s="882"/>
      <c r="F101" s="882"/>
      <c r="G101" s="882"/>
      <c r="H101" s="882"/>
      <c r="I101" s="882"/>
      <c r="J101" s="882"/>
      <c r="K101" s="883"/>
      <c r="L101" s="194"/>
      <c r="M101" s="225" t="s">
        <v>200</v>
      </c>
      <c r="N101" s="225"/>
      <c r="O101" s="299" t="str">
        <f>+F25</f>
        <v>有　・　無</v>
      </c>
      <c r="P101" s="299"/>
      <c r="Q101" s="299"/>
    </row>
    <row r="102" spans="1:17" ht="15" customHeight="1" thickTop="1">
      <c r="A102" s="716"/>
      <c r="B102" s="253" t="s">
        <v>227</v>
      </c>
      <c r="C102" s="253"/>
      <c r="D102" s="254"/>
      <c r="E102" s="254"/>
      <c r="F102" s="254"/>
      <c r="G102" s="254"/>
      <c r="H102" s="254"/>
      <c r="I102" s="254"/>
      <c r="J102" s="254"/>
      <c r="K102" s="252"/>
      <c r="L102" s="195"/>
      <c r="M102" s="184"/>
      <c r="N102" s="184"/>
      <c r="O102" s="184"/>
      <c r="P102" s="184"/>
      <c r="Q102" s="184"/>
    </row>
    <row r="103" spans="1:17" ht="15" customHeight="1">
      <c r="A103" s="716"/>
      <c r="B103" s="1147" t="s">
        <v>351</v>
      </c>
      <c r="C103" s="1148"/>
      <c r="D103" s="966"/>
      <c r="E103" s="966"/>
      <c r="F103" s="966"/>
      <c r="G103" s="966"/>
      <c r="H103" s="966"/>
      <c r="I103" s="966"/>
      <c r="J103" s="966"/>
      <c r="K103" s="967"/>
      <c r="L103" s="213"/>
      <c r="M103" s="184"/>
      <c r="N103" s="184"/>
      <c r="O103" s="184"/>
      <c r="P103" s="184"/>
      <c r="Q103" s="184"/>
    </row>
    <row r="104" spans="1:17" ht="15" customHeight="1">
      <c r="A104" s="716"/>
      <c r="B104" s="800"/>
      <c r="C104" s="801"/>
      <c r="D104" s="801"/>
      <c r="E104" s="801"/>
      <c r="F104" s="801"/>
      <c r="G104" s="801"/>
      <c r="H104" s="801"/>
      <c r="I104" s="801"/>
      <c r="J104" s="801"/>
      <c r="K104" s="802"/>
      <c r="L104" s="195"/>
    </row>
    <row r="105" spans="1:17" ht="15" customHeight="1" thickBot="1">
      <c r="A105" s="753"/>
      <c r="B105" s="803"/>
      <c r="C105" s="804"/>
      <c r="D105" s="804"/>
      <c r="E105" s="804"/>
      <c r="F105" s="804"/>
      <c r="G105" s="804"/>
      <c r="H105" s="804"/>
      <c r="I105" s="804"/>
      <c r="J105" s="804"/>
      <c r="K105" s="805"/>
      <c r="L105" s="195"/>
    </row>
    <row r="106" spans="1:17" ht="14.25" thickTop="1"/>
  </sheetData>
  <dataConsolidate/>
  <mergeCells count="150">
    <mergeCell ref="E1:K1"/>
    <mergeCell ref="A2:E3"/>
    <mergeCell ref="G2:H2"/>
    <mergeCell ref="I2:K2"/>
    <mergeCell ref="G3:H3"/>
    <mergeCell ref="I3:K3"/>
    <mergeCell ref="A7:A13"/>
    <mergeCell ref="B7:E7"/>
    <mergeCell ref="F7:H7"/>
    <mergeCell ref="B8:E8"/>
    <mergeCell ref="D9:E9"/>
    <mergeCell ref="G9:H9"/>
    <mergeCell ref="B13:H13"/>
    <mergeCell ref="J9:K9"/>
    <mergeCell ref="B10:E10"/>
    <mergeCell ref="G10:H10"/>
    <mergeCell ref="D11:E11"/>
    <mergeCell ref="I11:K12"/>
    <mergeCell ref="B12:H12"/>
    <mergeCell ref="I13:J13"/>
    <mergeCell ref="A14:A26"/>
    <mergeCell ref="B14:H14"/>
    <mergeCell ref="I14:J14"/>
    <mergeCell ref="D15:H15"/>
    <mergeCell ref="I15:J15"/>
    <mergeCell ref="D16:H16"/>
    <mergeCell ref="I16:J16"/>
    <mergeCell ref="B17:H17"/>
    <mergeCell ref="B18:H18"/>
    <mergeCell ref="D19:H19"/>
    <mergeCell ref="B20:C21"/>
    <mergeCell ref="D20:H20"/>
    <mergeCell ref="I20:K20"/>
    <mergeCell ref="D21:K21"/>
    <mergeCell ref="B22:C23"/>
    <mergeCell ref="D22:H22"/>
    <mergeCell ref="I22:K23"/>
    <mergeCell ref="D23:H23"/>
    <mergeCell ref="B24:H24"/>
    <mergeCell ref="I24:K26"/>
    <mergeCell ref="G25:H25"/>
    <mergeCell ref="B26:D26"/>
    <mergeCell ref="F26:H26"/>
    <mergeCell ref="A27:A28"/>
    <mergeCell ref="B27:H28"/>
    <mergeCell ref="I27:K28"/>
    <mergeCell ref="A29:A52"/>
    <mergeCell ref="B29:C34"/>
    <mergeCell ref="I29:J29"/>
    <mergeCell ref="I30:J30"/>
    <mergeCell ref="I31:J31"/>
    <mergeCell ref="I32:J32"/>
    <mergeCell ref="I33:J33"/>
    <mergeCell ref="B35:C44"/>
    <mergeCell ref="I35:K39"/>
    <mergeCell ref="D40:D42"/>
    <mergeCell ref="I40:J40"/>
    <mergeCell ref="B45:C50"/>
    <mergeCell ref="E45:F45"/>
    <mergeCell ref="I45:K50"/>
    <mergeCell ref="D46:E46"/>
    <mergeCell ref="D47:F47"/>
    <mergeCell ref="G47:H47"/>
    <mergeCell ref="G48:H48"/>
    <mergeCell ref="I41:J41"/>
    <mergeCell ref="E29:F29"/>
    <mergeCell ref="G29:H29"/>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E51:F51"/>
    <mergeCell ref="G51:H51"/>
    <mergeCell ref="D60:D61"/>
    <mergeCell ref="B62:C62"/>
    <mergeCell ref="B63:C63"/>
    <mergeCell ref="B64:C64"/>
    <mergeCell ref="B65:C67"/>
    <mergeCell ref="D65:D67"/>
    <mergeCell ref="B68:C71"/>
    <mergeCell ref="D68:D71"/>
    <mergeCell ref="I75:K75"/>
    <mergeCell ref="I66:J66"/>
    <mergeCell ref="I67:K68"/>
    <mergeCell ref="I69:I74"/>
    <mergeCell ref="G56:K56"/>
    <mergeCell ref="B59:H59"/>
    <mergeCell ref="I59:K59"/>
    <mergeCell ref="A60:A75"/>
    <mergeCell ref="B60:C61"/>
    <mergeCell ref="E34:F34"/>
    <mergeCell ref="G34:H34"/>
    <mergeCell ref="O100:Q100"/>
    <mergeCell ref="D88:E88"/>
    <mergeCell ref="D89:E89"/>
    <mergeCell ref="A90:A95"/>
    <mergeCell ref="E90:K91"/>
    <mergeCell ref="E92:K93"/>
    <mergeCell ref="B94:D95"/>
    <mergeCell ref="E94:K95"/>
    <mergeCell ref="B85:B89"/>
    <mergeCell ref="D85:E85"/>
    <mergeCell ref="I85:K89"/>
    <mergeCell ref="D86:E86"/>
    <mergeCell ref="D87:E87"/>
    <mergeCell ref="A79:A89"/>
    <mergeCell ref="D79:E79"/>
    <mergeCell ref="J79:K79"/>
    <mergeCell ref="D80:E80"/>
    <mergeCell ref="A96:A105"/>
    <mergeCell ref="B96:K97"/>
    <mergeCell ref="B98:K99"/>
    <mergeCell ref="B100:K101"/>
    <mergeCell ref="A76:A78"/>
    <mergeCell ref="B76:C78"/>
    <mergeCell ref="I76:K78"/>
    <mergeCell ref="D83:E83"/>
    <mergeCell ref="J83:K83"/>
    <mergeCell ref="D84:E84"/>
    <mergeCell ref="I84:K84"/>
    <mergeCell ref="D82:E82"/>
    <mergeCell ref="J82:K82"/>
    <mergeCell ref="B104:K105"/>
    <mergeCell ref="D103:K103"/>
    <mergeCell ref="B103:C103"/>
    <mergeCell ref="J80:K80"/>
    <mergeCell ref="B81:B84"/>
    <mergeCell ref="D81:E81"/>
    <mergeCell ref="J81:K81"/>
    <mergeCell ref="E31:G31"/>
    <mergeCell ref="F35:G35"/>
    <mergeCell ref="F36:G36"/>
    <mergeCell ref="F37:G37"/>
    <mergeCell ref="F38:G38"/>
    <mergeCell ref="F39:G39"/>
    <mergeCell ref="E32:G32"/>
    <mergeCell ref="E30:F30"/>
    <mergeCell ref="G30:H30"/>
    <mergeCell ref="E33:F33"/>
    <mergeCell ref="G33:H33"/>
  </mergeCells>
  <phoneticPr fontId="25"/>
  <conditionalFormatting sqref="Q96 Q101">
    <cfRule type="cellIs" dxfId="135" priority="4" stopIfTrue="1" operator="greaterThan">
      <formula>0</formula>
    </cfRule>
  </conditionalFormatting>
  <conditionalFormatting sqref="Q99">
    <cfRule type="cellIs" dxfId="134" priority="3" stopIfTrue="1" operator="greaterThan">
      <formula>0</formula>
    </cfRule>
  </conditionalFormatting>
  <conditionalFormatting sqref="Q97:Q98">
    <cfRule type="cellIs" dxfId="133" priority="2" stopIfTrue="1" operator="greaterThan">
      <formula>0</formula>
    </cfRule>
  </conditionalFormatting>
  <conditionalFormatting sqref="Q94:Q95">
    <cfRule type="cellIs" dxfId="132" priority="1" stopIfTrue="1" operator="greaterThan">
      <formula>0</formula>
    </cfRule>
  </conditionalFormatting>
  <dataValidations count="18">
    <dataValidation type="list" allowBlank="1" showInputMessage="1" showErrorMessage="1" sqref="E45:F45">
      <formula1>"不良　・　普　・　良,不良,普,良"</formula1>
    </dataValidation>
    <dataValidation type="list" allowBlank="1" showInputMessage="1" showErrorMessage="1" sqref="G52:H52">
      <formula1>"無(不適)　・　有(適),無(不適),有(適)"</formula1>
    </dataValidation>
    <dataValidation type="list" allowBlank="1" showInputMessage="1" showErrorMessage="1" sqref="F61">
      <formula1>"熊本県,大分県,福岡県,長崎県"</formula1>
    </dataValidation>
    <dataValidation type="list" allowBlank="1" showInputMessage="1" showErrorMessage="1" sqref="J80:L83">
      <formula1>"◎,○,×"</formula1>
    </dataValidation>
    <dataValidation type="list" allowBlank="1" showInputMessage="1" showErrorMessage="1" sqref="E29:F30 E33:F34">
      <formula1>"可(開通)・不可(不通),可(開通),不可(不通)"</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35:E39">
      <formula1>"無・有,無,有"</formula1>
    </dataValidation>
    <dataValidation type="list" allowBlank="1" showInputMessage="1" showErrorMessage="1" sqref="F35:G39">
      <formula1>"（使用可・使用不可）,（使用可),（使用不可）"</formula1>
    </dataValidation>
    <dataValidation type="list" allowBlank="1" showInputMessage="1" showErrorMessage="1" sqref="E40">
      <formula1>"無(使用不可)・有(使用可),無(使用不可),有(使用可)"</formula1>
    </dataValidation>
    <dataValidation type="list" allowBlank="1" showInputMessage="1" showErrorMessage="1" sqref="F41:F42 H41:H42">
      <formula1>"不良・普・良,不良,普,良"</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H40 E43:E44 G44">
      <formula1>"無 ・ 有,無,有"</formula1>
    </dataValidation>
    <dataValidation type="list" allowBlank="1" showInputMessage="1" showErrorMessage="1" sqref="H45:H46 F46 E48:E50 H49:H50 E52">
      <formula1>"無　・　有,有,無"</formula1>
    </dataValidation>
    <dataValidation type="list" allowBlank="1" showInputMessage="1" showErrorMessage="1" sqref="G47:H48">
      <formula1>"不適　・　適,適,不適"</formula1>
    </dataValidation>
    <dataValidation type="list" allowBlank="1" showInputMessage="1" showErrorMessage="1" sqref="E51">
      <formula1>"１回　・　２回　・　３回,１回,２回,３回"</formula1>
    </dataValidation>
    <dataValidation type="list" allowBlank="1" showInputMessage="1" showErrorMessage="1" sqref="G51:H51">
      <formula1>"十分 ・ 不足 ・ 無,十分,不足,無"</formula1>
    </dataValidation>
    <dataValidation type="list" allowBlank="1" showInputMessage="1" showErrorMessage="1" sqref="F25 E26 D25">
      <formula1>"有　・　無,有,無"</formula1>
    </dataValidation>
    <dataValidation type="list" allowBlank="1" showInputMessage="1" showErrorMessage="1" sqref="D11">
      <formula1>"過密 ・ 適度 ・ 余裕,過密,適度,余裕"</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Q106"/>
  <sheetViews>
    <sheetView tabSelected="1" view="pageBreakPreview" zoomScale="110" zoomScaleNormal="100" zoomScaleSheetLayoutView="110" workbookViewId="0">
      <selection activeCell="B103" sqref="B103:C103"/>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625" style="1" customWidth="1"/>
    <col min="13" max="13" width="8.5" style="1" customWidth="1"/>
    <col min="14" max="14" width="7.875" style="1" customWidth="1"/>
    <col min="15" max="17" width="10.125" style="1" customWidth="1"/>
    <col min="18" max="16384" width="9" style="1"/>
  </cols>
  <sheetData>
    <row r="1" spans="1:12" ht="17.25" customHeight="1" thickBot="1">
      <c r="A1" s="364" t="s">
        <v>225</v>
      </c>
      <c r="B1" s="364"/>
      <c r="C1" s="364"/>
      <c r="D1" s="364"/>
      <c r="E1" s="1107" t="s">
        <v>326</v>
      </c>
      <c r="F1" s="1107"/>
      <c r="G1" s="1107"/>
      <c r="H1" s="1107"/>
      <c r="I1" s="1107"/>
      <c r="J1" s="1107"/>
      <c r="K1" s="1107"/>
      <c r="L1" s="214"/>
    </row>
    <row r="2" spans="1:12" ht="17.25" customHeight="1" thickTop="1">
      <c r="A2" s="1108" t="s">
        <v>130</v>
      </c>
      <c r="B2" s="1109"/>
      <c r="C2" s="1109"/>
      <c r="D2" s="1109"/>
      <c r="E2" s="1109"/>
      <c r="F2" s="364"/>
      <c r="G2" s="1110" t="s">
        <v>65</v>
      </c>
      <c r="H2" s="1111"/>
      <c r="I2" s="1112" t="s">
        <v>0</v>
      </c>
      <c r="J2" s="1113"/>
      <c r="K2" s="1114"/>
      <c r="L2" s="226"/>
    </row>
    <row r="3" spans="1:12" ht="17.25" customHeight="1" thickBot="1">
      <c r="A3" s="1109"/>
      <c r="B3" s="1109"/>
      <c r="C3" s="1109"/>
      <c r="D3" s="1109"/>
      <c r="E3" s="1109"/>
      <c r="F3" s="364"/>
      <c r="G3" s="1115" t="s">
        <v>28</v>
      </c>
      <c r="H3" s="1116"/>
      <c r="I3" s="1117"/>
      <c r="J3" s="1118"/>
      <c r="K3" s="1119"/>
      <c r="L3" s="227"/>
    </row>
    <row r="4" spans="1:12" ht="17.25" customHeight="1" thickTop="1">
      <c r="A4" s="365" t="s">
        <v>1</v>
      </c>
      <c r="B4" s="364"/>
      <c r="C4" s="364"/>
      <c r="D4" s="364"/>
      <c r="E4" s="364"/>
      <c r="F4" s="364"/>
      <c r="G4" s="366"/>
      <c r="H4" s="367"/>
      <c r="I4" s="367"/>
      <c r="J4" s="367"/>
      <c r="K4" s="367"/>
      <c r="L4" s="228"/>
    </row>
    <row r="5" spans="1:12" ht="17.25" customHeight="1">
      <c r="A5" s="365" t="s">
        <v>2</v>
      </c>
      <c r="B5" s="364"/>
      <c r="C5" s="364"/>
      <c r="D5" s="364"/>
      <c r="E5" s="364"/>
      <c r="F5" s="364"/>
      <c r="G5" s="364"/>
      <c r="H5" s="364"/>
      <c r="I5" s="364"/>
      <c r="J5" s="364"/>
      <c r="K5" s="364"/>
      <c r="L5" s="4"/>
    </row>
    <row r="6" spans="1:12" ht="17.25" customHeight="1" thickBot="1">
      <c r="A6" s="365" t="s">
        <v>3</v>
      </c>
      <c r="B6" s="364"/>
      <c r="C6" s="364"/>
      <c r="D6" s="364"/>
      <c r="E6" s="364"/>
      <c r="F6" s="364"/>
      <c r="G6" s="364"/>
      <c r="H6" s="364"/>
      <c r="I6" s="364"/>
      <c r="J6" s="364"/>
      <c r="K6" s="364"/>
      <c r="L6" s="4"/>
    </row>
    <row r="7" spans="1:12" ht="17.25" customHeight="1" thickTop="1" thickBot="1">
      <c r="A7" s="1054" t="s">
        <v>4</v>
      </c>
      <c r="B7" s="1056" t="s">
        <v>5</v>
      </c>
      <c r="C7" s="1120"/>
      <c r="D7" s="1120"/>
      <c r="E7" s="1121"/>
      <c r="F7" s="1122" t="s">
        <v>73</v>
      </c>
      <c r="G7" s="1120"/>
      <c r="H7" s="1120"/>
      <c r="I7" s="368" t="s">
        <v>16</v>
      </c>
      <c r="J7" s="369" t="s">
        <v>349</v>
      </c>
      <c r="K7" s="370" t="s">
        <v>350</v>
      </c>
      <c r="L7" s="229"/>
    </row>
    <row r="8" spans="1:12" ht="17.25" customHeight="1" thickTop="1" thickBot="1">
      <c r="A8" s="1055"/>
      <c r="B8" s="1123"/>
      <c r="C8" s="1124"/>
      <c r="D8" s="1124"/>
      <c r="E8" s="1125"/>
      <c r="F8" s="371"/>
      <c r="G8" s="372"/>
      <c r="H8" s="372"/>
      <c r="I8" s="373" t="s">
        <v>77</v>
      </c>
      <c r="J8" s="374" t="s">
        <v>149</v>
      </c>
      <c r="K8" s="375" t="s">
        <v>150</v>
      </c>
      <c r="L8" s="230"/>
    </row>
    <row r="9" spans="1:12" ht="17.25" customHeight="1" thickTop="1">
      <c r="A9" s="1019"/>
      <c r="B9" s="376" t="s">
        <v>14</v>
      </c>
      <c r="C9" s="377"/>
      <c r="D9" s="1126"/>
      <c r="E9" s="1127"/>
      <c r="F9" s="376" t="s">
        <v>15</v>
      </c>
      <c r="G9" s="1128"/>
      <c r="H9" s="1129"/>
      <c r="I9" s="376" t="s">
        <v>6</v>
      </c>
      <c r="J9" s="1131"/>
      <c r="K9" s="1132"/>
      <c r="L9" s="231"/>
    </row>
    <row r="10" spans="1:12" ht="17.25" customHeight="1">
      <c r="A10" s="1019"/>
      <c r="B10" s="1070"/>
      <c r="C10" s="1071"/>
      <c r="D10" s="1071"/>
      <c r="E10" s="1072"/>
      <c r="F10" s="378" t="s">
        <v>136</v>
      </c>
      <c r="G10" s="997"/>
      <c r="H10" s="998"/>
      <c r="I10" s="379"/>
      <c r="J10" s="380"/>
      <c r="K10" s="381" t="s">
        <v>331</v>
      </c>
      <c r="L10" s="232"/>
    </row>
    <row r="11" spans="1:12" ht="17.25" customHeight="1">
      <c r="A11" s="1019"/>
      <c r="B11" s="382" t="s">
        <v>20</v>
      </c>
      <c r="C11" s="383"/>
      <c r="D11" s="1049" t="s">
        <v>315</v>
      </c>
      <c r="E11" s="1049"/>
      <c r="F11" s="384" t="s">
        <v>137</v>
      </c>
      <c r="G11" s="385" t="str">
        <f>IF(ISERROR(K10/I8),"",K10/I8)</f>
        <v/>
      </c>
      <c r="H11" s="386" t="s">
        <v>138</v>
      </c>
      <c r="I11" s="1133" t="s">
        <v>7</v>
      </c>
      <c r="J11" s="1134"/>
      <c r="K11" s="1135"/>
      <c r="L11" s="216"/>
    </row>
    <row r="12" spans="1:12" ht="17.25" customHeight="1">
      <c r="A12" s="1019"/>
      <c r="B12" s="1092" t="s">
        <v>60</v>
      </c>
      <c r="C12" s="1139"/>
      <c r="D12" s="1139"/>
      <c r="E12" s="1139"/>
      <c r="F12" s="1139"/>
      <c r="G12" s="1139"/>
      <c r="H12" s="1140"/>
      <c r="I12" s="1136"/>
      <c r="J12" s="1137"/>
      <c r="K12" s="1138"/>
      <c r="L12" s="216"/>
    </row>
    <row r="13" spans="1:12" ht="17.25" customHeight="1" thickBot="1">
      <c r="A13" s="1006"/>
      <c r="B13" s="1130"/>
      <c r="C13" s="1063"/>
      <c r="D13" s="1063"/>
      <c r="E13" s="1063"/>
      <c r="F13" s="1063"/>
      <c r="G13" s="1063"/>
      <c r="H13" s="1064"/>
      <c r="I13" s="1065" t="s">
        <v>328</v>
      </c>
      <c r="J13" s="1066"/>
      <c r="K13" s="387" t="str">
        <f>IF(ISERROR(K10/3.5),"人",K10/3.5)</f>
        <v>人</v>
      </c>
      <c r="L13" s="233"/>
    </row>
    <row r="14" spans="1:12" ht="17.25" customHeight="1" thickTop="1">
      <c r="A14" s="1054" t="s">
        <v>13</v>
      </c>
      <c r="B14" s="1056" t="s">
        <v>8</v>
      </c>
      <c r="C14" s="1057"/>
      <c r="D14" s="1057"/>
      <c r="E14" s="1057"/>
      <c r="F14" s="1057"/>
      <c r="G14" s="1057"/>
      <c r="H14" s="1058"/>
      <c r="I14" s="1059" t="s">
        <v>187</v>
      </c>
      <c r="J14" s="1060"/>
      <c r="K14" s="388" t="str">
        <f>IF(ISERROR(I8-K13),"人",I8-K13)</f>
        <v>人</v>
      </c>
      <c r="L14" s="234"/>
    </row>
    <row r="15" spans="1:12" ht="17.25" customHeight="1" thickBot="1">
      <c r="A15" s="1055"/>
      <c r="B15" s="389" t="s">
        <v>17</v>
      </c>
      <c r="C15" s="390"/>
      <c r="D15" s="1061"/>
      <c r="E15" s="1061"/>
      <c r="F15" s="1061"/>
      <c r="G15" s="1061"/>
      <c r="H15" s="1062"/>
      <c r="I15" s="1059" t="s">
        <v>329</v>
      </c>
      <c r="J15" s="1060"/>
      <c r="K15" s="387" t="str">
        <f>IF(ISERROR(K10/6.4),"人",K10/6.4)</f>
        <v>人</v>
      </c>
      <c r="L15" s="233"/>
    </row>
    <row r="16" spans="1:12" ht="17.25" customHeight="1" thickTop="1">
      <c r="A16" s="1019"/>
      <c r="B16" s="376" t="s">
        <v>18</v>
      </c>
      <c r="C16" s="377"/>
      <c r="D16" s="1063"/>
      <c r="E16" s="1063"/>
      <c r="F16" s="1063"/>
      <c r="G16" s="1063"/>
      <c r="H16" s="1064"/>
      <c r="I16" s="1065" t="s">
        <v>188</v>
      </c>
      <c r="J16" s="1066"/>
      <c r="K16" s="388" t="str">
        <f>IF(ISERROR(I8-K15),"人",I8-K15)</f>
        <v>人</v>
      </c>
      <c r="L16" s="234"/>
    </row>
    <row r="17" spans="1:13" ht="17.25" customHeight="1">
      <c r="A17" s="1019"/>
      <c r="B17" s="1067" t="s">
        <v>19</v>
      </c>
      <c r="C17" s="1068"/>
      <c r="D17" s="1068"/>
      <c r="E17" s="1068"/>
      <c r="F17" s="1068"/>
      <c r="G17" s="1068"/>
      <c r="H17" s="1069"/>
      <c r="I17" s="391"/>
      <c r="J17" s="392"/>
      <c r="K17" s="393"/>
      <c r="L17" s="159"/>
    </row>
    <row r="18" spans="1:13" ht="17.25" customHeight="1">
      <c r="A18" s="1019"/>
      <c r="B18" s="1070"/>
      <c r="C18" s="1071"/>
      <c r="D18" s="1071"/>
      <c r="E18" s="1071"/>
      <c r="F18" s="1071"/>
      <c r="G18" s="1071"/>
      <c r="H18" s="1072"/>
      <c r="I18" s="391"/>
      <c r="J18" s="392"/>
      <c r="K18" s="393"/>
      <c r="L18" s="159"/>
    </row>
    <row r="19" spans="1:13" ht="17.25" customHeight="1" thickBot="1">
      <c r="A19" s="1019"/>
      <c r="B19" s="394" t="s">
        <v>21</v>
      </c>
      <c r="C19" s="395"/>
      <c r="D19" s="1073" t="s">
        <v>29</v>
      </c>
      <c r="E19" s="1073"/>
      <c r="F19" s="1073"/>
      <c r="G19" s="1073"/>
      <c r="H19" s="1074"/>
      <c r="I19" s="391"/>
      <c r="J19" s="392"/>
      <c r="K19" s="393"/>
      <c r="L19" s="159"/>
    </row>
    <row r="20" spans="1:13" ht="17.25" customHeight="1" thickTop="1">
      <c r="A20" s="1055"/>
      <c r="B20" s="1075" t="s">
        <v>26</v>
      </c>
      <c r="C20" s="1076"/>
      <c r="D20" s="1079" t="s">
        <v>30</v>
      </c>
      <c r="E20" s="1079"/>
      <c r="F20" s="1079"/>
      <c r="G20" s="1079"/>
      <c r="H20" s="1079"/>
      <c r="I20" s="1080" t="s">
        <v>126</v>
      </c>
      <c r="J20" s="1080"/>
      <c r="K20" s="1081"/>
      <c r="L20" s="235"/>
    </row>
    <row r="21" spans="1:13" ht="17.25" customHeight="1" thickBot="1">
      <c r="A21" s="1055"/>
      <c r="B21" s="1077"/>
      <c r="C21" s="1078"/>
      <c r="D21" s="1082" t="s">
        <v>330</v>
      </c>
      <c r="E21" s="1082"/>
      <c r="F21" s="1082"/>
      <c r="G21" s="1082"/>
      <c r="H21" s="1082"/>
      <c r="I21" s="1082"/>
      <c r="J21" s="1082"/>
      <c r="K21" s="1083"/>
      <c r="L21" s="236"/>
    </row>
    <row r="22" spans="1:13" ht="17.25" customHeight="1" thickTop="1">
      <c r="A22" s="1019"/>
      <c r="B22" s="1084" t="s">
        <v>22</v>
      </c>
      <c r="C22" s="1085"/>
      <c r="D22" s="1063" t="s">
        <v>30</v>
      </c>
      <c r="E22" s="1063"/>
      <c r="F22" s="1063"/>
      <c r="G22" s="1063"/>
      <c r="H22" s="1063"/>
      <c r="I22" s="1088" t="s">
        <v>11</v>
      </c>
      <c r="J22" s="1089"/>
      <c r="K22" s="1090"/>
      <c r="L22" s="207"/>
    </row>
    <row r="23" spans="1:13" ht="17.25" customHeight="1">
      <c r="A23" s="1019"/>
      <c r="B23" s="1086"/>
      <c r="C23" s="1087"/>
      <c r="D23" s="1071" t="s">
        <v>27</v>
      </c>
      <c r="E23" s="1071"/>
      <c r="F23" s="1071"/>
      <c r="G23" s="1071"/>
      <c r="H23" s="1071"/>
      <c r="I23" s="1091"/>
      <c r="J23" s="1089"/>
      <c r="K23" s="1090"/>
      <c r="L23" s="207"/>
    </row>
    <row r="24" spans="1:13" ht="17.25" customHeight="1" thickBot="1">
      <c r="A24" s="1019"/>
      <c r="B24" s="1092" t="s">
        <v>9</v>
      </c>
      <c r="C24" s="1093"/>
      <c r="D24" s="1093"/>
      <c r="E24" s="1093"/>
      <c r="F24" s="1093"/>
      <c r="G24" s="1093"/>
      <c r="H24" s="1093"/>
      <c r="I24" s="1094"/>
      <c r="J24" s="1095"/>
      <c r="K24" s="1096"/>
      <c r="L24" s="209"/>
    </row>
    <row r="25" spans="1:13" ht="17.25" customHeight="1" thickTop="1" thickBot="1">
      <c r="A25" s="1019"/>
      <c r="B25" s="396" t="s">
        <v>23</v>
      </c>
      <c r="C25" s="397"/>
      <c r="D25" s="398" t="s">
        <v>314</v>
      </c>
      <c r="E25" s="399" t="s">
        <v>71</v>
      </c>
      <c r="F25" s="400" t="s">
        <v>314</v>
      </c>
      <c r="G25" s="1100"/>
      <c r="H25" s="1101"/>
      <c r="I25" s="1094"/>
      <c r="J25" s="1095"/>
      <c r="K25" s="1096"/>
      <c r="L25" s="209"/>
    </row>
    <row r="26" spans="1:13" ht="17.25" customHeight="1" thickTop="1">
      <c r="A26" s="1006"/>
      <c r="B26" s="1102" t="s">
        <v>25</v>
      </c>
      <c r="C26" s="1103"/>
      <c r="D26" s="1103"/>
      <c r="E26" s="401" t="s">
        <v>314</v>
      </c>
      <c r="F26" s="1104"/>
      <c r="G26" s="1105"/>
      <c r="H26" s="1106"/>
      <c r="I26" s="1097"/>
      <c r="J26" s="1098"/>
      <c r="K26" s="1099"/>
      <c r="L26" s="209"/>
    </row>
    <row r="27" spans="1:13" ht="17.25" customHeight="1">
      <c r="A27" s="1005"/>
      <c r="B27" s="990" t="s">
        <v>293</v>
      </c>
      <c r="C27" s="1007"/>
      <c r="D27" s="1007"/>
      <c r="E27" s="1007"/>
      <c r="F27" s="1007"/>
      <c r="G27" s="1007"/>
      <c r="H27" s="1008"/>
      <c r="I27" s="1012" t="s">
        <v>10</v>
      </c>
      <c r="J27" s="1013"/>
      <c r="K27" s="1014"/>
      <c r="L27" s="237"/>
    </row>
    <row r="28" spans="1:13" ht="17.25" customHeight="1" thickBot="1">
      <c r="A28" s="1006"/>
      <c r="B28" s="1009"/>
      <c r="C28" s="1010"/>
      <c r="D28" s="1010"/>
      <c r="E28" s="1010"/>
      <c r="F28" s="1010"/>
      <c r="G28" s="1010"/>
      <c r="H28" s="1011"/>
      <c r="I28" s="1015"/>
      <c r="J28" s="1016"/>
      <c r="K28" s="1017"/>
      <c r="L28" s="237"/>
    </row>
    <row r="29" spans="1:13" ht="17.25" customHeight="1" thickTop="1">
      <c r="A29" s="1018" t="s">
        <v>12</v>
      </c>
      <c r="B29" s="1012" t="s">
        <v>31</v>
      </c>
      <c r="C29" s="1020"/>
      <c r="D29" s="402" t="s">
        <v>32</v>
      </c>
      <c r="E29" s="1051" t="s">
        <v>296</v>
      </c>
      <c r="F29" s="1051"/>
      <c r="G29" s="1052" t="s">
        <v>294</v>
      </c>
      <c r="H29" s="1053"/>
      <c r="I29" s="1026" t="s">
        <v>232</v>
      </c>
      <c r="J29" s="1027"/>
      <c r="K29" s="403" t="str">
        <f>IF(ISERROR(I8/250),"個",ROUNDUP(I8/250,0))</f>
        <v>個</v>
      </c>
      <c r="L29" s="238"/>
      <c r="M29" s="1" t="s">
        <v>193</v>
      </c>
    </row>
    <row r="30" spans="1:13" ht="17.25" customHeight="1">
      <c r="A30" s="1019"/>
      <c r="B30" s="1021"/>
      <c r="C30" s="1022"/>
      <c r="D30" s="404" t="s">
        <v>62</v>
      </c>
      <c r="E30" s="954" t="s">
        <v>296</v>
      </c>
      <c r="F30" s="954"/>
      <c r="G30" s="955" t="s">
        <v>294</v>
      </c>
      <c r="H30" s="956"/>
      <c r="I30" s="1028" t="s">
        <v>182</v>
      </c>
      <c r="J30" s="1029"/>
      <c r="K30" s="405" t="s">
        <v>181</v>
      </c>
      <c r="L30" s="238"/>
    </row>
    <row r="31" spans="1:13" ht="17.25" customHeight="1">
      <c r="A31" s="1019"/>
      <c r="B31" s="1021"/>
      <c r="C31" s="1022"/>
      <c r="D31" s="404" t="s">
        <v>33</v>
      </c>
      <c r="E31" s="948" t="s">
        <v>297</v>
      </c>
      <c r="F31" s="948"/>
      <c r="G31" s="948"/>
      <c r="H31" s="406" t="s">
        <v>295</v>
      </c>
      <c r="I31" s="1028" t="s">
        <v>207</v>
      </c>
      <c r="J31" s="1030"/>
      <c r="K31" s="407" t="str">
        <f>IF(ISERROR(I8*6),"L/日/避難所",I8*6)</f>
        <v>L/日/避難所</v>
      </c>
      <c r="L31" s="239"/>
    </row>
    <row r="32" spans="1:13" ht="17.25" customHeight="1" thickBot="1">
      <c r="A32" s="1019"/>
      <c r="B32" s="1021"/>
      <c r="C32" s="1022"/>
      <c r="D32" s="408" t="s">
        <v>41</v>
      </c>
      <c r="E32" s="953" t="s">
        <v>302</v>
      </c>
      <c r="F32" s="953"/>
      <c r="G32" s="953"/>
      <c r="H32" s="409" t="s">
        <v>295</v>
      </c>
      <c r="I32" s="1028" t="s">
        <v>192</v>
      </c>
      <c r="J32" s="1030"/>
      <c r="K32" s="410" t="s">
        <v>194</v>
      </c>
      <c r="L32" s="240"/>
    </row>
    <row r="33" spans="1:17" ht="17.25" customHeight="1" thickTop="1">
      <c r="A33" s="1019"/>
      <c r="B33" s="1021"/>
      <c r="C33" s="1023"/>
      <c r="D33" s="411" t="s">
        <v>34</v>
      </c>
      <c r="E33" s="957" t="s">
        <v>296</v>
      </c>
      <c r="F33" s="957"/>
      <c r="G33" s="958" t="s">
        <v>294</v>
      </c>
      <c r="H33" s="959"/>
      <c r="I33" s="1151" t="s">
        <v>184</v>
      </c>
      <c r="J33" s="1030"/>
      <c r="K33" s="407" t="str">
        <f>IF(ISERROR(I8*3),"L/日/避難所",I8*3)</f>
        <v>L/日/避難所</v>
      </c>
      <c r="L33" s="240"/>
    </row>
    <row r="34" spans="1:17" ht="17.25" customHeight="1">
      <c r="A34" s="1019"/>
      <c r="B34" s="1024"/>
      <c r="C34" s="1025"/>
      <c r="D34" s="394" t="s">
        <v>35</v>
      </c>
      <c r="E34" s="970" t="s">
        <v>296</v>
      </c>
      <c r="F34" s="970"/>
      <c r="G34" s="971" t="s">
        <v>294</v>
      </c>
      <c r="H34" s="972"/>
      <c r="I34" s="453" t="s">
        <v>183</v>
      </c>
      <c r="J34" s="413" t="s">
        <v>206</v>
      </c>
      <c r="K34" s="407" t="str">
        <f>IF(ISERROR(J34*I8),"L/日/避難所",J34*I8)</f>
        <v>L/日/避難所</v>
      </c>
      <c r="L34" s="240"/>
    </row>
    <row r="35" spans="1:17" ht="17.25" customHeight="1">
      <c r="A35" s="1019"/>
      <c r="B35" s="990" t="s">
        <v>36</v>
      </c>
      <c r="C35" s="1031"/>
      <c r="D35" s="382" t="s">
        <v>37</v>
      </c>
      <c r="E35" s="414" t="s">
        <v>298</v>
      </c>
      <c r="F35" s="949" t="s">
        <v>299</v>
      </c>
      <c r="G35" s="949"/>
      <c r="H35" s="415"/>
      <c r="I35" s="1035"/>
      <c r="J35" s="1036"/>
      <c r="K35" s="1037"/>
      <c r="L35" s="217"/>
    </row>
    <row r="36" spans="1:17" ht="17.25" customHeight="1" thickBot="1">
      <c r="A36" s="1019"/>
      <c r="B36" s="1032"/>
      <c r="C36" s="1033"/>
      <c r="D36" s="394" t="s">
        <v>38</v>
      </c>
      <c r="E36" s="416" t="s">
        <v>298</v>
      </c>
      <c r="F36" s="950" t="s">
        <v>299</v>
      </c>
      <c r="G36" s="950"/>
      <c r="H36" s="417"/>
      <c r="I36" s="1038"/>
      <c r="J36" s="1039"/>
      <c r="K36" s="1040"/>
      <c r="L36" s="217"/>
    </row>
    <row r="37" spans="1:17" ht="17.25" customHeight="1" thickTop="1" thickBot="1">
      <c r="A37" s="1019"/>
      <c r="B37" s="1032"/>
      <c r="C37" s="1034"/>
      <c r="D37" s="418" t="s">
        <v>39</v>
      </c>
      <c r="E37" s="419" t="s">
        <v>298</v>
      </c>
      <c r="F37" s="951" t="s">
        <v>299</v>
      </c>
      <c r="G37" s="951"/>
      <c r="H37" s="420"/>
      <c r="I37" s="1039"/>
      <c r="J37" s="1039"/>
      <c r="K37" s="1040"/>
      <c r="L37" s="217"/>
    </row>
    <row r="38" spans="1:17" ht="17.25" customHeight="1" thickTop="1">
      <c r="A38" s="1019"/>
      <c r="B38" s="1032"/>
      <c r="C38" s="1033"/>
      <c r="D38" s="411" t="s">
        <v>40</v>
      </c>
      <c r="E38" s="414" t="s">
        <v>298</v>
      </c>
      <c r="F38" s="952" t="s">
        <v>299</v>
      </c>
      <c r="G38" s="952"/>
      <c r="H38" s="415"/>
      <c r="I38" s="1038"/>
      <c r="J38" s="1039"/>
      <c r="K38" s="1040"/>
      <c r="L38" s="217"/>
    </row>
    <row r="39" spans="1:17" ht="17.25" customHeight="1" thickBot="1">
      <c r="A39" s="1019"/>
      <c r="B39" s="1032"/>
      <c r="C39" s="1033"/>
      <c r="D39" s="394" t="s">
        <v>42</v>
      </c>
      <c r="E39" s="416" t="s">
        <v>298</v>
      </c>
      <c r="F39" s="949" t="s">
        <v>299</v>
      </c>
      <c r="G39" s="949"/>
      <c r="H39" s="421"/>
      <c r="I39" s="1041"/>
      <c r="J39" s="1042"/>
      <c r="K39" s="1043"/>
      <c r="L39" s="217"/>
    </row>
    <row r="40" spans="1:17" ht="17.25" customHeight="1" thickTop="1">
      <c r="A40" s="1019"/>
      <c r="B40" s="1032"/>
      <c r="C40" s="1034"/>
      <c r="D40" s="1044" t="s">
        <v>63</v>
      </c>
      <c r="E40" s="422" t="s">
        <v>300</v>
      </c>
      <c r="F40" s="423" t="s">
        <v>180</v>
      </c>
      <c r="G40" s="424" t="s">
        <v>144</v>
      </c>
      <c r="H40" s="425" t="s">
        <v>304</v>
      </c>
      <c r="I40" s="1047" t="s">
        <v>292</v>
      </c>
      <c r="J40" s="1048"/>
      <c r="K40" s="426" t="str">
        <f>IF(ISERROR(I8/50),"箇所",ROUNDUP(I8/50,0))</f>
        <v>箇所</v>
      </c>
      <c r="L40" s="323"/>
      <c r="M40" s="3"/>
      <c r="N40" s="3"/>
      <c r="O40" s="3"/>
      <c r="P40" s="3"/>
      <c r="Q40" s="3"/>
    </row>
    <row r="41" spans="1:17" ht="17.25" customHeight="1" thickBot="1">
      <c r="A41" s="1019"/>
      <c r="B41" s="1032"/>
      <c r="C41" s="1034"/>
      <c r="D41" s="1045"/>
      <c r="E41" s="427" t="s">
        <v>146</v>
      </c>
      <c r="F41" s="604" t="s">
        <v>301</v>
      </c>
      <c r="G41" s="428" t="s">
        <v>148</v>
      </c>
      <c r="H41" s="605" t="s">
        <v>301</v>
      </c>
      <c r="I41" s="1038"/>
      <c r="J41" s="1039"/>
      <c r="K41" s="426"/>
      <c r="L41" s="217"/>
    </row>
    <row r="42" spans="1:17" ht="17.25" customHeight="1" thickTop="1" thickBot="1">
      <c r="A42" s="1019"/>
      <c r="B42" s="1032"/>
      <c r="C42" s="1034"/>
      <c r="D42" s="1046"/>
      <c r="E42" s="429" t="s">
        <v>43</v>
      </c>
      <c r="F42" s="606" t="s">
        <v>303</v>
      </c>
      <c r="G42" s="430" t="s">
        <v>61</v>
      </c>
      <c r="H42" s="607" t="s">
        <v>303</v>
      </c>
      <c r="I42" s="431"/>
      <c r="J42" s="432"/>
      <c r="K42" s="433"/>
      <c r="L42" s="218"/>
    </row>
    <row r="43" spans="1:17" ht="17.25" customHeight="1" thickTop="1">
      <c r="A43" s="1019"/>
      <c r="B43" s="1032"/>
      <c r="C43" s="1033"/>
      <c r="D43" s="434" t="s">
        <v>44</v>
      </c>
      <c r="E43" s="435" t="s">
        <v>304</v>
      </c>
      <c r="F43" s="436" t="s">
        <v>67</v>
      </c>
      <c r="G43" s="437"/>
      <c r="H43" s="438" t="s">
        <v>152</v>
      </c>
      <c r="I43" s="431"/>
      <c r="J43" s="432"/>
      <c r="K43" s="433"/>
      <c r="L43" s="218"/>
    </row>
    <row r="44" spans="1:17" ht="17.25" customHeight="1">
      <c r="A44" s="1019"/>
      <c r="B44" s="992"/>
      <c r="C44" s="993"/>
      <c r="D44" s="335" t="s">
        <v>45</v>
      </c>
      <c r="E44" s="439" t="s">
        <v>304</v>
      </c>
      <c r="F44" s="437" t="s">
        <v>68</v>
      </c>
      <c r="G44" s="435" t="s">
        <v>304</v>
      </c>
      <c r="H44" s="440" t="s">
        <v>152</v>
      </c>
      <c r="I44" s="441"/>
      <c r="J44" s="442"/>
      <c r="K44" s="443"/>
      <c r="L44" s="218"/>
    </row>
    <row r="45" spans="1:17" ht="17.25" customHeight="1" thickBot="1">
      <c r="A45" s="1019"/>
      <c r="B45" s="990" t="s">
        <v>46</v>
      </c>
      <c r="C45" s="1031"/>
      <c r="D45" s="335" t="s">
        <v>47</v>
      </c>
      <c r="E45" s="1049" t="s">
        <v>305</v>
      </c>
      <c r="F45" s="1050"/>
      <c r="G45" s="444" t="s">
        <v>49</v>
      </c>
      <c r="H45" s="445" t="s">
        <v>69</v>
      </c>
      <c r="I45" s="1035"/>
      <c r="J45" s="1036"/>
      <c r="K45" s="1037"/>
      <c r="L45" s="210"/>
    </row>
    <row r="46" spans="1:17" ht="17.25" customHeight="1" thickTop="1" thickBot="1">
      <c r="A46" s="1019"/>
      <c r="B46" s="1032"/>
      <c r="C46" s="1033"/>
      <c r="D46" s="986" t="s">
        <v>48</v>
      </c>
      <c r="E46" s="987"/>
      <c r="F46" s="439" t="s">
        <v>69</v>
      </c>
      <c r="G46" s="446" t="s">
        <v>308</v>
      </c>
      <c r="H46" s="447" t="s">
        <v>69</v>
      </c>
      <c r="I46" s="1039"/>
      <c r="J46" s="1039"/>
      <c r="K46" s="1040"/>
      <c r="L46" s="210"/>
    </row>
    <row r="47" spans="1:17" ht="17.25" customHeight="1" thickTop="1">
      <c r="A47" s="1019"/>
      <c r="B47" s="1032"/>
      <c r="C47" s="1033"/>
      <c r="D47" s="986" t="s">
        <v>56</v>
      </c>
      <c r="E47" s="987"/>
      <c r="F47" s="987"/>
      <c r="G47" s="997" t="s">
        <v>307</v>
      </c>
      <c r="H47" s="998"/>
      <c r="I47" s="1038"/>
      <c r="J47" s="1039"/>
      <c r="K47" s="1040"/>
      <c r="L47" s="210"/>
    </row>
    <row r="48" spans="1:17" ht="17.25" customHeight="1">
      <c r="A48" s="1019"/>
      <c r="B48" s="1032"/>
      <c r="C48" s="1033"/>
      <c r="D48" s="335" t="s">
        <v>52</v>
      </c>
      <c r="E48" s="386" t="s">
        <v>306</v>
      </c>
      <c r="F48" s="335" t="s">
        <v>53</v>
      </c>
      <c r="G48" s="1049" t="s">
        <v>51</v>
      </c>
      <c r="H48" s="1050"/>
      <c r="I48" s="1038"/>
      <c r="J48" s="1039"/>
      <c r="K48" s="1040"/>
      <c r="L48" s="210"/>
    </row>
    <row r="49" spans="1:12" ht="17.25" customHeight="1">
      <c r="A49" s="1019"/>
      <c r="B49" s="1032"/>
      <c r="C49" s="1033"/>
      <c r="D49" s="335" t="s">
        <v>154</v>
      </c>
      <c r="E49" s="386" t="s">
        <v>306</v>
      </c>
      <c r="F49" s="986" t="s">
        <v>70</v>
      </c>
      <c r="G49" s="987"/>
      <c r="H49" s="448" t="s">
        <v>69</v>
      </c>
      <c r="I49" s="1038"/>
      <c r="J49" s="1039"/>
      <c r="K49" s="1040"/>
      <c r="L49" s="210"/>
    </row>
    <row r="50" spans="1:12" ht="17.25" customHeight="1" thickBot="1">
      <c r="A50" s="1019"/>
      <c r="B50" s="992"/>
      <c r="C50" s="993"/>
      <c r="D50" s="434" t="s">
        <v>54</v>
      </c>
      <c r="E50" s="386" t="s">
        <v>306</v>
      </c>
      <c r="F50" s="988" t="s">
        <v>55</v>
      </c>
      <c r="G50" s="989"/>
      <c r="H50" s="445" t="s">
        <v>69</v>
      </c>
      <c r="I50" s="1041"/>
      <c r="J50" s="1042"/>
      <c r="K50" s="1043"/>
      <c r="L50" s="210"/>
    </row>
    <row r="51" spans="1:12" ht="17.25" customHeight="1" thickTop="1" thickBot="1">
      <c r="A51" s="1019"/>
      <c r="B51" s="990" t="s">
        <v>57</v>
      </c>
      <c r="C51" s="991"/>
      <c r="D51" s="449" t="s">
        <v>157</v>
      </c>
      <c r="E51" s="1002" t="s">
        <v>310</v>
      </c>
      <c r="F51" s="1002"/>
      <c r="G51" s="1003" t="s">
        <v>311</v>
      </c>
      <c r="H51" s="1004"/>
      <c r="I51" s="994" t="s">
        <v>190</v>
      </c>
      <c r="J51" s="995"/>
      <c r="K51" s="996"/>
      <c r="L51" s="241"/>
    </row>
    <row r="52" spans="1:12" ht="17.25" customHeight="1" thickTop="1">
      <c r="A52" s="1006"/>
      <c r="B52" s="992"/>
      <c r="C52" s="993"/>
      <c r="D52" s="450" t="s">
        <v>58</v>
      </c>
      <c r="E52" s="451" t="s">
        <v>69</v>
      </c>
      <c r="F52" s="452" t="s">
        <v>59</v>
      </c>
      <c r="G52" s="997" t="s">
        <v>309</v>
      </c>
      <c r="H52" s="998"/>
      <c r="I52" s="999"/>
      <c r="J52" s="1000"/>
      <c r="K52" s="1001"/>
      <c r="L52" s="241"/>
    </row>
    <row r="53" spans="1:12" ht="17.25" customHeight="1" thickBot="1">
      <c r="A53" s="364" t="s">
        <v>224</v>
      </c>
      <c r="B53" s="364"/>
      <c r="C53" s="364"/>
      <c r="D53" s="364"/>
      <c r="E53" s="985" t="s">
        <v>127</v>
      </c>
      <c r="F53" s="985"/>
      <c r="G53" s="985"/>
      <c r="H53" s="985"/>
      <c r="I53" s="985"/>
      <c r="J53" s="985"/>
      <c r="K53" s="985"/>
      <c r="L53" s="208"/>
    </row>
    <row r="54" spans="1:12" ht="17.25" customHeight="1" thickTop="1">
      <c r="A54" s="1152" t="s">
        <v>130</v>
      </c>
      <c r="B54" s="1152"/>
      <c r="C54" s="1152"/>
      <c r="D54" s="1152"/>
      <c r="E54" s="1153" t="s">
        <v>5</v>
      </c>
      <c r="F54" s="1154"/>
      <c r="G54" s="1155"/>
      <c r="H54" s="1156" t="s">
        <v>65</v>
      </c>
      <c r="I54" s="1157"/>
      <c r="J54" s="1158" t="s">
        <v>0</v>
      </c>
      <c r="K54" s="1159"/>
      <c r="L54" s="242"/>
    </row>
    <row r="55" spans="1:12" ht="17.25" customHeight="1" thickBot="1">
      <c r="A55" s="1152"/>
      <c r="B55" s="1152"/>
      <c r="C55" s="1152"/>
      <c r="D55" s="1152"/>
      <c r="E55" s="1123"/>
      <c r="F55" s="1124"/>
      <c r="G55" s="1125"/>
      <c r="H55" s="1160" t="s">
        <v>28</v>
      </c>
      <c r="I55" s="1161"/>
      <c r="J55" s="1162"/>
      <c r="K55" s="1163"/>
      <c r="L55" s="243"/>
    </row>
    <row r="56" spans="1:12" ht="17.25" customHeight="1" thickTop="1">
      <c r="A56" s="365" t="s">
        <v>1</v>
      </c>
      <c r="B56" s="364"/>
      <c r="C56" s="364"/>
      <c r="D56" s="364"/>
      <c r="E56" s="364"/>
      <c r="F56" s="364"/>
      <c r="G56" s="1168"/>
      <c r="H56" s="1168"/>
      <c r="I56" s="1168"/>
      <c r="J56" s="1168"/>
      <c r="K56" s="1168"/>
      <c r="L56" s="211"/>
    </row>
    <row r="57" spans="1:12" ht="17.25" customHeight="1">
      <c r="A57" s="365" t="s">
        <v>2</v>
      </c>
      <c r="B57" s="364"/>
      <c r="C57" s="364"/>
      <c r="D57" s="364"/>
      <c r="E57" s="364"/>
      <c r="F57" s="364"/>
      <c r="G57" s="364"/>
      <c r="H57" s="364"/>
      <c r="I57" s="364"/>
      <c r="J57" s="364"/>
      <c r="K57" s="364"/>
      <c r="L57" s="4"/>
    </row>
    <row r="58" spans="1:12" ht="17.25" customHeight="1">
      <c r="A58" s="365" t="s">
        <v>3</v>
      </c>
      <c r="B58" s="364"/>
      <c r="C58" s="364"/>
      <c r="D58" s="364"/>
      <c r="E58" s="364"/>
      <c r="F58" s="364"/>
      <c r="G58" s="364"/>
      <c r="H58" s="364"/>
      <c r="I58" s="364"/>
      <c r="J58" s="364"/>
      <c r="K58" s="364"/>
      <c r="L58" s="4"/>
    </row>
    <row r="59" spans="1:12" ht="17.25" customHeight="1" thickBot="1">
      <c r="A59" s="454"/>
      <c r="B59" s="1012" t="s">
        <v>74</v>
      </c>
      <c r="C59" s="1020"/>
      <c r="D59" s="1020"/>
      <c r="E59" s="975"/>
      <c r="F59" s="975"/>
      <c r="G59" s="975"/>
      <c r="H59" s="976"/>
      <c r="I59" s="1169" t="s">
        <v>75</v>
      </c>
      <c r="J59" s="975"/>
      <c r="K59" s="976"/>
      <c r="L59" s="215"/>
    </row>
    <row r="60" spans="1:12" ht="17.25" customHeight="1" thickTop="1">
      <c r="A60" s="1054" t="s">
        <v>95</v>
      </c>
      <c r="B60" s="1075" t="s">
        <v>76</v>
      </c>
      <c r="C60" s="1076"/>
      <c r="D60" s="1173" t="s">
        <v>77</v>
      </c>
      <c r="E60" s="395" t="s">
        <v>159</v>
      </c>
      <c r="F60" s="395"/>
      <c r="G60" s="395"/>
      <c r="H60" s="455" t="s">
        <v>77</v>
      </c>
      <c r="I60" s="326" t="s">
        <v>95</v>
      </c>
      <c r="J60" s="327" t="s">
        <v>161</v>
      </c>
      <c r="K60" s="328" t="s">
        <v>139</v>
      </c>
      <c r="L60" s="244"/>
    </row>
    <row r="61" spans="1:12" ht="17.25" customHeight="1">
      <c r="A61" s="1055"/>
      <c r="B61" s="1171"/>
      <c r="C61" s="1172"/>
      <c r="D61" s="1174"/>
      <c r="E61" s="456" t="s">
        <v>78</v>
      </c>
      <c r="F61" s="456"/>
      <c r="G61" s="456"/>
      <c r="H61" s="457" t="s">
        <v>77</v>
      </c>
      <c r="I61" s="329" t="s">
        <v>162</v>
      </c>
      <c r="J61" s="330" t="s">
        <v>163</v>
      </c>
      <c r="K61" s="331" t="s">
        <v>139</v>
      </c>
      <c r="L61" s="244"/>
    </row>
    <row r="62" spans="1:12" ht="17.25" customHeight="1" thickBot="1">
      <c r="A62" s="1055"/>
      <c r="B62" s="1175" t="s">
        <v>79</v>
      </c>
      <c r="C62" s="1176"/>
      <c r="D62" s="458" t="s">
        <v>77</v>
      </c>
      <c r="E62" s="395" t="s">
        <v>81</v>
      </c>
      <c r="F62" s="395"/>
      <c r="G62" s="395"/>
      <c r="H62" s="459" t="s">
        <v>77</v>
      </c>
      <c r="I62" s="332"/>
      <c r="J62" s="330" t="s">
        <v>164</v>
      </c>
      <c r="K62" s="331" t="s">
        <v>139</v>
      </c>
      <c r="L62" s="244"/>
    </row>
    <row r="63" spans="1:12" ht="17.25" customHeight="1" thickTop="1">
      <c r="A63" s="1055"/>
      <c r="B63" s="1175" t="s">
        <v>82</v>
      </c>
      <c r="C63" s="1176"/>
      <c r="D63" s="460" t="s">
        <v>77</v>
      </c>
      <c r="E63" s="461"/>
      <c r="F63" s="462"/>
      <c r="G63" s="461"/>
      <c r="H63" s="463"/>
      <c r="I63" s="332"/>
      <c r="J63" s="333" t="s">
        <v>165</v>
      </c>
      <c r="K63" s="334" t="s">
        <v>139</v>
      </c>
      <c r="L63" s="244"/>
    </row>
    <row r="64" spans="1:12" ht="17.25" customHeight="1" thickBot="1">
      <c r="A64" s="1055"/>
      <c r="B64" s="1175" t="s">
        <v>135</v>
      </c>
      <c r="C64" s="1176"/>
      <c r="D64" s="464" t="s">
        <v>77</v>
      </c>
      <c r="E64" s="465"/>
      <c r="F64" s="466"/>
      <c r="G64" s="465"/>
      <c r="H64" s="467"/>
      <c r="I64" s="332"/>
      <c r="J64" s="335" t="s">
        <v>166</v>
      </c>
      <c r="K64" s="336" t="s">
        <v>139</v>
      </c>
      <c r="L64" s="244"/>
    </row>
    <row r="65" spans="1:12" ht="17.25" customHeight="1" thickTop="1">
      <c r="A65" s="1055"/>
      <c r="B65" s="1177" t="s">
        <v>134</v>
      </c>
      <c r="C65" s="1178"/>
      <c r="D65" s="1190" t="s">
        <v>77</v>
      </c>
      <c r="E65" s="456" t="s">
        <v>83</v>
      </c>
      <c r="F65" s="456"/>
      <c r="G65" s="456"/>
      <c r="H65" s="457" t="s">
        <v>77</v>
      </c>
      <c r="I65" s="356" t="s">
        <v>234</v>
      </c>
      <c r="J65" s="357"/>
      <c r="K65" s="358" t="s">
        <v>139</v>
      </c>
      <c r="L65" s="106"/>
    </row>
    <row r="66" spans="1:12" ht="17.25" customHeight="1">
      <c r="A66" s="1055"/>
      <c r="B66" s="1179"/>
      <c r="C66" s="1180"/>
      <c r="D66" s="1191"/>
      <c r="E66" s="468" t="s">
        <v>84</v>
      </c>
      <c r="F66" s="468"/>
      <c r="G66" s="468"/>
      <c r="H66" s="469" t="s">
        <v>77</v>
      </c>
      <c r="I66" s="977" t="s">
        <v>235</v>
      </c>
      <c r="J66" s="978"/>
      <c r="K66" s="358" t="s">
        <v>139</v>
      </c>
      <c r="L66" s="106"/>
    </row>
    <row r="67" spans="1:12" ht="17.25" customHeight="1">
      <c r="A67" s="1055"/>
      <c r="B67" s="1181"/>
      <c r="C67" s="1182"/>
      <c r="D67" s="1174"/>
      <c r="E67" s="468" t="s">
        <v>85</v>
      </c>
      <c r="F67" s="468"/>
      <c r="G67" s="468"/>
      <c r="H67" s="469" t="s">
        <v>77</v>
      </c>
      <c r="I67" s="979" t="s">
        <v>236</v>
      </c>
      <c r="J67" s="980"/>
      <c r="K67" s="981"/>
      <c r="L67" s="106"/>
    </row>
    <row r="68" spans="1:12" ht="17.25" customHeight="1">
      <c r="A68" s="1055"/>
      <c r="B68" s="1192" t="s">
        <v>86</v>
      </c>
      <c r="C68" s="1193"/>
      <c r="D68" s="1190" t="s">
        <v>77</v>
      </c>
      <c r="E68" s="395" t="s">
        <v>87</v>
      </c>
      <c r="F68" s="395"/>
      <c r="G68" s="395"/>
      <c r="H68" s="459" t="s">
        <v>77</v>
      </c>
      <c r="I68" s="979"/>
      <c r="J68" s="980"/>
      <c r="K68" s="981"/>
      <c r="L68" s="106"/>
    </row>
    <row r="69" spans="1:12" ht="17.25" customHeight="1">
      <c r="A69" s="1055"/>
      <c r="B69" s="1194"/>
      <c r="C69" s="1195"/>
      <c r="D69" s="1191"/>
      <c r="E69" s="377" t="s">
        <v>88</v>
      </c>
      <c r="F69" s="377"/>
      <c r="G69" s="377"/>
      <c r="H69" s="470" t="s">
        <v>77</v>
      </c>
      <c r="I69" s="982" t="s">
        <v>237</v>
      </c>
      <c r="J69" s="359" t="s">
        <v>238</v>
      </c>
      <c r="K69" s="328" t="s">
        <v>139</v>
      </c>
      <c r="L69" s="106"/>
    </row>
    <row r="70" spans="1:12" ht="17.25" customHeight="1">
      <c r="A70" s="1055"/>
      <c r="B70" s="1194"/>
      <c r="C70" s="1195"/>
      <c r="D70" s="1191"/>
      <c r="E70" s="377" t="s">
        <v>89</v>
      </c>
      <c r="F70" s="377"/>
      <c r="G70" s="377"/>
      <c r="H70" s="470" t="s">
        <v>77</v>
      </c>
      <c r="I70" s="983"/>
      <c r="J70" s="360" t="s">
        <v>239</v>
      </c>
      <c r="K70" s="331" t="s">
        <v>139</v>
      </c>
      <c r="L70" s="106"/>
    </row>
    <row r="71" spans="1:12" ht="17.25" customHeight="1" thickBot="1">
      <c r="A71" s="1055"/>
      <c r="B71" s="1171"/>
      <c r="C71" s="1172"/>
      <c r="D71" s="1174"/>
      <c r="E71" s="377" t="s">
        <v>90</v>
      </c>
      <c r="F71" s="377"/>
      <c r="G71" s="377"/>
      <c r="H71" s="470" t="s">
        <v>77</v>
      </c>
      <c r="I71" s="983"/>
      <c r="J71" s="360" t="s">
        <v>240</v>
      </c>
      <c r="K71" s="331" t="s">
        <v>139</v>
      </c>
      <c r="L71" s="106"/>
    </row>
    <row r="72" spans="1:12" ht="17.25" customHeight="1" thickTop="1">
      <c r="A72" s="1055"/>
      <c r="B72" s="471" t="s">
        <v>91</v>
      </c>
      <c r="C72" s="472"/>
      <c r="D72" s="472"/>
      <c r="E72" s="473"/>
      <c r="F72" s="474" t="s">
        <v>77</v>
      </c>
      <c r="G72" s="475"/>
      <c r="H72" s="476"/>
      <c r="I72" s="983"/>
      <c r="J72" s="360" t="s">
        <v>245</v>
      </c>
      <c r="K72" s="331" t="s">
        <v>139</v>
      </c>
      <c r="L72" s="106"/>
    </row>
    <row r="73" spans="1:12" ht="17.25" customHeight="1">
      <c r="A73" s="1055"/>
      <c r="B73" s="404" t="s">
        <v>92</v>
      </c>
      <c r="C73" s="477"/>
      <c r="D73" s="477"/>
      <c r="E73" s="477"/>
      <c r="F73" s="460" t="s">
        <v>77</v>
      </c>
      <c r="G73" s="478"/>
      <c r="H73" s="479"/>
      <c r="I73" s="983"/>
      <c r="J73" s="360" t="s">
        <v>241</v>
      </c>
      <c r="K73" s="331" t="s">
        <v>139</v>
      </c>
      <c r="L73" s="106"/>
    </row>
    <row r="74" spans="1:12" ht="17.25" customHeight="1">
      <c r="A74" s="1055"/>
      <c r="B74" s="404" t="s">
        <v>93</v>
      </c>
      <c r="C74" s="477"/>
      <c r="D74" s="477"/>
      <c r="E74" s="477"/>
      <c r="F74" s="460" t="s">
        <v>77</v>
      </c>
      <c r="G74" s="478"/>
      <c r="H74" s="479"/>
      <c r="I74" s="984"/>
      <c r="J74" s="361" t="s">
        <v>325</v>
      </c>
      <c r="K74" s="334" t="s">
        <v>139</v>
      </c>
      <c r="L74" s="106"/>
    </row>
    <row r="75" spans="1:12" ht="17.25" customHeight="1" thickBot="1">
      <c r="A75" s="1170"/>
      <c r="B75" s="408" t="s">
        <v>94</v>
      </c>
      <c r="C75" s="480"/>
      <c r="D75" s="480"/>
      <c r="E75" s="480"/>
      <c r="F75" s="481" t="s">
        <v>77</v>
      </c>
      <c r="G75" s="482"/>
      <c r="H75" s="483"/>
      <c r="I75" s="974" t="s">
        <v>174</v>
      </c>
      <c r="J75" s="975"/>
      <c r="K75" s="976"/>
      <c r="L75" s="215"/>
    </row>
    <row r="76" spans="1:12" ht="17.25" customHeight="1" thickTop="1">
      <c r="A76" s="1164" t="s">
        <v>96</v>
      </c>
      <c r="B76" s="1084" t="s">
        <v>100</v>
      </c>
      <c r="C76" s="1085"/>
      <c r="D76" s="401"/>
      <c r="E76" s="377" t="s">
        <v>97</v>
      </c>
      <c r="F76" s="377"/>
      <c r="G76" s="377"/>
      <c r="H76" s="484" t="s">
        <v>77</v>
      </c>
      <c r="I76" s="960"/>
      <c r="J76" s="961"/>
      <c r="K76" s="962"/>
      <c r="L76" s="205"/>
    </row>
    <row r="77" spans="1:12" ht="17.25" customHeight="1">
      <c r="A77" s="1165"/>
      <c r="B77" s="1167"/>
      <c r="C77" s="1085"/>
      <c r="D77" s="485" t="s">
        <v>77</v>
      </c>
      <c r="E77" s="377" t="s">
        <v>98</v>
      </c>
      <c r="F77" s="377"/>
      <c r="G77" s="377"/>
      <c r="H77" s="484" t="s">
        <v>77</v>
      </c>
      <c r="I77" s="963"/>
      <c r="J77" s="964"/>
      <c r="K77" s="965"/>
      <c r="L77" s="205"/>
    </row>
    <row r="78" spans="1:12" ht="17.25" customHeight="1" thickBot="1">
      <c r="A78" s="1166"/>
      <c r="B78" s="1086"/>
      <c r="C78" s="1087"/>
      <c r="D78" s="486"/>
      <c r="E78" s="456" t="s">
        <v>99</v>
      </c>
      <c r="F78" s="456"/>
      <c r="G78" s="456"/>
      <c r="H78" s="487" t="s">
        <v>77</v>
      </c>
      <c r="I78" s="963"/>
      <c r="J78" s="964"/>
      <c r="K78" s="965"/>
      <c r="L78" s="205"/>
    </row>
    <row r="79" spans="1:12" ht="17.25" customHeight="1" thickTop="1">
      <c r="A79" s="1018" t="s">
        <v>106</v>
      </c>
      <c r="B79" s="488" t="s">
        <v>101</v>
      </c>
      <c r="C79" s="489"/>
      <c r="D79" s="1012" t="s">
        <v>102</v>
      </c>
      <c r="E79" s="1014"/>
      <c r="F79" s="490" t="s">
        <v>175</v>
      </c>
      <c r="G79" s="491" t="s">
        <v>80</v>
      </c>
      <c r="H79" s="492" t="s">
        <v>103</v>
      </c>
      <c r="I79" s="362" t="s">
        <v>167</v>
      </c>
      <c r="J79" s="617" t="s">
        <v>333</v>
      </c>
      <c r="K79" s="618"/>
      <c r="L79" s="245"/>
    </row>
    <row r="80" spans="1:12" ht="17.25" customHeight="1" thickBot="1">
      <c r="A80" s="1019"/>
      <c r="B80" s="335" t="s">
        <v>176</v>
      </c>
      <c r="C80" s="489"/>
      <c r="D80" s="1220" t="s">
        <v>139</v>
      </c>
      <c r="E80" s="1221"/>
      <c r="F80" s="493" t="s">
        <v>116</v>
      </c>
      <c r="G80" s="494" t="s">
        <v>116</v>
      </c>
      <c r="H80" s="495" t="s">
        <v>116</v>
      </c>
      <c r="I80" s="363" t="s">
        <v>170</v>
      </c>
      <c r="J80" s="968" t="s">
        <v>168</v>
      </c>
      <c r="K80" s="969"/>
      <c r="L80" s="250"/>
    </row>
    <row r="81" spans="1:17" ht="17.25" customHeight="1" thickTop="1">
      <c r="A81" s="1019"/>
      <c r="B81" s="1183" t="s">
        <v>104</v>
      </c>
      <c r="C81" s="496" t="s">
        <v>107</v>
      </c>
      <c r="D81" s="1186" t="s">
        <v>77</v>
      </c>
      <c r="E81" s="1187"/>
      <c r="F81" s="493" t="s">
        <v>116</v>
      </c>
      <c r="G81" s="494" t="s">
        <v>116</v>
      </c>
      <c r="H81" s="495" t="s">
        <v>116</v>
      </c>
      <c r="I81" s="363" t="s">
        <v>171</v>
      </c>
      <c r="J81" s="968" t="s">
        <v>168</v>
      </c>
      <c r="K81" s="969"/>
      <c r="L81" s="246"/>
    </row>
    <row r="82" spans="1:17" ht="17.25" customHeight="1">
      <c r="A82" s="1019"/>
      <c r="B82" s="1184"/>
      <c r="C82" s="497" t="s">
        <v>108</v>
      </c>
      <c r="D82" s="1188" t="s">
        <v>116</v>
      </c>
      <c r="E82" s="1189"/>
      <c r="F82" s="498" t="s">
        <v>116</v>
      </c>
      <c r="G82" s="499" t="s">
        <v>116</v>
      </c>
      <c r="H82" s="500" t="s">
        <v>116</v>
      </c>
      <c r="I82" s="363" t="s">
        <v>172</v>
      </c>
      <c r="J82" s="968" t="s">
        <v>168</v>
      </c>
      <c r="K82" s="969"/>
      <c r="L82" s="246"/>
    </row>
    <row r="83" spans="1:17" ht="17.25" customHeight="1" thickBot="1">
      <c r="A83" s="1019"/>
      <c r="B83" s="1184"/>
      <c r="C83" s="497" t="s">
        <v>109</v>
      </c>
      <c r="D83" s="1188" t="s">
        <v>116</v>
      </c>
      <c r="E83" s="1189"/>
      <c r="F83" s="498" t="s">
        <v>116</v>
      </c>
      <c r="G83" s="499" t="s">
        <v>116</v>
      </c>
      <c r="H83" s="500" t="s">
        <v>116</v>
      </c>
      <c r="I83" s="501" t="s">
        <v>173</v>
      </c>
      <c r="J83" s="1222" t="s">
        <v>168</v>
      </c>
      <c r="K83" s="1223"/>
      <c r="L83" s="246"/>
    </row>
    <row r="84" spans="1:17" ht="17.25" customHeight="1" thickTop="1" thickBot="1">
      <c r="A84" s="1019"/>
      <c r="B84" s="1185"/>
      <c r="C84" s="502" t="s">
        <v>110</v>
      </c>
      <c r="D84" s="1207" t="s">
        <v>116</v>
      </c>
      <c r="E84" s="1208"/>
      <c r="F84" s="503" t="s">
        <v>116</v>
      </c>
      <c r="G84" s="504" t="s">
        <v>116</v>
      </c>
      <c r="H84" s="503" t="s">
        <v>116</v>
      </c>
      <c r="I84" s="1024" t="s">
        <v>174</v>
      </c>
      <c r="J84" s="1224"/>
      <c r="K84" s="1025"/>
      <c r="L84" s="215"/>
    </row>
    <row r="85" spans="1:17" ht="17.25" customHeight="1" thickTop="1">
      <c r="A85" s="1019"/>
      <c r="B85" s="1225" t="s">
        <v>105</v>
      </c>
      <c r="C85" s="505" t="s">
        <v>111</v>
      </c>
      <c r="D85" s="1229" t="s">
        <v>116</v>
      </c>
      <c r="E85" s="1229"/>
      <c r="F85" s="494" t="s">
        <v>116</v>
      </c>
      <c r="G85" s="494" t="s">
        <v>116</v>
      </c>
      <c r="H85" s="493" t="s">
        <v>116</v>
      </c>
      <c r="I85" s="1035"/>
      <c r="J85" s="1036"/>
      <c r="K85" s="1037"/>
      <c r="L85" s="251"/>
    </row>
    <row r="86" spans="1:17" ht="17.25" customHeight="1">
      <c r="A86" s="1019"/>
      <c r="B86" s="1226"/>
      <c r="C86" s="506" t="s">
        <v>112</v>
      </c>
      <c r="D86" s="1230" t="s">
        <v>116</v>
      </c>
      <c r="E86" s="1230"/>
      <c r="F86" s="499" t="s">
        <v>116</v>
      </c>
      <c r="G86" s="499" t="s">
        <v>116</v>
      </c>
      <c r="H86" s="498" t="s">
        <v>116</v>
      </c>
      <c r="I86" s="1038"/>
      <c r="J86" s="1039"/>
      <c r="K86" s="1040"/>
      <c r="L86" s="218"/>
    </row>
    <row r="87" spans="1:17" ht="17.25" customHeight="1" thickBot="1">
      <c r="A87" s="1019"/>
      <c r="B87" s="1226"/>
      <c r="C87" s="507" t="s">
        <v>113</v>
      </c>
      <c r="D87" s="1231" t="s">
        <v>116</v>
      </c>
      <c r="E87" s="1231"/>
      <c r="F87" s="499" t="s">
        <v>116</v>
      </c>
      <c r="G87" s="499" t="s">
        <v>116</v>
      </c>
      <c r="H87" s="498" t="s">
        <v>116</v>
      </c>
      <c r="I87" s="1038"/>
      <c r="J87" s="1039"/>
      <c r="K87" s="1040"/>
      <c r="L87" s="209"/>
    </row>
    <row r="88" spans="1:17" ht="17.25" customHeight="1" thickTop="1">
      <c r="A88" s="1019"/>
      <c r="B88" s="1227"/>
      <c r="C88" s="508" t="s">
        <v>114</v>
      </c>
      <c r="D88" s="1205" t="s">
        <v>116</v>
      </c>
      <c r="E88" s="1206"/>
      <c r="F88" s="509" t="s">
        <v>116</v>
      </c>
      <c r="G88" s="510" t="s">
        <v>116</v>
      </c>
      <c r="H88" s="509" t="s">
        <v>116</v>
      </c>
      <c r="I88" s="1038"/>
      <c r="J88" s="1039"/>
      <c r="K88" s="1040"/>
      <c r="L88" s="209"/>
    </row>
    <row r="89" spans="1:17" ht="17.25" customHeight="1" thickBot="1">
      <c r="A89" s="1006"/>
      <c r="B89" s="1228"/>
      <c r="C89" s="502" t="s">
        <v>115</v>
      </c>
      <c r="D89" s="1207" t="s">
        <v>116</v>
      </c>
      <c r="E89" s="1208"/>
      <c r="F89" s="503" t="s">
        <v>116</v>
      </c>
      <c r="G89" s="504" t="s">
        <v>116</v>
      </c>
      <c r="H89" s="503" t="s">
        <v>116</v>
      </c>
      <c r="I89" s="1041"/>
      <c r="J89" s="1042"/>
      <c r="K89" s="1043"/>
      <c r="L89" s="209"/>
    </row>
    <row r="90" spans="1:17" ht="17.25" customHeight="1" thickTop="1">
      <c r="A90" s="1018" t="s">
        <v>117</v>
      </c>
      <c r="B90" s="394" t="s">
        <v>119</v>
      </c>
      <c r="C90" s="511"/>
      <c r="D90" s="377"/>
      <c r="E90" s="1209"/>
      <c r="F90" s="1210"/>
      <c r="G90" s="1210"/>
      <c r="H90" s="1210"/>
      <c r="I90" s="1210"/>
      <c r="J90" s="1210"/>
      <c r="K90" s="1211"/>
      <c r="L90" s="206"/>
    </row>
    <row r="91" spans="1:17" ht="17.25" customHeight="1">
      <c r="A91" s="1019"/>
      <c r="B91" s="411" t="s">
        <v>120</v>
      </c>
      <c r="C91" s="512"/>
      <c r="D91" s="456"/>
      <c r="E91" s="1212"/>
      <c r="F91" s="1212"/>
      <c r="G91" s="1212"/>
      <c r="H91" s="1212"/>
      <c r="I91" s="1212"/>
      <c r="J91" s="1212"/>
      <c r="K91" s="1213"/>
      <c r="L91" s="206"/>
    </row>
    <row r="92" spans="1:17" ht="17.25" customHeight="1">
      <c r="A92" s="1019"/>
      <c r="B92" s="394" t="s">
        <v>121</v>
      </c>
      <c r="C92" s="513"/>
      <c r="D92" s="395"/>
      <c r="E92" s="1210"/>
      <c r="F92" s="1210"/>
      <c r="G92" s="1210"/>
      <c r="H92" s="1210"/>
      <c r="I92" s="1210"/>
      <c r="J92" s="1210"/>
      <c r="K92" s="1211"/>
      <c r="L92" s="206"/>
    </row>
    <row r="93" spans="1:17" ht="17.25" customHeight="1">
      <c r="A93" s="1019"/>
      <c r="B93" s="411" t="s">
        <v>122</v>
      </c>
      <c r="C93" s="512"/>
      <c r="D93" s="512"/>
      <c r="E93" s="1212"/>
      <c r="F93" s="1212"/>
      <c r="G93" s="1212"/>
      <c r="H93" s="1212"/>
      <c r="I93" s="1212"/>
      <c r="J93" s="1212"/>
      <c r="K93" s="1213"/>
      <c r="L93" s="247"/>
      <c r="M93" s="223"/>
      <c r="N93" s="223"/>
      <c r="O93" s="224" t="s">
        <v>195</v>
      </c>
      <c r="P93" s="224" t="s">
        <v>196</v>
      </c>
      <c r="Q93" s="224" t="s">
        <v>197</v>
      </c>
    </row>
    <row r="94" spans="1:17" ht="17.25" customHeight="1">
      <c r="A94" s="1019"/>
      <c r="B94" s="1092" t="s">
        <v>123</v>
      </c>
      <c r="C94" s="1093"/>
      <c r="D94" s="1093"/>
      <c r="E94" s="1216"/>
      <c r="F94" s="1216"/>
      <c r="G94" s="1216"/>
      <c r="H94" s="1216"/>
      <c r="I94" s="1216"/>
      <c r="J94" s="1216"/>
      <c r="K94" s="1217"/>
      <c r="L94" s="248"/>
      <c r="M94" s="225" t="s">
        <v>198</v>
      </c>
      <c r="N94" s="225" t="s">
        <v>139</v>
      </c>
      <c r="O94" s="299" t="str">
        <f>+K13</f>
        <v>人</v>
      </c>
      <c r="P94" s="299" t="str">
        <f>+I8</f>
        <v>人</v>
      </c>
      <c r="Q94" s="299" t="e">
        <f>+P94-O94</f>
        <v>#VALUE!</v>
      </c>
    </row>
    <row r="95" spans="1:17" ht="17.25" customHeight="1">
      <c r="A95" s="1006"/>
      <c r="B95" s="1214"/>
      <c r="C95" s="1215"/>
      <c r="D95" s="1215"/>
      <c r="E95" s="1218"/>
      <c r="F95" s="1218"/>
      <c r="G95" s="1218"/>
      <c r="H95" s="1218"/>
      <c r="I95" s="1218"/>
      <c r="J95" s="1218"/>
      <c r="K95" s="1219"/>
      <c r="L95" s="248"/>
      <c r="M95" s="225" t="s">
        <v>199</v>
      </c>
      <c r="N95" s="225" t="s">
        <v>139</v>
      </c>
      <c r="O95" s="299" t="str">
        <f>+K15</f>
        <v>人</v>
      </c>
      <c r="P95" s="299" t="str">
        <f>+I8</f>
        <v>人</v>
      </c>
      <c r="Q95" s="299" t="e">
        <f>+P95-O95</f>
        <v>#VALUE!</v>
      </c>
    </row>
    <row r="96" spans="1:17" ht="17.25" customHeight="1">
      <c r="A96" s="1018" t="s">
        <v>118</v>
      </c>
      <c r="B96" s="1196" t="s">
        <v>131</v>
      </c>
      <c r="C96" s="1197"/>
      <c r="D96" s="1197"/>
      <c r="E96" s="1197"/>
      <c r="F96" s="1197"/>
      <c r="G96" s="1197"/>
      <c r="H96" s="1197"/>
      <c r="I96" s="1197"/>
      <c r="J96" s="1197"/>
      <c r="K96" s="1198"/>
      <c r="L96" s="249"/>
      <c r="M96" s="225" t="s">
        <v>201</v>
      </c>
      <c r="N96" s="225" t="s">
        <v>285</v>
      </c>
      <c r="O96" s="299" t="str">
        <f>+K29</f>
        <v>個</v>
      </c>
      <c r="P96" s="299" t="str">
        <f>+K30</f>
        <v>個</v>
      </c>
      <c r="Q96" s="299" t="e">
        <f>+O96-P96</f>
        <v>#VALUE!</v>
      </c>
    </row>
    <row r="97" spans="1:17" ht="17.25" customHeight="1">
      <c r="A97" s="1019"/>
      <c r="B97" s="1199"/>
      <c r="C97" s="1200"/>
      <c r="D97" s="1200"/>
      <c r="E97" s="1200"/>
      <c r="F97" s="1200"/>
      <c r="G97" s="1200"/>
      <c r="H97" s="1200"/>
      <c r="I97" s="1200"/>
      <c r="J97" s="1200"/>
      <c r="K97" s="1201"/>
      <c r="L97" s="249"/>
      <c r="M97" s="225" t="s">
        <v>202</v>
      </c>
      <c r="N97" s="225" t="s">
        <v>286</v>
      </c>
      <c r="O97" s="299" t="str">
        <f>+K31</f>
        <v>L/日/避難所</v>
      </c>
      <c r="P97" s="299" t="str">
        <f>+K32</f>
        <v>L/日/避難所</v>
      </c>
      <c r="Q97" s="299" t="e">
        <f>+O97-P97</f>
        <v>#VALUE!</v>
      </c>
    </row>
    <row r="98" spans="1:17" ht="17.25" customHeight="1">
      <c r="A98" s="1019"/>
      <c r="B98" s="1196" t="s">
        <v>132</v>
      </c>
      <c r="C98" s="1197"/>
      <c r="D98" s="1197"/>
      <c r="E98" s="1197"/>
      <c r="F98" s="1197"/>
      <c r="G98" s="1197"/>
      <c r="H98" s="1197"/>
      <c r="I98" s="1197"/>
      <c r="J98" s="1197"/>
      <c r="K98" s="1198"/>
      <c r="L98" s="249"/>
      <c r="M98" s="225" t="s">
        <v>203</v>
      </c>
      <c r="N98" s="225" t="s">
        <v>287</v>
      </c>
      <c r="O98" s="299" t="str">
        <f>+K33</f>
        <v>L/日/避難所</v>
      </c>
      <c r="P98" s="299" t="str">
        <f>+K34</f>
        <v>L/日/避難所</v>
      </c>
      <c r="Q98" s="299" t="e">
        <f>+O98-P98</f>
        <v>#VALUE!</v>
      </c>
    </row>
    <row r="99" spans="1:17" ht="17.25" customHeight="1">
      <c r="A99" s="1019"/>
      <c r="B99" s="1199"/>
      <c r="C99" s="1200"/>
      <c r="D99" s="1200"/>
      <c r="E99" s="1200"/>
      <c r="F99" s="1200"/>
      <c r="G99" s="1200"/>
      <c r="H99" s="1200"/>
      <c r="I99" s="1200"/>
      <c r="J99" s="1200"/>
      <c r="K99" s="1201"/>
      <c r="L99" s="249"/>
      <c r="M99" s="225" t="s">
        <v>205</v>
      </c>
      <c r="N99" s="225" t="s">
        <v>288</v>
      </c>
      <c r="O99" s="299" t="str">
        <f>+K40</f>
        <v>箇所</v>
      </c>
      <c r="P99" s="299" t="str">
        <f>+F40</f>
        <v>（　　箇所）</v>
      </c>
      <c r="Q99" s="299" t="e">
        <f>+O99-P99</f>
        <v>#VALUE!</v>
      </c>
    </row>
    <row r="100" spans="1:17" ht="17.25" customHeight="1">
      <c r="A100" s="1019"/>
      <c r="B100" s="1196" t="s">
        <v>124</v>
      </c>
      <c r="C100" s="1197"/>
      <c r="D100" s="1197"/>
      <c r="E100" s="1197"/>
      <c r="F100" s="1197"/>
      <c r="G100" s="1197"/>
      <c r="H100" s="1197"/>
      <c r="I100" s="1197"/>
      <c r="J100" s="1197"/>
      <c r="K100" s="1198"/>
      <c r="L100" s="212"/>
      <c r="M100" s="225" t="s">
        <v>204</v>
      </c>
      <c r="N100" s="225"/>
      <c r="O100" s="973">
        <f>+I52</f>
        <v>0</v>
      </c>
      <c r="P100" s="973"/>
      <c r="Q100" s="973"/>
    </row>
    <row r="101" spans="1:17" ht="17.25" customHeight="1" thickBot="1">
      <c r="A101" s="1019"/>
      <c r="B101" s="1202"/>
      <c r="C101" s="1203"/>
      <c r="D101" s="1203"/>
      <c r="E101" s="1203"/>
      <c r="F101" s="1203"/>
      <c r="G101" s="1203"/>
      <c r="H101" s="1203"/>
      <c r="I101" s="1203"/>
      <c r="J101" s="1203"/>
      <c r="K101" s="1204"/>
      <c r="L101" s="212"/>
      <c r="M101" s="225" t="s">
        <v>200</v>
      </c>
      <c r="N101" s="225"/>
      <c r="O101" s="299" t="str">
        <f>+F25</f>
        <v>有　・　無</v>
      </c>
      <c r="P101" s="299"/>
      <c r="Q101" s="299"/>
    </row>
    <row r="102" spans="1:17" ht="14.25" customHeight="1" thickTop="1">
      <c r="A102" s="1055"/>
      <c r="B102" s="514" t="s">
        <v>227</v>
      </c>
      <c r="C102" s="514"/>
      <c r="D102" s="515"/>
      <c r="E102" s="515"/>
      <c r="F102" s="515"/>
      <c r="G102" s="515"/>
      <c r="H102" s="515"/>
      <c r="I102" s="515"/>
      <c r="J102" s="515"/>
      <c r="K102" s="516"/>
      <c r="L102" s="213"/>
      <c r="M102" s="184"/>
      <c r="N102" s="184"/>
      <c r="O102" s="180"/>
      <c r="P102" s="180"/>
      <c r="Q102" s="180"/>
    </row>
    <row r="103" spans="1:17" ht="14.25" customHeight="1">
      <c r="A103" s="1055"/>
      <c r="B103" s="1147" t="s">
        <v>351</v>
      </c>
      <c r="C103" s="1148"/>
      <c r="D103" s="1149"/>
      <c r="E103" s="1149"/>
      <c r="F103" s="1149"/>
      <c r="G103" s="1149"/>
      <c r="H103" s="1149"/>
      <c r="I103" s="1149"/>
      <c r="J103" s="1149"/>
      <c r="K103" s="1150"/>
      <c r="L103" s="213"/>
      <c r="M103" s="184"/>
      <c r="N103" s="184"/>
      <c r="O103" s="184"/>
      <c r="P103" s="184"/>
      <c r="Q103" s="184"/>
    </row>
    <row r="104" spans="1:17" ht="14.25" customHeight="1">
      <c r="A104" s="1055"/>
      <c r="B104" s="1141"/>
      <c r="C104" s="1142"/>
      <c r="D104" s="1142"/>
      <c r="E104" s="1142"/>
      <c r="F104" s="1142"/>
      <c r="G104" s="1142"/>
      <c r="H104" s="1142"/>
      <c r="I104" s="1142"/>
      <c r="J104" s="1142"/>
      <c r="K104" s="1143"/>
      <c r="L104" s="213"/>
      <c r="M104" s="184"/>
      <c r="N104" s="184"/>
      <c r="O104" s="184"/>
      <c r="P104" s="184"/>
      <c r="Q104" s="184"/>
    </row>
    <row r="105" spans="1:17" ht="14.25" customHeight="1" thickBot="1">
      <c r="A105" s="1170"/>
      <c r="B105" s="1144"/>
      <c r="C105" s="1145"/>
      <c r="D105" s="1145"/>
      <c r="E105" s="1145"/>
      <c r="F105" s="1145"/>
      <c r="G105" s="1145"/>
      <c r="H105" s="1145"/>
      <c r="I105" s="1145"/>
      <c r="J105" s="1145"/>
      <c r="K105" s="1146"/>
      <c r="L105" s="213"/>
    </row>
    <row r="106" spans="1:17" ht="14.25" thickTop="1"/>
  </sheetData>
  <mergeCells count="150">
    <mergeCell ref="A96:A105"/>
    <mergeCell ref="B96:K97"/>
    <mergeCell ref="B98:K99"/>
    <mergeCell ref="B100:K101"/>
    <mergeCell ref="D88:E88"/>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D86:E86"/>
    <mergeCell ref="D87:E87"/>
    <mergeCell ref="B81:B84"/>
    <mergeCell ref="D81:E81"/>
    <mergeCell ref="J81:K81"/>
    <mergeCell ref="D82:E82"/>
    <mergeCell ref="J82:K82"/>
    <mergeCell ref="I85:K89"/>
    <mergeCell ref="D65:D67"/>
    <mergeCell ref="B68:C71"/>
    <mergeCell ref="D68:D71"/>
    <mergeCell ref="I75:K75"/>
    <mergeCell ref="G34:H34"/>
    <mergeCell ref="B45:C50"/>
    <mergeCell ref="E45:F45"/>
    <mergeCell ref="I45:K50"/>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F37:G37"/>
    <mergeCell ref="F38:G38"/>
    <mergeCell ref="F39:G39"/>
    <mergeCell ref="E32:G32"/>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E51:F51"/>
    <mergeCell ref="G51:H51"/>
    <mergeCell ref="E33:F33"/>
    <mergeCell ref="G33:H33"/>
    <mergeCell ref="E34:F34"/>
    <mergeCell ref="E1:K1"/>
    <mergeCell ref="A2:E3"/>
    <mergeCell ref="G2:H2"/>
    <mergeCell ref="I2:K2"/>
    <mergeCell ref="G3:H3"/>
    <mergeCell ref="I3:K3"/>
    <mergeCell ref="D46:E46"/>
    <mergeCell ref="D47:F47"/>
    <mergeCell ref="G47:H47"/>
    <mergeCell ref="I24:K26"/>
    <mergeCell ref="G25:H25"/>
    <mergeCell ref="I33:J33"/>
    <mergeCell ref="B35:C44"/>
    <mergeCell ref="I35:K39"/>
    <mergeCell ref="B29:C34"/>
    <mergeCell ref="I29:J29"/>
    <mergeCell ref="I30:J30"/>
    <mergeCell ref="I31:J31"/>
    <mergeCell ref="I32:J32"/>
    <mergeCell ref="D40:D42"/>
    <mergeCell ref="I40:J40"/>
    <mergeCell ref="I41:J41"/>
    <mergeCell ref="E29:F29"/>
    <mergeCell ref="F35:G35"/>
    <mergeCell ref="O100:Q100"/>
    <mergeCell ref="A7:A13"/>
    <mergeCell ref="B7:E7"/>
    <mergeCell ref="F7:H7"/>
    <mergeCell ref="B8:E8"/>
    <mergeCell ref="A27:A28"/>
    <mergeCell ref="B27:H28"/>
    <mergeCell ref="I27:K28"/>
    <mergeCell ref="D19:H19"/>
    <mergeCell ref="B20:C21"/>
    <mergeCell ref="D20:H20"/>
    <mergeCell ref="I20:K20"/>
    <mergeCell ref="D21:K21"/>
    <mergeCell ref="B22:C23"/>
    <mergeCell ref="D22:H22"/>
    <mergeCell ref="I22:K23"/>
    <mergeCell ref="D23:H23"/>
    <mergeCell ref="A14:A26"/>
    <mergeCell ref="G29:H29"/>
    <mergeCell ref="E30:F30"/>
    <mergeCell ref="G30:H30"/>
    <mergeCell ref="E31:G31"/>
    <mergeCell ref="G48:H48"/>
    <mergeCell ref="F36:G36"/>
    <mergeCell ref="B104:K105"/>
    <mergeCell ref="B103:C103"/>
    <mergeCell ref="D103:K103"/>
    <mergeCell ref="J9:K9"/>
    <mergeCell ref="B10:E10"/>
    <mergeCell ref="G10:H10"/>
    <mergeCell ref="D11:E11"/>
    <mergeCell ref="I11:K12"/>
    <mergeCell ref="B12:H12"/>
    <mergeCell ref="D9:E9"/>
    <mergeCell ref="G9:H9"/>
    <mergeCell ref="B13:H13"/>
    <mergeCell ref="I13:J13"/>
    <mergeCell ref="B26:D26"/>
    <mergeCell ref="F26:H26"/>
    <mergeCell ref="B14:H14"/>
    <mergeCell ref="I14:J14"/>
    <mergeCell ref="D15:H15"/>
    <mergeCell ref="I15:J15"/>
    <mergeCell ref="D16:H16"/>
    <mergeCell ref="I16:J16"/>
    <mergeCell ref="B17:H17"/>
    <mergeCell ref="B18:H18"/>
    <mergeCell ref="B24:H24"/>
  </mergeCells>
  <phoneticPr fontId="23"/>
  <conditionalFormatting sqref="Q96 Q101">
    <cfRule type="cellIs" dxfId="131" priority="4" stopIfTrue="1" operator="greaterThan">
      <formula>0</formula>
    </cfRule>
  </conditionalFormatting>
  <conditionalFormatting sqref="Q99">
    <cfRule type="cellIs" dxfId="130" priority="3" stopIfTrue="1" operator="greaterThan">
      <formula>0</formula>
    </cfRule>
  </conditionalFormatting>
  <conditionalFormatting sqref="Q97:Q98">
    <cfRule type="cellIs" dxfId="129" priority="2" stopIfTrue="1" operator="greaterThan">
      <formula>0</formula>
    </cfRule>
  </conditionalFormatting>
  <conditionalFormatting sqref="Q94:Q95">
    <cfRule type="cellIs" dxfId="128" priority="1" stopIfTrue="1" operator="greaterThan">
      <formula>0</formula>
    </cfRule>
  </conditionalFormatting>
  <dataValidations count="18">
    <dataValidation type="list" allowBlank="1" showInputMessage="1" showErrorMessage="1" sqref="J80:L83">
      <formula1>"◎,○,×"</formula1>
    </dataValidation>
    <dataValidation type="list" allowBlank="1" showInputMessage="1" showErrorMessage="1" sqref="F61">
      <formula1>"熊本県,大分県,福岡県,長崎県"</formula1>
    </dataValidation>
    <dataValidation type="list" allowBlank="1" showInputMessage="1" showErrorMessage="1" sqref="G51:H51">
      <formula1>"十分 ・ 不足 ・ 無,十分,不足,無"</formula1>
    </dataValidation>
    <dataValidation type="list" allowBlank="1" showInputMessage="1" showErrorMessage="1" sqref="E51">
      <formula1>"１回　・　２回　・　３回,１回,２回,３回"</formula1>
    </dataValidation>
    <dataValidation type="list" allowBlank="1" showInputMessage="1" showErrorMessage="1" sqref="G47:H48">
      <formula1>"不適　・　適,適,不適"</formula1>
    </dataValidation>
    <dataValidation type="list" allowBlank="1" showInputMessage="1" showErrorMessage="1" sqref="H45:H46 F46 E48:E50 H49:H50 E52">
      <formula1>"無　・　有,有,無"</formula1>
    </dataValidation>
    <dataValidation type="list" allowBlank="1" showInputMessage="1" showErrorMessage="1" sqref="H40 E43:E44 G44">
      <formula1>"無 ・ 有,無,有"</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F41:F42 H41:H42">
      <formula1>"不良・普・良,不良,普,良"</formula1>
    </dataValidation>
    <dataValidation type="list" allowBlank="1" showInputMessage="1" showErrorMessage="1" sqref="E40">
      <formula1>"無(使用不可)・有(使用可),無(使用不可),有(使用可)"</formula1>
    </dataValidation>
    <dataValidation type="list" allowBlank="1" showInputMessage="1" showErrorMessage="1" sqref="F35:G39">
      <formula1>"（使用可・使用不可）,（使用可),（使用不可）"</formula1>
    </dataValidation>
    <dataValidation type="list" allowBlank="1" showInputMessage="1" showErrorMessage="1" sqref="E35:E39">
      <formula1>"無・有,無,有"</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29:F30 E33:F34">
      <formula1>"可(開通)・不可(不通),可(開通),不可(不通)"</formula1>
    </dataValidation>
    <dataValidation type="list" allowBlank="1" showInputMessage="1" showErrorMessage="1" sqref="G52:H52">
      <formula1>"無(不適)　・　有(適),無(不適),有(適)"</formula1>
    </dataValidation>
    <dataValidation type="list" allowBlank="1" showInputMessage="1" showErrorMessage="1" sqref="E45:F45">
      <formula1>"不良　・　普　・　良,不良,普,良"</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Q106"/>
  <sheetViews>
    <sheetView view="pageBreakPreview" topLeftCell="A31" zoomScale="110" zoomScaleNormal="100" zoomScaleSheetLayoutView="110" workbookViewId="0">
      <selection activeCell="B103" sqref="B103:C103"/>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2.125" style="1" customWidth="1"/>
    <col min="13" max="13" width="8.5" style="1" customWidth="1"/>
    <col min="14" max="14" width="7.875" style="1" customWidth="1"/>
    <col min="15" max="15" width="7.625" style="1" customWidth="1"/>
    <col min="16" max="16" width="6.375" style="1" customWidth="1"/>
    <col min="17" max="16384" width="9" style="1"/>
  </cols>
  <sheetData>
    <row r="1" spans="1:17" ht="17.25" customHeight="1" thickBot="1">
      <c r="A1" s="364" t="s">
        <v>225</v>
      </c>
      <c r="B1" s="364"/>
      <c r="C1" s="364"/>
      <c r="D1" s="364"/>
      <c r="E1" s="1107" t="s">
        <v>326</v>
      </c>
      <c r="F1" s="1107"/>
      <c r="G1" s="1107"/>
      <c r="H1" s="1107"/>
      <c r="I1" s="1107"/>
      <c r="J1" s="1107"/>
      <c r="K1" s="1107"/>
      <c r="L1" s="517"/>
      <c r="M1" s="517"/>
      <c r="N1" s="517"/>
      <c r="O1" s="517"/>
      <c r="P1" s="517"/>
      <c r="Q1" s="517"/>
    </row>
    <row r="2" spans="1:17" ht="17.25" customHeight="1" thickTop="1">
      <c r="A2" s="1108" t="s">
        <v>130</v>
      </c>
      <c r="B2" s="1109"/>
      <c r="C2" s="1109"/>
      <c r="D2" s="1109"/>
      <c r="E2" s="1109"/>
      <c r="F2" s="364"/>
      <c r="G2" s="1110" t="s">
        <v>65</v>
      </c>
      <c r="H2" s="1111"/>
      <c r="I2" s="1112" t="s">
        <v>0</v>
      </c>
      <c r="J2" s="1113"/>
      <c r="K2" s="1114"/>
      <c r="L2" s="517"/>
      <c r="M2" s="517"/>
      <c r="N2" s="517"/>
      <c r="O2" s="517"/>
      <c r="P2" s="517"/>
      <c r="Q2" s="517"/>
    </row>
    <row r="3" spans="1:17" ht="17.25" customHeight="1" thickBot="1">
      <c r="A3" s="1109"/>
      <c r="B3" s="1109"/>
      <c r="C3" s="1109"/>
      <c r="D3" s="1109"/>
      <c r="E3" s="1109"/>
      <c r="F3" s="364"/>
      <c r="G3" s="1115" t="s">
        <v>28</v>
      </c>
      <c r="H3" s="1116"/>
      <c r="I3" s="1117"/>
      <c r="J3" s="1118"/>
      <c r="K3" s="1119"/>
      <c r="L3" s="517"/>
      <c r="M3" s="517"/>
      <c r="N3" s="517"/>
      <c r="O3" s="517"/>
      <c r="P3" s="517"/>
      <c r="Q3" s="517"/>
    </row>
    <row r="4" spans="1:17" ht="17.25" customHeight="1" thickTop="1">
      <c r="A4" s="365" t="s">
        <v>1</v>
      </c>
      <c r="B4" s="364"/>
      <c r="C4" s="364"/>
      <c r="D4" s="364"/>
      <c r="E4" s="364"/>
      <c r="F4" s="364"/>
      <c r="G4" s="366"/>
      <c r="H4" s="367"/>
      <c r="I4" s="367"/>
      <c r="J4" s="367"/>
      <c r="K4" s="367"/>
      <c r="L4" s="517"/>
      <c r="M4" s="517"/>
      <c r="N4" s="517"/>
      <c r="O4" s="517"/>
      <c r="P4" s="517"/>
      <c r="Q4" s="517"/>
    </row>
    <row r="5" spans="1:17" ht="17.25" customHeight="1">
      <c r="A5" s="365" t="s">
        <v>2</v>
      </c>
      <c r="B5" s="364"/>
      <c r="C5" s="364"/>
      <c r="D5" s="364"/>
      <c r="E5" s="364"/>
      <c r="F5" s="364"/>
      <c r="G5" s="364"/>
      <c r="H5" s="364"/>
      <c r="I5" s="364"/>
      <c r="J5" s="364"/>
      <c r="K5" s="364"/>
      <c r="L5" s="517"/>
      <c r="M5" s="517"/>
      <c r="N5" s="517"/>
      <c r="O5" s="517"/>
      <c r="P5" s="517"/>
      <c r="Q5" s="517"/>
    </row>
    <row r="6" spans="1:17" ht="17.25" customHeight="1" thickBot="1">
      <c r="A6" s="365" t="s">
        <v>3</v>
      </c>
      <c r="B6" s="364"/>
      <c r="C6" s="364"/>
      <c r="D6" s="364"/>
      <c r="E6" s="364"/>
      <c r="F6" s="364"/>
      <c r="G6" s="364"/>
      <c r="H6" s="364"/>
      <c r="I6" s="364"/>
      <c r="J6" s="364"/>
      <c r="K6" s="364"/>
      <c r="L6" s="517"/>
      <c r="M6" s="517"/>
      <c r="N6" s="517"/>
      <c r="O6" s="517"/>
      <c r="P6" s="517"/>
      <c r="Q6" s="517"/>
    </row>
    <row r="7" spans="1:17" ht="17.25" customHeight="1" thickTop="1" thickBot="1">
      <c r="A7" s="1054" t="s">
        <v>4</v>
      </c>
      <c r="B7" s="1056" t="s">
        <v>5</v>
      </c>
      <c r="C7" s="1120"/>
      <c r="D7" s="1120"/>
      <c r="E7" s="1121"/>
      <c r="F7" s="1122" t="s">
        <v>73</v>
      </c>
      <c r="G7" s="1120"/>
      <c r="H7" s="1120"/>
      <c r="I7" s="368" t="s">
        <v>16</v>
      </c>
      <c r="J7" s="369" t="s">
        <v>349</v>
      </c>
      <c r="K7" s="370" t="s">
        <v>350</v>
      </c>
      <c r="L7" s="517"/>
      <c r="M7" s="517"/>
      <c r="N7" s="517"/>
      <c r="O7" s="517"/>
      <c r="P7" s="517"/>
      <c r="Q7" s="517"/>
    </row>
    <row r="8" spans="1:17" ht="17.25" customHeight="1" thickTop="1" thickBot="1">
      <c r="A8" s="1055"/>
      <c r="B8" s="1123"/>
      <c r="C8" s="1124"/>
      <c r="D8" s="1124"/>
      <c r="E8" s="1125"/>
      <c r="F8" s="371"/>
      <c r="G8" s="372"/>
      <c r="H8" s="372"/>
      <c r="I8" s="373" t="s">
        <v>77</v>
      </c>
      <c r="J8" s="374" t="s">
        <v>149</v>
      </c>
      <c r="K8" s="375" t="s">
        <v>150</v>
      </c>
      <c r="L8" s="517"/>
      <c r="M8" s="517"/>
      <c r="N8" s="517"/>
      <c r="O8" s="517"/>
      <c r="P8" s="517"/>
      <c r="Q8" s="517"/>
    </row>
    <row r="9" spans="1:17" ht="17.25" customHeight="1" thickTop="1">
      <c r="A9" s="1019"/>
      <c r="B9" s="376" t="s">
        <v>14</v>
      </c>
      <c r="C9" s="377"/>
      <c r="D9" s="1126"/>
      <c r="E9" s="1127"/>
      <c r="F9" s="376" t="s">
        <v>15</v>
      </c>
      <c r="G9" s="1128"/>
      <c r="H9" s="1129"/>
      <c r="I9" s="376" t="s">
        <v>6</v>
      </c>
      <c r="J9" s="1131"/>
      <c r="K9" s="1132"/>
      <c r="L9" s="517"/>
      <c r="M9" s="517"/>
      <c r="N9" s="517"/>
      <c r="O9" s="517"/>
      <c r="P9" s="517"/>
      <c r="Q9" s="517"/>
    </row>
    <row r="10" spans="1:17" ht="17.25" customHeight="1">
      <c r="A10" s="1019"/>
      <c r="B10" s="1070"/>
      <c r="C10" s="1071"/>
      <c r="D10" s="1071"/>
      <c r="E10" s="1072"/>
      <c r="F10" s="378" t="s">
        <v>136</v>
      </c>
      <c r="G10" s="997"/>
      <c r="H10" s="998"/>
      <c r="I10" s="379"/>
      <c r="J10" s="380"/>
      <c r="K10" s="381" t="s">
        <v>332</v>
      </c>
      <c r="L10" s="517"/>
      <c r="M10" s="517"/>
      <c r="N10" s="517"/>
      <c r="O10" s="517"/>
      <c r="P10" s="517"/>
      <c r="Q10" s="517"/>
    </row>
    <row r="11" spans="1:17" ht="17.25" customHeight="1">
      <c r="A11" s="1019"/>
      <c r="B11" s="382" t="s">
        <v>20</v>
      </c>
      <c r="C11" s="383"/>
      <c r="D11" s="1049" t="s">
        <v>315</v>
      </c>
      <c r="E11" s="1049"/>
      <c r="F11" s="384" t="s">
        <v>137</v>
      </c>
      <c r="G11" s="385" t="str">
        <f>IF(ISERROR(K10/I8),"",K10/I8)</f>
        <v/>
      </c>
      <c r="H11" s="386" t="s">
        <v>138</v>
      </c>
      <c r="I11" s="1133" t="s">
        <v>7</v>
      </c>
      <c r="J11" s="1134"/>
      <c r="K11" s="1135"/>
      <c r="L11" s="517"/>
      <c r="M11" s="517"/>
      <c r="N11" s="517"/>
      <c r="O11" s="517"/>
      <c r="P11" s="517"/>
      <c r="Q11" s="517"/>
    </row>
    <row r="12" spans="1:17" ht="17.25" customHeight="1">
      <c r="A12" s="1019"/>
      <c r="B12" s="1092" t="s">
        <v>60</v>
      </c>
      <c r="C12" s="1139"/>
      <c r="D12" s="1139"/>
      <c r="E12" s="1139"/>
      <c r="F12" s="1139"/>
      <c r="G12" s="1139"/>
      <c r="H12" s="1140"/>
      <c r="I12" s="1136"/>
      <c r="J12" s="1137"/>
      <c r="K12" s="1138"/>
      <c r="L12" s="517"/>
      <c r="M12" s="517"/>
      <c r="N12" s="517"/>
      <c r="O12" s="517"/>
      <c r="P12" s="517"/>
      <c r="Q12" s="517"/>
    </row>
    <row r="13" spans="1:17" ht="17.25" customHeight="1" thickBot="1">
      <c r="A13" s="1006"/>
      <c r="B13" s="1130"/>
      <c r="C13" s="1063"/>
      <c r="D13" s="1063"/>
      <c r="E13" s="1063"/>
      <c r="F13" s="1063"/>
      <c r="G13" s="1063"/>
      <c r="H13" s="1064"/>
      <c r="I13" s="1065" t="s">
        <v>328</v>
      </c>
      <c r="J13" s="1066"/>
      <c r="K13" s="387" t="str">
        <f>IF(ISERROR(K10/3.5),"人",K10/3.5)</f>
        <v>人</v>
      </c>
      <c r="L13" s="517"/>
      <c r="M13" s="517"/>
      <c r="N13" s="517"/>
      <c r="O13" s="517"/>
      <c r="P13" s="517"/>
      <c r="Q13" s="517"/>
    </row>
    <row r="14" spans="1:17" ht="17.25" customHeight="1" thickTop="1">
      <c r="A14" s="1054" t="s">
        <v>13</v>
      </c>
      <c r="B14" s="1056" t="s">
        <v>8</v>
      </c>
      <c r="C14" s="1057"/>
      <c r="D14" s="1057"/>
      <c r="E14" s="1057"/>
      <c r="F14" s="1057"/>
      <c r="G14" s="1057"/>
      <c r="H14" s="1058"/>
      <c r="I14" s="1059" t="s">
        <v>187</v>
      </c>
      <c r="J14" s="1060"/>
      <c r="K14" s="388" t="str">
        <f>IF(ISERROR(I8-K13),"人",I8-K13)</f>
        <v>人</v>
      </c>
      <c r="L14" s="517"/>
      <c r="M14" s="517"/>
      <c r="N14" s="517"/>
      <c r="O14" s="517"/>
      <c r="P14" s="517"/>
      <c r="Q14" s="517"/>
    </row>
    <row r="15" spans="1:17" ht="17.25" customHeight="1" thickBot="1">
      <c r="A15" s="1055"/>
      <c r="B15" s="389" t="s">
        <v>17</v>
      </c>
      <c r="C15" s="390"/>
      <c r="D15" s="1061"/>
      <c r="E15" s="1061"/>
      <c r="F15" s="1061"/>
      <c r="G15" s="1061"/>
      <c r="H15" s="1062"/>
      <c r="I15" s="1059" t="s">
        <v>329</v>
      </c>
      <c r="J15" s="1060"/>
      <c r="K15" s="387" t="str">
        <f>IF(ISERROR(K10/6.4),"人",K10/6.4)</f>
        <v>人</v>
      </c>
      <c r="L15" s="517"/>
      <c r="M15" s="517"/>
      <c r="N15" s="517"/>
      <c r="O15" s="517"/>
      <c r="P15" s="517"/>
      <c r="Q15" s="517"/>
    </row>
    <row r="16" spans="1:17" ht="17.25" customHeight="1" thickTop="1">
      <c r="A16" s="1019"/>
      <c r="B16" s="376" t="s">
        <v>18</v>
      </c>
      <c r="C16" s="377"/>
      <c r="D16" s="1063"/>
      <c r="E16" s="1063"/>
      <c r="F16" s="1063"/>
      <c r="G16" s="1063"/>
      <c r="H16" s="1064"/>
      <c r="I16" s="1065" t="s">
        <v>188</v>
      </c>
      <c r="J16" s="1066"/>
      <c r="K16" s="388" t="str">
        <f>IF(ISERROR(I8-K15),"人",I8-K15)</f>
        <v>人</v>
      </c>
      <c r="L16" s="517"/>
      <c r="M16" s="517"/>
      <c r="N16" s="517"/>
      <c r="O16" s="517"/>
      <c r="P16" s="517"/>
      <c r="Q16" s="517"/>
    </row>
    <row r="17" spans="1:17" ht="17.25" customHeight="1">
      <c r="A17" s="1019"/>
      <c r="B17" s="1067" t="s">
        <v>19</v>
      </c>
      <c r="C17" s="1068"/>
      <c r="D17" s="1068"/>
      <c r="E17" s="1068"/>
      <c r="F17" s="1068"/>
      <c r="G17" s="1068"/>
      <c r="H17" s="1069"/>
      <c r="I17" s="391"/>
      <c r="J17" s="392"/>
      <c r="K17" s="393"/>
      <c r="L17" s="517"/>
      <c r="M17" s="517"/>
      <c r="N17" s="517"/>
      <c r="O17" s="517"/>
      <c r="P17" s="517"/>
      <c r="Q17" s="517"/>
    </row>
    <row r="18" spans="1:17" ht="17.25" customHeight="1">
      <c r="A18" s="1019"/>
      <c r="B18" s="1070"/>
      <c r="C18" s="1071"/>
      <c r="D18" s="1071"/>
      <c r="E18" s="1071"/>
      <c r="F18" s="1071"/>
      <c r="G18" s="1071"/>
      <c r="H18" s="1072"/>
      <c r="I18" s="391"/>
      <c r="J18" s="392"/>
      <c r="K18" s="393"/>
      <c r="L18" s="517"/>
      <c r="M18" s="517"/>
      <c r="N18" s="517"/>
      <c r="O18" s="517"/>
      <c r="P18" s="517"/>
      <c r="Q18" s="517"/>
    </row>
    <row r="19" spans="1:17" ht="17.25" customHeight="1" thickBot="1">
      <c r="A19" s="1019"/>
      <c r="B19" s="394" t="s">
        <v>21</v>
      </c>
      <c r="C19" s="395"/>
      <c r="D19" s="1073" t="s">
        <v>29</v>
      </c>
      <c r="E19" s="1073"/>
      <c r="F19" s="1073"/>
      <c r="G19" s="1073"/>
      <c r="H19" s="1074"/>
      <c r="I19" s="391"/>
      <c r="J19" s="392"/>
      <c r="K19" s="393"/>
      <c r="L19" s="517"/>
      <c r="M19" s="517"/>
      <c r="N19" s="517"/>
      <c r="O19" s="517"/>
      <c r="P19" s="517"/>
      <c r="Q19" s="517"/>
    </row>
    <row r="20" spans="1:17" ht="17.25" customHeight="1" thickTop="1">
      <c r="A20" s="1055"/>
      <c r="B20" s="1075" t="s">
        <v>26</v>
      </c>
      <c r="C20" s="1076"/>
      <c r="D20" s="1079" t="s">
        <v>30</v>
      </c>
      <c r="E20" s="1079"/>
      <c r="F20" s="1079"/>
      <c r="G20" s="1079"/>
      <c r="H20" s="1079"/>
      <c r="I20" s="1080" t="s">
        <v>126</v>
      </c>
      <c r="J20" s="1080"/>
      <c r="K20" s="1081"/>
      <c r="L20" s="517"/>
      <c r="M20" s="517"/>
      <c r="N20" s="517"/>
      <c r="O20" s="517"/>
      <c r="P20" s="517"/>
      <c r="Q20" s="517"/>
    </row>
    <row r="21" spans="1:17" ht="17.25" customHeight="1" thickBot="1">
      <c r="A21" s="1055"/>
      <c r="B21" s="1077"/>
      <c r="C21" s="1078"/>
      <c r="D21" s="1082" t="s">
        <v>330</v>
      </c>
      <c r="E21" s="1082"/>
      <c r="F21" s="1082"/>
      <c r="G21" s="1082"/>
      <c r="H21" s="1082"/>
      <c r="I21" s="1082"/>
      <c r="J21" s="1082"/>
      <c r="K21" s="1083"/>
      <c r="L21" s="517"/>
      <c r="M21" s="517"/>
      <c r="N21" s="517"/>
      <c r="O21" s="517"/>
      <c r="P21" s="517"/>
      <c r="Q21" s="517"/>
    </row>
    <row r="22" spans="1:17" ht="17.25" customHeight="1" thickTop="1">
      <c r="A22" s="1019"/>
      <c r="B22" s="1084" t="s">
        <v>22</v>
      </c>
      <c r="C22" s="1085"/>
      <c r="D22" s="1063" t="s">
        <v>30</v>
      </c>
      <c r="E22" s="1063"/>
      <c r="F22" s="1063"/>
      <c r="G22" s="1063"/>
      <c r="H22" s="1063"/>
      <c r="I22" s="1088" t="s">
        <v>11</v>
      </c>
      <c r="J22" s="1089"/>
      <c r="K22" s="1090"/>
      <c r="L22" s="517"/>
      <c r="M22" s="517"/>
      <c r="N22" s="517"/>
      <c r="O22" s="517"/>
      <c r="P22" s="517"/>
      <c r="Q22" s="517"/>
    </row>
    <row r="23" spans="1:17" ht="17.25" customHeight="1">
      <c r="A23" s="1019"/>
      <c r="B23" s="1086"/>
      <c r="C23" s="1087"/>
      <c r="D23" s="1071" t="s">
        <v>27</v>
      </c>
      <c r="E23" s="1071"/>
      <c r="F23" s="1071"/>
      <c r="G23" s="1071"/>
      <c r="H23" s="1071"/>
      <c r="I23" s="1091"/>
      <c r="J23" s="1089"/>
      <c r="K23" s="1090"/>
      <c r="L23" s="517"/>
      <c r="M23" s="517"/>
      <c r="N23" s="517"/>
      <c r="O23" s="517"/>
      <c r="P23" s="517"/>
      <c r="Q23" s="517"/>
    </row>
    <row r="24" spans="1:17" ht="17.25" customHeight="1" thickBot="1">
      <c r="A24" s="1019"/>
      <c r="B24" s="1092" t="s">
        <v>9</v>
      </c>
      <c r="C24" s="1093"/>
      <c r="D24" s="1093"/>
      <c r="E24" s="1093"/>
      <c r="F24" s="1093"/>
      <c r="G24" s="1093"/>
      <c r="H24" s="1093"/>
      <c r="I24" s="1094"/>
      <c r="J24" s="1095"/>
      <c r="K24" s="1096"/>
      <c r="L24" s="517"/>
      <c r="M24" s="517"/>
      <c r="N24" s="517"/>
      <c r="O24" s="517"/>
      <c r="P24" s="517"/>
      <c r="Q24" s="517"/>
    </row>
    <row r="25" spans="1:17" ht="17.25" customHeight="1" thickTop="1" thickBot="1">
      <c r="A25" s="1019"/>
      <c r="B25" s="396" t="s">
        <v>23</v>
      </c>
      <c r="C25" s="397"/>
      <c r="D25" s="398" t="s">
        <v>314</v>
      </c>
      <c r="E25" s="399" t="s">
        <v>71</v>
      </c>
      <c r="F25" s="400" t="s">
        <v>314</v>
      </c>
      <c r="G25" s="1100"/>
      <c r="H25" s="1101"/>
      <c r="I25" s="1094"/>
      <c r="J25" s="1095"/>
      <c r="K25" s="1096"/>
      <c r="L25" s="517"/>
      <c r="M25" s="517"/>
      <c r="N25" s="517"/>
      <c r="O25" s="517"/>
      <c r="P25" s="517"/>
      <c r="Q25" s="517"/>
    </row>
    <row r="26" spans="1:17" ht="17.25" customHeight="1" thickTop="1">
      <c r="A26" s="1006"/>
      <c r="B26" s="1102" t="s">
        <v>25</v>
      </c>
      <c r="C26" s="1103"/>
      <c r="D26" s="1103"/>
      <c r="E26" s="401" t="s">
        <v>314</v>
      </c>
      <c r="F26" s="1104"/>
      <c r="G26" s="1105"/>
      <c r="H26" s="1106"/>
      <c r="I26" s="1097"/>
      <c r="J26" s="1098"/>
      <c r="K26" s="1099"/>
      <c r="L26" s="517"/>
      <c r="M26" s="517"/>
      <c r="N26" s="517"/>
      <c r="O26" s="517"/>
      <c r="P26" s="517"/>
      <c r="Q26" s="517"/>
    </row>
    <row r="27" spans="1:17" ht="17.25" customHeight="1">
      <c r="A27" s="1005"/>
      <c r="B27" s="990" t="s">
        <v>293</v>
      </c>
      <c r="C27" s="1007"/>
      <c r="D27" s="1007"/>
      <c r="E27" s="1007"/>
      <c r="F27" s="1007"/>
      <c r="G27" s="1007"/>
      <c r="H27" s="1008"/>
      <c r="I27" s="1012" t="s">
        <v>10</v>
      </c>
      <c r="J27" s="1013"/>
      <c r="K27" s="1014"/>
      <c r="L27" s="517"/>
      <c r="M27" s="517"/>
      <c r="N27" s="517"/>
      <c r="O27" s="517"/>
      <c r="P27" s="517"/>
      <c r="Q27" s="517"/>
    </row>
    <row r="28" spans="1:17" ht="17.25" customHeight="1" thickBot="1">
      <c r="A28" s="1006"/>
      <c r="B28" s="1009"/>
      <c r="C28" s="1010"/>
      <c r="D28" s="1010"/>
      <c r="E28" s="1010"/>
      <c r="F28" s="1010"/>
      <c r="G28" s="1010"/>
      <c r="H28" s="1011"/>
      <c r="I28" s="1015"/>
      <c r="J28" s="1016"/>
      <c r="K28" s="1017"/>
      <c r="L28" s="517"/>
      <c r="M28" s="517"/>
      <c r="N28" s="517"/>
      <c r="O28" s="517"/>
      <c r="P28" s="517"/>
      <c r="Q28" s="517"/>
    </row>
    <row r="29" spans="1:17" ht="17.25" customHeight="1" thickTop="1">
      <c r="A29" s="1018" t="s">
        <v>12</v>
      </c>
      <c r="B29" s="1012" t="s">
        <v>31</v>
      </c>
      <c r="C29" s="1020"/>
      <c r="D29" s="402" t="s">
        <v>32</v>
      </c>
      <c r="E29" s="1051" t="s">
        <v>296</v>
      </c>
      <c r="F29" s="1051"/>
      <c r="G29" s="1052" t="s">
        <v>294</v>
      </c>
      <c r="H29" s="1053"/>
      <c r="I29" s="1026" t="s">
        <v>232</v>
      </c>
      <c r="J29" s="1027"/>
      <c r="K29" s="403" t="str">
        <f>IF(ISERROR(I8/250),"個",ROUNDUP(I8/250,0))</f>
        <v>個</v>
      </c>
      <c r="L29" s="517" t="s">
        <v>193</v>
      </c>
      <c r="M29" s="517"/>
      <c r="N29" s="517"/>
      <c r="O29" s="517"/>
      <c r="P29" s="517"/>
      <c r="Q29" s="517"/>
    </row>
    <row r="30" spans="1:17" ht="17.25" customHeight="1">
      <c r="A30" s="1019"/>
      <c r="B30" s="1021"/>
      <c r="C30" s="1022"/>
      <c r="D30" s="404" t="s">
        <v>62</v>
      </c>
      <c r="E30" s="954" t="s">
        <v>296</v>
      </c>
      <c r="F30" s="954"/>
      <c r="G30" s="955" t="s">
        <v>294</v>
      </c>
      <c r="H30" s="956"/>
      <c r="I30" s="1028" t="s">
        <v>182</v>
      </c>
      <c r="J30" s="1029"/>
      <c r="K30" s="405" t="s">
        <v>181</v>
      </c>
      <c r="L30" s="517"/>
      <c r="M30" s="517"/>
      <c r="N30" s="517"/>
      <c r="O30" s="517"/>
      <c r="P30" s="517"/>
      <c r="Q30" s="517"/>
    </row>
    <row r="31" spans="1:17" ht="17.25" customHeight="1">
      <c r="A31" s="1019"/>
      <c r="B31" s="1021"/>
      <c r="C31" s="1022"/>
      <c r="D31" s="404" t="s">
        <v>33</v>
      </c>
      <c r="E31" s="948" t="s">
        <v>297</v>
      </c>
      <c r="F31" s="948"/>
      <c r="G31" s="948"/>
      <c r="H31" s="406" t="s">
        <v>295</v>
      </c>
      <c r="I31" s="1028" t="s">
        <v>207</v>
      </c>
      <c r="J31" s="1030"/>
      <c r="K31" s="407" t="str">
        <f>IF(ISERROR(I8*6),"L/日/避難所",I8*6)</f>
        <v>L/日/避難所</v>
      </c>
      <c r="L31" s="517"/>
      <c r="M31" s="517"/>
      <c r="N31" s="517"/>
      <c r="O31" s="517"/>
      <c r="P31" s="517"/>
      <c r="Q31" s="517"/>
    </row>
    <row r="32" spans="1:17" ht="17.25" customHeight="1" thickBot="1">
      <c r="A32" s="1019"/>
      <c r="B32" s="1021"/>
      <c r="C32" s="1022"/>
      <c r="D32" s="408" t="s">
        <v>41</v>
      </c>
      <c r="E32" s="953" t="s">
        <v>302</v>
      </c>
      <c r="F32" s="953"/>
      <c r="G32" s="953"/>
      <c r="H32" s="409" t="s">
        <v>295</v>
      </c>
      <c r="I32" s="1028" t="s">
        <v>192</v>
      </c>
      <c r="J32" s="1030"/>
      <c r="K32" s="410" t="s">
        <v>194</v>
      </c>
      <c r="L32" s="517"/>
      <c r="M32" s="517"/>
      <c r="N32" s="517"/>
      <c r="O32" s="517"/>
      <c r="P32" s="517"/>
      <c r="Q32" s="517"/>
    </row>
    <row r="33" spans="1:17" ht="17.25" customHeight="1" thickTop="1">
      <c r="A33" s="1019"/>
      <c r="B33" s="1021"/>
      <c r="C33" s="1023"/>
      <c r="D33" s="411" t="s">
        <v>34</v>
      </c>
      <c r="E33" s="957" t="s">
        <v>296</v>
      </c>
      <c r="F33" s="957"/>
      <c r="G33" s="958" t="s">
        <v>294</v>
      </c>
      <c r="H33" s="959"/>
      <c r="I33" s="1151" t="s">
        <v>184</v>
      </c>
      <c r="J33" s="1030"/>
      <c r="K33" s="407" t="str">
        <f>IF(ISERROR(I8*3),"L/日/避難所",I8*3)</f>
        <v>L/日/避難所</v>
      </c>
      <c r="L33" s="517"/>
      <c r="M33" s="517"/>
      <c r="N33" s="517"/>
      <c r="O33" s="517"/>
      <c r="P33" s="517"/>
      <c r="Q33" s="517"/>
    </row>
    <row r="34" spans="1:17" ht="17.25" customHeight="1">
      <c r="A34" s="1019"/>
      <c r="B34" s="1024"/>
      <c r="C34" s="1025"/>
      <c r="D34" s="394" t="s">
        <v>35</v>
      </c>
      <c r="E34" s="970" t="s">
        <v>296</v>
      </c>
      <c r="F34" s="970"/>
      <c r="G34" s="971" t="s">
        <v>294</v>
      </c>
      <c r="H34" s="972"/>
      <c r="I34" s="453" t="s">
        <v>183</v>
      </c>
      <c r="J34" s="413" t="s">
        <v>206</v>
      </c>
      <c r="K34" s="407" t="str">
        <f>IF(ISERROR(J34*I8),"L/日/避難所",J34*I8)</f>
        <v>L/日/避難所</v>
      </c>
      <c r="L34" s="517"/>
      <c r="M34" s="517"/>
      <c r="N34" s="517"/>
      <c r="O34" s="517"/>
      <c r="P34" s="517"/>
      <c r="Q34" s="517"/>
    </row>
    <row r="35" spans="1:17" ht="17.25" customHeight="1">
      <c r="A35" s="1019"/>
      <c r="B35" s="990" t="s">
        <v>36</v>
      </c>
      <c r="C35" s="1031"/>
      <c r="D35" s="382" t="s">
        <v>37</v>
      </c>
      <c r="E35" s="414" t="s">
        <v>298</v>
      </c>
      <c r="F35" s="949" t="s">
        <v>299</v>
      </c>
      <c r="G35" s="949"/>
      <c r="H35" s="415"/>
      <c r="I35" s="1035"/>
      <c r="J35" s="1036"/>
      <c r="K35" s="1037"/>
      <c r="L35" s="517"/>
      <c r="M35" s="517"/>
      <c r="N35" s="517"/>
      <c r="O35" s="517"/>
      <c r="P35" s="517"/>
      <c r="Q35" s="517"/>
    </row>
    <row r="36" spans="1:17" ht="17.25" customHeight="1" thickBot="1">
      <c r="A36" s="1019"/>
      <c r="B36" s="1032"/>
      <c r="C36" s="1033"/>
      <c r="D36" s="394" t="s">
        <v>38</v>
      </c>
      <c r="E36" s="416" t="s">
        <v>298</v>
      </c>
      <c r="F36" s="950" t="s">
        <v>299</v>
      </c>
      <c r="G36" s="950"/>
      <c r="H36" s="417"/>
      <c r="I36" s="1038"/>
      <c r="J36" s="1039"/>
      <c r="K36" s="1040"/>
      <c r="L36" s="517"/>
      <c r="M36" s="517"/>
      <c r="N36" s="517"/>
      <c r="O36" s="517"/>
      <c r="P36" s="517"/>
      <c r="Q36" s="517"/>
    </row>
    <row r="37" spans="1:17" ht="17.25" customHeight="1" thickTop="1" thickBot="1">
      <c r="A37" s="1019"/>
      <c r="B37" s="1032"/>
      <c r="C37" s="1034"/>
      <c r="D37" s="418" t="s">
        <v>39</v>
      </c>
      <c r="E37" s="419" t="s">
        <v>298</v>
      </c>
      <c r="F37" s="951" t="s">
        <v>299</v>
      </c>
      <c r="G37" s="951"/>
      <c r="H37" s="420"/>
      <c r="I37" s="1039"/>
      <c r="J37" s="1039"/>
      <c r="K37" s="1040"/>
      <c r="L37" s="517"/>
      <c r="M37" s="517"/>
      <c r="N37" s="517"/>
      <c r="O37" s="517"/>
      <c r="P37" s="517"/>
      <c r="Q37" s="517"/>
    </row>
    <row r="38" spans="1:17" ht="17.25" customHeight="1" thickTop="1">
      <c r="A38" s="1019"/>
      <c r="B38" s="1032"/>
      <c r="C38" s="1033"/>
      <c r="D38" s="411" t="s">
        <v>40</v>
      </c>
      <c r="E38" s="414" t="s">
        <v>298</v>
      </c>
      <c r="F38" s="952" t="s">
        <v>299</v>
      </c>
      <c r="G38" s="952"/>
      <c r="H38" s="415"/>
      <c r="I38" s="1038"/>
      <c r="J38" s="1039"/>
      <c r="K38" s="1040"/>
      <c r="L38" s="517"/>
      <c r="M38" s="517"/>
      <c r="N38" s="517"/>
      <c r="O38" s="517"/>
      <c r="P38" s="517"/>
      <c r="Q38" s="517"/>
    </row>
    <row r="39" spans="1:17" ht="17.25" customHeight="1" thickBot="1">
      <c r="A39" s="1019"/>
      <c r="B39" s="1032"/>
      <c r="C39" s="1033"/>
      <c r="D39" s="394" t="s">
        <v>42</v>
      </c>
      <c r="E39" s="416" t="s">
        <v>298</v>
      </c>
      <c r="F39" s="949" t="s">
        <v>299</v>
      </c>
      <c r="G39" s="949"/>
      <c r="H39" s="421"/>
      <c r="I39" s="1041"/>
      <c r="J39" s="1042"/>
      <c r="K39" s="1043"/>
      <c r="L39" s="517"/>
      <c r="M39" s="517"/>
      <c r="N39" s="517"/>
      <c r="O39" s="517"/>
      <c r="P39" s="517"/>
      <c r="Q39" s="517"/>
    </row>
    <row r="40" spans="1:17" ht="17.25" customHeight="1" thickTop="1">
      <c r="A40" s="1019"/>
      <c r="B40" s="1032"/>
      <c r="C40" s="1034"/>
      <c r="D40" s="1044" t="s">
        <v>63</v>
      </c>
      <c r="E40" s="422" t="s">
        <v>300</v>
      </c>
      <c r="F40" s="423" t="s">
        <v>180</v>
      </c>
      <c r="G40" s="424" t="s">
        <v>144</v>
      </c>
      <c r="H40" s="425" t="s">
        <v>304</v>
      </c>
      <c r="I40" s="1047" t="s">
        <v>292</v>
      </c>
      <c r="J40" s="1048"/>
      <c r="K40" s="426" t="str">
        <f>IF(ISERROR(I8/50),"箇所",ROUNDUP(I8/50,0))</f>
        <v>箇所</v>
      </c>
      <c r="L40" s="518"/>
      <c r="M40" s="519"/>
      <c r="N40" s="519"/>
      <c r="O40" s="519"/>
      <c r="P40" s="519"/>
      <c r="Q40" s="517"/>
    </row>
    <row r="41" spans="1:17" ht="17.25" customHeight="1" thickBot="1">
      <c r="A41" s="1019"/>
      <c r="B41" s="1032"/>
      <c r="C41" s="1034"/>
      <c r="D41" s="1045"/>
      <c r="E41" s="427" t="s">
        <v>146</v>
      </c>
      <c r="F41" s="604" t="s">
        <v>301</v>
      </c>
      <c r="G41" s="428" t="s">
        <v>148</v>
      </c>
      <c r="H41" s="605" t="s">
        <v>301</v>
      </c>
      <c r="I41" s="1038"/>
      <c r="J41" s="1039"/>
      <c r="K41" s="426"/>
      <c r="L41" s="517"/>
      <c r="M41" s="517"/>
      <c r="N41" s="517"/>
      <c r="O41" s="517"/>
      <c r="P41" s="517"/>
      <c r="Q41" s="517"/>
    </row>
    <row r="42" spans="1:17" ht="17.25" customHeight="1" thickTop="1" thickBot="1">
      <c r="A42" s="1019"/>
      <c r="B42" s="1032"/>
      <c r="C42" s="1034"/>
      <c r="D42" s="1046"/>
      <c r="E42" s="429" t="s">
        <v>43</v>
      </c>
      <c r="F42" s="606" t="s">
        <v>303</v>
      </c>
      <c r="G42" s="430" t="s">
        <v>61</v>
      </c>
      <c r="H42" s="607" t="s">
        <v>303</v>
      </c>
      <c r="I42" s="431"/>
      <c r="J42" s="432"/>
      <c r="K42" s="433"/>
      <c r="L42" s="517"/>
      <c r="M42" s="517"/>
      <c r="N42" s="517"/>
      <c r="O42" s="517"/>
      <c r="P42" s="517"/>
      <c r="Q42" s="517"/>
    </row>
    <row r="43" spans="1:17" ht="17.25" customHeight="1" thickTop="1">
      <c r="A43" s="1019"/>
      <c r="B43" s="1032"/>
      <c r="C43" s="1033"/>
      <c r="D43" s="434" t="s">
        <v>44</v>
      </c>
      <c r="E43" s="435" t="s">
        <v>304</v>
      </c>
      <c r="F43" s="436" t="s">
        <v>67</v>
      </c>
      <c r="G43" s="437"/>
      <c r="H43" s="438" t="s">
        <v>152</v>
      </c>
      <c r="I43" s="431"/>
      <c r="J43" s="432"/>
      <c r="K43" s="433"/>
      <c r="L43" s="517"/>
      <c r="M43" s="517"/>
      <c r="N43" s="517"/>
      <c r="O43" s="517"/>
      <c r="P43" s="517"/>
      <c r="Q43" s="517"/>
    </row>
    <row r="44" spans="1:17" ht="17.25" customHeight="1">
      <c r="A44" s="1019"/>
      <c r="B44" s="992"/>
      <c r="C44" s="993"/>
      <c r="D44" s="335" t="s">
        <v>45</v>
      </c>
      <c r="E44" s="439" t="s">
        <v>304</v>
      </c>
      <c r="F44" s="437" t="s">
        <v>68</v>
      </c>
      <c r="G44" s="435" t="s">
        <v>304</v>
      </c>
      <c r="H44" s="440" t="s">
        <v>152</v>
      </c>
      <c r="I44" s="441"/>
      <c r="J44" s="442"/>
      <c r="K44" s="443"/>
      <c r="L44" s="517"/>
      <c r="M44" s="517"/>
      <c r="N44" s="517"/>
      <c r="O44" s="517"/>
      <c r="P44" s="517"/>
      <c r="Q44" s="517"/>
    </row>
    <row r="45" spans="1:17" ht="17.25" customHeight="1" thickBot="1">
      <c r="A45" s="1019"/>
      <c r="B45" s="990" t="s">
        <v>46</v>
      </c>
      <c r="C45" s="1031"/>
      <c r="D45" s="335" t="s">
        <v>47</v>
      </c>
      <c r="E45" s="1049" t="s">
        <v>305</v>
      </c>
      <c r="F45" s="1050"/>
      <c r="G45" s="444" t="s">
        <v>49</v>
      </c>
      <c r="H45" s="445" t="s">
        <v>69</v>
      </c>
      <c r="I45" s="1035"/>
      <c r="J45" s="1036"/>
      <c r="K45" s="1037"/>
      <c r="L45" s="517"/>
      <c r="M45" s="517"/>
      <c r="N45" s="517"/>
      <c r="O45" s="517"/>
      <c r="P45" s="517"/>
      <c r="Q45" s="517"/>
    </row>
    <row r="46" spans="1:17" ht="17.25" customHeight="1" thickTop="1" thickBot="1">
      <c r="A46" s="1019"/>
      <c r="B46" s="1032"/>
      <c r="C46" s="1033"/>
      <c r="D46" s="986" t="s">
        <v>48</v>
      </c>
      <c r="E46" s="987"/>
      <c r="F46" s="439" t="s">
        <v>69</v>
      </c>
      <c r="G46" s="446" t="s">
        <v>308</v>
      </c>
      <c r="H46" s="447" t="s">
        <v>69</v>
      </c>
      <c r="I46" s="1039"/>
      <c r="J46" s="1039"/>
      <c r="K46" s="1040"/>
      <c r="L46" s="517"/>
      <c r="M46" s="517"/>
      <c r="N46" s="517"/>
      <c r="O46" s="517"/>
      <c r="P46" s="517"/>
      <c r="Q46" s="517"/>
    </row>
    <row r="47" spans="1:17" ht="17.25" customHeight="1" thickTop="1">
      <c r="A47" s="1019"/>
      <c r="B47" s="1032"/>
      <c r="C47" s="1033"/>
      <c r="D47" s="986" t="s">
        <v>56</v>
      </c>
      <c r="E47" s="987"/>
      <c r="F47" s="987"/>
      <c r="G47" s="997" t="s">
        <v>307</v>
      </c>
      <c r="H47" s="998"/>
      <c r="I47" s="1038"/>
      <c r="J47" s="1039"/>
      <c r="K47" s="1040"/>
      <c r="L47" s="517"/>
      <c r="M47" s="517"/>
      <c r="N47" s="517"/>
      <c r="O47" s="517"/>
      <c r="P47" s="517"/>
      <c r="Q47" s="517"/>
    </row>
    <row r="48" spans="1:17" ht="17.25" customHeight="1">
      <c r="A48" s="1019"/>
      <c r="B48" s="1032"/>
      <c r="C48" s="1033"/>
      <c r="D48" s="335" t="s">
        <v>52</v>
      </c>
      <c r="E48" s="386" t="s">
        <v>306</v>
      </c>
      <c r="F48" s="335" t="s">
        <v>53</v>
      </c>
      <c r="G48" s="1049" t="s">
        <v>51</v>
      </c>
      <c r="H48" s="1050"/>
      <c r="I48" s="1038"/>
      <c r="J48" s="1039"/>
      <c r="K48" s="1040"/>
      <c r="L48" s="517"/>
      <c r="M48" s="517"/>
      <c r="N48" s="517"/>
      <c r="O48" s="517"/>
      <c r="P48" s="517"/>
      <c r="Q48" s="517"/>
    </row>
    <row r="49" spans="1:17" ht="17.25" customHeight="1">
      <c r="A49" s="1019"/>
      <c r="B49" s="1032"/>
      <c r="C49" s="1033"/>
      <c r="D49" s="335" t="s">
        <v>154</v>
      </c>
      <c r="E49" s="386" t="s">
        <v>306</v>
      </c>
      <c r="F49" s="986" t="s">
        <v>70</v>
      </c>
      <c r="G49" s="987"/>
      <c r="H49" s="448" t="s">
        <v>69</v>
      </c>
      <c r="I49" s="1038"/>
      <c r="J49" s="1039"/>
      <c r="K49" s="1040"/>
      <c r="L49" s="517"/>
      <c r="M49" s="517"/>
      <c r="N49" s="517"/>
      <c r="O49" s="517"/>
      <c r="P49" s="517"/>
      <c r="Q49" s="517"/>
    </row>
    <row r="50" spans="1:17" ht="17.25" customHeight="1" thickBot="1">
      <c r="A50" s="1019"/>
      <c r="B50" s="992"/>
      <c r="C50" s="993"/>
      <c r="D50" s="434" t="s">
        <v>54</v>
      </c>
      <c r="E50" s="386" t="s">
        <v>306</v>
      </c>
      <c r="F50" s="988" t="s">
        <v>55</v>
      </c>
      <c r="G50" s="989"/>
      <c r="H50" s="445" t="s">
        <v>69</v>
      </c>
      <c r="I50" s="1041"/>
      <c r="J50" s="1042"/>
      <c r="K50" s="1043"/>
      <c r="L50" s="517"/>
      <c r="M50" s="517"/>
      <c r="N50" s="517"/>
      <c r="O50" s="517"/>
      <c r="P50" s="517"/>
      <c r="Q50" s="517"/>
    </row>
    <row r="51" spans="1:17" ht="17.25" customHeight="1" thickTop="1" thickBot="1">
      <c r="A51" s="1019"/>
      <c r="B51" s="990" t="s">
        <v>57</v>
      </c>
      <c r="C51" s="991"/>
      <c r="D51" s="449" t="s">
        <v>157</v>
      </c>
      <c r="E51" s="1002" t="s">
        <v>310</v>
      </c>
      <c r="F51" s="1002"/>
      <c r="G51" s="1003" t="s">
        <v>311</v>
      </c>
      <c r="H51" s="1004"/>
      <c r="I51" s="994" t="s">
        <v>190</v>
      </c>
      <c r="J51" s="995"/>
      <c r="K51" s="996"/>
      <c r="L51" s="517"/>
      <c r="M51" s="517"/>
      <c r="N51" s="517"/>
      <c r="O51" s="517"/>
      <c r="P51" s="517"/>
      <c r="Q51" s="517"/>
    </row>
    <row r="52" spans="1:17" ht="17.25" customHeight="1" thickTop="1">
      <c r="A52" s="1006"/>
      <c r="B52" s="992"/>
      <c r="C52" s="993"/>
      <c r="D52" s="450" t="s">
        <v>58</v>
      </c>
      <c r="E52" s="451" t="s">
        <v>69</v>
      </c>
      <c r="F52" s="452" t="s">
        <v>59</v>
      </c>
      <c r="G52" s="997" t="s">
        <v>309</v>
      </c>
      <c r="H52" s="998"/>
      <c r="I52" s="999"/>
      <c r="J52" s="1000"/>
      <c r="K52" s="1001"/>
      <c r="L52" s="517"/>
      <c r="M52" s="517"/>
      <c r="N52" s="517"/>
      <c r="O52" s="517"/>
      <c r="P52" s="517"/>
      <c r="Q52" s="517"/>
    </row>
    <row r="53" spans="1:17" ht="17.25" customHeight="1" thickBot="1">
      <c r="A53" s="364" t="s">
        <v>224</v>
      </c>
      <c r="B53" s="364"/>
      <c r="C53" s="364"/>
      <c r="D53" s="364"/>
      <c r="E53" s="985" t="s">
        <v>127</v>
      </c>
      <c r="F53" s="985"/>
      <c r="G53" s="985"/>
      <c r="H53" s="985"/>
      <c r="I53" s="985"/>
      <c r="J53" s="985"/>
      <c r="K53" s="985"/>
      <c r="L53" s="517"/>
      <c r="M53" s="517"/>
      <c r="N53" s="517"/>
      <c r="O53" s="517"/>
      <c r="P53" s="517"/>
      <c r="Q53" s="517"/>
    </row>
    <row r="54" spans="1:17" ht="17.25" customHeight="1" thickTop="1">
      <c r="A54" s="1152" t="s">
        <v>130</v>
      </c>
      <c r="B54" s="1152"/>
      <c r="C54" s="1152"/>
      <c r="D54" s="1152"/>
      <c r="E54" s="1153" t="s">
        <v>5</v>
      </c>
      <c r="F54" s="1154"/>
      <c r="G54" s="1155"/>
      <c r="H54" s="1156" t="s">
        <v>65</v>
      </c>
      <c r="I54" s="1157"/>
      <c r="J54" s="1158" t="s">
        <v>0</v>
      </c>
      <c r="K54" s="1159"/>
      <c r="L54" s="517"/>
      <c r="M54" s="517"/>
      <c r="N54" s="517"/>
      <c r="O54" s="517"/>
      <c r="P54" s="517"/>
      <c r="Q54" s="517"/>
    </row>
    <row r="55" spans="1:17" ht="17.25" customHeight="1" thickBot="1">
      <c r="A55" s="1152"/>
      <c r="B55" s="1152"/>
      <c r="C55" s="1152"/>
      <c r="D55" s="1152"/>
      <c r="E55" s="1123"/>
      <c r="F55" s="1124"/>
      <c r="G55" s="1125"/>
      <c r="H55" s="1160" t="s">
        <v>28</v>
      </c>
      <c r="I55" s="1161"/>
      <c r="J55" s="1162"/>
      <c r="K55" s="1163"/>
      <c r="L55" s="517"/>
      <c r="M55" s="517"/>
      <c r="N55" s="517"/>
      <c r="O55" s="517"/>
      <c r="P55" s="517"/>
      <c r="Q55" s="517"/>
    </row>
    <row r="56" spans="1:17" ht="17.25" customHeight="1" thickTop="1">
      <c r="A56" s="365" t="s">
        <v>1</v>
      </c>
      <c r="B56" s="364"/>
      <c r="C56" s="364"/>
      <c r="D56" s="364"/>
      <c r="E56" s="364"/>
      <c r="F56" s="364"/>
      <c r="G56" s="1168"/>
      <c r="H56" s="1168"/>
      <c r="I56" s="1168"/>
      <c r="J56" s="1168"/>
      <c r="K56" s="1168"/>
      <c r="L56" s="517"/>
      <c r="M56" s="517"/>
      <c r="N56" s="517"/>
      <c r="O56" s="517"/>
      <c r="P56" s="517"/>
      <c r="Q56" s="517"/>
    </row>
    <row r="57" spans="1:17" ht="17.25" customHeight="1">
      <c r="A57" s="365" t="s">
        <v>2</v>
      </c>
      <c r="B57" s="364"/>
      <c r="C57" s="364"/>
      <c r="D57" s="364"/>
      <c r="E57" s="364"/>
      <c r="F57" s="364"/>
      <c r="G57" s="364"/>
      <c r="H57" s="364"/>
      <c r="I57" s="364"/>
      <c r="J57" s="364"/>
      <c r="K57" s="364"/>
      <c r="L57" s="517"/>
      <c r="M57" s="517"/>
      <c r="N57" s="517"/>
      <c r="O57" s="517"/>
      <c r="P57" s="517"/>
      <c r="Q57" s="517"/>
    </row>
    <row r="58" spans="1:17" ht="17.25" customHeight="1">
      <c r="A58" s="365" t="s">
        <v>3</v>
      </c>
      <c r="B58" s="364"/>
      <c r="C58" s="364"/>
      <c r="D58" s="364"/>
      <c r="E58" s="364"/>
      <c r="F58" s="364"/>
      <c r="G58" s="364"/>
      <c r="H58" s="364"/>
      <c r="I58" s="364"/>
      <c r="J58" s="364"/>
      <c r="K58" s="364"/>
      <c r="L58" s="517"/>
      <c r="M58" s="517"/>
      <c r="N58" s="517"/>
      <c r="O58" s="517"/>
      <c r="P58" s="517"/>
      <c r="Q58" s="517"/>
    </row>
    <row r="59" spans="1:17" ht="17.25" customHeight="1" thickBot="1">
      <c r="A59" s="454"/>
      <c r="B59" s="1012" t="s">
        <v>74</v>
      </c>
      <c r="C59" s="1020"/>
      <c r="D59" s="1020"/>
      <c r="E59" s="975"/>
      <c r="F59" s="975"/>
      <c r="G59" s="975"/>
      <c r="H59" s="976"/>
      <c r="I59" s="1169" t="s">
        <v>75</v>
      </c>
      <c r="J59" s="975"/>
      <c r="K59" s="976"/>
      <c r="L59" s="517"/>
      <c r="M59" s="517"/>
      <c r="N59" s="517"/>
      <c r="O59" s="517"/>
      <c r="P59" s="517"/>
      <c r="Q59" s="517"/>
    </row>
    <row r="60" spans="1:17" ht="17.25" customHeight="1" thickTop="1">
      <c r="A60" s="1054" t="s">
        <v>95</v>
      </c>
      <c r="B60" s="1075" t="s">
        <v>76</v>
      </c>
      <c r="C60" s="1076"/>
      <c r="D60" s="1173" t="s">
        <v>77</v>
      </c>
      <c r="E60" s="395" t="s">
        <v>159</v>
      </c>
      <c r="F60" s="395"/>
      <c r="G60" s="395"/>
      <c r="H60" s="455" t="s">
        <v>77</v>
      </c>
      <c r="I60" s="326" t="s">
        <v>95</v>
      </c>
      <c r="J60" s="327" t="s">
        <v>161</v>
      </c>
      <c r="K60" s="328" t="s">
        <v>139</v>
      </c>
      <c r="L60" s="517"/>
      <c r="M60" s="517"/>
      <c r="N60" s="517"/>
      <c r="O60" s="517"/>
      <c r="P60" s="517"/>
      <c r="Q60" s="517"/>
    </row>
    <row r="61" spans="1:17" ht="17.25" customHeight="1">
      <c r="A61" s="1055"/>
      <c r="B61" s="1171"/>
      <c r="C61" s="1172"/>
      <c r="D61" s="1174"/>
      <c r="E61" s="456" t="s">
        <v>78</v>
      </c>
      <c r="F61" s="456"/>
      <c r="G61" s="456"/>
      <c r="H61" s="457" t="s">
        <v>77</v>
      </c>
      <c r="I61" s="329" t="s">
        <v>162</v>
      </c>
      <c r="J61" s="330" t="s">
        <v>163</v>
      </c>
      <c r="K61" s="331" t="s">
        <v>139</v>
      </c>
      <c r="L61" s="517"/>
      <c r="M61" s="517"/>
      <c r="N61" s="517"/>
      <c r="O61" s="517"/>
      <c r="P61" s="517"/>
      <c r="Q61" s="517"/>
    </row>
    <row r="62" spans="1:17" ht="17.25" customHeight="1" thickBot="1">
      <c r="A62" s="1055"/>
      <c r="B62" s="1175" t="s">
        <v>79</v>
      </c>
      <c r="C62" s="1176"/>
      <c r="D62" s="458" t="s">
        <v>77</v>
      </c>
      <c r="E62" s="395" t="s">
        <v>81</v>
      </c>
      <c r="F62" s="395"/>
      <c r="G62" s="395"/>
      <c r="H62" s="459" t="s">
        <v>77</v>
      </c>
      <c r="I62" s="332"/>
      <c r="J62" s="330" t="s">
        <v>164</v>
      </c>
      <c r="K62" s="331" t="s">
        <v>139</v>
      </c>
      <c r="L62" s="517"/>
      <c r="M62" s="517"/>
      <c r="N62" s="517"/>
      <c r="O62" s="517"/>
      <c r="P62" s="517"/>
      <c r="Q62" s="517"/>
    </row>
    <row r="63" spans="1:17" ht="17.25" customHeight="1" thickTop="1">
      <c r="A63" s="1055"/>
      <c r="B63" s="1175" t="s">
        <v>82</v>
      </c>
      <c r="C63" s="1176"/>
      <c r="D63" s="460" t="s">
        <v>77</v>
      </c>
      <c r="E63" s="461"/>
      <c r="F63" s="462"/>
      <c r="G63" s="461"/>
      <c r="H63" s="463"/>
      <c r="I63" s="332"/>
      <c r="J63" s="333" t="s">
        <v>165</v>
      </c>
      <c r="K63" s="334" t="s">
        <v>139</v>
      </c>
      <c r="L63" s="517"/>
      <c r="M63" s="517"/>
      <c r="N63" s="517"/>
      <c r="O63" s="517"/>
      <c r="P63" s="517"/>
      <c r="Q63" s="517"/>
    </row>
    <row r="64" spans="1:17" ht="17.25" customHeight="1" thickBot="1">
      <c r="A64" s="1055"/>
      <c r="B64" s="1175" t="s">
        <v>135</v>
      </c>
      <c r="C64" s="1176"/>
      <c r="D64" s="464" t="s">
        <v>77</v>
      </c>
      <c r="E64" s="465"/>
      <c r="F64" s="466"/>
      <c r="G64" s="465"/>
      <c r="H64" s="467"/>
      <c r="I64" s="332"/>
      <c r="J64" s="335" t="s">
        <v>166</v>
      </c>
      <c r="K64" s="336" t="s">
        <v>139</v>
      </c>
      <c r="L64" s="517"/>
      <c r="M64" s="517"/>
      <c r="N64" s="517"/>
      <c r="O64" s="517"/>
      <c r="P64" s="517"/>
      <c r="Q64" s="517"/>
    </row>
    <row r="65" spans="1:17" ht="17.25" customHeight="1" thickTop="1">
      <c r="A65" s="1055"/>
      <c r="B65" s="1177" t="s">
        <v>134</v>
      </c>
      <c r="C65" s="1178"/>
      <c r="D65" s="1190" t="s">
        <v>77</v>
      </c>
      <c r="E65" s="456" t="s">
        <v>83</v>
      </c>
      <c r="F65" s="456"/>
      <c r="G65" s="456"/>
      <c r="H65" s="457" t="s">
        <v>77</v>
      </c>
      <c r="I65" s="356" t="s">
        <v>234</v>
      </c>
      <c r="J65" s="357"/>
      <c r="K65" s="358" t="s">
        <v>139</v>
      </c>
      <c r="L65" s="517"/>
      <c r="M65" s="517"/>
      <c r="N65" s="517"/>
      <c r="O65" s="517"/>
      <c r="P65" s="517"/>
      <c r="Q65" s="517"/>
    </row>
    <row r="66" spans="1:17" ht="17.25" customHeight="1">
      <c r="A66" s="1055"/>
      <c r="B66" s="1179"/>
      <c r="C66" s="1180"/>
      <c r="D66" s="1191"/>
      <c r="E66" s="468" t="s">
        <v>84</v>
      </c>
      <c r="F66" s="468"/>
      <c r="G66" s="468"/>
      <c r="H66" s="469" t="s">
        <v>77</v>
      </c>
      <c r="I66" s="977" t="s">
        <v>235</v>
      </c>
      <c r="J66" s="978"/>
      <c r="K66" s="358" t="s">
        <v>139</v>
      </c>
      <c r="L66" s="517"/>
      <c r="M66" s="517"/>
      <c r="N66" s="517"/>
      <c r="O66" s="517"/>
      <c r="P66" s="517"/>
      <c r="Q66" s="517"/>
    </row>
    <row r="67" spans="1:17" ht="17.25" customHeight="1">
      <c r="A67" s="1055"/>
      <c r="B67" s="1181"/>
      <c r="C67" s="1182"/>
      <c r="D67" s="1174"/>
      <c r="E67" s="468" t="s">
        <v>85</v>
      </c>
      <c r="F67" s="468"/>
      <c r="G67" s="468"/>
      <c r="H67" s="469" t="s">
        <v>77</v>
      </c>
      <c r="I67" s="979" t="s">
        <v>236</v>
      </c>
      <c r="J67" s="980"/>
      <c r="K67" s="981"/>
      <c r="L67" s="517"/>
      <c r="M67" s="517"/>
      <c r="N67" s="517"/>
      <c r="O67" s="517"/>
      <c r="P67" s="517"/>
      <c r="Q67" s="517"/>
    </row>
    <row r="68" spans="1:17" ht="17.25" customHeight="1">
      <c r="A68" s="1055"/>
      <c r="B68" s="1192" t="s">
        <v>86</v>
      </c>
      <c r="C68" s="1193"/>
      <c r="D68" s="1190" t="s">
        <v>77</v>
      </c>
      <c r="E68" s="395" t="s">
        <v>87</v>
      </c>
      <c r="F68" s="395"/>
      <c r="G68" s="395"/>
      <c r="H68" s="459" t="s">
        <v>77</v>
      </c>
      <c r="I68" s="979"/>
      <c r="J68" s="980"/>
      <c r="K68" s="981"/>
      <c r="L68" s="517"/>
      <c r="M68" s="517"/>
      <c r="N68" s="517"/>
      <c r="O68" s="517"/>
      <c r="P68" s="517"/>
      <c r="Q68" s="517"/>
    </row>
    <row r="69" spans="1:17" ht="17.25" customHeight="1">
      <c r="A69" s="1055"/>
      <c r="B69" s="1194"/>
      <c r="C69" s="1195"/>
      <c r="D69" s="1191"/>
      <c r="E69" s="377" t="s">
        <v>88</v>
      </c>
      <c r="F69" s="377"/>
      <c r="G69" s="377"/>
      <c r="H69" s="470" t="s">
        <v>77</v>
      </c>
      <c r="I69" s="982" t="s">
        <v>237</v>
      </c>
      <c r="J69" s="359" t="s">
        <v>238</v>
      </c>
      <c r="K69" s="328" t="s">
        <v>139</v>
      </c>
      <c r="L69" s="517"/>
      <c r="M69" s="517"/>
      <c r="N69" s="517"/>
      <c r="O69" s="517"/>
      <c r="P69" s="517"/>
      <c r="Q69" s="517"/>
    </row>
    <row r="70" spans="1:17" ht="17.25" customHeight="1">
      <c r="A70" s="1055"/>
      <c r="B70" s="1194"/>
      <c r="C70" s="1195"/>
      <c r="D70" s="1191"/>
      <c r="E70" s="377" t="s">
        <v>89</v>
      </c>
      <c r="F70" s="377"/>
      <c r="G70" s="377"/>
      <c r="H70" s="470" t="s">
        <v>77</v>
      </c>
      <c r="I70" s="983"/>
      <c r="J70" s="360" t="s">
        <v>239</v>
      </c>
      <c r="K70" s="331" t="s">
        <v>139</v>
      </c>
      <c r="L70" s="517"/>
      <c r="M70" s="517"/>
      <c r="N70" s="517"/>
      <c r="O70" s="517"/>
      <c r="P70" s="517"/>
      <c r="Q70" s="517"/>
    </row>
    <row r="71" spans="1:17" ht="17.25" customHeight="1" thickBot="1">
      <c r="A71" s="1055"/>
      <c r="B71" s="1171"/>
      <c r="C71" s="1172"/>
      <c r="D71" s="1174"/>
      <c r="E71" s="377" t="s">
        <v>90</v>
      </c>
      <c r="F71" s="377"/>
      <c r="G71" s="377"/>
      <c r="H71" s="470" t="s">
        <v>77</v>
      </c>
      <c r="I71" s="983"/>
      <c r="J71" s="360" t="s">
        <v>240</v>
      </c>
      <c r="K71" s="331" t="s">
        <v>139</v>
      </c>
      <c r="L71" s="517"/>
      <c r="M71" s="517"/>
      <c r="N71" s="517"/>
      <c r="O71" s="517"/>
      <c r="P71" s="517"/>
      <c r="Q71" s="517"/>
    </row>
    <row r="72" spans="1:17" ht="17.25" customHeight="1" thickTop="1">
      <c r="A72" s="1055"/>
      <c r="B72" s="471" t="s">
        <v>91</v>
      </c>
      <c r="C72" s="472"/>
      <c r="D72" s="472"/>
      <c r="E72" s="473"/>
      <c r="F72" s="474" t="s">
        <v>77</v>
      </c>
      <c r="G72" s="475"/>
      <c r="H72" s="476"/>
      <c r="I72" s="983"/>
      <c r="J72" s="360" t="s">
        <v>245</v>
      </c>
      <c r="K72" s="331" t="s">
        <v>139</v>
      </c>
      <c r="L72" s="517"/>
      <c r="M72" s="517"/>
      <c r="N72" s="517"/>
      <c r="O72" s="517"/>
      <c r="P72" s="517"/>
      <c r="Q72" s="517"/>
    </row>
    <row r="73" spans="1:17" ht="17.25" customHeight="1">
      <c r="A73" s="1055"/>
      <c r="B73" s="404" t="s">
        <v>92</v>
      </c>
      <c r="C73" s="477"/>
      <c r="D73" s="477"/>
      <c r="E73" s="477"/>
      <c r="F73" s="460" t="s">
        <v>77</v>
      </c>
      <c r="G73" s="478"/>
      <c r="H73" s="479"/>
      <c r="I73" s="983"/>
      <c r="J73" s="360" t="s">
        <v>241</v>
      </c>
      <c r="K73" s="331" t="s">
        <v>139</v>
      </c>
      <c r="L73" s="517"/>
      <c r="M73" s="517"/>
      <c r="N73" s="517"/>
      <c r="O73" s="517"/>
      <c r="P73" s="517"/>
      <c r="Q73" s="517"/>
    </row>
    <row r="74" spans="1:17" ht="17.25" customHeight="1">
      <c r="A74" s="1055"/>
      <c r="B74" s="404" t="s">
        <v>93</v>
      </c>
      <c r="C74" s="477"/>
      <c r="D74" s="477"/>
      <c r="E74" s="477"/>
      <c r="F74" s="460" t="s">
        <v>77</v>
      </c>
      <c r="G74" s="478"/>
      <c r="H74" s="479"/>
      <c r="I74" s="984"/>
      <c r="J74" s="361" t="s">
        <v>325</v>
      </c>
      <c r="K74" s="334" t="s">
        <v>139</v>
      </c>
      <c r="L74" s="517"/>
      <c r="M74" s="517"/>
      <c r="N74" s="517"/>
      <c r="O74" s="517"/>
      <c r="P74" s="517"/>
      <c r="Q74" s="517"/>
    </row>
    <row r="75" spans="1:17" ht="17.25" customHeight="1" thickBot="1">
      <c r="A75" s="1170"/>
      <c r="B75" s="408" t="s">
        <v>94</v>
      </c>
      <c r="C75" s="480"/>
      <c r="D75" s="480"/>
      <c r="E75" s="480"/>
      <c r="F75" s="481" t="s">
        <v>77</v>
      </c>
      <c r="G75" s="482"/>
      <c r="H75" s="483"/>
      <c r="I75" s="974" t="s">
        <v>174</v>
      </c>
      <c r="J75" s="975"/>
      <c r="K75" s="976"/>
      <c r="L75" s="517"/>
      <c r="M75" s="517"/>
      <c r="N75" s="517"/>
      <c r="O75" s="517"/>
      <c r="P75" s="517"/>
      <c r="Q75" s="517"/>
    </row>
    <row r="76" spans="1:17" ht="17.25" customHeight="1" thickTop="1">
      <c r="A76" s="1164" t="s">
        <v>96</v>
      </c>
      <c r="B76" s="1084" t="s">
        <v>100</v>
      </c>
      <c r="C76" s="1085"/>
      <c r="D76" s="401"/>
      <c r="E76" s="377" t="s">
        <v>97</v>
      </c>
      <c r="F76" s="377"/>
      <c r="G76" s="377"/>
      <c r="H76" s="484" t="s">
        <v>77</v>
      </c>
      <c r="I76" s="960"/>
      <c r="J76" s="961"/>
      <c r="K76" s="962"/>
      <c r="L76" s="517"/>
      <c r="M76" s="517"/>
      <c r="N76" s="517"/>
      <c r="O76" s="517"/>
      <c r="P76" s="517"/>
      <c r="Q76" s="517"/>
    </row>
    <row r="77" spans="1:17" ht="17.25" customHeight="1">
      <c r="A77" s="1165"/>
      <c r="B77" s="1167"/>
      <c r="C77" s="1085"/>
      <c r="D77" s="485" t="s">
        <v>77</v>
      </c>
      <c r="E77" s="377" t="s">
        <v>98</v>
      </c>
      <c r="F77" s="377"/>
      <c r="G77" s="377"/>
      <c r="H77" s="484" t="s">
        <v>77</v>
      </c>
      <c r="I77" s="963"/>
      <c r="J77" s="964"/>
      <c r="K77" s="965"/>
      <c r="L77" s="517"/>
      <c r="M77" s="517"/>
      <c r="N77" s="517"/>
      <c r="O77" s="517"/>
      <c r="P77" s="517"/>
      <c r="Q77" s="517"/>
    </row>
    <row r="78" spans="1:17" ht="17.25" customHeight="1" thickBot="1">
      <c r="A78" s="1166"/>
      <c r="B78" s="1086"/>
      <c r="C78" s="1087"/>
      <c r="D78" s="486"/>
      <c r="E78" s="456" t="s">
        <v>99</v>
      </c>
      <c r="F78" s="456"/>
      <c r="G78" s="456"/>
      <c r="H78" s="487" t="s">
        <v>77</v>
      </c>
      <c r="I78" s="963"/>
      <c r="J78" s="964"/>
      <c r="K78" s="965"/>
      <c r="L78" s="517"/>
      <c r="M78" s="517"/>
      <c r="N78" s="517"/>
      <c r="O78" s="517"/>
      <c r="P78" s="517"/>
      <c r="Q78" s="517"/>
    </row>
    <row r="79" spans="1:17" ht="17.25" customHeight="1" thickTop="1">
      <c r="A79" s="1018" t="s">
        <v>106</v>
      </c>
      <c r="B79" s="488" t="s">
        <v>101</v>
      </c>
      <c r="C79" s="489"/>
      <c r="D79" s="1012" t="s">
        <v>102</v>
      </c>
      <c r="E79" s="1014"/>
      <c r="F79" s="490" t="s">
        <v>175</v>
      </c>
      <c r="G79" s="491" t="s">
        <v>80</v>
      </c>
      <c r="H79" s="492" t="s">
        <v>103</v>
      </c>
      <c r="I79" s="362" t="s">
        <v>167</v>
      </c>
      <c r="J79" s="617" t="s">
        <v>168</v>
      </c>
      <c r="K79" s="618"/>
      <c r="L79" s="517"/>
      <c r="M79" s="517"/>
      <c r="N79" s="517"/>
      <c r="O79" s="517"/>
      <c r="P79" s="517"/>
      <c r="Q79" s="517"/>
    </row>
    <row r="80" spans="1:17" ht="17.25" customHeight="1" thickBot="1">
      <c r="A80" s="1019"/>
      <c r="B80" s="335" t="s">
        <v>176</v>
      </c>
      <c r="C80" s="489"/>
      <c r="D80" s="1220" t="s">
        <v>139</v>
      </c>
      <c r="E80" s="1221"/>
      <c r="F80" s="493" t="s">
        <v>116</v>
      </c>
      <c r="G80" s="494" t="s">
        <v>116</v>
      </c>
      <c r="H80" s="495" t="s">
        <v>116</v>
      </c>
      <c r="I80" s="363" t="s">
        <v>170</v>
      </c>
      <c r="J80" s="968" t="s">
        <v>168</v>
      </c>
      <c r="K80" s="969"/>
      <c r="L80" s="517"/>
      <c r="M80" s="517"/>
      <c r="N80" s="517"/>
      <c r="O80" s="517"/>
      <c r="P80" s="517"/>
      <c r="Q80" s="517"/>
    </row>
    <row r="81" spans="1:17" ht="17.25" customHeight="1" thickTop="1">
      <c r="A81" s="1019"/>
      <c r="B81" s="1183" t="s">
        <v>104</v>
      </c>
      <c r="C81" s="496" t="s">
        <v>107</v>
      </c>
      <c r="D81" s="1186" t="s">
        <v>77</v>
      </c>
      <c r="E81" s="1187"/>
      <c r="F81" s="493" t="s">
        <v>116</v>
      </c>
      <c r="G81" s="494" t="s">
        <v>116</v>
      </c>
      <c r="H81" s="495" t="s">
        <v>116</v>
      </c>
      <c r="I81" s="363" t="s">
        <v>171</v>
      </c>
      <c r="J81" s="968" t="s">
        <v>168</v>
      </c>
      <c r="K81" s="969"/>
      <c r="L81" s="517"/>
      <c r="M81" s="517"/>
      <c r="N81" s="517"/>
      <c r="O81" s="517"/>
      <c r="P81" s="517"/>
      <c r="Q81" s="517"/>
    </row>
    <row r="82" spans="1:17" ht="17.25" customHeight="1">
      <c r="A82" s="1019"/>
      <c r="B82" s="1184"/>
      <c r="C82" s="497" t="s">
        <v>108</v>
      </c>
      <c r="D82" s="1188" t="s">
        <v>116</v>
      </c>
      <c r="E82" s="1189"/>
      <c r="F82" s="498" t="s">
        <v>116</v>
      </c>
      <c r="G82" s="499" t="s">
        <v>116</v>
      </c>
      <c r="H82" s="500" t="s">
        <v>116</v>
      </c>
      <c r="I82" s="363" t="s">
        <v>172</v>
      </c>
      <c r="J82" s="968" t="s">
        <v>168</v>
      </c>
      <c r="K82" s="969"/>
      <c r="L82" s="517"/>
      <c r="M82" s="517"/>
      <c r="N82" s="517"/>
      <c r="O82" s="517"/>
      <c r="P82" s="517"/>
      <c r="Q82" s="517"/>
    </row>
    <row r="83" spans="1:17" ht="17.25" customHeight="1" thickBot="1">
      <c r="A83" s="1019"/>
      <c r="B83" s="1184"/>
      <c r="C83" s="497" t="s">
        <v>109</v>
      </c>
      <c r="D83" s="1188" t="s">
        <v>116</v>
      </c>
      <c r="E83" s="1189"/>
      <c r="F83" s="498" t="s">
        <v>116</v>
      </c>
      <c r="G83" s="499" t="s">
        <v>116</v>
      </c>
      <c r="H83" s="500" t="s">
        <v>116</v>
      </c>
      <c r="I83" s="501" t="s">
        <v>173</v>
      </c>
      <c r="J83" s="1222" t="s">
        <v>168</v>
      </c>
      <c r="K83" s="1223"/>
      <c r="L83" s="517"/>
      <c r="M83" s="517"/>
      <c r="N83" s="517"/>
      <c r="O83" s="517"/>
      <c r="P83" s="517"/>
      <c r="Q83" s="517"/>
    </row>
    <row r="84" spans="1:17" ht="17.25" customHeight="1" thickTop="1" thickBot="1">
      <c r="A84" s="1019"/>
      <c r="B84" s="1185"/>
      <c r="C84" s="502" t="s">
        <v>110</v>
      </c>
      <c r="D84" s="1207" t="s">
        <v>116</v>
      </c>
      <c r="E84" s="1208"/>
      <c r="F84" s="503" t="s">
        <v>116</v>
      </c>
      <c r="G84" s="504" t="s">
        <v>116</v>
      </c>
      <c r="H84" s="503" t="s">
        <v>116</v>
      </c>
      <c r="I84" s="1024" t="s">
        <v>174</v>
      </c>
      <c r="J84" s="1224"/>
      <c r="K84" s="1025"/>
      <c r="L84" s="517"/>
      <c r="M84" s="517"/>
      <c r="N84" s="517"/>
      <c r="O84" s="517"/>
      <c r="P84" s="517"/>
      <c r="Q84" s="517"/>
    </row>
    <row r="85" spans="1:17" ht="17.25" customHeight="1" thickTop="1">
      <c r="A85" s="1019"/>
      <c r="B85" s="1225" t="s">
        <v>105</v>
      </c>
      <c r="C85" s="505" t="s">
        <v>111</v>
      </c>
      <c r="D85" s="1229" t="s">
        <v>116</v>
      </c>
      <c r="E85" s="1229"/>
      <c r="F85" s="494" t="s">
        <v>116</v>
      </c>
      <c r="G85" s="494" t="s">
        <v>116</v>
      </c>
      <c r="H85" s="493" t="s">
        <v>116</v>
      </c>
      <c r="I85" s="1035"/>
      <c r="J85" s="1036"/>
      <c r="K85" s="1037"/>
      <c r="L85" s="517"/>
      <c r="M85" s="517"/>
      <c r="N85" s="517"/>
      <c r="O85" s="517"/>
      <c r="P85" s="517"/>
      <c r="Q85" s="517"/>
    </row>
    <row r="86" spans="1:17" ht="17.25" customHeight="1">
      <c r="A86" s="1019"/>
      <c r="B86" s="1226"/>
      <c r="C86" s="506" t="s">
        <v>112</v>
      </c>
      <c r="D86" s="1230" t="s">
        <v>116</v>
      </c>
      <c r="E86" s="1230"/>
      <c r="F86" s="499" t="s">
        <v>116</v>
      </c>
      <c r="G86" s="499" t="s">
        <v>116</v>
      </c>
      <c r="H86" s="498" t="s">
        <v>116</v>
      </c>
      <c r="I86" s="1038"/>
      <c r="J86" s="1039"/>
      <c r="K86" s="1040"/>
      <c r="L86" s="517"/>
      <c r="M86" s="517"/>
      <c r="N86" s="517"/>
      <c r="O86" s="517"/>
      <c r="P86" s="517"/>
      <c r="Q86" s="517"/>
    </row>
    <row r="87" spans="1:17" ht="17.25" customHeight="1" thickBot="1">
      <c r="A87" s="1019"/>
      <c r="B87" s="1226"/>
      <c r="C87" s="507" t="s">
        <v>113</v>
      </c>
      <c r="D87" s="1231" t="s">
        <v>116</v>
      </c>
      <c r="E87" s="1231"/>
      <c r="F87" s="499" t="s">
        <v>116</v>
      </c>
      <c r="G87" s="499" t="s">
        <v>116</v>
      </c>
      <c r="H87" s="498" t="s">
        <v>116</v>
      </c>
      <c r="I87" s="1038"/>
      <c r="J87" s="1039"/>
      <c r="K87" s="1040"/>
      <c r="L87" s="517"/>
      <c r="M87" s="517"/>
      <c r="N87" s="517"/>
      <c r="O87" s="517"/>
      <c r="P87" s="517"/>
      <c r="Q87" s="517"/>
    </row>
    <row r="88" spans="1:17" ht="17.25" customHeight="1" thickTop="1">
      <c r="A88" s="1019"/>
      <c r="B88" s="1227"/>
      <c r="C88" s="508" t="s">
        <v>114</v>
      </c>
      <c r="D88" s="1205" t="s">
        <v>116</v>
      </c>
      <c r="E88" s="1206"/>
      <c r="F88" s="509" t="s">
        <v>116</v>
      </c>
      <c r="G88" s="510" t="s">
        <v>116</v>
      </c>
      <c r="H88" s="509" t="s">
        <v>116</v>
      </c>
      <c r="I88" s="1038"/>
      <c r="J88" s="1039"/>
      <c r="K88" s="1040"/>
      <c r="L88" s="517"/>
      <c r="M88" s="517"/>
      <c r="N88" s="517"/>
      <c r="O88" s="517"/>
      <c r="P88" s="517"/>
      <c r="Q88" s="517"/>
    </row>
    <row r="89" spans="1:17" ht="17.25" customHeight="1" thickBot="1">
      <c r="A89" s="1006"/>
      <c r="B89" s="1228"/>
      <c r="C89" s="502" t="s">
        <v>115</v>
      </c>
      <c r="D89" s="1207" t="s">
        <v>116</v>
      </c>
      <c r="E89" s="1208"/>
      <c r="F89" s="503" t="s">
        <v>116</v>
      </c>
      <c r="G89" s="504" t="s">
        <v>116</v>
      </c>
      <c r="H89" s="503" t="s">
        <v>116</v>
      </c>
      <c r="I89" s="1041"/>
      <c r="J89" s="1042"/>
      <c r="K89" s="1043"/>
      <c r="L89" s="517"/>
      <c r="M89" s="517"/>
      <c r="N89" s="517"/>
      <c r="O89" s="517"/>
      <c r="P89" s="517"/>
      <c r="Q89" s="517"/>
    </row>
    <row r="90" spans="1:17" ht="17.25" customHeight="1" thickTop="1">
      <c r="A90" s="1018" t="s">
        <v>117</v>
      </c>
      <c r="B90" s="394" t="s">
        <v>119</v>
      </c>
      <c r="C90" s="511"/>
      <c r="D90" s="377"/>
      <c r="E90" s="1209"/>
      <c r="F90" s="1210"/>
      <c r="G90" s="1210"/>
      <c r="H90" s="1210"/>
      <c r="I90" s="1210"/>
      <c r="J90" s="1210"/>
      <c r="K90" s="1211"/>
      <c r="L90" s="517"/>
      <c r="M90" s="517"/>
      <c r="N90" s="517"/>
      <c r="O90" s="517"/>
      <c r="P90" s="517"/>
      <c r="Q90" s="517"/>
    </row>
    <row r="91" spans="1:17" ht="17.25" customHeight="1">
      <c r="A91" s="1019"/>
      <c r="B91" s="411" t="s">
        <v>120</v>
      </c>
      <c r="C91" s="512"/>
      <c r="D91" s="456"/>
      <c r="E91" s="1212"/>
      <c r="F91" s="1212"/>
      <c r="G91" s="1212"/>
      <c r="H91" s="1212"/>
      <c r="I91" s="1212"/>
      <c r="J91" s="1212"/>
      <c r="K91" s="1213"/>
      <c r="L91" s="517"/>
      <c r="M91" s="517"/>
      <c r="N91" s="517"/>
      <c r="O91" s="517"/>
      <c r="P91" s="517"/>
      <c r="Q91" s="517"/>
    </row>
    <row r="92" spans="1:17" ht="17.25" customHeight="1">
      <c r="A92" s="1019"/>
      <c r="B92" s="394" t="s">
        <v>121</v>
      </c>
      <c r="C92" s="513"/>
      <c r="D92" s="395"/>
      <c r="E92" s="1210"/>
      <c r="F92" s="1210"/>
      <c r="G92" s="1210"/>
      <c r="H92" s="1210"/>
      <c r="I92" s="1210"/>
      <c r="J92" s="1210"/>
      <c r="K92" s="1211"/>
      <c r="L92" s="517"/>
      <c r="M92" s="517"/>
      <c r="N92" s="517"/>
      <c r="O92" s="517"/>
      <c r="P92" s="517"/>
      <c r="Q92" s="517"/>
    </row>
    <row r="93" spans="1:17" ht="17.25" customHeight="1">
      <c r="A93" s="1019"/>
      <c r="B93" s="411" t="s">
        <v>122</v>
      </c>
      <c r="C93" s="512"/>
      <c r="D93" s="512"/>
      <c r="E93" s="1212"/>
      <c r="F93" s="1212"/>
      <c r="G93" s="1212"/>
      <c r="H93" s="1212"/>
      <c r="I93" s="1212"/>
      <c r="J93" s="1212"/>
      <c r="K93" s="1213"/>
      <c r="L93" s="520"/>
      <c r="M93" s="521"/>
      <c r="N93" s="521"/>
      <c r="O93" s="355" t="s">
        <v>195</v>
      </c>
      <c r="P93" s="355" t="s">
        <v>196</v>
      </c>
      <c r="Q93" s="355" t="s">
        <v>197</v>
      </c>
    </row>
    <row r="94" spans="1:17" ht="17.25" customHeight="1">
      <c r="A94" s="1019"/>
      <c r="B94" s="1092" t="s">
        <v>123</v>
      </c>
      <c r="C94" s="1093"/>
      <c r="D94" s="1093"/>
      <c r="E94" s="1216"/>
      <c r="F94" s="1216"/>
      <c r="G94" s="1216"/>
      <c r="H94" s="1216"/>
      <c r="I94" s="1216"/>
      <c r="J94" s="1216"/>
      <c r="K94" s="1217"/>
      <c r="L94" s="522"/>
      <c r="M94" s="523" t="s">
        <v>198</v>
      </c>
      <c r="N94" s="523" t="s">
        <v>139</v>
      </c>
      <c r="O94" s="524" t="str">
        <f>+K13</f>
        <v>人</v>
      </c>
      <c r="P94" s="524" t="str">
        <f>+I8</f>
        <v>人</v>
      </c>
      <c r="Q94" s="524" t="e">
        <f>+P94-O94</f>
        <v>#VALUE!</v>
      </c>
    </row>
    <row r="95" spans="1:17" ht="17.25" customHeight="1">
      <c r="A95" s="1006"/>
      <c r="B95" s="1214"/>
      <c r="C95" s="1215"/>
      <c r="D95" s="1215"/>
      <c r="E95" s="1218"/>
      <c r="F95" s="1218"/>
      <c r="G95" s="1218"/>
      <c r="H95" s="1218"/>
      <c r="I95" s="1218"/>
      <c r="J95" s="1218"/>
      <c r="K95" s="1219"/>
      <c r="L95" s="522"/>
      <c r="M95" s="523" t="s">
        <v>199</v>
      </c>
      <c r="N95" s="523" t="s">
        <v>139</v>
      </c>
      <c r="O95" s="524" t="str">
        <f>+K15</f>
        <v>人</v>
      </c>
      <c r="P95" s="524" t="str">
        <f>+I8</f>
        <v>人</v>
      </c>
      <c r="Q95" s="524" t="e">
        <f>+P95-O95</f>
        <v>#VALUE!</v>
      </c>
    </row>
    <row r="96" spans="1:17" ht="17.25" customHeight="1">
      <c r="A96" s="1018" t="s">
        <v>118</v>
      </c>
      <c r="B96" s="1196" t="s">
        <v>131</v>
      </c>
      <c r="C96" s="1197"/>
      <c r="D96" s="1197"/>
      <c r="E96" s="1197"/>
      <c r="F96" s="1197"/>
      <c r="G96" s="1197"/>
      <c r="H96" s="1197"/>
      <c r="I96" s="1197"/>
      <c r="J96" s="1197"/>
      <c r="K96" s="1198"/>
      <c r="L96" s="525"/>
      <c r="M96" s="523" t="s">
        <v>201</v>
      </c>
      <c r="N96" s="523" t="s">
        <v>285</v>
      </c>
      <c r="O96" s="524" t="str">
        <f>+K29</f>
        <v>個</v>
      </c>
      <c r="P96" s="524" t="str">
        <f>+K30</f>
        <v>個</v>
      </c>
      <c r="Q96" s="524" t="e">
        <f>+O96-P96</f>
        <v>#VALUE!</v>
      </c>
    </row>
    <row r="97" spans="1:17" ht="17.25" customHeight="1">
      <c r="A97" s="1019"/>
      <c r="B97" s="1199"/>
      <c r="C97" s="1200"/>
      <c r="D97" s="1200"/>
      <c r="E97" s="1200"/>
      <c r="F97" s="1200"/>
      <c r="G97" s="1200"/>
      <c r="H97" s="1200"/>
      <c r="I97" s="1200"/>
      <c r="J97" s="1200"/>
      <c r="K97" s="1201"/>
      <c r="L97" s="525"/>
      <c r="M97" s="523" t="s">
        <v>202</v>
      </c>
      <c r="N97" s="523" t="s">
        <v>286</v>
      </c>
      <c r="O97" s="524" t="str">
        <f>+K31</f>
        <v>L/日/避難所</v>
      </c>
      <c r="P97" s="524" t="str">
        <f>+K32</f>
        <v>L/日/避難所</v>
      </c>
      <c r="Q97" s="524" t="e">
        <f>+O97-P97</f>
        <v>#VALUE!</v>
      </c>
    </row>
    <row r="98" spans="1:17" ht="17.25" customHeight="1">
      <c r="A98" s="1019"/>
      <c r="B98" s="1196" t="s">
        <v>132</v>
      </c>
      <c r="C98" s="1197"/>
      <c r="D98" s="1197"/>
      <c r="E98" s="1197"/>
      <c r="F98" s="1197"/>
      <c r="G98" s="1197"/>
      <c r="H98" s="1197"/>
      <c r="I98" s="1197"/>
      <c r="J98" s="1197"/>
      <c r="K98" s="1198"/>
      <c r="L98" s="525"/>
      <c r="M98" s="523" t="s">
        <v>203</v>
      </c>
      <c r="N98" s="523" t="s">
        <v>287</v>
      </c>
      <c r="O98" s="524" t="str">
        <f>+K33</f>
        <v>L/日/避難所</v>
      </c>
      <c r="P98" s="524" t="str">
        <f>+K34</f>
        <v>L/日/避難所</v>
      </c>
      <c r="Q98" s="524" t="e">
        <f>+O98-P98</f>
        <v>#VALUE!</v>
      </c>
    </row>
    <row r="99" spans="1:17" ht="17.25" customHeight="1">
      <c r="A99" s="1019"/>
      <c r="B99" s="1199"/>
      <c r="C99" s="1200"/>
      <c r="D99" s="1200"/>
      <c r="E99" s="1200"/>
      <c r="F99" s="1200"/>
      <c r="G99" s="1200"/>
      <c r="H99" s="1200"/>
      <c r="I99" s="1200"/>
      <c r="J99" s="1200"/>
      <c r="K99" s="1201"/>
      <c r="L99" s="525"/>
      <c r="M99" s="523" t="s">
        <v>205</v>
      </c>
      <c r="N99" s="523" t="s">
        <v>288</v>
      </c>
      <c r="O99" s="524" t="str">
        <f>+K40</f>
        <v>箇所</v>
      </c>
      <c r="P99" s="524" t="str">
        <f>+F40</f>
        <v>（　　箇所）</v>
      </c>
      <c r="Q99" s="524" t="e">
        <f>+O99-P99</f>
        <v>#VALUE!</v>
      </c>
    </row>
    <row r="100" spans="1:17" ht="17.25" customHeight="1">
      <c r="A100" s="1019"/>
      <c r="B100" s="1196" t="s">
        <v>124</v>
      </c>
      <c r="C100" s="1197"/>
      <c r="D100" s="1197"/>
      <c r="E100" s="1197"/>
      <c r="F100" s="1197"/>
      <c r="G100" s="1197"/>
      <c r="H100" s="1197"/>
      <c r="I100" s="1197"/>
      <c r="J100" s="1197"/>
      <c r="K100" s="1198"/>
      <c r="L100" s="526"/>
      <c r="M100" s="523" t="s">
        <v>204</v>
      </c>
      <c r="N100" s="523"/>
      <c r="O100" s="1232">
        <f>+I52</f>
        <v>0</v>
      </c>
      <c r="P100" s="1232"/>
      <c r="Q100" s="1232"/>
    </row>
    <row r="101" spans="1:17" ht="17.25" customHeight="1" thickBot="1">
      <c r="A101" s="1019"/>
      <c r="B101" s="1202"/>
      <c r="C101" s="1203"/>
      <c r="D101" s="1203"/>
      <c r="E101" s="1203"/>
      <c r="F101" s="1203"/>
      <c r="G101" s="1203"/>
      <c r="H101" s="1203"/>
      <c r="I101" s="1203"/>
      <c r="J101" s="1203"/>
      <c r="K101" s="1204"/>
      <c r="L101" s="526"/>
      <c r="M101" s="523" t="s">
        <v>200</v>
      </c>
      <c r="N101" s="523"/>
      <c r="O101" s="524" t="str">
        <f>+F25</f>
        <v>有　・　無</v>
      </c>
      <c r="P101" s="524"/>
      <c r="Q101" s="524"/>
    </row>
    <row r="102" spans="1:17" ht="14.25" customHeight="1" thickTop="1">
      <c r="A102" s="1055"/>
      <c r="B102" s="514" t="s">
        <v>227</v>
      </c>
      <c r="C102" s="514"/>
      <c r="D102" s="515"/>
      <c r="E102" s="515"/>
      <c r="F102" s="515"/>
      <c r="G102" s="515"/>
      <c r="H102" s="515"/>
      <c r="I102" s="515"/>
      <c r="J102" s="515"/>
      <c r="K102" s="516"/>
      <c r="L102" s="527"/>
      <c r="M102" s="528"/>
      <c r="N102" s="528"/>
      <c r="O102" s="529"/>
      <c r="P102" s="529"/>
      <c r="Q102" s="529"/>
    </row>
    <row r="103" spans="1:17" ht="14.25" customHeight="1">
      <c r="A103" s="1055"/>
      <c r="B103" s="1147" t="s">
        <v>351</v>
      </c>
      <c r="C103" s="1148"/>
      <c r="D103" s="1149"/>
      <c r="E103" s="1149"/>
      <c r="F103" s="1149"/>
      <c r="G103" s="1149"/>
      <c r="H103" s="1149"/>
      <c r="I103" s="1149"/>
      <c r="J103" s="1149"/>
      <c r="K103" s="1150"/>
      <c r="L103" s="527"/>
      <c r="M103" s="528"/>
      <c r="N103" s="528"/>
      <c r="O103" s="528"/>
      <c r="P103" s="528"/>
      <c r="Q103" s="528"/>
    </row>
    <row r="104" spans="1:17" ht="14.25" customHeight="1">
      <c r="A104" s="1055"/>
      <c r="B104" s="1141"/>
      <c r="C104" s="1142"/>
      <c r="D104" s="1142"/>
      <c r="E104" s="1142"/>
      <c r="F104" s="1142"/>
      <c r="G104" s="1142"/>
      <c r="H104" s="1142"/>
      <c r="I104" s="1142"/>
      <c r="J104" s="1142"/>
      <c r="K104" s="1143"/>
      <c r="L104" s="528"/>
      <c r="M104" s="529"/>
      <c r="N104" s="529"/>
      <c r="O104" s="529"/>
      <c r="P104" s="529"/>
      <c r="Q104" s="517"/>
    </row>
    <row r="105" spans="1:17" ht="14.25" customHeight="1" thickBot="1">
      <c r="A105" s="1170"/>
      <c r="B105" s="1144"/>
      <c r="C105" s="1145"/>
      <c r="D105" s="1145"/>
      <c r="E105" s="1145"/>
      <c r="F105" s="1145"/>
      <c r="G105" s="1145"/>
      <c r="H105" s="1145"/>
      <c r="I105" s="1145"/>
      <c r="J105" s="1145"/>
      <c r="K105" s="1146"/>
      <c r="L105" s="517"/>
      <c r="M105" s="517"/>
      <c r="N105" s="517"/>
      <c r="O105" s="517"/>
      <c r="P105" s="517"/>
      <c r="Q105" s="517"/>
    </row>
    <row r="106" spans="1:17" ht="14.25" thickTop="1"/>
  </sheetData>
  <mergeCells count="150">
    <mergeCell ref="E1:K1"/>
    <mergeCell ref="A2:E3"/>
    <mergeCell ref="G2:H2"/>
    <mergeCell ref="I2:K2"/>
    <mergeCell ref="G3:H3"/>
    <mergeCell ref="I3:K3"/>
    <mergeCell ref="A7:A13"/>
    <mergeCell ref="B7:E7"/>
    <mergeCell ref="F7:H7"/>
    <mergeCell ref="B8:E8"/>
    <mergeCell ref="D9:E9"/>
    <mergeCell ref="G9:H9"/>
    <mergeCell ref="B13:H13"/>
    <mergeCell ref="J9:K9"/>
    <mergeCell ref="B10:E10"/>
    <mergeCell ref="G10:H10"/>
    <mergeCell ref="D11:E11"/>
    <mergeCell ref="I11:K12"/>
    <mergeCell ref="B12:H12"/>
    <mergeCell ref="I13:J13"/>
    <mergeCell ref="A14:A26"/>
    <mergeCell ref="B14:H14"/>
    <mergeCell ref="I14:J14"/>
    <mergeCell ref="D15:H15"/>
    <mergeCell ref="I15:J15"/>
    <mergeCell ref="D16:H16"/>
    <mergeCell ref="I16:J16"/>
    <mergeCell ref="B17:H17"/>
    <mergeCell ref="B18:H18"/>
    <mergeCell ref="D19:H19"/>
    <mergeCell ref="B20:C21"/>
    <mergeCell ref="D20:H20"/>
    <mergeCell ref="I20:K20"/>
    <mergeCell ref="D21:K21"/>
    <mergeCell ref="B22:C23"/>
    <mergeCell ref="D22:H22"/>
    <mergeCell ref="I22:K23"/>
    <mergeCell ref="D23:H23"/>
    <mergeCell ref="B24:H24"/>
    <mergeCell ref="I24:K26"/>
    <mergeCell ref="G25:H25"/>
    <mergeCell ref="B26:D26"/>
    <mergeCell ref="F26:H26"/>
    <mergeCell ref="A27:A28"/>
    <mergeCell ref="B27:H28"/>
    <mergeCell ref="I27:K28"/>
    <mergeCell ref="A29:A52"/>
    <mergeCell ref="B29:C34"/>
    <mergeCell ref="I29:J29"/>
    <mergeCell ref="I30:J30"/>
    <mergeCell ref="I31:J31"/>
    <mergeCell ref="I32:J32"/>
    <mergeCell ref="I33:J33"/>
    <mergeCell ref="B35:C44"/>
    <mergeCell ref="I35:K39"/>
    <mergeCell ref="D40:D42"/>
    <mergeCell ref="I40:J40"/>
    <mergeCell ref="B45:C50"/>
    <mergeCell ref="E45:F45"/>
    <mergeCell ref="I45:K50"/>
    <mergeCell ref="D46:E46"/>
    <mergeCell ref="D47:F47"/>
    <mergeCell ref="G47:H47"/>
    <mergeCell ref="G48:H48"/>
    <mergeCell ref="F49:G49"/>
    <mergeCell ref="F50:G50"/>
    <mergeCell ref="I41:J41"/>
    <mergeCell ref="I75:K75"/>
    <mergeCell ref="I66:J66"/>
    <mergeCell ref="I67:K68"/>
    <mergeCell ref="I69:I74"/>
    <mergeCell ref="B51:C52"/>
    <mergeCell ref="I51:K51"/>
    <mergeCell ref="G52:H52"/>
    <mergeCell ref="I52:K52"/>
    <mergeCell ref="E53:K53"/>
    <mergeCell ref="A54:D55"/>
    <mergeCell ref="E54:G54"/>
    <mergeCell ref="H54:I54"/>
    <mergeCell ref="J54:K54"/>
    <mergeCell ref="E55:G55"/>
    <mergeCell ref="H55:I55"/>
    <mergeCell ref="J55:K55"/>
    <mergeCell ref="A60:A75"/>
    <mergeCell ref="B60:C61"/>
    <mergeCell ref="D60:D61"/>
    <mergeCell ref="B62:C62"/>
    <mergeCell ref="B63:C63"/>
    <mergeCell ref="B64:C64"/>
    <mergeCell ref="B65:C67"/>
    <mergeCell ref="D65:D67"/>
    <mergeCell ref="B68:C71"/>
    <mergeCell ref="D68:D71"/>
    <mergeCell ref="O100:Q100"/>
    <mergeCell ref="B103:C103"/>
    <mergeCell ref="D103:K103"/>
    <mergeCell ref="B104:K105"/>
    <mergeCell ref="D88:E88"/>
    <mergeCell ref="D89:E89"/>
    <mergeCell ref="A90:A95"/>
    <mergeCell ref="E90:K91"/>
    <mergeCell ref="E92:K93"/>
    <mergeCell ref="B94:D95"/>
    <mergeCell ref="E94:K95"/>
    <mergeCell ref="I85:K89"/>
    <mergeCell ref="A79:A89"/>
    <mergeCell ref="D79:E79"/>
    <mergeCell ref="J79:K79"/>
    <mergeCell ref="D80:E80"/>
    <mergeCell ref="J80:K80"/>
    <mergeCell ref="B81:B84"/>
    <mergeCell ref="D81:E81"/>
    <mergeCell ref="J81:K81"/>
    <mergeCell ref="D82:E82"/>
    <mergeCell ref="J82:K82"/>
    <mergeCell ref="B59:H59"/>
    <mergeCell ref="I59:K59"/>
    <mergeCell ref="E34:F34"/>
    <mergeCell ref="G34:H34"/>
    <mergeCell ref="F35:G35"/>
    <mergeCell ref="F36:G36"/>
    <mergeCell ref="F37:G37"/>
    <mergeCell ref="F38:G38"/>
    <mergeCell ref="F39:G39"/>
    <mergeCell ref="E51:F51"/>
    <mergeCell ref="G51:H51"/>
    <mergeCell ref="E29:F29"/>
    <mergeCell ref="G29:H29"/>
    <mergeCell ref="E30:F30"/>
    <mergeCell ref="G30:H30"/>
    <mergeCell ref="E31:G31"/>
    <mergeCell ref="E33:F33"/>
    <mergeCell ref="G33:H33"/>
    <mergeCell ref="E32:G32"/>
    <mergeCell ref="G56:K56"/>
    <mergeCell ref="A96:A105"/>
    <mergeCell ref="B96:K97"/>
    <mergeCell ref="B98:K99"/>
    <mergeCell ref="B100:K101"/>
    <mergeCell ref="A76:A78"/>
    <mergeCell ref="B76:C78"/>
    <mergeCell ref="I76:K78"/>
    <mergeCell ref="D84:E84"/>
    <mergeCell ref="I84:K84"/>
    <mergeCell ref="B85:B89"/>
    <mergeCell ref="D85:E85"/>
    <mergeCell ref="D86:E86"/>
    <mergeCell ref="D87:E87"/>
    <mergeCell ref="D83:E83"/>
    <mergeCell ref="J83:K83"/>
  </mergeCells>
  <phoneticPr fontId="23"/>
  <conditionalFormatting sqref="Q96 Q101">
    <cfRule type="cellIs" dxfId="127" priority="4" stopIfTrue="1" operator="greaterThan">
      <formula>0</formula>
    </cfRule>
  </conditionalFormatting>
  <conditionalFormatting sqref="Q99">
    <cfRule type="cellIs" dxfId="126" priority="3" stopIfTrue="1" operator="greaterThan">
      <formula>0</formula>
    </cfRule>
  </conditionalFormatting>
  <conditionalFormatting sqref="Q97:Q98">
    <cfRule type="cellIs" dxfId="125" priority="2" stopIfTrue="1" operator="greaterThan">
      <formula>0</formula>
    </cfRule>
  </conditionalFormatting>
  <conditionalFormatting sqref="Q94:Q95">
    <cfRule type="cellIs" dxfId="124" priority="1" stopIfTrue="1" operator="greaterThan">
      <formula>0</formula>
    </cfRule>
  </conditionalFormatting>
  <dataValidations count="18">
    <dataValidation type="list" allowBlank="1" showInputMessage="1" showErrorMessage="1" sqref="F61">
      <formula1>"熊本県,大分県,福岡県,長崎県"</formula1>
    </dataValidation>
    <dataValidation type="list" allowBlank="1" showInputMessage="1" showErrorMessage="1" sqref="J80:K83">
      <formula1>"◎,○,×"</formula1>
    </dataValidation>
    <dataValidation type="list" allowBlank="1" showInputMessage="1" showErrorMessage="1" sqref="G51:H51">
      <formula1>"十分 ・ 不足 ・ 無,十分,不足,無"</formula1>
    </dataValidation>
    <dataValidation type="list" allowBlank="1" showInputMessage="1" showErrorMessage="1" sqref="E51">
      <formula1>"１回　・　２回　・　３回,１回,２回,３回"</formula1>
    </dataValidation>
    <dataValidation type="list" allowBlank="1" showInputMessage="1" showErrorMessage="1" sqref="G47:H48">
      <formula1>"不適　・　適,適,不適"</formula1>
    </dataValidation>
    <dataValidation type="list" allowBlank="1" showInputMessage="1" showErrorMessage="1" sqref="H45:H46 F46 E48:E50 H49:H50 E52">
      <formula1>"無　・　有,有,無"</formula1>
    </dataValidation>
    <dataValidation type="list" allowBlank="1" showInputMessage="1" showErrorMessage="1" sqref="H40 E43:E44 G44">
      <formula1>"無 ・ 有,無,有"</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F41:F42 H41:H42">
      <formula1>"不良・普・良,不良,普,良"</formula1>
    </dataValidation>
    <dataValidation type="list" allowBlank="1" showInputMessage="1" showErrorMessage="1" sqref="E40">
      <formula1>"無(使用不可)・有(使用可),無(使用不可),有(使用可)"</formula1>
    </dataValidation>
    <dataValidation type="list" allowBlank="1" showInputMessage="1" showErrorMessage="1" sqref="F35:G39">
      <formula1>"（使用可・使用不可）,（使用可),（使用不可）"</formula1>
    </dataValidation>
    <dataValidation type="list" allowBlank="1" showInputMessage="1" showErrorMessage="1" sqref="E35:E39">
      <formula1>"無・有,無,有"</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29:F30 E33:F34">
      <formula1>"可(開通)・不可(不通),可(開通),不可(不通)"</formula1>
    </dataValidation>
    <dataValidation type="list" allowBlank="1" showInputMessage="1" showErrorMessage="1" sqref="G52:H52">
      <formula1>"無(不適)　・　有(適),無(不適),有(適)"</formula1>
    </dataValidation>
    <dataValidation type="list" allowBlank="1" showInputMessage="1" showErrorMessage="1" sqref="E45:F45">
      <formula1>"不良　・　普　・　良,不良,普,良"</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Q106"/>
  <sheetViews>
    <sheetView view="pageBreakPreview" topLeftCell="A31" zoomScale="110" zoomScaleNormal="100" zoomScaleSheetLayoutView="110" workbookViewId="0">
      <selection activeCell="B103" sqref="B103:C103"/>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2" style="1" customWidth="1"/>
    <col min="13" max="13" width="8.5" style="1" customWidth="1"/>
    <col min="14" max="14" width="7.875" style="1" customWidth="1"/>
    <col min="15" max="16" width="8.75" style="1" customWidth="1"/>
    <col min="17" max="16384" width="9" style="1"/>
  </cols>
  <sheetData>
    <row r="1" spans="1:17" ht="17.25" customHeight="1" thickBot="1">
      <c r="A1" s="364" t="s">
        <v>225</v>
      </c>
      <c r="B1" s="364"/>
      <c r="C1" s="364"/>
      <c r="D1" s="364"/>
      <c r="E1" s="1107" t="s">
        <v>326</v>
      </c>
      <c r="F1" s="1107"/>
      <c r="G1" s="1107"/>
      <c r="H1" s="1107"/>
      <c r="I1" s="1107"/>
      <c r="J1" s="1107"/>
      <c r="K1" s="1107"/>
      <c r="L1" s="517"/>
      <c r="M1" s="517"/>
      <c r="N1" s="517"/>
      <c r="O1" s="517"/>
      <c r="P1" s="517"/>
      <c r="Q1" s="517"/>
    </row>
    <row r="2" spans="1:17" ht="17.25" customHeight="1" thickTop="1">
      <c r="A2" s="1108" t="s">
        <v>130</v>
      </c>
      <c r="B2" s="1109"/>
      <c r="C2" s="1109"/>
      <c r="D2" s="1109"/>
      <c r="E2" s="1109"/>
      <c r="F2" s="364"/>
      <c r="G2" s="1110" t="s">
        <v>65</v>
      </c>
      <c r="H2" s="1111"/>
      <c r="I2" s="1112" t="s">
        <v>0</v>
      </c>
      <c r="J2" s="1113"/>
      <c r="K2" s="1114"/>
      <c r="L2" s="517"/>
      <c r="M2" s="517"/>
      <c r="N2" s="517"/>
      <c r="O2" s="517"/>
      <c r="P2" s="517"/>
      <c r="Q2" s="517"/>
    </row>
    <row r="3" spans="1:17" ht="17.25" customHeight="1" thickBot="1">
      <c r="A3" s="1109"/>
      <c r="B3" s="1109"/>
      <c r="C3" s="1109"/>
      <c r="D3" s="1109"/>
      <c r="E3" s="1109"/>
      <c r="F3" s="364"/>
      <c r="G3" s="1115" t="s">
        <v>28</v>
      </c>
      <c r="H3" s="1116"/>
      <c r="I3" s="1117"/>
      <c r="J3" s="1118"/>
      <c r="K3" s="1119"/>
      <c r="L3" s="517"/>
      <c r="M3" s="517"/>
      <c r="N3" s="517"/>
      <c r="O3" s="517"/>
      <c r="P3" s="517"/>
      <c r="Q3" s="517"/>
    </row>
    <row r="4" spans="1:17" ht="17.25" customHeight="1" thickTop="1">
      <c r="A4" s="365" t="s">
        <v>1</v>
      </c>
      <c r="B4" s="364"/>
      <c r="C4" s="364"/>
      <c r="D4" s="364"/>
      <c r="E4" s="364"/>
      <c r="F4" s="364"/>
      <c r="G4" s="366"/>
      <c r="H4" s="367"/>
      <c r="I4" s="367"/>
      <c r="J4" s="367"/>
      <c r="K4" s="367"/>
      <c r="L4" s="517"/>
      <c r="M4" s="517"/>
      <c r="N4" s="517"/>
      <c r="O4" s="517"/>
      <c r="P4" s="517"/>
      <c r="Q4" s="517"/>
    </row>
    <row r="5" spans="1:17" ht="17.25" customHeight="1">
      <c r="A5" s="365" t="s">
        <v>2</v>
      </c>
      <c r="B5" s="364"/>
      <c r="C5" s="364"/>
      <c r="D5" s="364"/>
      <c r="E5" s="364"/>
      <c r="F5" s="364"/>
      <c r="G5" s="364"/>
      <c r="H5" s="364"/>
      <c r="I5" s="364"/>
      <c r="J5" s="364"/>
      <c r="K5" s="364"/>
      <c r="L5" s="517"/>
      <c r="M5" s="517"/>
      <c r="N5" s="517"/>
      <c r="O5" s="517"/>
      <c r="P5" s="517"/>
      <c r="Q5" s="517"/>
    </row>
    <row r="6" spans="1:17" ht="17.25" customHeight="1" thickBot="1">
      <c r="A6" s="365" t="s">
        <v>3</v>
      </c>
      <c r="B6" s="364"/>
      <c r="C6" s="364"/>
      <c r="D6" s="364"/>
      <c r="E6" s="364"/>
      <c r="F6" s="364"/>
      <c r="G6" s="364"/>
      <c r="H6" s="364"/>
      <c r="I6" s="364"/>
      <c r="J6" s="364"/>
      <c r="K6" s="364"/>
      <c r="L6" s="517"/>
      <c r="M6" s="517"/>
      <c r="N6" s="517"/>
      <c r="O6" s="517"/>
      <c r="P6" s="517"/>
      <c r="Q6" s="517"/>
    </row>
    <row r="7" spans="1:17" ht="17.25" customHeight="1" thickTop="1" thickBot="1">
      <c r="A7" s="1054" t="s">
        <v>4</v>
      </c>
      <c r="B7" s="1056" t="s">
        <v>5</v>
      </c>
      <c r="C7" s="1120"/>
      <c r="D7" s="1120"/>
      <c r="E7" s="1121"/>
      <c r="F7" s="1122" t="s">
        <v>73</v>
      </c>
      <c r="G7" s="1120"/>
      <c r="H7" s="1120"/>
      <c r="I7" s="368" t="s">
        <v>16</v>
      </c>
      <c r="J7" s="369" t="s">
        <v>349</v>
      </c>
      <c r="K7" s="370" t="s">
        <v>350</v>
      </c>
      <c r="L7" s="517"/>
      <c r="M7" s="517"/>
      <c r="N7" s="517"/>
      <c r="O7" s="517"/>
      <c r="P7" s="517"/>
      <c r="Q7" s="517"/>
    </row>
    <row r="8" spans="1:17" ht="17.25" customHeight="1" thickTop="1" thickBot="1">
      <c r="A8" s="1055"/>
      <c r="B8" s="1123"/>
      <c r="C8" s="1124"/>
      <c r="D8" s="1124"/>
      <c r="E8" s="1125"/>
      <c r="F8" s="371"/>
      <c r="G8" s="372"/>
      <c r="H8" s="372"/>
      <c r="I8" s="373" t="s">
        <v>77</v>
      </c>
      <c r="J8" s="374" t="s">
        <v>149</v>
      </c>
      <c r="K8" s="375" t="s">
        <v>150</v>
      </c>
      <c r="L8" s="517"/>
      <c r="M8" s="517"/>
      <c r="N8" s="517"/>
      <c r="O8" s="517"/>
      <c r="P8" s="517"/>
      <c r="Q8" s="517"/>
    </row>
    <row r="9" spans="1:17" ht="17.25" customHeight="1" thickTop="1">
      <c r="A9" s="1019"/>
      <c r="B9" s="376" t="s">
        <v>14</v>
      </c>
      <c r="C9" s="377"/>
      <c r="D9" s="1126"/>
      <c r="E9" s="1127"/>
      <c r="F9" s="376" t="s">
        <v>15</v>
      </c>
      <c r="G9" s="1128"/>
      <c r="H9" s="1129"/>
      <c r="I9" s="376" t="s">
        <v>6</v>
      </c>
      <c r="J9" s="1131"/>
      <c r="K9" s="1132"/>
      <c r="L9" s="517"/>
      <c r="M9" s="517"/>
      <c r="N9" s="517"/>
      <c r="O9" s="517"/>
      <c r="P9" s="517"/>
      <c r="Q9" s="517"/>
    </row>
    <row r="10" spans="1:17" ht="17.25" customHeight="1">
      <c r="A10" s="1019"/>
      <c r="B10" s="1070"/>
      <c r="C10" s="1071"/>
      <c r="D10" s="1071"/>
      <c r="E10" s="1072"/>
      <c r="F10" s="378" t="s">
        <v>136</v>
      </c>
      <c r="G10" s="997"/>
      <c r="H10" s="998"/>
      <c r="I10" s="379"/>
      <c r="J10" s="380"/>
      <c r="K10" s="381" t="s">
        <v>332</v>
      </c>
      <c r="L10" s="517"/>
      <c r="M10" s="517"/>
      <c r="N10" s="517"/>
      <c r="O10" s="517"/>
      <c r="P10" s="517"/>
      <c r="Q10" s="517"/>
    </row>
    <row r="11" spans="1:17" ht="17.25" customHeight="1">
      <c r="A11" s="1019"/>
      <c r="B11" s="382" t="s">
        <v>20</v>
      </c>
      <c r="C11" s="383"/>
      <c r="D11" s="1049" t="s">
        <v>315</v>
      </c>
      <c r="E11" s="1049"/>
      <c r="F11" s="384" t="s">
        <v>137</v>
      </c>
      <c r="G11" s="385" t="str">
        <f>IF(ISERROR(K10/I8),"",K10/I8)</f>
        <v/>
      </c>
      <c r="H11" s="386" t="s">
        <v>138</v>
      </c>
      <c r="I11" s="1133" t="s">
        <v>7</v>
      </c>
      <c r="J11" s="1134"/>
      <c r="K11" s="1135"/>
      <c r="L11" s="517"/>
      <c r="M11" s="517"/>
      <c r="N11" s="517"/>
      <c r="O11" s="517"/>
      <c r="P11" s="517"/>
      <c r="Q11" s="517"/>
    </row>
    <row r="12" spans="1:17" ht="17.25" customHeight="1">
      <c r="A12" s="1019"/>
      <c r="B12" s="1092" t="s">
        <v>60</v>
      </c>
      <c r="C12" s="1139"/>
      <c r="D12" s="1139"/>
      <c r="E12" s="1139"/>
      <c r="F12" s="1139"/>
      <c r="G12" s="1139"/>
      <c r="H12" s="1140"/>
      <c r="I12" s="1136"/>
      <c r="J12" s="1137"/>
      <c r="K12" s="1138"/>
      <c r="L12" s="517"/>
      <c r="M12" s="517"/>
      <c r="N12" s="517"/>
      <c r="O12" s="517"/>
      <c r="P12" s="517"/>
      <c r="Q12" s="517"/>
    </row>
    <row r="13" spans="1:17" ht="17.25" customHeight="1" thickBot="1">
      <c r="A13" s="1006"/>
      <c r="B13" s="1130"/>
      <c r="C13" s="1063"/>
      <c r="D13" s="1063"/>
      <c r="E13" s="1063"/>
      <c r="F13" s="1063"/>
      <c r="G13" s="1063"/>
      <c r="H13" s="1064"/>
      <c r="I13" s="1065" t="s">
        <v>328</v>
      </c>
      <c r="J13" s="1066"/>
      <c r="K13" s="387" t="str">
        <f>IF(ISERROR(K10/3.5),"人",K10/3.5)</f>
        <v>人</v>
      </c>
      <c r="L13" s="517"/>
      <c r="M13" s="517"/>
      <c r="N13" s="517"/>
      <c r="O13" s="517"/>
      <c r="P13" s="517"/>
      <c r="Q13" s="517"/>
    </row>
    <row r="14" spans="1:17" ht="17.25" customHeight="1" thickTop="1">
      <c r="A14" s="1054" t="s">
        <v>13</v>
      </c>
      <c r="B14" s="1056" t="s">
        <v>8</v>
      </c>
      <c r="C14" s="1057"/>
      <c r="D14" s="1057"/>
      <c r="E14" s="1057"/>
      <c r="F14" s="1057"/>
      <c r="G14" s="1057"/>
      <c r="H14" s="1058"/>
      <c r="I14" s="1059" t="s">
        <v>187</v>
      </c>
      <c r="J14" s="1060"/>
      <c r="K14" s="388" t="str">
        <f>IF(ISERROR(I8-K13),"人",I8-K13)</f>
        <v>人</v>
      </c>
      <c r="L14" s="517"/>
      <c r="M14" s="517"/>
      <c r="N14" s="517"/>
      <c r="O14" s="517"/>
      <c r="P14" s="517"/>
      <c r="Q14" s="517"/>
    </row>
    <row r="15" spans="1:17" ht="17.25" customHeight="1" thickBot="1">
      <c r="A15" s="1055"/>
      <c r="B15" s="389" t="s">
        <v>17</v>
      </c>
      <c r="C15" s="390"/>
      <c r="D15" s="1061"/>
      <c r="E15" s="1061"/>
      <c r="F15" s="1061"/>
      <c r="G15" s="1061"/>
      <c r="H15" s="1062"/>
      <c r="I15" s="1059" t="s">
        <v>329</v>
      </c>
      <c r="J15" s="1060"/>
      <c r="K15" s="387" t="str">
        <f>IF(ISERROR(K10/6.4),"人",K10/6.4)</f>
        <v>人</v>
      </c>
      <c r="L15" s="517"/>
      <c r="M15" s="517"/>
      <c r="N15" s="517"/>
      <c r="O15" s="517"/>
      <c r="P15" s="517"/>
      <c r="Q15" s="517"/>
    </row>
    <row r="16" spans="1:17" ht="17.25" customHeight="1" thickTop="1">
      <c r="A16" s="1019"/>
      <c r="B16" s="376" t="s">
        <v>18</v>
      </c>
      <c r="C16" s="377"/>
      <c r="D16" s="1063"/>
      <c r="E16" s="1063"/>
      <c r="F16" s="1063"/>
      <c r="G16" s="1063"/>
      <c r="H16" s="1064"/>
      <c r="I16" s="1065" t="s">
        <v>188</v>
      </c>
      <c r="J16" s="1066"/>
      <c r="K16" s="388" t="str">
        <f>IF(ISERROR(I8-K15),"人",I8-K15)</f>
        <v>人</v>
      </c>
      <c r="L16" s="517"/>
      <c r="M16" s="517"/>
      <c r="N16" s="517"/>
      <c r="O16" s="517"/>
      <c r="P16" s="517"/>
      <c r="Q16" s="517"/>
    </row>
    <row r="17" spans="1:17" ht="17.25" customHeight="1">
      <c r="A17" s="1019"/>
      <c r="B17" s="1067" t="s">
        <v>19</v>
      </c>
      <c r="C17" s="1068"/>
      <c r="D17" s="1068"/>
      <c r="E17" s="1068"/>
      <c r="F17" s="1068"/>
      <c r="G17" s="1068"/>
      <c r="H17" s="1069"/>
      <c r="I17" s="391"/>
      <c r="J17" s="392"/>
      <c r="K17" s="393"/>
      <c r="L17" s="517"/>
      <c r="M17" s="517"/>
      <c r="N17" s="517"/>
      <c r="O17" s="517"/>
      <c r="P17" s="517"/>
      <c r="Q17" s="517"/>
    </row>
    <row r="18" spans="1:17" ht="17.25" customHeight="1">
      <c r="A18" s="1019"/>
      <c r="B18" s="1070"/>
      <c r="C18" s="1071"/>
      <c r="D18" s="1071"/>
      <c r="E18" s="1071"/>
      <c r="F18" s="1071"/>
      <c r="G18" s="1071"/>
      <c r="H18" s="1072"/>
      <c r="I18" s="391"/>
      <c r="J18" s="392"/>
      <c r="K18" s="393"/>
      <c r="L18" s="517"/>
      <c r="M18" s="517"/>
      <c r="N18" s="517"/>
      <c r="O18" s="517"/>
      <c r="P18" s="517"/>
      <c r="Q18" s="517"/>
    </row>
    <row r="19" spans="1:17" ht="17.25" customHeight="1" thickBot="1">
      <c r="A19" s="1019"/>
      <c r="B19" s="394" t="s">
        <v>21</v>
      </c>
      <c r="C19" s="395"/>
      <c r="D19" s="1073" t="s">
        <v>29</v>
      </c>
      <c r="E19" s="1073"/>
      <c r="F19" s="1073"/>
      <c r="G19" s="1073"/>
      <c r="H19" s="1074"/>
      <c r="I19" s="391"/>
      <c r="J19" s="392"/>
      <c r="K19" s="393"/>
      <c r="L19" s="517"/>
      <c r="M19" s="517"/>
      <c r="N19" s="517"/>
      <c r="O19" s="517"/>
      <c r="P19" s="517"/>
      <c r="Q19" s="517"/>
    </row>
    <row r="20" spans="1:17" ht="17.25" customHeight="1" thickTop="1">
      <c r="A20" s="1055"/>
      <c r="B20" s="1075" t="s">
        <v>26</v>
      </c>
      <c r="C20" s="1076"/>
      <c r="D20" s="1079" t="s">
        <v>30</v>
      </c>
      <c r="E20" s="1079"/>
      <c r="F20" s="1079"/>
      <c r="G20" s="1079"/>
      <c r="H20" s="1079"/>
      <c r="I20" s="1080" t="s">
        <v>126</v>
      </c>
      <c r="J20" s="1080"/>
      <c r="K20" s="1081"/>
      <c r="L20" s="517"/>
      <c r="M20" s="517"/>
      <c r="N20" s="517"/>
      <c r="O20" s="517"/>
      <c r="P20" s="517"/>
      <c r="Q20" s="517"/>
    </row>
    <row r="21" spans="1:17" ht="17.25" customHeight="1" thickBot="1">
      <c r="A21" s="1055"/>
      <c r="B21" s="1077"/>
      <c r="C21" s="1078"/>
      <c r="D21" s="1082" t="s">
        <v>330</v>
      </c>
      <c r="E21" s="1082"/>
      <c r="F21" s="1082"/>
      <c r="G21" s="1082"/>
      <c r="H21" s="1082"/>
      <c r="I21" s="1082"/>
      <c r="J21" s="1082"/>
      <c r="K21" s="1083"/>
      <c r="L21" s="517"/>
      <c r="M21" s="517"/>
      <c r="N21" s="517"/>
      <c r="O21" s="517"/>
      <c r="P21" s="517"/>
      <c r="Q21" s="517"/>
    </row>
    <row r="22" spans="1:17" ht="17.25" customHeight="1" thickTop="1">
      <c r="A22" s="1019"/>
      <c r="B22" s="1084" t="s">
        <v>22</v>
      </c>
      <c r="C22" s="1085"/>
      <c r="D22" s="1063" t="s">
        <v>30</v>
      </c>
      <c r="E22" s="1063"/>
      <c r="F22" s="1063"/>
      <c r="G22" s="1063"/>
      <c r="H22" s="1063"/>
      <c r="I22" s="1088" t="s">
        <v>11</v>
      </c>
      <c r="J22" s="1089"/>
      <c r="K22" s="1090"/>
      <c r="L22" s="517"/>
      <c r="M22" s="517"/>
      <c r="N22" s="517"/>
      <c r="O22" s="517"/>
      <c r="P22" s="517"/>
      <c r="Q22" s="517"/>
    </row>
    <row r="23" spans="1:17" ht="17.25" customHeight="1">
      <c r="A23" s="1019"/>
      <c r="B23" s="1086"/>
      <c r="C23" s="1087"/>
      <c r="D23" s="1071" t="s">
        <v>27</v>
      </c>
      <c r="E23" s="1071"/>
      <c r="F23" s="1071"/>
      <c r="G23" s="1071"/>
      <c r="H23" s="1071"/>
      <c r="I23" s="1091"/>
      <c r="J23" s="1089"/>
      <c r="K23" s="1090"/>
      <c r="L23" s="517"/>
      <c r="M23" s="517"/>
      <c r="N23" s="517"/>
      <c r="O23" s="517"/>
      <c r="P23" s="517"/>
      <c r="Q23" s="517"/>
    </row>
    <row r="24" spans="1:17" ht="17.25" customHeight="1" thickBot="1">
      <c r="A24" s="1019"/>
      <c r="B24" s="1092" t="s">
        <v>9</v>
      </c>
      <c r="C24" s="1093"/>
      <c r="D24" s="1093"/>
      <c r="E24" s="1093"/>
      <c r="F24" s="1093"/>
      <c r="G24" s="1093"/>
      <c r="H24" s="1093"/>
      <c r="I24" s="1094"/>
      <c r="J24" s="1095"/>
      <c r="K24" s="1096"/>
      <c r="L24" s="517"/>
      <c r="M24" s="517"/>
      <c r="N24" s="517"/>
      <c r="O24" s="517"/>
      <c r="P24" s="517"/>
      <c r="Q24" s="517"/>
    </row>
    <row r="25" spans="1:17" ht="17.25" customHeight="1" thickTop="1" thickBot="1">
      <c r="A25" s="1019"/>
      <c r="B25" s="396" t="s">
        <v>23</v>
      </c>
      <c r="C25" s="397"/>
      <c r="D25" s="398" t="s">
        <v>314</v>
      </c>
      <c r="E25" s="399" t="s">
        <v>71</v>
      </c>
      <c r="F25" s="400" t="s">
        <v>314</v>
      </c>
      <c r="G25" s="1100"/>
      <c r="H25" s="1101"/>
      <c r="I25" s="1094"/>
      <c r="J25" s="1095"/>
      <c r="K25" s="1096"/>
      <c r="L25" s="517"/>
      <c r="M25" s="517"/>
      <c r="N25" s="517"/>
      <c r="O25" s="517"/>
      <c r="P25" s="517"/>
      <c r="Q25" s="517"/>
    </row>
    <row r="26" spans="1:17" ht="17.25" customHeight="1" thickTop="1">
      <c r="A26" s="1006"/>
      <c r="B26" s="1102" t="s">
        <v>25</v>
      </c>
      <c r="C26" s="1103"/>
      <c r="D26" s="1103"/>
      <c r="E26" s="401" t="s">
        <v>314</v>
      </c>
      <c r="F26" s="1104"/>
      <c r="G26" s="1105"/>
      <c r="H26" s="1106"/>
      <c r="I26" s="1097"/>
      <c r="J26" s="1098"/>
      <c r="K26" s="1099"/>
      <c r="L26" s="517"/>
      <c r="M26" s="517"/>
      <c r="N26" s="517"/>
      <c r="O26" s="517"/>
      <c r="P26" s="517"/>
      <c r="Q26" s="517"/>
    </row>
    <row r="27" spans="1:17" ht="17.25" customHeight="1">
      <c r="A27" s="1005"/>
      <c r="B27" s="990" t="s">
        <v>293</v>
      </c>
      <c r="C27" s="1007"/>
      <c r="D27" s="1007"/>
      <c r="E27" s="1007"/>
      <c r="F27" s="1007"/>
      <c r="G27" s="1007"/>
      <c r="H27" s="1008"/>
      <c r="I27" s="1012" t="s">
        <v>10</v>
      </c>
      <c r="J27" s="1013"/>
      <c r="K27" s="1014"/>
      <c r="L27" s="517"/>
      <c r="M27" s="517"/>
      <c r="N27" s="517"/>
      <c r="O27" s="517"/>
      <c r="P27" s="517"/>
      <c r="Q27" s="517"/>
    </row>
    <row r="28" spans="1:17" ht="17.25" customHeight="1" thickBot="1">
      <c r="A28" s="1006"/>
      <c r="B28" s="1009"/>
      <c r="C28" s="1010"/>
      <c r="D28" s="1010"/>
      <c r="E28" s="1010"/>
      <c r="F28" s="1010"/>
      <c r="G28" s="1010"/>
      <c r="H28" s="1011"/>
      <c r="I28" s="1015"/>
      <c r="J28" s="1016"/>
      <c r="K28" s="1017"/>
      <c r="L28" s="517"/>
      <c r="M28" s="517"/>
      <c r="N28" s="517"/>
      <c r="O28" s="517"/>
      <c r="P28" s="517"/>
      <c r="Q28" s="517"/>
    </row>
    <row r="29" spans="1:17" ht="17.25" customHeight="1" thickTop="1">
      <c r="A29" s="1018" t="s">
        <v>12</v>
      </c>
      <c r="B29" s="1012" t="s">
        <v>31</v>
      </c>
      <c r="C29" s="1020"/>
      <c r="D29" s="402" t="s">
        <v>32</v>
      </c>
      <c r="E29" s="1051" t="s">
        <v>296</v>
      </c>
      <c r="F29" s="1051"/>
      <c r="G29" s="1052" t="s">
        <v>294</v>
      </c>
      <c r="H29" s="1053"/>
      <c r="I29" s="1026" t="s">
        <v>232</v>
      </c>
      <c r="J29" s="1027"/>
      <c r="K29" s="403" t="str">
        <f>IF(ISERROR(I8/250),"個",ROUNDUP(I8/250,0))</f>
        <v>個</v>
      </c>
      <c r="L29" s="517" t="s">
        <v>193</v>
      </c>
      <c r="M29" s="517"/>
      <c r="N29" s="517"/>
      <c r="O29" s="517"/>
      <c r="P29" s="517"/>
      <c r="Q29" s="517"/>
    </row>
    <row r="30" spans="1:17" ht="17.25" customHeight="1">
      <c r="A30" s="1019"/>
      <c r="B30" s="1021"/>
      <c r="C30" s="1022"/>
      <c r="D30" s="404" t="s">
        <v>62</v>
      </c>
      <c r="E30" s="954" t="s">
        <v>296</v>
      </c>
      <c r="F30" s="954"/>
      <c r="G30" s="955" t="s">
        <v>294</v>
      </c>
      <c r="H30" s="956"/>
      <c r="I30" s="1028" t="s">
        <v>182</v>
      </c>
      <c r="J30" s="1029"/>
      <c r="K30" s="405" t="s">
        <v>181</v>
      </c>
      <c r="L30" s="517"/>
      <c r="M30" s="517"/>
      <c r="N30" s="517"/>
      <c r="O30" s="517"/>
      <c r="P30" s="517"/>
      <c r="Q30" s="517"/>
    </row>
    <row r="31" spans="1:17" ht="17.25" customHeight="1">
      <c r="A31" s="1019"/>
      <c r="B31" s="1021"/>
      <c r="C31" s="1022"/>
      <c r="D31" s="404" t="s">
        <v>33</v>
      </c>
      <c r="E31" s="948" t="s">
        <v>297</v>
      </c>
      <c r="F31" s="948"/>
      <c r="G31" s="948"/>
      <c r="H31" s="406" t="s">
        <v>295</v>
      </c>
      <c r="I31" s="1028" t="s">
        <v>207</v>
      </c>
      <c r="J31" s="1030"/>
      <c r="K31" s="407" t="str">
        <f>IF(ISERROR(I8*6),"L/日/避難所",I8*6)</f>
        <v>L/日/避難所</v>
      </c>
      <c r="L31" s="517"/>
      <c r="M31" s="517"/>
      <c r="N31" s="517"/>
      <c r="O31" s="517"/>
      <c r="P31" s="517"/>
      <c r="Q31" s="517"/>
    </row>
    <row r="32" spans="1:17" ht="17.25" customHeight="1" thickBot="1">
      <c r="A32" s="1019"/>
      <c r="B32" s="1021"/>
      <c r="C32" s="1022"/>
      <c r="D32" s="408" t="s">
        <v>41</v>
      </c>
      <c r="E32" s="953" t="s">
        <v>302</v>
      </c>
      <c r="F32" s="953"/>
      <c r="G32" s="953"/>
      <c r="H32" s="409" t="s">
        <v>295</v>
      </c>
      <c r="I32" s="1028" t="s">
        <v>192</v>
      </c>
      <c r="J32" s="1030"/>
      <c r="K32" s="410" t="s">
        <v>194</v>
      </c>
      <c r="L32" s="517"/>
      <c r="M32" s="517"/>
      <c r="N32" s="517"/>
      <c r="O32" s="517"/>
      <c r="P32" s="517"/>
      <c r="Q32" s="517"/>
    </row>
    <row r="33" spans="1:17" ht="17.25" customHeight="1" thickTop="1">
      <c r="A33" s="1019"/>
      <c r="B33" s="1021"/>
      <c r="C33" s="1023"/>
      <c r="D33" s="411" t="s">
        <v>34</v>
      </c>
      <c r="E33" s="957" t="s">
        <v>296</v>
      </c>
      <c r="F33" s="957"/>
      <c r="G33" s="958" t="s">
        <v>294</v>
      </c>
      <c r="H33" s="959"/>
      <c r="I33" s="1151" t="s">
        <v>184</v>
      </c>
      <c r="J33" s="1030"/>
      <c r="K33" s="407" t="str">
        <f>IF(ISERROR(I8*3),"L/日/避難所",I8*3)</f>
        <v>L/日/避難所</v>
      </c>
      <c r="L33" s="517"/>
      <c r="M33" s="517"/>
      <c r="N33" s="517"/>
      <c r="O33" s="517"/>
      <c r="P33" s="517"/>
      <c r="Q33" s="517"/>
    </row>
    <row r="34" spans="1:17" ht="17.25" customHeight="1">
      <c r="A34" s="1019"/>
      <c r="B34" s="1024"/>
      <c r="C34" s="1025"/>
      <c r="D34" s="394" t="s">
        <v>35</v>
      </c>
      <c r="E34" s="970" t="s">
        <v>296</v>
      </c>
      <c r="F34" s="970"/>
      <c r="G34" s="971" t="s">
        <v>294</v>
      </c>
      <c r="H34" s="972"/>
      <c r="I34" s="453" t="s">
        <v>183</v>
      </c>
      <c r="J34" s="413" t="s">
        <v>206</v>
      </c>
      <c r="K34" s="407" t="str">
        <f>IF(ISERROR(J34*I8),"L/日/避難所",J34*I8)</f>
        <v>L/日/避難所</v>
      </c>
      <c r="L34" s="517"/>
      <c r="M34" s="517"/>
      <c r="N34" s="517"/>
      <c r="O34" s="517"/>
      <c r="P34" s="517"/>
      <c r="Q34" s="517"/>
    </row>
    <row r="35" spans="1:17" ht="17.25" customHeight="1">
      <c r="A35" s="1019"/>
      <c r="B35" s="990" t="s">
        <v>36</v>
      </c>
      <c r="C35" s="1031"/>
      <c r="D35" s="382" t="s">
        <v>37</v>
      </c>
      <c r="E35" s="414" t="s">
        <v>298</v>
      </c>
      <c r="F35" s="949" t="s">
        <v>299</v>
      </c>
      <c r="G35" s="949"/>
      <c r="H35" s="415"/>
      <c r="I35" s="1035"/>
      <c r="J35" s="1036"/>
      <c r="K35" s="1037"/>
      <c r="L35" s="517"/>
      <c r="M35" s="517"/>
      <c r="N35" s="517"/>
      <c r="O35" s="517"/>
      <c r="P35" s="517"/>
      <c r="Q35" s="517"/>
    </row>
    <row r="36" spans="1:17" ht="17.25" customHeight="1" thickBot="1">
      <c r="A36" s="1019"/>
      <c r="B36" s="1032"/>
      <c r="C36" s="1033"/>
      <c r="D36" s="394" t="s">
        <v>38</v>
      </c>
      <c r="E36" s="416" t="s">
        <v>298</v>
      </c>
      <c r="F36" s="950" t="s">
        <v>299</v>
      </c>
      <c r="G36" s="950"/>
      <c r="H36" s="417"/>
      <c r="I36" s="1038"/>
      <c r="J36" s="1039"/>
      <c r="K36" s="1040"/>
      <c r="L36" s="517"/>
      <c r="M36" s="517"/>
      <c r="N36" s="517"/>
      <c r="O36" s="517"/>
      <c r="P36" s="517"/>
      <c r="Q36" s="517"/>
    </row>
    <row r="37" spans="1:17" ht="17.25" customHeight="1" thickTop="1" thickBot="1">
      <c r="A37" s="1019"/>
      <c r="B37" s="1032"/>
      <c r="C37" s="1034"/>
      <c r="D37" s="418" t="s">
        <v>39</v>
      </c>
      <c r="E37" s="419" t="s">
        <v>298</v>
      </c>
      <c r="F37" s="951" t="s">
        <v>299</v>
      </c>
      <c r="G37" s="951"/>
      <c r="H37" s="420"/>
      <c r="I37" s="1039"/>
      <c r="J37" s="1039"/>
      <c r="K37" s="1040"/>
      <c r="L37" s="517"/>
      <c r="M37" s="517"/>
      <c r="N37" s="517"/>
      <c r="O37" s="517"/>
      <c r="P37" s="517"/>
      <c r="Q37" s="517"/>
    </row>
    <row r="38" spans="1:17" ht="17.25" customHeight="1" thickTop="1">
      <c r="A38" s="1019"/>
      <c r="B38" s="1032"/>
      <c r="C38" s="1033"/>
      <c r="D38" s="411" t="s">
        <v>40</v>
      </c>
      <c r="E38" s="414" t="s">
        <v>298</v>
      </c>
      <c r="F38" s="952" t="s">
        <v>299</v>
      </c>
      <c r="G38" s="952"/>
      <c r="H38" s="415"/>
      <c r="I38" s="1038"/>
      <c r="J38" s="1039"/>
      <c r="K38" s="1040"/>
      <c r="L38" s="517"/>
      <c r="M38" s="517"/>
      <c r="N38" s="517"/>
      <c r="O38" s="517"/>
      <c r="P38" s="517"/>
      <c r="Q38" s="517"/>
    </row>
    <row r="39" spans="1:17" ht="17.25" customHeight="1" thickBot="1">
      <c r="A39" s="1019"/>
      <c r="B39" s="1032"/>
      <c r="C39" s="1033"/>
      <c r="D39" s="394" t="s">
        <v>42</v>
      </c>
      <c r="E39" s="416" t="s">
        <v>298</v>
      </c>
      <c r="F39" s="949" t="s">
        <v>299</v>
      </c>
      <c r="G39" s="949"/>
      <c r="H39" s="421"/>
      <c r="I39" s="1041"/>
      <c r="J39" s="1042"/>
      <c r="K39" s="1043"/>
      <c r="L39" s="517"/>
      <c r="M39" s="517"/>
      <c r="N39" s="517"/>
      <c r="O39" s="517"/>
      <c r="P39" s="517"/>
      <c r="Q39" s="517"/>
    </row>
    <row r="40" spans="1:17" ht="17.25" customHeight="1" thickTop="1">
      <c r="A40" s="1019"/>
      <c r="B40" s="1032"/>
      <c r="C40" s="1034"/>
      <c r="D40" s="1044" t="s">
        <v>63</v>
      </c>
      <c r="E40" s="422" t="s">
        <v>300</v>
      </c>
      <c r="F40" s="423" t="s">
        <v>180</v>
      </c>
      <c r="G40" s="424" t="s">
        <v>144</v>
      </c>
      <c r="H40" s="425" t="s">
        <v>304</v>
      </c>
      <c r="I40" s="1047" t="s">
        <v>292</v>
      </c>
      <c r="J40" s="1048"/>
      <c r="K40" s="426" t="str">
        <f>IF(ISERROR(I8/50),"箇所",ROUNDUP(I8/50,0))</f>
        <v>箇所</v>
      </c>
      <c r="L40" s="518"/>
      <c r="M40" s="519"/>
      <c r="N40" s="519"/>
      <c r="O40" s="519"/>
      <c r="P40" s="519"/>
      <c r="Q40" s="517"/>
    </row>
    <row r="41" spans="1:17" ht="17.25" customHeight="1" thickBot="1">
      <c r="A41" s="1019"/>
      <c r="B41" s="1032"/>
      <c r="C41" s="1034"/>
      <c r="D41" s="1045"/>
      <c r="E41" s="427" t="s">
        <v>146</v>
      </c>
      <c r="F41" s="604" t="s">
        <v>301</v>
      </c>
      <c r="G41" s="428" t="s">
        <v>148</v>
      </c>
      <c r="H41" s="605" t="s">
        <v>301</v>
      </c>
      <c r="I41" s="1038"/>
      <c r="J41" s="1039"/>
      <c r="K41" s="426"/>
      <c r="L41" s="517"/>
      <c r="M41" s="517"/>
      <c r="N41" s="517"/>
      <c r="O41" s="517"/>
      <c r="P41" s="517"/>
      <c r="Q41" s="517"/>
    </row>
    <row r="42" spans="1:17" ht="17.25" customHeight="1" thickTop="1" thickBot="1">
      <c r="A42" s="1019"/>
      <c r="B42" s="1032"/>
      <c r="C42" s="1034"/>
      <c r="D42" s="1046"/>
      <c r="E42" s="429" t="s">
        <v>43</v>
      </c>
      <c r="F42" s="606" t="s">
        <v>303</v>
      </c>
      <c r="G42" s="430" t="s">
        <v>61</v>
      </c>
      <c r="H42" s="607" t="s">
        <v>303</v>
      </c>
      <c r="I42" s="431"/>
      <c r="J42" s="432"/>
      <c r="K42" s="433"/>
      <c r="L42" s="517"/>
      <c r="M42" s="517"/>
      <c r="N42" s="517"/>
      <c r="O42" s="517"/>
      <c r="P42" s="517"/>
      <c r="Q42" s="517"/>
    </row>
    <row r="43" spans="1:17" ht="17.25" customHeight="1" thickTop="1">
      <c r="A43" s="1019"/>
      <c r="B43" s="1032"/>
      <c r="C43" s="1033"/>
      <c r="D43" s="434" t="s">
        <v>44</v>
      </c>
      <c r="E43" s="435" t="s">
        <v>304</v>
      </c>
      <c r="F43" s="436" t="s">
        <v>67</v>
      </c>
      <c r="G43" s="437"/>
      <c r="H43" s="438" t="s">
        <v>152</v>
      </c>
      <c r="I43" s="431"/>
      <c r="J43" s="432"/>
      <c r="K43" s="433"/>
      <c r="L43" s="517"/>
      <c r="M43" s="517"/>
      <c r="N43" s="517"/>
      <c r="O43" s="517"/>
      <c r="P43" s="517"/>
      <c r="Q43" s="517"/>
    </row>
    <row r="44" spans="1:17" ht="17.25" customHeight="1">
      <c r="A44" s="1019"/>
      <c r="B44" s="992"/>
      <c r="C44" s="993"/>
      <c r="D44" s="335" t="s">
        <v>45</v>
      </c>
      <c r="E44" s="439" t="s">
        <v>304</v>
      </c>
      <c r="F44" s="437" t="s">
        <v>68</v>
      </c>
      <c r="G44" s="435" t="s">
        <v>304</v>
      </c>
      <c r="H44" s="440" t="s">
        <v>152</v>
      </c>
      <c r="I44" s="441"/>
      <c r="J44" s="442"/>
      <c r="K44" s="443"/>
      <c r="L44" s="517"/>
      <c r="M44" s="517"/>
      <c r="N44" s="517"/>
      <c r="O44" s="517"/>
      <c r="P44" s="517"/>
      <c r="Q44" s="517"/>
    </row>
    <row r="45" spans="1:17" ht="17.25" customHeight="1" thickBot="1">
      <c r="A45" s="1019"/>
      <c r="B45" s="990" t="s">
        <v>46</v>
      </c>
      <c r="C45" s="1031"/>
      <c r="D45" s="335" t="s">
        <v>47</v>
      </c>
      <c r="E45" s="1049" t="s">
        <v>305</v>
      </c>
      <c r="F45" s="1050"/>
      <c r="G45" s="444" t="s">
        <v>49</v>
      </c>
      <c r="H45" s="445" t="s">
        <v>69</v>
      </c>
      <c r="I45" s="1035"/>
      <c r="J45" s="1036"/>
      <c r="K45" s="1037"/>
      <c r="L45" s="517"/>
      <c r="M45" s="517"/>
      <c r="N45" s="517"/>
      <c r="O45" s="517"/>
      <c r="P45" s="517"/>
      <c r="Q45" s="517"/>
    </row>
    <row r="46" spans="1:17" ht="17.25" customHeight="1" thickTop="1" thickBot="1">
      <c r="A46" s="1019"/>
      <c r="B46" s="1032"/>
      <c r="C46" s="1033"/>
      <c r="D46" s="986" t="s">
        <v>48</v>
      </c>
      <c r="E46" s="987"/>
      <c r="F46" s="439" t="s">
        <v>69</v>
      </c>
      <c r="G46" s="446" t="s">
        <v>308</v>
      </c>
      <c r="H46" s="447" t="s">
        <v>69</v>
      </c>
      <c r="I46" s="1039"/>
      <c r="J46" s="1039"/>
      <c r="K46" s="1040"/>
      <c r="L46" s="517"/>
      <c r="M46" s="517"/>
      <c r="N46" s="517"/>
      <c r="O46" s="517"/>
      <c r="P46" s="517"/>
      <c r="Q46" s="517"/>
    </row>
    <row r="47" spans="1:17" ht="17.25" customHeight="1" thickTop="1">
      <c r="A47" s="1019"/>
      <c r="B47" s="1032"/>
      <c r="C47" s="1033"/>
      <c r="D47" s="986" t="s">
        <v>56</v>
      </c>
      <c r="E47" s="987"/>
      <c r="F47" s="987"/>
      <c r="G47" s="997" t="s">
        <v>307</v>
      </c>
      <c r="H47" s="998"/>
      <c r="I47" s="1038"/>
      <c r="J47" s="1039"/>
      <c r="K47" s="1040"/>
      <c r="L47" s="517"/>
      <c r="M47" s="517"/>
      <c r="N47" s="517"/>
      <c r="O47" s="517"/>
      <c r="P47" s="517"/>
      <c r="Q47" s="517"/>
    </row>
    <row r="48" spans="1:17" ht="17.25" customHeight="1">
      <c r="A48" s="1019"/>
      <c r="B48" s="1032"/>
      <c r="C48" s="1033"/>
      <c r="D48" s="335" t="s">
        <v>52</v>
      </c>
      <c r="E48" s="386" t="s">
        <v>306</v>
      </c>
      <c r="F48" s="335" t="s">
        <v>53</v>
      </c>
      <c r="G48" s="1049" t="s">
        <v>51</v>
      </c>
      <c r="H48" s="1050"/>
      <c r="I48" s="1038"/>
      <c r="J48" s="1039"/>
      <c r="K48" s="1040"/>
      <c r="L48" s="517"/>
      <c r="M48" s="517"/>
      <c r="N48" s="517"/>
      <c r="O48" s="517"/>
      <c r="P48" s="517"/>
      <c r="Q48" s="517"/>
    </row>
    <row r="49" spans="1:17" ht="17.25" customHeight="1">
      <c r="A49" s="1019"/>
      <c r="B49" s="1032"/>
      <c r="C49" s="1033"/>
      <c r="D49" s="335" t="s">
        <v>154</v>
      </c>
      <c r="E49" s="386" t="s">
        <v>306</v>
      </c>
      <c r="F49" s="986" t="s">
        <v>70</v>
      </c>
      <c r="G49" s="987"/>
      <c r="H49" s="448" t="s">
        <v>69</v>
      </c>
      <c r="I49" s="1038"/>
      <c r="J49" s="1039"/>
      <c r="K49" s="1040"/>
      <c r="L49" s="517"/>
      <c r="M49" s="517"/>
      <c r="N49" s="517"/>
      <c r="O49" s="517"/>
      <c r="P49" s="517"/>
      <c r="Q49" s="517"/>
    </row>
    <row r="50" spans="1:17" ht="17.25" customHeight="1" thickBot="1">
      <c r="A50" s="1019"/>
      <c r="B50" s="992"/>
      <c r="C50" s="993"/>
      <c r="D50" s="434" t="s">
        <v>54</v>
      </c>
      <c r="E50" s="386" t="s">
        <v>306</v>
      </c>
      <c r="F50" s="988" t="s">
        <v>55</v>
      </c>
      <c r="G50" s="989"/>
      <c r="H50" s="445" t="s">
        <v>69</v>
      </c>
      <c r="I50" s="1041"/>
      <c r="J50" s="1042"/>
      <c r="K50" s="1043"/>
      <c r="L50" s="517"/>
      <c r="M50" s="517"/>
      <c r="N50" s="517"/>
      <c r="O50" s="517"/>
      <c r="P50" s="517"/>
      <c r="Q50" s="517"/>
    </row>
    <row r="51" spans="1:17" ht="17.25" customHeight="1" thickTop="1" thickBot="1">
      <c r="A51" s="1019"/>
      <c r="B51" s="990" t="s">
        <v>57</v>
      </c>
      <c r="C51" s="991"/>
      <c r="D51" s="449" t="s">
        <v>157</v>
      </c>
      <c r="E51" s="1002" t="s">
        <v>310</v>
      </c>
      <c r="F51" s="1002"/>
      <c r="G51" s="1003" t="s">
        <v>311</v>
      </c>
      <c r="H51" s="1004"/>
      <c r="I51" s="994" t="s">
        <v>190</v>
      </c>
      <c r="J51" s="995"/>
      <c r="K51" s="996"/>
      <c r="L51" s="517"/>
      <c r="M51" s="517"/>
      <c r="N51" s="517"/>
      <c r="O51" s="517"/>
      <c r="P51" s="517"/>
      <c r="Q51" s="517"/>
    </row>
    <row r="52" spans="1:17" ht="17.25" customHeight="1" thickTop="1">
      <c r="A52" s="1006"/>
      <c r="B52" s="992"/>
      <c r="C52" s="993"/>
      <c r="D52" s="450" t="s">
        <v>58</v>
      </c>
      <c r="E52" s="451" t="s">
        <v>69</v>
      </c>
      <c r="F52" s="452" t="s">
        <v>59</v>
      </c>
      <c r="G52" s="997" t="s">
        <v>309</v>
      </c>
      <c r="H52" s="998"/>
      <c r="I52" s="999"/>
      <c r="J52" s="1000"/>
      <c r="K52" s="1001"/>
      <c r="L52" s="517"/>
      <c r="M52" s="517"/>
      <c r="N52" s="517"/>
      <c r="O52" s="517"/>
      <c r="P52" s="517"/>
      <c r="Q52" s="517"/>
    </row>
    <row r="53" spans="1:17" ht="17.25" customHeight="1" thickBot="1">
      <c r="A53" s="364" t="s">
        <v>224</v>
      </c>
      <c r="B53" s="364"/>
      <c r="C53" s="364"/>
      <c r="D53" s="364"/>
      <c r="E53" s="985" t="s">
        <v>127</v>
      </c>
      <c r="F53" s="985"/>
      <c r="G53" s="985"/>
      <c r="H53" s="985"/>
      <c r="I53" s="985"/>
      <c r="J53" s="985"/>
      <c r="K53" s="985"/>
      <c r="L53" s="517"/>
      <c r="M53" s="517"/>
      <c r="N53" s="517"/>
      <c r="O53" s="517"/>
      <c r="P53" s="517"/>
      <c r="Q53" s="517"/>
    </row>
    <row r="54" spans="1:17" ht="17.25" customHeight="1" thickTop="1">
      <c r="A54" s="1152" t="s">
        <v>130</v>
      </c>
      <c r="B54" s="1152"/>
      <c r="C54" s="1152"/>
      <c r="D54" s="1152"/>
      <c r="E54" s="1153" t="s">
        <v>5</v>
      </c>
      <c r="F54" s="1154"/>
      <c r="G54" s="1155"/>
      <c r="H54" s="1156" t="s">
        <v>65</v>
      </c>
      <c r="I54" s="1157"/>
      <c r="J54" s="1158" t="s">
        <v>0</v>
      </c>
      <c r="K54" s="1159"/>
      <c r="L54" s="517"/>
      <c r="M54" s="517"/>
      <c r="N54" s="517"/>
      <c r="O54" s="517"/>
      <c r="P54" s="517"/>
      <c r="Q54" s="517"/>
    </row>
    <row r="55" spans="1:17" ht="17.25" customHeight="1" thickBot="1">
      <c r="A55" s="1152"/>
      <c r="B55" s="1152"/>
      <c r="C55" s="1152"/>
      <c r="D55" s="1152"/>
      <c r="E55" s="1123"/>
      <c r="F55" s="1124"/>
      <c r="G55" s="1125"/>
      <c r="H55" s="1160" t="s">
        <v>28</v>
      </c>
      <c r="I55" s="1161"/>
      <c r="J55" s="1162"/>
      <c r="K55" s="1163"/>
      <c r="L55" s="517"/>
      <c r="M55" s="517"/>
      <c r="N55" s="517"/>
      <c r="O55" s="517"/>
      <c r="P55" s="517"/>
      <c r="Q55" s="517"/>
    </row>
    <row r="56" spans="1:17" ht="17.25" customHeight="1" thickTop="1">
      <c r="A56" s="365" t="s">
        <v>1</v>
      </c>
      <c r="B56" s="364"/>
      <c r="C56" s="364"/>
      <c r="D56" s="364"/>
      <c r="E56" s="364"/>
      <c r="F56" s="364"/>
      <c r="G56" s="1168"/>
      <c r="H56" s="1168"/>
      <c r="I56" s="1168"/>
      <c r="J56" s="1168"/>
      <c r="K56" s="1168"/>
      <c r="L56" s="517"/>
      <c r="M56" s="517"/>
      <c r="N56" s="517"/>
      <c r="O56" s="517"/>
      <c r="P56" s="517"/>
      <c r="Q56" s="517"/>
    </row>
    <row r="57" spans="1:17" ht="17.25" customHeight="1">
      <c r="A57" s="365" t="s">
        <v>2</v>
      </c>
      <c r="B57" s="364"/>
      <c r="C57" s="364"/>
      <c r="D57" s="364"/>
      <c r="E57" s="364"/>
      <c r="F57" s="364"/>
      <c r="G57" s="364"/>
      <c r="H57" s="364"/>
      <c r="I57" s="364"/>
      <c r="J57" s="364"/>
      <c r="K57" s="364"/>
      <c r="L57" s="517"/>
      <c r="M57" s="517"/>
      <c r="N57" s="517"/>
      <c r="O57" s="517"/>
      <c r="P57" s="517"/>
      <c r="Q57" s="517"/>
    </row>
    <row r="58" spans="1:17" ht="17.25" customHeight="1">
      <c r="A58" s="365" t="s">
        <v>3</v>
      </c>
      <c r="B58" s="364"/>
      <c r="C58" s="364"/>
      <c r="D58" s="364"/>
      <c r="E58" s="364"/>
      <c r="F58" s="364"/>
      <c r="G58" s="364"/>
      <c r="H58" s="364"/>
      <c r="I58" s="364"/>
      <c r="J58" s="364"/>
      <c r="K58" s="364"/>
      <c r="L58" s="517"/>
      <c r="M58" s="517"/>
      <c r="N58" s="517"/>
      <c r="O58" s="517"/>
      <c r="P58" s="517"/>
      <c r="Q58" s="517"/>
    </row>
    <row r="59" spans="1:17" ht="17.25" customHeight="1" thickBot="1">
      <c r="A59" s="454"/>
      <c r="B59" s="1012" t="s">
        <v>74</v>
      </c>
      <c r="C59" s="1020"/>
      <c r="D59" s="1020"/>
      <c r="E59" s="975"/>
      <c r="F59" s="975"/>
      <c r="G59" s="975"/>
      <c r="H59" s="976"/>
      <c r="I59" s="1169" t="s">
        <v>75</v>
      </c>
      <c r="J59" s="975"/>
      <c r="K59" s="976"/>
      <c r="L59" s="517"/>
      <c r="M59" s="517"/>
      <c r="N59" s="517"/>
      <c r="O59" s="517"/>
      <c r="P59" s="517"/>
      <c r="Q59" s="517"/>
    </row>
    <row r="60" spans="1:17" ht="17.25" customHeight="1" thickTop="1">
      <c r="A60" s="1054" t="s">
        <v>95</v>
      </c>
      <c r="B60" s="1075" t="s">
        <v>76</v>
      </c>
      <c r="C60" s="1076"/>
      <c r="D60" s="1173" t="s">
        <v>77</v>
      </c>
      <c r="E60" s="395" t="s">
        <v>159</v>
      </c>
      <c r="F60" s="395"/>
      <c r="G60" s="395"/>
      <c r="H60" s="455" t="s">
        <v>77</v>
      </c>
      <c r="I60" s="326" t="s">
        <v>95</v>
      </c>
      <c r="J60" s="327" t="s">
        <v>161</v>
      </c>
      <c r="K60" s="328" t="s">
        <v>139</v>
      </c>
      <c r="L60" s="517"/>
      <c r="M60" s="517"/>
      <c r="N60" s="517"/>
      <c r="O60" s="517"/>
      <c r="P60" s="517"/>
      <c r="Q60" s="517"/>
    </row>
    <row r="61" spans="1:17" ht="17.25" customHeight="1">
      <c r="A61" s="1055"/>
      <c r="B61" s="1171"/>
      <c r="C61" s="1172"/>
      <c r="D61" s="1174"/>
      <c r="E61" s="456" t="s">
        <v>78</v>
      </c>
      <c r="F61" s="456"/>
      <c r="G61" s="456"/>
      <c r="H61" s="457" t="s">
        <v>77</v>
      </c>
      <c r="I61" s="329" t="s">
        <v>162</v>
      </c>
      <c r="J61" s="330" t="s">
        <v>163</v>
      </c>
      <c r="K61" s="331" t="s">
        <v>139</v>
      </c>
      <c r="L61" s="517"/>
      <c r="M61" s="517"/>
      <c r="N61" s="517"/>
      <c r="O61" s="517"/>
      <c r="P61" s="517"/>
      <c r="Q61" s="517"/>
    </row>
    <row r="62" spans="1:17" ht="17.25" customHeight="1" thickBot="1">
      <c r="A62" s="1055"/>
      <c r="B62" s="1175" t="s">
        <v>79</v>
      </c>
      <c r="C62" s="1176"/>
      <c r="D62" s="458" t="s">
        <v>77</v>
      </c>
      <c r="E62" s="395" t="s">
        <v>81</v>
      </c>
      <c r="F62" s="395"/>
      <c r="G62" s="395"/>
      <c r="H62" s="459" t="s">
        <v>77</v>
      </c>
      <c r="I62" s="332"/>
      <c r="J62" s="330" t="s">
        <v>164</v>
      </c>
      <c r="K62" s="331" t="s">
        <v>139</v>
      </c>
      <c r="L62" s="517"/>
      <c r="M62" s="517"/>
      <c r="N62" s="517"/>
      <c r="O62" s="517"/>
      <c r="P62" s="517"/>
      <c r="Q62" s="517"/>
    </row>
    <row r="63" spans="1:17" ht="17.25" customHeight="1" thickTop="1">
      <c r="A63" s="1055"/>
      <c r="B63" s="1175" t="s">
        <v>82</v>
      </c>
      <c r="C63" s="1176"/>
      <c r="D63" s="460" t="s">
        <v>77</v>
      </c>
      <c r="E63" s="461"/>
      <c r="F63" s="462"/>
      <c r="G63" s="461"/>
      <c r="H63" s="463"/>
      <c r="I63" s="332"/>
      <c r="J63" s="333" t="s">
        <v>165</v>
      </c>
      <c r="K63" s="334" t="s">
        <v>139</v>
      </c>
      <c r="L63" s="517"/>
      <c r="M63" s="517"/>
      <c r="N63" s="517"/>
      <c r="O63" s="517"/>
      <c r="P63" s="517"/>
      <c r="Q63" s="517"/>
    </row>
    <row r="64" spans="1:17" ht="17.25" customHeight="1" thickBot="1">
      <c r="A64" s="1055"/>
      <c r="B64" s="1175" t="s">
        <v>135</v>
      </c>
      <c r="C64" s="1176"/>
      <c r="D64" s="464" t="s">
        <v>77</v>
      </c>
      <c r="E64" s="465"/>
      <c r="F64" s="466"/>
      <c r="G64" s="465"/>
      <c r="H64" s="467"/>
      <c r="I64" s="332"/>
      <c r="J64" s="335" t="s">
        <v>166</v>
      </c>
      <c r="K64" s="336" t="s">
        <v>139</v>
      </c>
      <c r="L64" s="517"/>
      <c r="M64" s="517"/>
      <c r="N64" s="517"/>
      <c r="O64" s="517"/>
      <c r="P64" s="517"/>
      <c r="Q64" s="517"/>
    </row>
    <row r="65" spans="1:17" ht="17.25" customHeight="1" thickTop="1">
      <c r="A65" s="1055"/>
      <c r="B65" s="1177" t="s">
        <v>134</v>
      </c>
      <c r="C65" s="1178"/>
      <c r="D65" s="1190" t="s">
        <v>77</v>
      </c>
      <c r="E65" s="456" t="s">
        <v>83</v>
      </c>
      <c r="F65" s="456"/>
      <c r="G65" s="456"/>
      <c r="H65" s="457" t="s">
        <v>77</v>
      </c>
      <c r="I65" s="356" t="s">
        <v>234</v>
      </c>
      <c r="J65" s="357"/>
      <c r="K65" s="358" t="s">
        <v>139</v>
      </c>
      <c r="L65" s="517"/>
      <c r="M65" s="517"/>
      <c r="N65" s="517"/>
      <c r="O65" s="517"/>
      <c r="P65" s="517"/>
      <c r="Q65" s="517"/>
    </row>
    <row r="66" spans="1:17" ht="17.25" customHeight="1">
      <c r="A66" s="1055"/>
      <c r="B66" s="1179"/>
      <c r="C66" s="1180"/>
      <c r="D66" s="1191"/>
      <c r="E66" s="468" t="s">
        <v>84</v>
      </c>
      <c r="F66" s="468"/>
      <c r="G66" s="468"/>
      <c r="H66" s="469" t="s">
        <v>77</v>
      </c>
      <c r="I66" s="977" t="s">
        <v>235</v>
      </c>
      <c r="J66" s="978"/>
      <c r="K66" s="358" t="s">
        <v>139</v>
      </c>
      <c r="L66" s="517"/>
      <c r="M66" s="517"/>
      <c r="N66" s="517"/>
      <c r="O66" s="517"/>
      <c r="P66" s="517"/>
      <c r="Q66" s="517"/>
    </row>
    <row r="67" spans="1:17" ht="17.25" customHeight="1">
      <c r="A67" s="1055"/>
      <c r="B67" s="1181"/>
      <c r="C67" s="1182"/>
      <c r="D67" s="1174"/>
      <c r="E67" s="468" t="s">
        <v>85</v>
      </c>
      <c r="F67" s="468"/>
      <c r="G67" s="468"/>
      <c r="H67" s="469" t="s">
        <v>77</v>
      </c>
      <c r="I67" s="979" t="s">
        <v>236</v>
      </c>
      <c r="J67" s="980"/>
      <c r="K67" s="981"/>
      <c r="L67" s="517"/>
      <c r="M67" s="517"/>
      <c r="N67" s="517"/>
      <c r="O67" s="517"/>
      <c r="P67" s="517"/>
      <c r="Q67" s="517"/>
    </row>
    <row r="68" spans="1:17" ht="17.25" customHeight="1">
      <c r="A68" s="1055"/>
      <c r="B68" s="1192" t="s">
        <v>86</v>
      </c>
      <c r="C68" s="1193"/>
      <c r="D68" s="1190" t="s">
        <v>77</v>
      </c>
      <c r="E68" s="395" t="s">
        <v>87</v>
      </c>
      <c r="F68" s="395"/>
      <c r="G68" s="395"/>
      <c r="H68" s="459" t="s">
        <v>77</v>
      </c>
      <c r="I68" s="979"/>
      <c r="J68" s="980"/>
      <c r="K68" s="981"/>
      <c r="L68" s="517"/>
      <c r="M68" s="517"/>
      <c r="N68" s="517"/>
      <c r="O68" s="517"/>
      <c r="P68" s="517"/>
      <c r="Q68" s="517"/>
    </row>
    <row r="69" spans="1:17" ht="17.25" customHeight="1">
      <c r="A69" s="1055"/>
      <c r="B69" s="1194"/>
      <c r="C69" s="1195"/>
      <c r="D69" s="1191"/>
      <c r="E69" s="377" t="s">
        <v>88</v>
      </c>
      <c r="F69" s="377"/>
      <c r="G69" s="377"/>
      <c r="H69" s="470" t="s">
        <v>77</v>
      </c>
      <c r="I69" s="982" t="s">
        <v>237</v>
      </c>
      <c r="J69" s="359" t="s">
        <v>238</v>
      </c>
      <c r="K69" s="328" t="s">
        <v>139</v>
      </c>
      <c r="L69" s="517"/>
      <c r="M69" s="517"/>
      <c r="N69" s="517"/>
      <c r="O69" s="517"/>
      <c r="P69" s="517"/>
      <c r="Q69" s="517"/>
    </row>
    <row r="70" spans="1:17" ht="17.25" customHeight="1">
      <c r="A70" s="1055"/>
      <c r="B70" s="1194"/>
      <c r="C70" s="1195"/>
      <c r="D70" s="1191"/>
      <c r="E70" s="377" t="s">
        <v>89</v>
      </c>
      <c r="F70" s="377"/>
      <c r="G70" s="377"/>
      <c r="H70" s="470" t="s">
        <v>77</v>
      </c>
      <c r="I70" s="983"/>
      <c r="J70" s="360" t="s">
        <v>239</v>
      </c>
      <c r="K70" s="331" t="s">
        <v>139</v>
      </c>
      <c r="L70" s="517"/>
      <c r="M70" s="517"/>
      <c r="N70" s="517"/>
      <c r="O70" s="517"/>
      <c r="P70" s="517"/>
      <c r="Q70" s="517"/>
    </row>
    <row r="71" spans="1:17" ht="17.25" customHeight="1" thickBot="1">
      <c r="A71" s="1055"/>
      <c r="B71" s="1171"/>
      <c r="C71" s="1172"/>
      <c r="D71" s="1174"/>
      <c r="E71" s="377" t="s">
        <v>90</v>
      </c>
      <c r="F71" s="377"/>
      <c r="G71" s="377"/>
      <c r="H71" s="470" t="s">
        <v>77</v>
      </c>
      <c r="I71" s="983"/>
      <c r="J71" s="360" t="s">
        <v>240</v>
      </c>
      <c r="K71" s="331" t="s">
        <v>139</v>
      </c>
      <c r="L71" s="517"/>
      <c r="M71" s="517"/>
      <c r="N71" s="517"/>
      <c r="O71" s="517"/>
      <c r="P71" s="517"/>
      <c r="Q71" s="517"/>
    </row>
    <row r="72" spans="1:17" ht="17.25" customHeight="1" thickTop="1">
      <c r="A72" s="1055"/>
      <c r="B72" s="471" t="s">
        <v>91</v>
      </c>
      <c r="C72" s="472"/>
      <c r="D72" s="472"/>
      <c r="E72" s="473"/>
      <c r="F72" s="474" t="s">
        <v>77</v>
      </c>
      <c r="G72" s="475"/>
      <c r="H72" s="476"/>
      <c r="I72" s="983"/>
      <c r="J72" s="360" t="s">
        <v>245</v>
      </c>
      <c r="K72" s="331" t="s">
        <v>139</v>
      </c>
      <c r="L72" s="517"/>
      <c r="M72" s="517"/>
      <c r="N72" s="517"/>
      <c r="O72" s="517"/>
      <c r="P72" s="517"/>
      <c r="Q72" s="517"/>
    </row>
    <row r="73" spans="1:17" ht="17.25" customHeight="1">
      <c r="A73" s="1055"/>
      <c r="B73" s="404" t="s">
        <v>92</v>
      </c>
      <c r="C73" s="477"/>
      <c r="D73" s="477"/>
      <c r="E73" s="477"/>
      <c r="F73" s="460" t="s">
        <v>77</v>
      </c>
      <c r="G73" s="478"/>
      <c r="H73" s="479"/>
      <c r="I73" s="983"/>
      <c r="J73" s="360" t="s">
        <v>241</v>
      </c>
      <c r="K73" s="331" t="s">
        <v>139</v>
      </c>
      <c r="L73" s="517"/>
      <c r="M73" s="517"/>
      <c r="N73" s="517"/>
      <c r="O73" s="517"/>
      <c r="P73" s="517"/>
      <c r="Q73" s="517"/>
    </row>
    <row r="74" spans="1:17" ht="17.25" customHeight="1">
      <c r="A74" s="1055"/>
      <c r="B74" s="404" t="s">
        <v>93</v>
      </c>
      <c r="C74" s="477"/>
      <c r="D74" s="477"/>
      <c r="E74" s="477"/>
      <c r="F74" s="460" t="s">
        <v>77</v>
      </c>
      <c r="G74" s="478"/>
      <c r="H74" s="479"/>
      <c r="I74" s="984"/>
      <c r="J74" s="361" t="s">
        <v>325</v>
      </c>
      <c r="K74" s="334" t="s">
        <v>139</v>
      </c>
      <c r="L74" s="517"/>
      <c r="M74" s="517"/>
      <c r="N74" s="517"/>
      <c r="O74" s="517"/>
      <c r="P74" s="517"/>
      <c r="Q74" s="517"/>
    </row>
    <row r="75" spans="1:17" ht="17.25" customHeight="1" thickBot="1">
      <c r="A75" s="1170"/>
      <c r="B75" s="408" t="s">
        <v>94</v>
      </c>
      <c r="C75" s="480"/>
      <c r="D75" s="480"/>
      <c r="E75" s="480"/>
      <c r="F75" s="481" t="s">
        <v>77</v>
      </c>
      <c r="G75" s="482"/>
      <c r="H75" s="483"/>
      <c r="I75" s="974" t="s">
        <v>174</v>
      </c>
      <c r="J75" s="975"/>
      <c r="K75" s="976"/>
      <c r="L75" s="517"/>
      <c r="M75" s="517"/>
      <c r="N75" s="517"/>
      <c r="O75" s="517"/>
      <c r="P75" s="517"/>
      <c r="Q75" s="517"/>
    </row>
    <row r="76" spans="1:17" ht="17.25" customHeight="1" thickTop="1">
      <c r="A76" s="1164" t="s">
        <v>96</v>
      </c>
      <c r="B76" s="1084" t="s">
        <v>100</v>
      </c>
      <c r="C76" s="1085"/>
      <c r="D76" s="401"/>
      <c r="E76" s="377" t="s">
        <v>97</v>
      </c>
      <c r="F76" s="377"/>
      <c r="G76" s="377"/>
      <c r="H76" s="484" t="s">
        <v>77</v>
      </c>
      <c r="I76" s="960"/>
      <c r="J76" s="961"/>
      <c r="K76" s="962"/>
      <c r="L76" s="517"/>
      <c r="M76" s="517"/>
      <c r="N76" s="517"/>
      <c r="O76" s="517"/>
      <c r="P76" s="517"/>
      <c r="Q76" s="517"/>
    </row>
    <row r="77" spans="1:17" ht="17.25" customHeight="1">
      <c r="A77" s="1165"/>
      <c r="B77" s="1167"/>
      <c r="C77" s="1085"/>
      <c r="D77" s="485" t="s">
        <v>77</v>
      </c>
      <c r="E77" s="377" t="s">
        <v>98</v>
      </c>
      <c r="F77" s="377"/>
      <c r="G77" s="377"/>
      <c r="H77" s="484" t="s">
        <v>77</v>
      </c>
      <c r="I77" s="963"/>
      <c r="J77" s="964"/>
      <c r="K77" s="965"/>
      <c r="L77" s="517"/>
      <c r="M77" s="517"/>
      <c r="N77" s="517"/>
      <c r="O77" s="517"/>
      <c r="P77" s="517"/>
      <c r="Q77" s="517"/>
    </row>
    <row r="78" spans="1:17" ht="17.25" customHeight="1" thickBot="1">
      <c r="A78" s="1166"/>
      <c r="B78" s="1086"/>
      <c r="C78" s="1087"/>
      <c r="D78" s="486"/>
      <c r="E78" s="456" t="s">
        <v>99</v>
      </c>
      <c r="F78" s="456"/>
      <c r="G78" s="456"/>
      <c r="H78" s="487" t="s">
        <v>77</v>
      </c>
      <c r="I78" s="963"/>
      <c r="J78" s="964"/>
      <c r="K78" s="965"/>
      <c r="L78" s="517"/>
      <c r="M78" s="517"/>
      <c r="N78" s="517"/>
      <c r="O78" s="517"/>
      <c r="P78" s="517"/>
      <c r="Q78" s="517"/>
    </row>
    <row r="79" spans="1:17" ht="17.25" customHeight="1" thickTop="1">
      <c r="A79" s="1018" t="s">
        <v>106</v>
      </c>
      <c r="B79" s="488" t="s">
        <v>101</v>
      </c>
      <c r="C79" s="489"/>
      <c r="D79" s="1012" t="s">
        <v>102</v>
      </c>
      <c r="E79" s="1014"/>
      <c r="F79" s="490" t="s">
        <v>175</v>
      </c>
      <c r="G79" s="491" t="s">
        <v>80</v>
      </c>
      <c r="H79" s="492" t="s">
        <v>103</v>
      </c>
      <c r="I79" s="362" t="s">
        <v>167</v>
      </c>
      <c r="J79" s="1233" t="s">
        <v>333</v>
      </c>
      <c r="K79" s="1234"/>
      <c r="L79" s="517"/>
      <c r="M79" s="517"/>
      <c r="N79" s="517"/>
      <c r="O79" s="517"/>
      <c r="P79" s="517"/>
      <c r="Q79" s="517"/>
    </row>
    <row r="80" spans="1:17" ht="17.25" customHeight="1" thickBot="1">
      <c r="A80" s="1019"/>
      <c r="B80" s="335" t="s">
        <v>176</v>
      </c>
      <c r="C80" s="489"/>
      <c r="D80" s="1220" t="s">
        <v>139</v>
      </c>
      <c r="E80" s="1221"/>
      <c r="F80" s="493" t="s">
        <v>116</v>
      </c>
      <c r="G80" s="494" t="s">
        <v>116</v>
      </c>
      <c r="H80" s="495" t="s">
        <v>116</v>
      </c>
      <c r="I80" s="363" t="s">
        <v>170</v>
      </c>
      <c r="J80" s="968" t="s">
        <v>168</v>
      </c>
      <c r="K80" s="969"/>
      <c r="L80" s="517"/>
      <c r="M80" s="517"/>
      <c r="N80" s="517"/>
      <c r="O80" s="517"/>
      <c r="P80" s="517"/>
      <c r="Q80" s="517"/>
    </row>
    <row r="81" spans="1:17" ht="17.25" customHeight="1" thickTop="1">
      <c r="A81" s="1019"/>
      <c r="B81" s="1183" t="s">
        <v>104</v>
      </c>
      <c r="C81" s="496" t="s">
        <v>107</v>
      </c>
      <c r="D81" s="1186" t="s">
        <v>77</v>
      </c>
      <c r="E81" s="1187"/>
      <c r="F81" s="493" t="s">
        <v>116</v>
      </c>
      <c r="G81" s="494" t="s">
        <v>116</v>
      </c>
      <c r="H81" s="495" t="s">
        <v>116</v>
      </c>
      <c r="I81" s="363" t="s">
        <v>171</v>
      </c>
      <c r="J81" s="968" t="s">
        <v>168</v>
      </c>
      <c r="K81" s="969"/>
      <c r="L81" s="517"/>
      <c r="M81" s="517"/>
      <c r="N81" s="517"/>
      <c r="O81" s="517"/>
      <c r="P81" s="517"/>
      <c r="Q81" s="517"/>
    </row>
    <row r="82" spans="1:17" ht="17.25" customHeight="1">
      <c r="A82" s="1019"/>
      <c r="B82" s="1184"/>
      <c r="C82" s="497" t="s">
        <v>108</v>
      </c>
      <c r="D82" s="1188" t="s">
        <v>116</v>
      </c>
      <c r="E82" s="1189"/>
      <c r="F82" s="498" t="s">
        <v>116</v>
      </c>
      <c r="G82" s="499" t="s">
        <v>116</v>
      </c>
      <c r="H82" s="500" t="s">
        <v>116</v>
      </c>
      <c r="I82" s="363" t="s">
        <v>172</v>
      </c>
      <c r="J82" s="968" t="s">
        <v>168</v>
      </c>
      <c r="K82" s="969"/>
      <c r="L82" s="517"/>
      <c r="M82" s="517"/>
      <c r="N82" s="517"/>
      <c r="O82" s="517"/>
      <c r="P82" s="517"/>
      <c r="Q82" s="517"/>
    </row>
    <row r="83" spans="1:17" ht="17.25" customHeight="1" thickBot="1">
      <c r="A83" s="1019"/>
      <c r="B83" s="1184"/>
      <c r="C83" s="497" t="s">
        <v>109</v>
      </c>
      <c r="D83" s="1188" t="s">
        <v>116</v>
      </c>
      <c r="E83" s="1189"/>
      <c r="F83" s="498" t="s">
        <v>116</v>
      </c>
      <c r="G83" s="499" t="s">
        <v>116</v>
      </c>
      <c r="H83" s="500" t="s">
        <v>116</v>
      </c>
      <c r="I83" s="501" t="s">
        <v>173</v>
      </c>
      <c r="J83" s="1222" t="s">
        <v>168</v>
      </c>
      <c r="K83" s="1223"/>
      <c r="L83" s="517"/>
      <c r="M83" s="517"/>
      <c r="N83" s="517"/>
      <c r="O83" s="517"/>
      <c r="P83" s="517"/>
      <c r="Q83" s="517"/>
    </row>
    <row r="84" spans="1:17" ht="17.25" customHeight="1" thickTop="1" thickBot="1">
      <c r="A84" s="1019"/>
      <c r="B84" s="1185"/>
      <c r="C84" s="502" t="s">
        <v>110</v>
      </c>
      <c r="D84" s="1207" t="s">
        <v>116</v>
      </c>
      <c r="E84" s="1208"/>
      <c r="F84" s="503" t="s">
        <v>116</v>
      </c>
      <c r="G84" s="504" t="s">
        <v>116</v>
      </c>
      <c r="H84" s="503" t="s">
        <v>116</v>
      </c>
      <c r="I84" s="1024" t="s">
        <v>174</v>
      </c>
      <c r="J84" s="1224"/>
      <c r="K84" s="1025"/>
      <c r="L84" s="517"/>
      <c r="M84" s="517"/>
      <c r="N84" s="517"/>
      <c r="O84" s="517"/>
      <c r="P84" s="517"/>
      <c r="Q84" s="517"/>
    </row>
    <row r="85" spans="1:17" ht="17.25" customHeight="1" thickTop="1">
      <c r="A85" s="1019"/>
      <c r="B85" s="1225" t="s">
        <v>105</v>
      </c>
      <c r="C85" s="505" t="s">
        <v>111</v>
      </c>
      <c r="D85" s="1229" t="s">
        <v>116</v>
      </c>
      <c r="E85" s="1229"/>
      <c r="F85" s="494" t="s">
        <v>116</v>
      </c>
      <c r="G85" s="494" t="s">
        <v>116</v>
      </c>
      <c r="H85" s="493" t="s">
        <v>116</v>
      </c>
      <c r="I85" s="1035"/>
      <c r="J85" s="1036"/>
      <c r="K85" s="1037"/>
      <c r="L85" s="517"/>
      <c r="M85" s="517"/>
      <c r="N85" s="517"/>
      <c r="O85" s="517"/>
      <c r="P85" s="517"/>
      <c r="Q85" s="517"/>
    </row>
    <row r="86" spans="1:17" ht="17.25" customHeight="1">
      <c r="A86" s="1019"/>
      <c r="B86" s="1226"/>
      <c r="C86" s="506" t="s">
        <v>112</v>
      </c>
      <c r="D86" s="1230" t="s">
        <v>116</v>
      </c>
      <c r="E86" s="1230"/>
      <c r="F86" s="499" t="s">
        <v>116</v>
      </c>
      <c r="G86" s="499" t="s">
        <v>116</v>
      </c>
      <c r="H86" s="498" t="s">
        <v>116</v>
      </c>
      <c r="I86" s="1038"/>
      <c r="J86" s="1039"/>
      <c r="K86" s="1040"/>
      <c r="L86" s="517"/>
      <c r="M86" s="517"/>
      <c r="N86" s="517"/>
      <c r="O86" s="517"/>
      <c r="P86" s="517"/>
      <c r="Q86" s="517"/>
    </row>
    <row r="87" spans="1:17" ht="17.25" customHeight="1" thickBot="1">
      <c r="A87" s="1019"/>
      <c r="B87" s="1226"/>
      <c r="C87" s="507" t="s">
        <v>113</v>
      </c>
      <c r="D87" s="1231" t="s">
        <v>116</v>
      </c>
      <c r="E87" s="1231"/>
      <c r="F87" s="499" t="s">
        <v>116</v>
      </c>
      <c r="G87" s="499" t="s">
        <v>116</v>
      </c>
      <c r="H87" s="498" t="s">
        <v>116</v>
      </c>
      <c r="I87" s="1038"/>
      <c r="J87" s="1039"/>
      <c r="K87" s="1040"/>
      <c r="L87" s="517"/>
      <c r="M87" s="517"/>
      <c r="N87" s="517"/>
      <c r="O87" s="517"/>
      <c r="P87" s="517"/>
      <c r="Q87" s="517"/>
    </row>
    <row r="88" spans="1:17" ht="17.25" customHeight="1" thickTop="1">
      <c r="A88" s="1019"/>
      <c r="B88" s="1227"/>
      <c r="C88" s="508" t="s">
        <v>114</v>
      </c>
      <c r="D88" s="1205" t="s">
        <v>116</v>
      </c>
      <c r="E88" s="1206"/>
      <c r="F88" s="509" t="s">
        <v>116</v>
      </c>
      <c r="G88" s="510" t="s">
        <v>116</v>
      </c>
      <c r="H88" s="509" t="s">
        <v>116</v>
      </c>
      <c r="I88" s="1038"/>
      <c r="J88" s="1039"/>
      <c r="K88" s="1040"/>
      <c r="L88" s="517"/>
      <c r="M88" s="517"/>
      <c r="N88" s="517"/>
      <c r="O88" s="517"/>
      <c r="P88" s="517"/>
      <c r="Q88" s="517"/>
    </row>
    <row r="89" spans="1:17" ht="17.25" customHeight="1" thickBot="1">
      <c r="A89" s="1006"/>
      <c r="B89" s="1228"/>
      <c r="C89" s="502" t="s">
        <v>115</v>
      </c>
      <c r="D89" s="1207" t="s">
        <v>116</v>
      </c>
      <c r="E89" s="1208"/>
      <c r="F89" s="503" t="s">
        <v>116</v>
      </c>
      <c r="G89" s="504" t="s">
        <v>116</v>
      </c>
      <c r="H89" s="503" t="s">
        <v>116</v>
      </c>
      <c r="I89" s="1041"/>
      <c r="J89" s="1042"/>
      <c r="K89" s="1043"/>
      <c r="L89" s="517"/>
      <c r="M89" s="517"/>
      <c r="N89" s="517"/>
      <c r="O89" s="517"/>
      <c r="P89" s="517"/>
      <c r="Q89" s="517"/>
    </row>
    <row r="90" spans="1:17" ht="17.25" customHeight="1" thickTop="1">
      <c r="A90" s="1018" t="s">
        <v>117</v>
      </c>
      <c r="B90" s="394" t="s">
        <v>119</v>
      </c>
      <c r="C90" s="511"/>
      <c r="D90" s="377"/>
      <c r="E90" s="1209"/>
      <c r="F90" s="1210"/>
      <c r="G90" s="1210"/>
      <c r="H90" s="1210"/>
      <c r="I90" s="1210"/>
      <c r="J90" s="1210"/>
      <c r="K90" s="1211"/>
      <c r="L90" s="517"/>
      <c r="M90" s="517"/>
      <c r="N90" s="517"/>
      <c r="O90" s="517"/>
      <c r="P90" s="517"/>
      <c r="Q90" s="517"/>
    </row>
    <row r="91" spans="1:17" ht="17.25" customHeight="1">
      <c r="A91" s="1019"/>
      <c r="B91" s="411" t="s">
        <v>120</v>
      </c>
      <c r="C91" s="512"/>
      <c r="D91" s="456"/>
      <c r="E91" s="1212"/>
      <c r="F91" s="1212"/>
      <c r="G91" s="1212"/>
      <c r="H91" s="1212"/>
      <c r="I91" s="1212"/>
      <c r="J91" s="1212"/>
      <c r="K91" s="1213"/>
      <c r="L91" s="517"/>
      <c r="M91" s="517"/>
      <c r="N91" s="517"/>
      <c r="O91" s="517"/>
      <c r="P91" s="517"/>
      <c r="Q91" s="517"/>
    </row>
    <row r="92" spans="1:17" ht="17.25" customHeight="1">
      <c r="A92" s="1019"/>
      <c r="B92" s="394" t="s">
        <v>121</v>
      </c>
      <c r="C92" s="513"/>
      <c r="D92" s="395"/>
      <c r="E92" s="1210"/>
      <c r="F92" s="1210"/>
      <c r="G92" s="1210"/>
      <c r="H92" s="1210"/>
      <c r="I92" s="1210"/>
      <c r="J92" s="1210"/>
      <c r="K92" s="1211"/>
      <c r="L92" s="517"/>
      <c r="M92" s="517"/>
      <c r="N92" s="517"/>
      <c r="O92" s="517"/>
      <c r="P92" s="517"/>
      <c r="Q92" s="517"/>
    </row>
    <row r="93" spans="1:17" ht="17.25" customHeight="1">
      <c r="A93" s="1019"/>
      <c r="B93" s="411" t="s">
        <v>122</v>
      </c>
      <c r="C93" s="512"/>
      <c r="D93" s="512"/>
      <c r="E93" s="1212"/>
      <c r="F93" s="1212"/>
      <c r="G93" s="1212"/>
      <c r="H93" s="1212"/>
      <c r="I93" s="1212"/>
      <c r="J93" s="1212"/>
      <c r="K93" s="1213"/>
      <c r="L93" s="520"/>
      <c r="M93" s="521"/>
      <c r="N93" s="521"/>
      <c r="O93" s="355" t="s">
        <v>195</v>
      </c>
      <c r="P93" s="355" t="s">
        <v>196</v>
      </c>
      <c r="Q93" s="355" t="s">
        <v>197</v>
      </c>
    </row>
    <row r="94" spans="1:17" ht="17.25" customHeight="1">
      <c r="A94" s="1019"/>
      <c r="B94" s="1092" t="s">
        <v>123</v>
      </c>
      <c r="C94" s="1093"/>
      <c r="D94" s="1093"/>
      <c r="E94" s="1216"/>
      <c r="F94" s="1216"/>
      <c r="G94" s="1216"/>
      <c r="H94" s="1216"/>
      <c r="I94" s="1216"/>
      <c r="J94" s="1216"/>
      <c r="K94" s="1217"/>
      <c r="L94" s="522"/>
      <c r="M94" s="523" t="s">
        <v>198</v>
      </c>
      <c r="N94" s="523" t="s">
        <v>139</v>
      </c>
      <c r="O94" s="524" t="str">
        <f>+K13</f>
        <v>人</v>
      </c>
      <c r="P94" s="524" t="str">
        <f>+I8</f>
        <v>人</v>
      </c>
      <c r="Q94" s="524" t="e">
        <f>+P94-O94</f>
        <v>#VALUE!</v>
      </c>
    </row>
    <row r="95" spans="1:17" ht="17.25" customHeight="1">
      <c r="A95" s="1006"/>
      <c r="B95" s="1214"/>
      <c r="C95" s="1215"/>
      <c r="D95" s="1215"/>
      <c r="E95" s="1218"/>
      <c r="F95" s="1218"/>
      <c r="G95" s="1218"/>
      <c r="H95" s="1218"/>
      <c r="I95" s="1218"/>
      <c r="J95" s="1218"/>
      <c r="K95" s="1219"/>
      <c r="L95" s="522"/>
      <c r="M95" s="523" t="s">
        <v>199</v>
      </c>
      <c r="N95" s="523" t="s">
        <v>139</v>
      </c>
      <c r="O95" s="524" t="str">
        <f>+K15</f>
        <v>人</v>
      </c>
      <c r="P95" s="524" t="str">
        <f>+I8</f>
        <v>人</v>
      </c>
      <c r="Q95" s="524" t="e">
        <f>+P95-O95</f>
        <v>#VALUE!</v>
      </c>
    </row>
    <row r="96" spans="1:17" ht="17.25" customHeight="1">
      <c r="A96" s="1018" t="s">
        <v>118</v>
      </c>
      <c r="B96" s="1196" t="s">
        <v>131</v>
      </c>
      <c r="C96" s="1197"/>
      <c r="D96" s="1197"/>
      <c r="E96" s="1197"/>
      <c r="F96" s="1197"/>
      <c r="G96" s="1197"/>
      <c r="H96" s="1197"/>
      <c r="I96" s="1197"/>
      <c r="J96" s="1197"/>
      <c r="K96" s="1198"/>
      <c r="L96" s="525"/>
      <c r="M96" s="523" t="s">
        <v>201</v>
      </c>
      <c r="N96" s="523" t="s">
        <v>285</v>
      </c>
      <c r="O96" s="524" t="str">
        <f>+K29</f>
        <v>個</v>
      </c>
      <c r="P96" s="524" t="str">
        <f>+K30</f>
        <v>個</v>
      </c>
      <c r="Q96" s="524" t="e">
        <f>+O96-P96</f>
        <v>#VALUE!</v>
      </c>
    </row>
    <row r="97" spans="1:17" ht="17.25" customHeight="1">
      <c r="A97" s="1019"/>
      <c r="B97" s="1199"/>
      <c r="C97" s="1200"/>
      <c r="D97" s="1200"/>
      <c r="E97" s="1200"/>
      <c r="F97" s="1200"/>
      <c r="G97" s="1200"/>
      <c r="H97" s="1200"/>
      <c r="I97" s="1200"/>
      <c r="J97" s="1200"/>
      <c r="K97" s="1201"/>
      <c r="L97" s="525"/>
      <c r="M97" s="523" t="s">
        <v>202</v>
      </c>
      <c r="N97" s="523" t="s">
        <v>286</v>
      </c>
      <c r="O97" s="524" t="str">
        <f>+K31</f>
        <v>L/日/避難所</v>
      </c>
      <c r="P97" s="524" t="str">
        <f>+K32</f>
        <v>L/日/避難所</v>
      </c>
      <c r="Q97" s="524" t="e">
        <f>+O97-P97</f>
        <v>#VALUE!</v>
      </c>
    </row>
    <row r="98" spans="1:17" ht="17.25" customHeight="1">
      <c r="A98" s="1019"/>
      <c r="B98" s="1196" t="s">
        <v>132</v>
      </c>
      <c r="C98" s="1197"/>
      <c r="D98" s="1197"/>
      <c r="E98" s="1197"/>
      <c r="F98" s="1197"/>
      <c r="G98" s="1197"/>
      <c r="H98" s="1197"/>
      <c r="I98" s="1197"/>
      <c r="J98" s="1197"/>
      <c r="K98" s="1198"/>
      <c r="L98" s="525"/>
      <c r="M98" s="523" t="s">
        <v>203</v>
      </c>
      <c r="N98" s="523" t="s">
        <v>287</v>
      </c>
      <c r="O98" s="524" t="str">
        <f>+K33</f>
        <v>L/日/避難所</v>
      </c>
      <c r="P98" s="524" t="str">
        <f>+K34</f>
        <v>L/日/避難所</v>
      </c>
      <c r="Q98" s="524" t="e">
        <f>+O98-P98</f>
        <v>#VALUE!</v>
      </c>
    </row>
    <row r="99" spans="1:17" ht="17.25" customHeight="1">
      <c r="A99" s="1019"/>
      <c r="B99" s="1199"/>
      <c r="C99" s="1200"/>
      <c r="D99" s="1200"/>
      <c r="E99" s="1200"/>
      <c r="F99" s="1200"/>
      <c r="G99" s="1200"/>
      <c r="H99" s="1200"/>
      <c r="I99" s="1200"/>
      <c r="J99" s="1200"/>
      <c r="K99" s="1201"/>
      <c r="L99" s="525"/>
      <c r="M99" s="523" t="s">
        <v>205</v>
      </c>
      <c r="N99" s="523" t="s">
        <v>288</v>
      </c>
      <c r="O99" s="524" t="str">
        <f>+K40</f>
        <v>箇所</v>
      </c>
      <c r="P99" s="524" t="str">
        <f>+F40</f>
        <v>（　　箇所）</v>
      </c>
      <c r="Q99" s="524" t="e">
        <f>+O99-P99</f>
        <v>#VALUE!</v>
      </c>
    </row>
    <row r="100" spans="1:17" ht="17.25" customHeight="1">
      <c r="A100" s="1019"/>
      <c r="B100" s="1196" t="s">
        <v>124</v>
      </c>
      <c r="C100" s="1197"/>
      <c r="D100" s="1197"/>
      <c r="E100" s="1197"/>
      <c r="F100" s="1197"/>
      <c r="G100" s="1197"/>
      <c r="H100" s="1197"/>
      <c r="I100" s="1197"/>
      <c r="J100" s="1197"/>
      <c r="K100" s="1198"/>
      <c r="L100" s="526"/>
      <c r="M100" s="523" t="s">
        <v>204</v>
      </c>
      <c r="N100" s="523"/>
      <c r="O100" s="1232">
        <f>+I52</f>
        <v>0</v>
      </c>
      <c r="P100" s="1232"/>
      <c r="Q100" s="1232"/>
    </row>
    <row r="101" spans="1:17" ht="17.25" customHeight="1" thickBot="1">
      <c r="A101" s="1019"/>
      <c r="B101" s="1202"/>
      <c r="C101" s="1203"/>
      <c r="D101" s="1203"/>
      <c r="E101" s="1203"/>
      <c r="F101" s="1203"/>
      <c r="G101" s="1203"/>
      <c r="H101" s="1203"/>
      <c r="I101" s="1203"/>
      <c r="J101" s="1203"/>
      <c r="K101" s="1204"/>
      <c r="L101" s="526"/>
      <c r="M101" s="523" t="s">
        <v>200</v>
      </c>
      <c r="N101" s="523"/>
      <c r="O101" s="524" t="str">
        <f>+F25</f>
        <v>有　・　無</v>
      </c>
      <c r="P101" s="524"/>
      <c r="Q101" s="524"/>
    </row>
    <row r="102" spans="1:17" ht="14.25" customHeight="1" thickTop="1">
      <c r="A102" s="1055"/>
      <c r="B102" s="514" t="s">
        <v>227</v>
      </c>
      <c r="C102" s="514"/>
      <c r="D102" s="515"/>
      <c r="E102" s="515"/>
      <c r="F102" s="515"/>
      <c r="G102" s="515"/>
      <c r="H102" s="515"/>
      <c r="I102" s="515"/>
      <c r="J102" s="515"/>
      <c r="K102" s="516"/>
      <c r="L102" s="527"/>
      <c r="M102" s="528"/>
      <c r="N102" s="528"/>
      <c r="O102" s="529"/>
      <c r="P102" s="529"/>
      <c r="Q102" s="529"/>
    </row>
    <row r="103" spans="1:17" ht="14.25" customHeight="1">
      <c r="A103" s="1055"/>
      <c r="B103" s="1147" t="s">
        <v>351</v>
      </c>
      <c r="C103" s="1148"/>
      <c r="D103" s="1149"/>
      <c r="E103" s="1149"/>
      <c r="F103" s="1149"/>
      <c r="G103" s="1149"/>
      <c r="H103" s="1149"/>
      <c r="I103" s="1149"/>
      <c r="J103" s="1149"/>
      <c r="K103" s="1150"/>
      <c r="L103" s="527"/>
      <c r="M103" s="528"/>
      <c r="N103" s="528"/>
      <c r="O103" s="528"/>
      <c r="P103" s="528"/>
      <c r="Q103" s="528"/>
    </row>
    <row r="104" spans="1:17" ht="14.25" customHeight="1">
      <c r="A104" s="1055"/>
      <c r="B104" s="1141"/>
      <c r="C104" s="1142"/>
      <c r="D104" s="1142"/>
      <c r="E104" s="1142"/>
      <c r="F104" s="1142"/>
      <c r="G104" s="1142"/>
      <c r="H104" s="1142"/>
      <c r="I104" s="1142"/>
      <c r="J104" s="1142"/>
      <c r="K104" s="1143"/>
      <c r="L104" s="528"/>
      <c r="M104" s="528"/>
      <c r="N104" s="528"/>
      <c r="O104" s="528"/>
      <c r="P104" s="528"/>
      <c r="Q104" s="517"/>
    </row>
    <row r="105" spans="1:17" ht="14.25" customHeight="1" thickBot="1">
      <c r="A105" s="1170"/>
      <c r="B105" s="1144"/>
      <c r="C105" s="1145"/>
      <c r="D105" s="1145"/>
      <c r="E105" s="1145"/>
      <c r="F105" s="1145"/>
      <c r="G105" s="1145"/>
      <c r="H105" s="1145"/>
      <c r="I105" s="1145"/>
      <c r="J105" s="1145"/>
      <c r="K105" s="1146"/>
      <c r="L105" s="517"/>
      <c r="M105" s="517"/>
      <c r="N105" s="517"/>
      <c r="O105" s="517"/>
      <c r="P105" s="517"/>
      <c r="Q105" s="517"/>
    </row>
    <row r="106" spans="1:17" ht="14.25" thickTop="1"/>
  </sheetData>
  <mergeCells count="150">
    <mergeCell ref="E1:K1"/>
    <mergeCell ref="A2:E3"/>
    <mergeCell ref="G2:H2"/>
    <mergeCell ref="I2:K2"/>
    <mergeCell ref="G3:H3"/>
    <mergeCell ref="I3:K3"/>
    <mergeCell ref="A7:A13"/>
    <mergeCell ref="B7:E7"/>
    <mergeCell ref="F7:H7"/>
    <mergeCell ref="B8:E8"/>
    <mergeCell ref="D9:E9"/>
    <mergeCell ref="G9:H9"/>
    <mergeCell ref="B13:H13"/>
    <mergeCell ref="J9:K9"/>
    <mergeCell ref="B10:E10"/>
    <mergeCell ref="G10:H10"/>
    <mergeCell ref="D11:E11"/>
    <mergeCell ref="I11:K12"/>
    <mergeCell ref="B12:H12"/>
    <mergeCell ref="I13:J13"/>
    <mergeCell ref="A14:A26"/>
    <mergeCell ref="B14:H14"/>
    <mergeCell ref="I14:J14"/>
    <mergeCell ref="D15:H15"/>
    <mergeCell ref="I15:J15"/>
    <mergeCell ref="D16:H16"/>
    <mergeCell ref="I16:J16"/>
    <mergeCell ref="B17:H17"/>
    <mergeCell ref="B18:H18"/>
    <mergeCell ref="D19:H19"/>
    <mergeCell ref="B20:C21"/>
    <mergeCell ref="D20:H20"/>
    <mergeCell ref="I20:K20"/>
    <mergeCell ref="D21:K21"/>
    <mergeCell ref="B22:C23"/>
    <mergeCell ref="D22:H22"/>
    <mergeCell ref="I22:K23"/>
    <mergeCell ref="D23:H23"/>
    <mergeCell ref="B24:H24"/>
    <mergeCell ref="I24:K26"/>
    <mergeCell ref="G25:H25"/>
    <mergeCell ref="B26:D26"/>
    <mergeCell ref="F26:H26"/>
    <mergeCell ref="A27:A28"/>
    <mergeCell ref="B27:H28"/>
    <mergeCell ref="I27:K28"/>
    <mergeCell ref="A29:A52"/>
    <mergeCell ref="B29:C34"/>
    <mergeCell ref="I29:J29"/>
    <mergeCell ref="I30:J30"/>
    <mergeCell ref="I31:J31"/>
    <mergeCell ref="I32:J32"/>
    <mergeCell ref="I33:J33"/>
    <mergeCell ref="B35:C44"/>
    <mergeCell ref="I35:K39"/>
    <mergeCell ref="D40:D42"/>
    <mergeCell ref="E29:F29"/>
    <mergeCell ref="G29:H29"/>
    <mergeCell ref="E30:F30"/>
    <mergeCell ref="G30:H30"/>
    <mergeCell ref="E31:G31"/>
    <mergeCell ref="E33:F33"/>
    <mergeCell ref="G33:H33"/>
    <mergeCell ref="E32:G32"/>
    <mergeCell ref="E34:F34"/>
    <mergeCell ref="G34:H34"/>
    <mergeCell ref="F35:G35"/>
    <mergeCell ref="A76:A78"/>
    <mergeCell ref="B76:C78"/>
    <mergeCell ref="I76:K78"/>
    <mergeCell ref="J79:K79"/>
    <mergeCell ref="D80:E80"/>
    <mergeCell ref="J80:K80"/>
    <mergeCell ref="B81:B84"/>
    <mergeCell ref="D81:E81"/>
    <mergeCell ref="J81:K81"/>
    <mergeCell ref="D82:E82"/>
    <mergeCell ref="J82:K82"/>
    <mergeCell ref="D83:E83"/>
    <mergeCell ref="J83:K83"/>
    <mergeCell ref="A96:A105"/>
    <mergeCell ref="B96:K97"/>
    <mergeCell ref="B98:K99"/>
    <mergeCell ref="B100:K101"/>
    <mergeCell ref="O100:Q100"/>
    <mergeCell ref="B103:C103"/>
    <mergeCell ref="D103:K103"/>
    <mergeCell ref="B104:K105"/>
    <mergeCell ref="B85:B89"/>
    <mergeCell ref="D85:E85"/>
    <mergeCell ref="D86:E86"/>
    <mergeCell ref="D87:E87"/>
    <mergeCell ref="D88:E88"/>
    <mergeCell ref="D89:E89"/>
    <mergeCell ref="A90:A95"/>
    <mergeCell ref="E90:K91"/>
    <mergeCell ref="E92:K93"/>
    <mergeCell ref="B94:D95"/>
    <mergeCell ref="E94:K95"/>
    <mergeCell ref="A79:A89"/>
    <mergeCell ref="D79:E79"/>
    <mergeCell ref="D84:E84"/>
    <mergeCell ref="I84:K84"/>
    <mergeCell ref="I85:K89"/>
    <mergeCell ref="I75:K75"/>
    <mergeCell ref="I66:J66"/>
    <mergeCell ref="I67:K68"/>
    <mergeCell ref="I69:I74"/>
    <mergeCell ref="B51:C52"/>
    <mergeCell ref="I51:K51"/>
    <mergeCell ref="G52:H52"/>
    <mergeCell ref="I52:K52"/>
    <mergeCell ref="E53:K53"/>
    <mergeCell ref="A54:D55"/>
    <mergeCell ref="E54:G54"/>
    <mergeCell ref="H54:I54"/>
    <mergeCell ref="A60:A75"/>
    <mergeCell ref="B60:C61"/>
    <mergeCell ref="D60:D61"/>
    <mergeCell ref="B62:C62"/>
    <mergeCell ref="B63:C63"/>
    <mergeCell ref="B64:C64"/>
    <mergeCell ref="B65:C67"/>
    <mergeCell ref="D65:D67"/>
    <mergeCell ref="B68:C71"/>
    <mergeCell ref="D68:D71"/>
    <mergeCell ref="J54:K54"/>
    <mergeCell ref="E55:G55"/>
    <mergeCell ref="F36:G36"/>
    <mergeCell ref="F37:G37"/>
    <mergeCell ref="F38:G38"/>
    <mergeCell ref="F39:G39"/>
    <mergeCell ref="E51:F51"/>
    <mergeCell ref="G51:H51"/>
    <mergeCell ref="G56:K56"/>
    <mergeCell ref="B59:H59"/>
    <mergeCell ref="I59:K59"/>
    <mergeCell ref="H55:I55"/>
    <mergeCell ref="J55:K55"/>
    <mergeCell ref="I40:J40"/>
    <mergeCell ref="B45:C50"/>
    <mergeCell ref="E45:F45"/>
    <mergeCell ref="I45:K50"/>
    <mergeCell ref="D46:E46"/>
    <mergeCell ref="D47:F47"/>
    <mergeCell ref="G47:H47"/>
    <mergeCell ref="G48:H48"/>
    <mergeCell ref="F49:G49"/>
    <mergeCell ref="F50:G50"/>
    <mergeCell ref="I41:J41"/>
  </mergeCells>
  <phoneticPr fontId="24"/>
  <conditionalFormatting sqref="Q96 Q101">
    <cfRule type="cellIs" dxfId="123" priority="4" stopIfTrue="1" operator="greaterThan">
      <formula>0</formula>
    </cfRule>
  </conditionalFormatting>
  <conditionalFormatting sqref="Q99">
    <cfRule type="cellIs" dxfId="122" priority="3" stopIfTrue="1" operator="greaterThan">
      <formula>0</formula>
    </cfRule>
  </conditionalFormatting>
  <conditionalFormatting sqref="Q97:Q98">
    <cfRule type="cellIs" dxfId="121" priority="2" stopIfTrue="1" operator="greaterThan">
      <formula>0</formula>
    </cfRule>
  </conditionalFormatting>
  <conditionalFormatting sqref="Q94:Q95">
    <cfRule type="cellIs" dxfId="120" priority="1" stopIfTrue="1" operator="greaterThan">
      <formula>0</formula>
    </cfRule>
  </conditionalFormatting>
  <dataValidations count="18">
    <dataValidation type="list" allowBlank="1" showInputMessage="1" showErrorMessage="1" sqref="J80:K83">
      <formula1>"◎,○,×"</formula1>
    </dataValidation>
    <dataValidation type="list" allowBlank="1" showInputMessage="1" showErrorMessage="1" sqref="F61">
      <formula1>"熊本県,大分県,福岡県,長崎県"</formula1>
    </dataValidation>
    <dataValidation type="list" allowBlank="1" showInputMessage="1" showErrorMessage="1" sqref="G51:H51">
      <formula1>"十分 ・ 不足 ・ 無,十分,不足,無"</formula1>
    </dataValidation>
    <dataValidation type="list" allowBlank="1" showInputMessage="1" showErrorMessage="1" sqref="E51">
      <formula1>"１回　・　２回　・　３回,１回,２回,３回"</formula1>
    </dataValidation>
    <dataValidation type="list" allowBlank="1" showInputMessage="1" showErrorMessage="1" sqref="G47:H48">
      <formula1>"不適　・　適,適,不適"</formula1>
    </dataValidation>
    <dataValidation type="list" allowBlank="1" showInputMessage="1" showErrorMessage="1" sqref="H45:H46 F46 E48:E50 H49:H50 E52">
      <formula1>"無　・　有,有,無"</formula1>
    </dataValidation>
    <dataValidation type="list" allowBlank="1" showInputMessage="1" showErrorMessage="1" sqref="H40 E43:E44 G44">
      <formula1>"無 ・ 有,無,有"</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F41:F42 H41:H42">
      <formula1>"不良・普・良,不良,普,良"</formula1>
    </dataValidation>
    <dataValidation type="list" allowBlank="1" showInputMessage="1" showErrorMessage="1" sqref="E40">
      <formula1>"無(使用不可)・有(使用可),無(使用不可),有(使用可)"</formula1>
    </dataValidation>
    <dataValidation type="list" allowBlank="1" showInputMessage="1" showErrorMessage="1" sqref="F35:G39">
      <formula1>"（使用可・使用不可）,（使用可),（使用不可）"</formula1>
    </dataValidation>
    <dataValidation type="list" allowBlank="1" showInputMessage="1" showErrorMessage="1" sqref="E35:E39">
      <formula1>"無・有,無,有"</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29:F30 E33:F34">
      <formula1>"可(開通)・不可(不通),可(開通),不可(不通)"</formula1>
    </dataValidation>
    <dataValidation type="list" allowBlank="1" showInputMessage="1" showErrorMessage="1" sqref="G52:H52">
      <formula1>"無(不適)　・　有(適),無(不適),有(適)"</formula1>
    </dataValidation>
    <dataValidation type="list" allowBlank="1" showInputMessage="1" showErrorMessage="1" sqref="E45:F45">
      <formula1>"不良　・　普　・　良,不良,普,良"</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Q106"/>
  <sheetViews>
    <sheetView view="pageBreakPreview" zoomScale="110" zoomScaleNormal="100" zoomScaleSheetLayoutView="110" workbookViewId="0">
      <selection activeCell="B103" sqref="B103:C103"/>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2" style="1" customWidth="1"/>
    <col min="13" max="13" width="8.5" style="1" customWidth="1"/>
    <col min="14" max="14" width="7.875" style="1" customWidth="1"/>
    <col min="15" max="16" width="8.25" style="1" customWidth="1"/>
    <col min="17" max="16384" width="9" style="1"/>
  </cols>
  <sheetData>
    <row r="1" spans="1:17" ht="17.25" customHeight="1" thickBot="1">
      <c r="A1" s="364" t="s">
        <v>225</v>
      </c>
      <c r="B1" s="364"/>
      <c r="C1" s="364"/>
      <c r="D1" s="364"/>
      <c r="E1" s="1107" t="s">
        <v>326</v>
      </c>
      <c r="F1" s="1107"/>
      <c r="G1" s="1107"/>
      <c r="H1" s="1107"/>
      <c r="I1" s="1107"/>
      <c r="J1" s="1107"/>
      <c r="K1" s="1107"/>
      <c r="L1" s="517"/>
      <c r="M1" s="517"/>
      <c r="N1" s="517"/>
      <c r="O1" s="517"/>
      <c r="P1" s="517"/>
      <c r="Q1" s="517"/>
    </row>
    <row r="2" spans="1:17" ht="17.25" customHeight="1" thickTop="1">
      <c r="A2" s="1108" t="s">
        <v>130</v>
      </c>
      <c r="B2" s="1109"/>
      <c r="C2" s="1109"/>
      <c r="D2" s="1109"/>
      <c r="E2" s="1109"/>
      <c r="F2" s="364"/>
      <c r="G2" s="1110" t="s">
        <v>65</v>
      </c>
      <c r="H2" s="1111"/>
      <c r="I2" s="1112" t="s">
        <v>0</v>
      </c>
      <c r="J2" s="1113"/>
      <c r="K2" s="1114"/>
      <c r="L2" s="517"/>
      <c r="M2" s="517"/>
      <c r="N2" s="517"/>
      <c r="O2" s="517"/>
      <c r="P2" s="517"/>
      <c r="Q2" s="517"/>
    </row>
    <row r="3" spans="1:17" ht="17.25" customHeight="1" thickBot="1">
      <c r="A3" s="1109"/>
      <c r="B3" s="1109"/>
      <c r="C3" s="1109"/>
      <c r="D3" s="1109"/>
      <c r="E3" s="1109"/>
      <c r="F3" s="364"/>
      <c r="G3" s="1115" t="s">
        <v>28</v>
      </c>
      <c r="H3" s="1116"/>
      <c r="I3" s="1117"/>
      <c r="J3" s="1118"/>
      <c r="K3" s="1119"/>
      <c r="L3" s="517"/>
      <c r="M3" s="517"/>
      <c r="N3" s="517"/>
      <c r="O3" s="517"/>
      <c r="P3" s="517"/>
      <c r="Q3" s="517"/>
    </row>
    <row r="4" spans="1:17" ht="17.25" customHeight="1" thickTop="1">
      <c r="A4" s="365" t="s">
        <v>1</v>
      </c>
      <c r="B4" s="364"/>
      <c r="C4" s="364"/>
      <c r="D4" s="364"/>
      <c r="E4" s="364"/>
      <c r="F4" s="364"/>
      <c r="G4" s="366"/>
      <c r="H4" s="367"/>
      <c r="I4" s="367"/>
      <c r="J4" s="367"/>
      <c r="K4" s="367"/>
      <c r="L4" s="517"/>
      <c r="M4" s="517"/>
      <c r="N4" s="517"/>
      <c r="O4" s="517"/>
      <c r="P4" s="517"/>
      <c r="Q4" s="517"/>
    </row>
    <row r="5" spans="1:17" ht="17.25" customHeight="1">
      <c r="A5" s="365" t="s">
        <v>2</v>
      </c>
      <c r="B5" s="364"/>
      <c r="C5" s="364"/>
      <c r="D5" s="364"/>
      <c r="E5" s="364"/>
      <c r="F5" s="364"/>
      <c r="G5" s="364"/>
      <c r="H5" s="364"/>
      <c r="I5" s="364"/>
      <c r="J5" s="364"/>
      <c r="K5" s="364"/>
      <c r="L5" s="517"/>
      <c r="M5" s="517"/>
      <c r="N5" s="517"/>
      <c r="O5" s="517"/>
      <c r="P5" s="517"/>
      <c r="Q5" s="517"/>
    </row>
    <row r="6" spans="1:17" ht="17.25" customHeight="1" thickBot="1">
      <c r="A6" s="365" t="s">
        <v>3</v>
      </c>
      <c r="B6" s="364"/>
      <c r="C6" s="364"/>
      <c r="D6" s="364"/>
      <c r="E6" s="364"/>
      <c r="F6" s="364"/>
      <c r="G6" s="364"/>
      <c r="H6" s="364"/>
      <c r="I6" s="364"/>
      <c r="J6" s="364"/>
      <c r="K6" s="364"/>
      <c r="L6" s="517"/>
      <c r="M6" s="517"/>
      <c r="N6" s="517"/>
      <c r="O6" s="517"/>
      <c r="P6" s="517"/>
      <c r="Q6" s="517"/>
    </row>
    <row r="7" spans="1:17" ht="17.25" customHeight="1" thickTop="1" thickBot="1">
      <c r="A7" s="1054" t="s">
        <v>4</v>
      </c>
      <c r="B7" s="1056" t="s">
        <v>5</v>
      </c>
      <c r="C7" s="1120"/>
      <c r="D7" s="1120"/>
      <c r="E7" s="1121"/>
      <c r="F7" s="1122" t="s">
        <v>73</v>
      </c>
      <c r="G7" s="1120"/>
      <c r="H7" s="1120"/>
      <c r="I7" s="368" t="s">
        <v>16</v>
      </c>
      <c r="J7" s="369" t="s">
        <v>349</v>
      </c>
      <c r="K7" s="370" t="s">
        <v>350</v>
      </c>
      <c r="L7" s="517"/>
      <c r="M7" s="517"/>
      <c r="N7" s="517"/>
      <c r="O7" s="517"/>
      <c r="P7" s="517"/>
      <c r="Q7" s="517"/>
    </row>
    <row r="8" spans="1:17" ht="17.25" customHeight="1" thickTop="1" thickBot="1">
      <c r="A8" s="1055"/>
      <c r="B8" s="1123"/>
      <c r="C8" s="1124"/>
      <c r="D8" s="1124"/>
      <c r="E8" s="1125"/>
      <c r="F8" s="371"/>
      <c r="G8" s="372"/>
      <c r="H8" s="372"/>
      <c r="I8" s="373" t="s">
        <v>77</v>
      </c>
      <c r="J8" s="374" t="s">
        <v>149</v>
      </c>
      <c r="K8" s="375" t="s">
        <v>150</v>
      </c>
      <c r="L8" s="517"/>
      <c r="M8" s="517"/>
      <c r="N8" s="517"/>
      <c r="O8" s="517"/>
      <c r="P8" s="517"/>
      <c r="Q8" s="517"/>
    </row>
    <row r="9" spans="1:17" ht="17.25" customHeight="1" thickTop="1">
      <c r="A9" s="1019"/>
      <c r="B9" s="376" t="s">
        <v>14</v>
      </c>
      <c r="C9" s="377"/>
      <c r="D9" s="1126"/>
      <c r="E9" s="1127"/>
      <c r="F9" s="376" t="s">
        <v>15</v>
      </c>
      <c r="G9" s="1128"/>
      <c r="H9" s="1129"/>
      <c r="I9" s="376" t="s">
        <v>6</v>
      </c>
      <c r="J9" s="1131"/>
      <c r="K9" s="1132"/>
      <c r="L9" s="517"/>
      <c r="M9" s="517"/>
      <c r="N9" s="517"/>
      <c r="O9" s="517"/>
      <c r="P9" s="517"/>
      <c r="Q9" s="517"/>
    </row>
    <row r="10" spans="1:17" ht="17.25" customHeight="1">
      <c r="A10" s="1019"/>
      <c r="B10" s="1070"/>
      <c r="C10" s="1071"/>
      <c r="D10" s="1071"/>
      <c r="E10" s="1072"/>
      <c r="F10" s="378" t="s">
        <v>136</v>
      </c>
      <c r="G10" s="997"/>
      <c r="H10" s="998"/>
      <c r="I10" s="379"/>
      <c r="J10" s="380"/>
      <c r="K10" s="381" t="s">
        <v>332</v>
      </c>
      <c r="L10" s="517"/>
      <c r="M10" s="517"/>
      <c r="N10" s="517"/>
      <c r="O10" s="517"/>
      <c r="P10" s="517"/>
      <c r="Q10" s="517"/>
    </row>
    <row r="11" spans="1:17" ht="17.25" customHeight="1">
      <c r="A11" s="1019"/>
      <c r="B11" s="382" t="s">
        <v>20</v>
      </c>
      <c r="C11" s="383"/>
      <c r="D11" s="1049" t="s">
        <v>315</v>
      </c>
      <c r="E11" s="1049"/>
      <c r="F11" s="384" t="s">
        <v>137</v>
      </c>
      <c r="G11" s="385" t="str">
        <f>IF(ISERROR(K10/I8),"",K10/I8)</f>
        <v/>
      </c>
      <c r="H11" s="386" t="s">
        <v>138</v>
      </c>
      <c r="I11" s="1133" t="s">
        <v>7</v>
      </c>
      <c r="J11" s="1134"/>
      <c r="K11" s="1135"/>
      <c r="L11" s="517"/>
      <c r="M11" s="517"/>
      <c r="N11" s="517"/>
      <c r="O11" s="517"/>
      <c r="P11" s="517"/>
      <c r="Q11" s="517"/>
    </row>
    <row r="12" spans="1:17" ht="17.25" customHeight="1">
      <c r="A12" s="1019"/>
      <c r="B12" s="1092" t="s">
        <v>60</v>
      </c>
      <c r="C12" s="1139"/>
      <c r="D12" s="1139"/>
      <c r="E12" s="1139"/>
      <c r="F12" s="1139"/>
      <c r="G12" s="1139"/>
      <c r="H12" s="1140"/>
      <c r="I12" s="1136"/>
      <c r="J12" s="1137"/>
      <c r="K12" s="1138"/>
      <c r="L12" s="517"/>
      <c r="M12" s="517"/>
      <c r="N12" s="517"/>
      <c r="O12" s="517"/>
      <c r="P12" s="517"/>
      <c r="Q12" s="517"/>
    </row>
    <row r="13" spans="1:17" ht="17.25" customHeight="1" thickBot="1">
      <c r="A13" s="1006"/>
      <c r="B13" s="1130"/>
      <c r="C13" s="1063"/>
      <c r="D13" s="1063"/>
      <c r="E13" s="1063"/>
      <c r="F13" s="1063"/>
      <c r="G13" s="1063"/>
      <c r="H13" s="1064"/>
      <c r="I13" s="1065" t="s">
        <v>328</v>
      </c>
      <c r="J13" s="1066"/>
      <c r="K13" s="387" t="str">
        <f>IF(ISERROR(K10/3.5),"人",K10/3.5)</f>
        <v>人</v>
      </c>
      <c r="L13" s="517"/>
      <c r="M13" s="517"/>
      <c r="N13" s="517"/>
      <c r="O13" s="517"/>
      <c r="P13" s="517"/>
      <c r="Q13" s="517"/>
    </row>
    <row r="14" spans="1:17" ht="17.25" customHeight="1" thickTop="1">
      <c r="A14" s="1054" t="s">
        <v>13</v>
      </c>
      <c r="B14" s="1056" t="s">
        <v>8</v>
      </c>
      <c r="C14" s="1057"/>
      <c r="D14" s="1057"/>
      <c r="E14" s="1057"/>
      <c r="F14" s="1057"/>
      <c r="G14" s="1057"/>
      <c r="H14" s="1058"/>
      <c r="I14" s="1059" t="s">
        <v>187</v>
      </c>
      <c r="J14" s="1060"/>
      <c r="K14" s="388" t="str">
        <f>IF(ISERROR(I8-K13),"人",I8-K13)</f>
        <v>人</v>
      </c>
      <c r="L14" s="517"/>
      <c r="M14" s="517"/>
      <c r="N14" s="517"/>
      <c r="O14" s="517"/>
      <c r="P14" s="517"/>
      <c r="Q14" s="517"/>
    </row>
    <row r="15" spans="1:17" ht="17.25" customHeight="1" thickBot="1">
      <c r="A15" s="1055"/>
      <c r="B15" s="389" t="s">
        <v>17</v>
      </c>
      <c r="C15" s="390"/>
      <c r="D15" s="1061"/>
      <c r="E15" s="1061"/>
      <c r="F15" s="1061"/>
      <c r="G15" s="1061"/>
      <c r="H15" s="1062"/>
      <c r="I15" s="1059" t="s">
        <v>329</v>
      </c>
      <c r="J15" s="1060"/>
      <c r="K15" s="387" t="str">
        <f>IF(ISERROR(K10/6.4),"人",K10/6.4)</f>
        <v>人</v>
      </c>
      <c r="L15" s="517"/>
      <c r="M15" s="517"/>
      <c r="N15" s="517"/>
      <c r="O15" s="517"/>
      <c r="P15" s="517"/>
      <c r="Q15" s="517"/>
    </row>
    <row r="16" spans="1:17" ht="17.25" customHeight="1" thickTop="1">
      <c r="A16" s="1019"/>
      <c r="B16" s="376" t="s">
        <v>18</v>
      </c>
      <c r="C16" s="377"/>
      <c r="D16" s="1063"/>
      <c r="E16" s="1063"/>
      <c r="F16" s="1063"/>
      <c r="G16" s="1063"/>
      <c r="H16" s="1064"/>
      <c r="I16" s="1065" t="s">
        <v>188</v>
      </c>
      <c r="J16" s="1066"/>
      <c r="K16" s="388" t="str">
        <f>IF(ISERROR(I8-K15),"人",I8-K15)</f>
        <v>人</v>
      </c>
      <c r="L16" s="517"/>
      <c r="M16" s="517"/>
      <c r="N16" s="517"/>
      <c r="O16" s="517"/>
      <c r="P16" s="517"/>
      <c r="Q16" s="517"/>
    </row>
    <row r="17" spans="1:17" ht="17.25" customHeight="1">
      <c r="A17" s="1019"/>
      <c r="B17" s="1067" t="s">
        <v>19</v>
      </c>
      <c r="C17" s="1068"/>
      <c r="D17" s="1068"/>
      <c r="E17" s="1068"/>
      <c r="F17" s="1068"/>
      <c r="G17" s="1068"/>
      <c r="H17" s="1069"/>
      <c r="I17" s="391"/>
      <c r="J17" s="392"/>
      <c r="K17" s="393"/>
      <c r="L17" s="517"/>
      <c r="M17" s="517"/>
      <c r="N17" s="517"/>
      <c r="O17" s="517"/>
      <c r="P17" s="517"/>
      <c r="Q17" s="517"/>
    </row>
    <row r="18" spans="1:17" ht="17.25" customHeight="1">
      <c r="A18" s="1019"/>
      <c r="B18" s="1070"/>
      <c r="C18" s="1071"/>
      <c r="D18" s="1071"/>
      <c r="E18" s="1071"/>
      <c r="F18" s="1071"/>
      <c r="G18" s="1071"/>
      <c r="H18" s="1072"/>
      <c r="I18" s="391"/>
      <c r="J18" s="392"/>
      <c r="K18" s="393"/>
      <c r="L18" s="517"/>
      <c r="M18" s="517"/>
      <c r="N18" s="517"/>
      <c r="O18" s="517"/>
      <c r="P18" s="517"/>
      <c r="Q18" s="517"/>
    </row>
    <row r="19" spans="1:17" ht="17.25" customHeight="1" thickBot="1">
      <c r="A19" s="1019"/>
      <c r="B19" s="394" t="s">
        <v>21</v>
      </c>
      <c r="C19" s="395"/>
      <c r="D19" s="1073" t="s">
        <v>29</v>
      </c>
      <c r="E19" s="1073"/>
      <c r="F19" s="1073"/>
      <c r="G19" s="1073"/>
      <c r="H19" s="1074"/>
      <c r="I19" s="391"/>
      <c r="J19" s="392"/>
      <c r="K19" s="393"/>
      <c r="L19" s="517"/>
      <c r="M19" s="517"/>
      <c r="N19" s="517"/>
      <c r="O19" s="517"/>
      <c r="P19" s="517"/>
      <c r="Q19" s="517"/>
    </row>
    <row r="20" spans="1:17" ht="17.25" customHeight="1" thickTop="1">
      <c r="A20" s="1055"/>
      <c r="B20" s="1075" t="s">
        <v>26</v>
      </c>
      <c r="C20" s="1076"/>
      <c r="D20" s="1079" t="s">
        <v>30</v>
      </c>
      <c r="E20" s="1079"/>
      <c r="F20" s="1079"/>
      <c r="G20" s="1079"/>
      <c r="H20" s="1079"/>
      <c r="I20" s="1080" t="s">
        <v>126</v>
      </c>
      <c r="J20" s="1080"/>
      <c r="K20" s="1081"/>
      <c r="L20" s="517"/>
      <c r="M20" s="517"/>
      <c r="N20" s="517"/>
      <c r="O20" s="517"/>
      <c r="P20" s="517"/>
      <c r="Q20" s="517"/>
    </row>
    <row r="21" spans="1:17" ht="17.25" customHeight="1" thickBot="1">
      <c r="A21" s="1055"/>
      <c r="B21" s="1077"/>
      <c r="C21" s="1078"/>
      <c r="D21" s="1082" t="s">
        <v>330</v>
      </c>
      <c r="E21" s="1082"/>
      <c r="F21" s="1082"/>
      <c r="G21" s="1082"/>
      <c r="H21" s="1082"/>
      <c r="I21" s="1082"/>
      <c r="J21" s="1082"/>
      <c r="K21" s="1083"/>
      <c r="L21" s="517"/>
      <c r="M21" s="517"/>
      <c r="N21" s="517"/>
      <c r="O21" s="517"/>
      <c r="P21" s="517"/>
      <c r="Q21" s="517"/>
    </row>
    <row r="22" spans="1:17" ht="17.25" customHeight="1" thickTop="1">
      <c r="A22" s="1019"/>
      <c r="B22" s="1084" t="s">
        <v>22</v>
      </c>
      <c r="C22" s="1085"/>
      <c r="D22" s="1063" t="s">
        <v>30</v>
      </c>
      <c r="E22" s="1063"/>
      <c r="F22" s="1063"/>
      <c r="G22" s="1063"/>
      <c r="H22" s="1063"/>
      <c r="I22" s="1088" t="s">
        <v>11</v>
      </c>
      <c r="J22" s="1089"/>
      <c r="K22" s="1090"/>
      <c r="L22" s="517"/>
      <c r="M22" s="517"/>
      <c r="N22" s="517"/>
      <c r="O22" s="517"/>
      <c r="P22" s="517"/>
      <c r="Q22" s="517"/>
    </row>
    <row r="23" spans="1:17" ht="17.25" customHeight="1">
      <c r="A23" s="1019"/>
      <c r="B23" s="1086"/>
      <c r="C23" s="1087"/>
      <c r="D23" s="1071" t="s">
        <v>27</v>
      </c>
      <c r="E23" s="1071"/>
      <c r="F23" s="1071"/>
      <c r="G23" s="1071"/>
      <c r="H23" s="1071"/>
      <c r="I23" s="1091"/>
      <c r="J23" s="1089"/>
      <c r="K23" s="1090"/>
      <c r="L23" s="517"/>
      <c r="M23" s="517"/>
      <c r="N23" s="517"/>
      <c r="O23" s="517"/>
      <c r="P23" s="517"/>
      <c r="Q23" s="517"/>
    </row>
    <row r="24" spans="1:17" ht="17.25" customHeight="1" thickBot="1">
      <c r="A24" s="1019"/>
      <c r="B24" s="1092" t="s">
        <v>9</v>
      </c>
      <c r="C24" s="1093"/>
      <c r="D24" s="1093"/>
      <c r="E24" s="1093"/>
      <c r="F24" s="1093"/>
      <c r="G24" s="1093"/>
      <c r="H24" s="1093"/>
      <c r="I24" s="1094"/>
      <c r="J24" s="1095"/>
      <c r="K24" s="1096"/>
      <c r="L24" s="517"/>
      <c r="M24" s="517"/>
      <c r="N24" s="517"/>
      <c r="O24" s="517"/>
      <c r="P24" s="517"/>
      <c r="Q24" s="517"/>
    </row>
    <row r="25" spans="1:17" ht="17.25" customHeight="1" thickTop="1" thickBot="1">
      <c r="A25" s="1019"/>
      <c r="B25" s="396" t="s">
        <v>23</v>
      </c>
      <c r="C25" s="397"/>
      <c r="D25" s="398" t="s">
        <v>314</v>
      </c>
      <c r="E25" s="399" t="s">
        <v>71</v>
      </c>
      <c r="F25" s="400" t="s">
        <v>314</v>
      </c>
      <c r="G25" s="1100"/>
      <c r="H25" s="1101"/>
      <c r="I25" s="1094"/>
      <c r="J25" s="1095"/>
      <c r="K25" s="1096"/>
      <c r="L25" s="517"/>
      <c r="M25" s="517"/>
      <c r="N25" s="517"/>
      <c r="O25" s="517"/>
      <c r="P25" s="517"/>
      <c r="Q25" s="517"/>
    </row>
    <row r="26" spans="1:17" ht="17.25" customHeight="1" thickTop="1">
      <c r="A26" s="1006"/>
      <c r="B26" s="1102" t="s">
        <v>25</v>
      </c>
      <c r="C26" s="1103"/>
      <c r="D26" s="1103"/>
      <c r="E26" s="401" t="s">
        <v>314</v>
      </c>
      <c r="F26" s="1104"/>
      <c r="G26" s="1105"/>
      <c r="H26" s="1106"/>
      <c r="I26" s="1097"/>
      <c r="J26" s="1098"/>
      <c r="K26" s="1099"/>
      <c r="L26" s="517"/>
      <c r="M26" s="517"/>
      <c r="N26" s="517"/>
      <c r="O26" s="517"/>
      <c r="P26" s="517"/>
      <c r="Q26" s="517"/>
    </row>
    <row r="27" spans="1:17" ht="17.25" customHeight="1">
      <c r="A27" s="1005"/>
      <c r="B27" s="990" t="s">
        <v>293</v>
      </c>
      <c r="C27" s="1007"/>
      <c r="D27" s="1007"/>
      <c r="E27" s="1007"/>
      <c r="F27" s="1007"/>
      <c r="G27" s="1007"/>
      <c r="H27" s="1008"/>
      <c r="I27" s="1012" t="s">
        <v>10</v>
      </c>
      <c r="J27" s="1013"/>
      <c r="K27" s="1014"/>
      <c r="L27" s="517"/>
      <c r="M27" s="517"/>
      <c r="N27" s="517"/>
      <c r="O27" s="517"/>
      <c r="P27" s="517"/>
      <c r="Q27" s="517"/>
    </row>
    <row r="28" spans="1:17" ht="17.25" customHeight="1" thickBot="1">
      <c r="A28" s="1006"/>
      <c r="B28" s="1009"/>
      <c r="C28" s="1010"/>
      <c r="D28" s="1010"/>
      <c r="E28" s="1010"/>
      <c r="F28" s="1010"/>
      <c r="G28" s="1010"/>
      <c r="H28" s="1011"/>
      <c r="I28" s="1015"/>
      <c r="J28" s="1016"/>
      <c r="K28" s="1017"/>
      <c r="L28" s="517"/>
      <c r="M28" s="517"/>
      <c r="N28" s="517"/>
      <c r="O28" s="517"/>
      <c r="P28" s="517"/>
      <c r="Q28" s="517"/>
    </row>
    <row r="29" spans="1:17" ht="17.25" customHeight="1" thickTop="1">
      <c r="A29" s="1018" t="s">
        <v>12</v>
      </c>
      <c r="B29" s="1012" t="s">
        <v>31</v>
      </c>
      <c r="C29" s="1020"/>
      <c r="D29" s="402" t="s">
        <v>32</v>
      </c>
      <c r="E29" s="1051" t="s">
        <v>296</v>
      </c>
      <c r="F29" s="1051"/>
      <c r="G29" s="1052" t="s">
        <v>294</v>
      </c>
      <c r="H29" s="1053"/>
      <c r="I29" s="1026" t="s">
        <v>232</v>
      </c>
      <c r="J29" s="1027"/>
      <c r="K29" s="403" t="str">
        <f>IF(ISERROR(I8/250),"個",ROUNDUP(I8/250,0))</f>
        <v>個</v>
      </c>
      <c r="L29" s="517" t="s">
        <v>193</v>
      </c>
      <c r="M29" s="517"/>
      <c r="N29" s="517"/>
      <c r="O29" s="517"/>
      <c r="P29" s="517"/>
      <c r="Q29" s="517"/>
    </row>
    <row r="30" spans="1:17" ht="17.25" customHeight="1">
      <c r="A30" s="1019"/>
      <c r="B30" s="1021"/>
      <c r="C30" s="1022"/>
      <c r="D30" s="404" t="s">
        <v>62</v>
      </c>
      <c r="E30" s="954" t="s">
        <v>296</v>
      </c>
      <c r="F30" s="954"/>
      <c r="G30" s="955" t="s">
        <v>294</v>
      </c>
      <c r="H30" s="956"/>
      <c r="I30" s="1028" t="s">
        <v>182</v>
      </c>
      <c r="J30" s="1029"/>
      <c r="K30" s="405" t="s">
        <v>181</v>
      </c>
      <c r="L30" s="517"/>
      <c r="M30" s="517"/>
      <c r="N30" s="517"/>
      <c r="O30" s="517"/>
      <c r="P30" s="517"/>
      <c r="Q30" s="517"/>
    </row>
    <row r="31" spans="1:17" ht="17.25" customHeight="1">
      <c r="A31" s="1019"/>
      <c r="B31" s="1021"/>
      <c r="C31" s="1022"/>
      <c r="D31" s="404" t="s">
        <v>33</v>
      </c>
      <c r="E31" s="948" t="s">
        <v>297</v>
      </c>
      <c r="F31" s="948"/>
      <c r="G31" s="948"/>
      <c r="H31" s="406" t="s">
        <v>295</v>
      </c>
      <c r="I31" s="1028" t="s">
        <v>207</v>
      </c>
      <c r="J31" s="1030"/>
      <c r="K31" s="407" t="str">
        <f>IF(ISERROR(I8*6),"L/日/避難所",I8*6)</f>
        <v>L/日/避難所</v>
      </c>
      <c r="L31" s="517"/>
      <c r="M31" s="517"/>
      <c r="N31" s="517"/>
      <c r="O31" s="517"/>
      <c r="P31" s="517"/>
      <c r="Q31" s="517"/>
    </row>
    <row r="32" spans="1:17" ht="17.25" customHeight="1" thickBot="1">
      <c r="A32" s="1019"/>
      <c r="B32" s="1021"/>
      <c r="C32" s="1022"/>
      <c r="D32" s="408" t="s">
        <v>41</v>
      </c>
      <c r="E32" s="953" t="s">
        <v>302</v>
      </c>
      <c r="F32" s="953"/>
      <c r="G32" s="953"/>
      <c r="H32" s="409" t="s">
        <v>295</v>
      </c>
      <c r="I32" s="1028" t="s">
        <v>192</v>
      </c>
      <c r="J32" s="1030"/>
      <c r="K32" s="410" t="s">
        <v>194</v>
      </c>
      <c r="L32" s="517"/>
      <c r="M32" s="517"/>
      <c r="N32" s="517"/>
      <c r="O32" s="517"/>
      <c r="P32" s="517"/>
      <c r="Q32" s="517"/>
    </row>
    <row r="33" spans="1:17" ht="17.25" customHeight="1" thickTop="1">
      <c r="A33" s="1019"/>
      <c r="B33" s="1021"/>
      <c r="C33" s="1023"/>
      <c r="D33" s="411" t="s">
        <v>34</v>
      </c>
      <c r="E33" s="957" t="s">
        <v>296</v>
      </c>
      <c r="F33" s="957"/>
      <c r="G33" s="958" t="s">
        <v>294</v>
      </c>
      <c r="H33" s="959"/>
      <c r="I33" s="1151" t="s">
        <v>184</v>
      </c>
      <c r="J33" s="1030"/>
      <c r="K33" s="407" t="str">
        <f>IF(ISERROR(I8*3),"L/日/避難所",I8*3)</f>
        <v>L/日/避難所</v>
      </c>
      <c r="L33" s="517"/>
      <c r="M33" s="517"/>
      <c r="N33" s="517"/>
      <c r="O33" s="517"/>
      <c r="P33" s="517"/>
      <c r="Q33" s="517"/>
    </row>
    <row r="34" spans="1:17" ht="17.25" customHeight="1">
      <c r="A34" s="1019"/>
      <c r="B34" s="1024"/>
      <c r="C34" s="1025"/>
      <c r="D34" s="394" t="s">
        <v>35</v>
      </c>
      <c r="E34" s="970" t="s">
        <v>296</v>
      </c>
      <c r="F34" s="970"/>
      <c r="G34" s="971" t="s">
        <v>294</v>
      </c>
      <c r="H34" s="972"/>
      <c r="I34" s="453" t="s">
        <v>183</v>
      </c>
      <c r="J34" s="413" t="s">
        <v>206</v>
      </c>
      <c r="K34" s="407" t="str">
        <f>IF(ISERROR(J34*I8),"L/日/避難所",J34*I8)</f>
        <v>L/日/避難所</v>
      </c>
      <c r="L34" s="517"/>
      <c r="M34" s="517"/>
      <c r="N34" s="517"/>
      <c r="O34" s="517"/>
      <c r="P34" s="517"/>
      <c r="Q34" s="517"/>
    </row>
    <row r="35" spans="1:17" ht="17.25" customHeight="1">
      <c r="A35" s="1019"/>
      <c r="B35" s="990" t="s">
        <v>36</v>
      </c>
      <c r="C35" s="1031"/>
      <c r="D35" s="382" t="s">
        <v>37</v>
      </c>
      <c r="E35" s="414" t="s">
        <v>298</v>
      </c>
      <c r="F35" s="949" t="s">
        <v>299</v>
      </c>
      <c r="G35" s="949"/>
      <c r="H35" s="415"/>
      <c r="I35" s="1035"/>
      <c r="J35" s="1036"/>
      <c r="K35" s="1037"/>
      <c r="L35" s="517"/>
      <c r="M35" s="517"/>
      <c r="N35" s="517"/>
      <c r="O35" s="517"/>
      <c r="P35" s="517"/>
      <c r="Q35" s="517"/>
    </row>
    <row r="36" spans="1:17" ht="17.25" customHeight="1" thickBot="1">
      <c r="A36" s="1019"/>
      <c r="B36" s="1032"/>
      <c r="C36" s="1033"/>
      <c r="D36" s="394" t="s">
        <v>38</v>
      </c>
      <c r="E36" s="416" t="s">
        <v>298</v>
      </c>
      <c r="F36" s="950" t="s">
        <v>299</v>
      </c>
      <c r="G36" s="950"/>
      <c r="H36" s="417"/>
      <c r="I36" s="1038"/>
      <c r="J36" s="1039"/>
      <c r="K36" s="1040"/>
      <c r="L36" s="517"/>
      <c r="M36" s="517"/>
      <c r="N36" s="517"/>
      <c r="O36" s="517"/>
      <c r="P36" s="517"/>
      <c r="Q36" s="517"/>
    </row>
    <row r="37" spans="1:17" ht="17.25" customHeight="1" thickTop="1" thickBot="1">
      <c r="A37" s="1019"/>
      <c r="B37" s="1032"/>
      <c r="C37" s="1034"/>
      <c r="D37" s="418" t="s">
        <v>39</v>
      </c>
      <c r="E37" s="419" t="s">
        <v>298</v>
      </c>
      <c r="F37" s="951" t="s">
        <v>299</v>
      </c>
      <c r="G37" s="951"/>
      <c r="H37" s="420"/>
      <c r="I37" s="1039"/>
      <c r="J37" s="1039"/>
      <c r="K37" s="1040"/>
      <c r="L37" s="517"/>
      <c r="M37" s="517"/>
      <c r="N37" s="517"/>
      <c r="O37" s="517"/>
      <c r="P37" s="517"/>
      <c r="Q37" s="517"/>
    </row>
    <row r="38" spans="1:17" ht="17.25" customHeight="1" thickTop="1">
      <c r="A38" s="1019"/>
      <c r="B38" s="1032"/>
      <c r="C38" s="1033"/>
      <c r="D38" s="411" t="s">
        <v>40</v>
      </c>
      <c r="E38" s="414" t="s">
        <v>298</v>
      </c>
      <c r="F38" s="952" t="s">
        <v>299</v>
      </c>
      <c r="G38" s="952"/>
      <c r="H38" s="415"/>
      <c r="I38" s="1038"/>
      <c r="J38" s="1039"/>
      <c r="K38" s="1040"/>
      <c r="L38" s="517"/>
      <c r="M38" s="517"/>
      <c r="N38" s="517"/>
      <c r="O38" s="517"/>
      <c r="P38" s="517"/>
      <c r="Q38" s="517"/>
    </row>
    <row r="39" spans="1:17" ht="17.25" customHeight="1" thickBot="1">
      <c r="A39" s="1019"/>
      <c r="B39" s="1032"/>
      <c r="C39" s="1033"/>
      <c r="D39" s="394" t="s">
        <v>42</v>
      </c>
      <c r="E39" s="416" t="s">
        <v>298</v>
      </c>
      <c r="F39" s="949" t="s">
        <v>299</v>
      </c>
      <c r="G39" s="949"/>
      <c r="H39" s="421"/>
      <c r="I39" s="1041"/>
      <c r="J39" s="1042"/>
      <c r="K39" s="1043"/>
      <c r="L39" s="517"/>
      <c r="M39" s="517"/>
      <c r="N39" s="517"/>
      <c r="O39" s="517"/>
      <c r="P39" s="517"/>
      <c r="Q39" s="517"/>
    </row>
    <row r="40" spans="1:17" ht="17.25" customHeight="1" thickTop="1">
      <c r="A40" s="1019"/>
      <c r="B40" s="1032"/>
      <c r="C40" s="1034"/>
      <c r="D40" s="1044" t="s">
        <v>63</v>
      </c>
      <c r="E40" s="422" t="s">
        <v>300</v>
      </c>
      <c r="F40" s="423" t="s">
        <v>180</v>
      </c>
      <c r="G40" s="424" t="s">
        <v>144</v>
      </c>
      <c r="H40" s="425" t="s">
        <v>304</v>
      </c>
      <c r="I40" s="1047" t="s">
        <v>292</v>
      </c>
      <c r="J40" s="1048"/>
      <c r="K40" s="426" t="str">
        <f>IF(ISERROR(I8/50),"箇所",ROUNDUP(I8/50,0))</f>
        <v>箇所</v>
      </c>
      <c r="L40" s="518"/>
      <c r="M40" s="519"/>
      <c r="N40" s="519"/>
      <c r="O40" s="519"/>
      <c r="P40" s="519"/>
      <c r="Q40" s="517"/>
    </row>
    <row r="41" spans="1:17" ht="17.25" customHeight="1" thickBot="1">
      <c r="A41" s="1019"/>
      <c r="B41" s="1032"/>
      <c r="C41" s="1034"/>
      <c r="D41" s="1045"/>
      <c r="E41" s="427" t="s">
        <v>146</v>
      </c>
      <c r="F41" s="604" t="s">
        <v>301</v>
      </c>
      <c r="G41" s="428" t="s">
        <v>148</v>
      </c>
      <c r="H41" s="605" t="s">
        <v>301</v>
      </c>
      <c r="I41" s="1038"/>
      <c r="J41" s="1039"/>
      <c r="K41" s="426"/>
      <c r="L41" s="517"/>
      <c r="M41" s="517"/>
      <c r="N41" s="517"/>
      <c r="O41" s="517"/>
      <c r="P41" s="517"/>
      <c r="Q41" s="517"/>
    </row>
    <row r="42" spans="1:17" ht="17.25" customHeight="1" thickTop="1" thickBot="1">
      <c r="A42" s="1019"/>
      <c r="B42" s="1032"/>
      <c r="C42" s="1034"/>
      <c r="D42" s="1046"/>
      <c r="E42" s="429" t="s">
        <v>43</v>
      </c>
      <c r="F42" s="606" t="s">
        <v>303</v>
      </c>
      <c r="G42" s="430" t="s">
        <v>61</v>
      </c>
      <c r="H42" s="607" t="s">
        <v>303</v>
      </c>
      <c r="I42" s="431"/>
      <c r="J42" s="432"/>
      <c r="K42" s="433"/>
      <c r="L42" s="517"/>
      <c r="M42" s="517"/>
      <c r="N42" s="517"/>
      <c r="O42" s="517"/>
      <c r="P42" s="517"/>
      <c r="Q42" s="517"/>
    </row>
    <row r="43" spans="1:17" ht="17.25" customHeight="1" thickTop="1">
      <c r="A43" s="1019"/>
      <c r="B43" s="1032"/>
      <c r="C43" s="1033"/>
      <c r="D43" s="434" t="s">
        <v>44</v>
      </c>
      <c r="E43" s="435" t="s">
        <v>304</v>
      </c>
      <c r="F43" s="436" t="s">
        <v>67</v>
      </c>
      <c r="G43" s="437"/>
      <c r="H43" s="438" t="s">
        <v>152</v>
      </c>
      <c r="I43" s="431"/>
      <c r="J43" s="432"/>
      <c r="K43" s="433"/>
      <c r="L43" s="517"/>
      <c r="M43" s="517"/>
      <c r="N43" s="517"/>
      <c r="O43" s="517"/>
      <c r="P43" s="517"/>
      <c r="Q43" s="517"/>
    </row>
    <row r="44" spans="1:17" ht="17.25" customHeight="1">
      <c r="A44" s="1019"/>
      <c r="B44" s="992"/>
      <c r="C44" s="993"/>
      <c r="D44" s="335" t="s">
        <v>45</v>
      </c>
      <c r="E44" s="439" t="s">
        <v>304</v>
      </c>
      <c r="F44" s="437" t="s">
        <v>68</v>
      </c>
      <c r="G44" s="435" t="s">
        <v>304</v>
      </c>
      <c r="H44" s="440" t="s">
        <v>152</v>
      </c>
      <c r="I44" s="441"/>
      <c r="J44" s="442"/>
      <c r="K44" s="443"/>
      <c r="L44" s="517"/>
      <c r="M44" s="517"/>
      <c r="N44" s="517"/>
      <c r="O44" s="517"/>
      <c r="P44" s="517"/>
      <c r="Q44" s="517"/>
    </row>
    <row r="45" spans="1:17" ht="17.25" customHeight="1" thickBot="1">
      <c r="A45" s="1019"/>
      <c r="B45" s="990" t="s">
        <v>46</v>
      </c>
      <c r="C45" s="1031"/>
      <c r="D45" s="335" t="s">
        <v>47</v>
      </c>
      <c r="E45" s="1049" t="s">
        <v>305</v>
      </c>
      <c r="F45" s="1050"/>
      <c r="G45" s="444" t="s">
        <v>49</v>
      </c>
      <c r="H45" s="445" t="s">
        <v>69</v>
      </c>
      <c r="I45" s="1035"/>
      <c r="J45" s="1036"/>
      <c r="K45" s="1037"/>
      <c r="L45" s="517"/>
      <c r="M45" s="517"/>
      <c r="N45" s="517"/>
      <c r="O45" s="517"/>
      <c r="P45" s="517"/>
      <c r="Q45" s="517"/>
    </row>
    <row r="46" spans="1:17" ht="17.25" customHeight="1" thickTop="1" thickBot="1">
      <c r="A46" s="1019"/>
      <c r="B46" s="1032"/>
      <c r="C46" s="1033"/>
      <c r="D46" s="986" t="s">
        <v>48</v>
      </c>
      <c r="E46" s="987"/>
      <c r="F46" s="439" t="s">
        <v>69</v>
      </c>
      <c r="G46" s="446" t="s">
        <v>308</v>
      </c>
      <c r="H46" s="447" t="s">
        <v>69</v>
      </c>
      <c r="I46" s="1039"/>
      <c r="J46" s="1039"/>
      <c r="K46" s="1040"/>
      <c r="L46" s="517"/>
      <c r="M46" s="517"/>
      <c r="N46" s="517"/>
      <c r="O46" s="517"/>
      <c r="P46" s="517"/>
      <c r="Q46" s="517"/>
    </row>
    <row r="47" spans="1:17" ht="17.25" customHeight="1" thickTop="1">
      <c r="A47" s="1019"/>
      <c r="B47" s="1032"/>
      <c r="C47" s="1033"/>
      <c r="D47" s="986" t="s">
        <v>56</v>
      </c>
      <c r="E47" s="987"/>
      <c r="F47" s="987"/>
      <c r="G47" s="997" t="s">
        <v>307</v>
      </c>
      <c r="H47" s="998"/>
      <c r="I47" s="1038"/>
      <c r="J47" s="1039"/>
      <c r="K47" s="1040"/>
      <c r="L47" s="517"/>
      <c r="M47" s="517"/>
      <c r="N47" s="517"/>
      <c r="O47" s="517"/>
      <c r="P47" s="517"/>
      <c r="Q47" s="517"/>
    </row>
    <row r="48" spans="1:17" ht="17.25" customHeight="1">
      <c r="A48" s="1019"/>
      <c r="B48" s="1032"/>
      <c r="C48" s="1033"/>
      <c r="D48" s="335" t="s">
        <v>52</v>
      </c>
      <c r="E48" s="386" t="s">
        <v>306</v>
      </c>
      <c r="F48" s="335" t="s">
        <v>53</v>
      </c>
      <c r="G48" s="1049" t="s">
        <v>51</v>
      </c>
      <c r="H48" s="1050"/>
      <c r="I48" s="1038"/>
      <c r="J48" s="1039"/>
      <c r="K48" s="1040"/>
      <c r="L48" s="517"/>
      <c r="M48" s="517"/>
      <c r="N48" s="517"/>
      <c r="O48" s="517"/>
      <c r="P48" s="517"/>
      <c r="Q48" s="517"/>
    </row>
    <row r="49" spans="1:17" ht="17.25" customHeight="1">
      <c r="A49" s="1019"/>
      <c r="B49" s="1032"/>
      <c r="C49" s="1033"/>
      <c r="D49" s="335" t="s">
        <v>154</v>
      </c>
      <c r="E49" s="386" t="s">
        <v>306</v>
      </c>
      <c r="F49" s="986" t="s">
        <v>70</v>
      </c>
      <c r="G49" s="987"/>
      <c r="H49" s="448" t="s">
        <v>69</v>
      </c>
      <c r="I49" s="1038"/>
      <c r="J49" s="1039"/>
      <c r="K49" s="1040"/>
      <c r="L49" s="517"/>
      <c r="M49" s="517"/>
      <c r="N49" s="517"/>
      <c r="O49" s="517"/>
      <c r="P49" s="517"/>
      <c r="Q49" s="517"/>
    </row>
    <row r="50" spans="1:17" ht="17.25" customHeight="1" thickBot="1">
      <c r="A50" s="1019"/>
      <c r="B50" s="992"/>
      <c r="C50" s="993"/>
      <c r="D50" s="434" t="s">
        <v>54</v>
      </c>
      <c r="E50" s="386" t="s">
        <v>306</v>
      </c>
      <c r="F50" s="988" t="s">
        <v>55</v>
      </c>
      <c r="G50" s="989"/>
      <c r="H50" s="445" t="s">
        <v>69</v>
      </c>
      <c r="I50" s="1041"/>
      <c r="J50" s="1042"/>
      <c r="K50" s="1043"/>
      <c r="L50" s="517"/>
      <c r="M50" s="517"/>
      <c r="N50" s="517"/>
      <c r="O50" s="517"/>
      <c r="P50" s="517"/>
      <c r="Q50" s="517"/>
    </row>
    <row r="51" spans="1:17" ht="17.25" customHeight="1" thickTop="1" thickBot="1">
      <c r="A51" s="1019"/>
      <c r="B51" s="990" t="s">
        <v>57</v>
      </c>
      <c r="C51" s="991"/>
      <c r="D51" s="449" t="s">
        <v>157</v>
      </c>
      <c r="E51" s="1002" t="s">
        <v>310</v>
      </c>
      <c r="F51" s="1002"/>
      <c r="G51" s="1003" t="s">
        <v>311</v>
      </c>
      <c r="H51" s="1004"/>
      <c r="I51" s="994" t="s">
        <v>190</v>
      </c>
      <c r="J51" s="995"/>
      <c r="K51" s="996"/>
      <c r="L51" s="517"/>
      <c r="M51" s="517"/>
      <c r="N51" s="517"/>
      <c r="O51" s="517"/>
      <c r="P51" s="517"/>
      <c r="Q51" s="517"/>
    </row>
    <row r="52" spans="1:17" ht="17.25" customHeight="1" thickTop="1">
      <c r="A52" s="1006"/>
      <c r="B52" s="992"/>
      <c r="C52" s="993"/>
      <c r="D52" s="450" t="s">
        <v>58</v>
      </c>
      <c r="E52" s="451" t="s">
        <v>69</v>
      </c>
      <c r="F52" s="452" t="s">
        <v>59</v>
      </c>
      <c r="G52" s="997" t="s">
        <v>309</v>
      </c>
      <c r="H52" s="998"/>
      <c r="I52" s="999"/>
      <c r="J52" s="1000"/>
      <c r="K52" s="1001"/>
      <c r="L52" s="517"/>
      <c r="M52" s="517"/>
      <c r="N52" s="517"/>
      <c r="O52" s="517"/>
      <c r="P52" s="517"/>
      <c r="Q52" s="517"/>
    </row>
    <row r="53" spans="1:17" ht="17.25" customHeight="1" thickBot="1">
      <c r="A53" s="364" t="s">
        <v>224</v>
      </c>
      <c r="B53" s="364"/>
      <c r="C53" s="364"/>
      <c r="D53" s="364"/>
      <c r="E53" s="985" t="s">
        <v>127</v>
      </c>
      <c r="F53" s="985"/>
      <c r="G53" s="985"/>
      <c r="H53" s="985"/>
      <c r="I53" s="985"/>
      <c r="J53" s="985"/>
      <c r="K53" s="985"/>
      <c r="L53" s="517"/>
      <c r="M53" s="517"/>
      <c r="N53" s="517"/>
      <c r="O53" s="517"/>
      <c r="P53" s="517"/>
      <c r="Q53" s="517"/>
    </row>
    <row r="54" spans="1:17" ht="17.25" customHeight="1" thickTop="1">
      <c r="A54" s="1152" t="s">
        <v>130</v>
      </c>
      <c r="B54" s="1152"/>
      <c r="C54" s="1152"/>
      <c r="D54" s="1152"/>
      <c r="E54" s="1153" t="s">
        <v>5</v>
      </c>
      <c r="F54" s="1154"/>
      <c r="G54" s="1155"/>
      <c r="H54" s="1156" t="s">
        <v>65</v>
      </c>
      <c r="I54" s="1157"/>
      <c r="J54" s="1158" t="s">
        <v>0</v>
      </c>
      <c r="K54" s="1159"/>
      <c r="L54" s="517"/>
      <c r="M54" s="517"/>
      <c r="N54" s="517"/>
      <c r="O54" s="517"/>
      <c r="P54" s="517"/>
      <c r="Q54" s="517"/>
    </row>
    <row r="55" spans="1:17" ht="17.25" customHeight="1" thickBot="1">
      <c r="A55" s="1152"/>
      <c r="B55" s="1152"/>
      <c r="C55" s="1152"/>
      <c r="D55" s="1152"/>
      <c r="E55" s="1123"/>
      <c r="F55" s="1124"/>
      <c r="G55" s="1125"/>
      <c r="H55" s="1160" t="s">
        <v>28</v>
      </c>
      <c r="I55" s="1161"/>
      <c r="J55" s="1162"/>
      <c r="K55" s="1163"/>
      <c r="L55" s="517"/>
      <c r="M55" s="517"/>
      <c r="N55" s="517"/>
      <c r="O55" s="517"/>
      <c r="P55" s="517"/>
      <c r="Q55" s="517"/>
    </row>
    <row r="56" spans="1:17" ht="17.25" customHeight="1" thickTop="1">
      <c r="A56" s="365" t="s">
        <v>1</v>
      </c>
      <c r="B56" s="364"/>
      <c r="C56" s="364"/>
      <c r="D56" s="364"/>
      <c r="E56" s="364"/>
      <c r="F56" s="364"/>
      <c r="G56" s="1168"/>
      <c r="H56" s="1168"/>
      <c r="I56" s="1168"/>
      <c r="J56" s="1168"/>
      <c r="K56" s="1168"/>
      <c r="L56" s="517"/>
      <c r="M56" s="517"/>
      <c r="N56" s="517"/>
      <c r="O56" s="517"/>
      <c r="P56" s="517"/>
      <c r="Q56" s="517"/>
    </row>
    <row r="57" spans="1:17" ht="17.25" customHeight="1">
      <c r="A57" s="365" t="s">
        <v>2</v>
      </c>
      <c r="B57" s="364"/>
      <c r="C57" s="364"/>
      <c r="D57" s="364"/>
      <c r="E57" s="364"/>
      <c r="F57" s="364"/>
      <c r="G57" s="364"/>
      <c r="H57" s="364"/>
      <c r="I57" s="364"/>
      <c r="J57" s="364"/>
      <c r="K57" s="364"/>
      <c r="L57" s="517"/>
      <c r="M57" s="517"/>
      <c r="N57" s="517"/>
      <c r="O57" s="517"/>
      <c r="P57" s="517"/>
      <c r="Q57" s="517"/>
    </row>
    <row r="58" spans="1:17" ht="17.25" customHeight="1">
      <c r="A58" s="365" t="s">
        <v>3</v>
      </c>
      <c r="B58" s="364"/>
      <c r="C58" s="364"/>
      <c r="D58" s="364"/>
      <c r="E58" s="364"/>
      <c r="F58" s="364"/>
      <c r="G58" s="364"/>
      <c r="H58" s="364"/>
      <c r="I58" s="364"/>
      <c r="J58" s="364"/>
      <c r="K58" s="364"/>
      <c r="L58" s="517"/>
      <c r="M58" s="517"/>
      <c r="N58" s="517"/>
      <c r="O58" s="517"/>
      <c r="P58" s="517"/>
      <c r="Q58" s="517"/>
    </row>
    <row r="59" spans="1:17" ht="17.25" customHeight="1" thickBot="1">
      <c r="A59" s="454"/>
      <c r="B59" s="1012" t="s">
        <v>74</v>
      </c>
      <c r="C59" s="1020"/>
      <c r="D59" s="1020"/>
      <c r="E59" s="975"/>
      <c r="F59" s="975"/>
      <c r="G59" s="975"/>
      <c r="H59" s="976"/>
      <c r="I59" s="1169" t="s">
        <v>75</v>
      </c>
      <c r="J59" s="975"/>
      <c r="K59" s="976"/>
      <c r="L59" s="517"/>
      <c r="M59" s="517"/>
      <c r="N59" s="517"/>
      <c r="O59" s="517"/>
      <c r="P59" s="517"/>
      <c r="Q59" s="517"/>
    </row>
    <row r="60" spans="1:17" ht="17.25" customHeight="1" thickTop="1">
      <c r="A60" s="1054" t="s">
        <v>95</v>
      </c>
      <c r="B60" s="1075" t="s">
        <v>76</v>
      </c>
      <c r="C60" s="1076"/>
      <c r="D60" s="1173" t="s">
        <v>77</v>
      </c>
      <c r="E60" s="395" t="s">
        <v>159</v>
      </c>
      <c r="F60" s="395"/>
      <c r="G60" s="395"/>
      <c r="H60" s="455" t="s">
        <v>77</v>
      </c>
      <c r="I60" s="326" t="s">
        <v>95</v>
      </c>
      <c r="J60" s="327" t="s">
        <v>161</v>
      </c>
      <c r="K60" s="328" t="s">
        <v>139</v>
      </c>
      <c r="L60" s="517"/>
      <c r="M60" s="517"/>
      <c r="N60" s="517"/>
      <c r="O60" s="517"/>
      <c r="P60" s="517"/>
      <c r="Q60" s="517"/>
    </row>
    <row r="61" spans="1:17" ht="17.25" customHeight="1">
      <c r="A61" s="1055"/>
      <c r="B61" s="1171"/>
      <c r="C61" s="1172"/>
      <c r="D61" s="1174"/>
      <c r="E61" s="456" t="s">
        <v>78</v>
      </c>
      <c r="F61" s="456"/>
      <c r="G61" s="456"/>
      <c r="H61" s="457" t="s">
        <v>77</v>
      </c>
      <c r="I61" s="329" t="s">
        <v>162</v>
      </c>
      <c r="J61" s="330" t="s">
        <v>163</v>
      </c>
      <c r="K61" s="331" t="s">
        <v>139</v>
      </c>
      <c r="L61" s="517"/>
      <c r="M61" s="517"/>
      <c r="N61" s="517"/>
      <c r="O61" s="517"/>
      <c r="P61" s="517"/>
      <c r="Q61" s="517"/>
    </row>
    <row r="62" spans="1:17" ht="17.25" customHeight="1" thickBot="1">
      <c r="A62" s="1055"/>
      <c r="B62" s="1175" t="s">
        <v>79</v>
      </c>
      <c r="C62" s="1176"/>
      <c r="D62" s="458" t="s">
        <v>77</v>
      </c>
      <c r="E62" s="395" t="s">
        <v>81</v>
      </c>
      <c r="F62" s="395"/>
      <c r="G62" s="395"/>
      <c r="H62" s="459" t="s">
        <v>77</v>
      </c>
      <c r="I62" s="332"/>
      <c r="J62" s="330" t="s">
        <v>164</v>
      </c>
      <c r="K62" s="331" t="s">
        <v>139</v>
      </c>
      <c r="L62" s="517"/>
      <c r="M62" s="517"/>
      <c r="N62" s="517"/>
      <c r="O62" s="517"/>
      <c r="P62" s="517"/>
      <c r="Q62" s="517"/>
    </row>
    <row r="63" spans="1:17" ht="17.25" customHeight="1" thickTop="1">
      <c r="A63" s="1055"/>
      <c r="B63" s="1175" t="s">
        <v>82</v>
      </c>
      <c r="C63" s="1176"/>
      <c r="D63" s="460" t="s">
        <v>77</v>
      </c>
      <c r="E63" s="461"/>
      <c r="F63" s="462"/>
      <c r="G63" s="461"/>
      <c r="H63" s="463"/>
      <c r="I63" s="332"/>
      <c r="J63" s="333" t="s">
        <v>165</v>
      </c>
      <c r="K63" s="334" t="s">
        <v>139</v>
      </c>
      <c r="L63" s="517"/>
      <c r="M63" s="517"/>
      <c r="N63" s="517"/>
      <c r="O63" s="517"/>
      <c r="P63" s="517"/>
      <c r="Q63" s="517"/>
    </row>
    <row r="64" spans="1:17" ht="17.25" customHeight="1" thickBot="1">
      <c r="A64" s="1055"/>
      <c r="B64" s="1175" t="s">
        <v>135</v>
      </c>
      <c r="C64" s="1176"/>
      <c r="D64" s="464" t="s">
        <v>77</v>
      </c>
      <c r="E64" s="465"/>
      <c r="F64" s="466"/>
      <c r="G64" s="465"/>
      <c r="H64" s="467"/>
      <c r="I64" s="332"/>
      <c r="J64" s="335" t="s">
        <v>166</v>
      </c>
      <c r="K64" s="336" t="s">
        <v>139</v>
      </c>
      <c r="L64" s="517"/>
      <c r="M64" s="517"/>
      <c r="N64" s="517"/>
      <c r="O64" s="517"/>
      <c r="P64" s="517"/>
      <c r="Q64" s="517"/>
    </row>
    <row r="65" spans="1:17" ht="17.25" customHeight="1" thickTop="1">
      <c r="A65" s="1055"/>
      <c r="B65" s="1177" t="s">
        <v>134</v>
      </c>
      <c r="C65" s="1178"/>
      <c r="D65" s="1190" t="s">
        <v>77</v>
      </c>
      <c r="E65" s="456" t="s">
        <v>83</v>
      </c>
      <c r="F65" s="456"/>
      <c r="G65" s="456"/>
      <c r="H65" s="457" t="s">
        <v>77</v>
      </c>
      <c r="I65" s="356" t="s">
        <v>234</v>
      </c>
      <c r="J65" s="357"/>
      <c r="K65" s="358" t="s">
        <v>139</v>
      </c>
      <c r="L65" s="517"/>
      <c r="M65" s="517"/>
      <c r="N65" s="517"/>
      <c r="O65" s="517"/>
      <c r="P65" s="517"/>
      <c r="Q65" s="517"/>
    </row>
    <row r="66" spans="1:17" ht="17.25" customHeight="1">
      <c r="A66" s="1055"/>
      <c r="B66" s="1179"/>
      <c r="C66" s="1180"/>
      <c r="D66" s="1191"/>
      <c r="E66" s="468" t="s">
        <v>84</v>
      </c>
      <c r="F66" s="468"/>
      <c r="G66" s="468"/>
      <c r="H66" s="469" t="s">
        <v>77</v>
      </c>
      <c r="I66" s="977" t="s">
        <v>235</v>
      </c>
      <c r="J66" s="978"/>
      <c r="K66" s="358" t="s">
        <v>139</v>
      </c>
      <c r="L66" s="517"/>
      <c r="M66" s="517"/>
      <c r="N66" s="517"/>
      <c r="O66" s="517"/>
      <c r="P66" s="517"/>
      <c r="Q66" s="517"/>
    </row>
    <row r="67" spans="1:17" ht="17.25" customHeight="1">
      <c r="A67" s="1055"/>
      <c r="B67" s="1181"/>
      <c r="C67" s="1182"/>
      <c r="D67" s="1174"/>
      <c r="E67" s="468" t="s">
        <v>85</v>
      </c>
      <c r="F67" s="468"/>
      <c r="G67" s="468"/>
      <c r="H67" s="469" t="s">
        <v>77</v>
      </c>
      <c r="I67" s="979" t="s">
        <v>236</v>
      </c>
      <c r="J67" s="980"/>
      <c r="K67" s="981"/>
      <c r="L67" s="517"/>
      <c r="M67" s="517"/>
      <c r="N67" s="517"/>
      <c r="O67" s="517"/>
      <c r="P67" s="517"/>
      <c r="Q67" s="517"/>
    </row>
    <row r="68" spans="1:17" ht="17.25" customHeight="1">
      <c r="A68" s="1055"/>
      <c r="B68" s="1192" t="s">
        <v>86</v>
      </c>
      <c r="C68" s="1193"/>
      <c r="D68" s="1190" t="s">
        <v>77</v>
      </c>
      <c r="E68" s="395" t="s">
        <v>87</v>
      </c>
      <c r="F68" s="395"/>
      <c r="G68" s="395"/>
      <c r="H68" s="459" t="s">
        <v>77</v>
      </c>
      <c r="I68" s="979"/>
      <c r="J68" s="980"/>
      <c r="K68" s="981"/>
      <c r="L68" s="517"/>
      <c r="M68" s="517"/>
      <c r="N68" s="517"/>
      <c r="O68" s="517"/>
      <c r="P68" s="517"/>
      <c r="Q68" s="517"/>
    </row>
    <row r="69" spans="1:17" ht="17.25" customHeight="1">
      <c r="A69" s="1055"/>
      <c r="B69" s="1194"/>
      <c r="C69" s="1195"/>
      <c r="D69" s="1191"/>
      <c r="E69" s="377" t="s">
        <v>88</v>
      </c>
      <c r="F69" s="377"/>
      <c r="G69" s="377"/>
      <c r="H69" s="470" t="s">
        <v>77</v>
      </c>
      <c r="I69" s="982" t="s">
        <v>237</v>
      </c>
      <c r="J69" s="359" t="s">
        <v>238</v>
      </c>
      <c r="K69" s="328" t="s">
        <v>139</v>
      </c>
      <c r="L69" s="517"/>
      <c r="M69" s="517"/>
      <c r="N69" s="517"/>
      <c r="O69" s="517"/>
      <c r="P69" s="517"/>
      <c r="Q69" s="517"/>
    </row>
    <row r="70" spans="1:17" ht="17.25" customHeight="1">
      <c r="A70" s="1055"/>
      <c r="B70" s="1194"/>
      <c r="C70" s="1195"/>
      <c r="D70" s="1191"/>
      <c r="E70" s="377" t="s">
        <v>89</v>
      </c>
      <c r="F70" s="377"/>
      <c r="G70" s="377"/>
      <c r="H70" s="470" t="s">
        <v>77</v>
      </c>
      <c r="I70" s="983"/>
      <c r="J70" s="360" t="s">
        <v>239</v>
      </c>
      <c r="K70" s="331" t="s">
        <v>139</v>
      </c>
      <c r="L70" s="517"/>
      <c r="M70" s="517"/>
      <c r="N70" s="517"/>
      <c r="O70" s="517"/>
      <c r="P70" s="517"/>
      <c r="Q70" s="517"/>
    </row>
    <row r="71" spans="1:17" ht="17.25" customHeight="1" thickBot="1">
      <c r="A71" s="1055"/>
      <c r="B71" s="1171"/>
      <c r="C71" s="1172"/>
      <c r="D71" s="1174"/>
      <c r="E71" s="377" t="s">
        <v>90</v>
      </c>
      <c r="F71" s="377"/>
      <c r="G71" s="377"/>
      <c r="H71" s="470" t="s">
        <v>77</v>
      </c>
      <c r="I71" s="983"/>
      <c r="J71" s="360" t="s">
        <v>240</v>
      </c>
      <c r="K71" s="331" t="s">
        <v>139</v>
      </c>
      <c r="L71" s="517"/>
      <c r="M71" s="517"/>
      <c r="N71" s="517"/>
      <c r="O71" s="517"/>
      <c r="P71" s="517"/>
      <c r="Q71" s="517"/>
    </row>
    <row r="72" spans="1:17" ht="17.25" customHeight="1" thickTop="1">
      <c r="A72" s="1055"/>
      <c r="B72" s="471" t="s">
        <v>91</v>
      </c>
      <c r="C72" s="472"/>
      <c r="D72" s="472"/>
      <c r="E72" s="473"/>
      <c r="F72" s="474" t="s">
        <v>77</v>
      </c>
      <c r="G72" s="475"/>
      <c r="H72" s="476"/>
      <c r="I72" s="983"/>
      <c r="J72" s="360" t="s">
        <v>245</v>
      </c>
      <c r="K72" s="331" t="s">
        <v>139</v>
      </c>
      <c r="L72" s="517"/>
      <c r="M72" s="517"/>
      <c r="N72" s="517"/>
      <c r="O72" s="517"/>
      <c r="P72" s="517"/>
      <c r="Q72" s="517"/>
    </row>
    <row r="73" spans="1:17" ht="17.25" customHeight="1">
      <c r="A73" s="1055"/>
      <c r="B73" s="404" t="s">
        <v>92</v>
      </c>
      <c r="C73" s="477"/>
      <c r="D73" s="477"/>
      <c r="E73" s="477"/>
      <c r="F73" s="460" t="s">
        <v>77</v>
      </c>
      <c r="G73" s="478"/>
      <c r="H73" s="479"/>
      <c r="I73" s="983"/>
      <c r="J73" s="360" t="s">
        <v>241</v>
      </c>
      <c r="K73" s="331" t="s">
        <v>139</v>
      </c>
      <c r="L73" s="517"/>
      <c r="M73" s="517"/>
      <c r="N73" s="517"/>
      <c r="O73" s="517"/>
      <c r="P73" s="517"/>
      <c r="Q73" s="517"/>
    </row>
    <row r="74" spans="1:17" ht="17.25" customHeight="1">
      <c r="A74" s="1055"/>
      <c r="B74" s="404" t="s">
        <v>93</v>
      </c>
      <c r="C74" s="477"/>
      <c r="D74" s="477"/>
      <c r="E74" s="477"/>
      <c r="F74" s="460" t="s">
        <v>77</v>
      </c>
      <c r="G74" s="478"/>
      <c r="H74" s="479"/>
      <c r="I74" s="984"/>
      <c r="J74" s="361" t="s">
        <v>325</v>
      </c>
      <c r="K74" s="334" t="s">
        <v>139</v>
      </c>
      <c r="L74" s="517"/>
      <c r="M74" s="517"/>
      <c r="N74" s="517"/>
      <c r="O74" s="517"/>
      <c r="P74" s="517"/>
      <c r="Q74" s="517"/>
    </row>
    <row r="75" spans="1:17" ht="17.25" customHeight="1" thickBot="1">
      <c r="A75" s="1170"/>
      <c r="B75" s="408" t="s">
        <v>94</v>
      </c>
      <c r="C75" s="480"/>
      <c r="D75" s="480"/>
      <c r="E75" s="480"/>
      <c r="F75" s="481" t="s">
        <v>77</v>
      </c>
      <c r="G75" s="482"/>
      <c r="H75" s="483"/>
      <c r="I75" s="974" t="s">
        <v>174</v>
      </c>
      <c r="J75" s="975"/>
      <c r="K75" s="976"/>
      <c r="L75" s="517"/>
      <c r="M75" s="517"/>
      <c r="N75" s="517"/>
      <c r="O75" s="517"/>
      <c r="P75" s="517"/>
      <c r="Q75" s="517"/>
    </row>
    <row r="76" spans="1:17" ht="17.25" customHeight="1" thickTop="1">
      <c r="A76" s="1164" t="s">
        <v>96</v>
      </c>
      <c r="B76" s="1084" t="s">
        <v>100</v>
      </c>
      <c r="C76" s="1085"/>
      <c r="D76" s="401"/>
      <c r="E76" s="377" t="s">
        <v>97</v>
      </c>
      <c r="F76" s="377"/>
      <c r="G76" s="377"/>
      <c r="H76" s="484" t="s">
        <v>77</v>
      </c>
      <c r="I76" s="960"/>
      <c r="J76" s="961"/>
      <c r="K76" s="962"/>
      <c r="L76" s="517"/>
      <c r="M76" s="517"/>
      <c r="N76" s="517"/>
      <c r="O76" s="517"/>
      <c r="P76" s="517"/>
      <c r="Q76" s="517"/>
    </row>
    <row r="77" spans="1:17" ht="17.25" customHeight="1">
      <c r="A77" s="1165"/>
      <c r="B77" s="1167"/>
      <c r="C77" s="1085"/>
      <c r="D77" s="485" t="s">
        <v>77</v>
      </c>
      <c r="E77" s="377" t="s">
        <v>98</v>
      </c>
      <c r="F77" s="377"/>
      <c r="G77" s="377"/>
      <c r="H77" s="484" t="s">
        <v>77</v>
      </c>
      <c r="I77" s="963"/>
      <c r="J77" s="964"/>
      <c r="K77" s="965"/>
      <c r="L77" s="517"/>
      <c r="M77" s="517"/>
      <c r="N77" s="517"/>
      <c r="O77" s="517"/>
      <c r="P77" s="517"/>
      <c r="Q77" s="517"/>
    </row>
    <row r="78" spans="1:17" ht="17.25" customHeight="1" thickBot="1">
      <c r="A78" s="1166"/>
      <c r="B78" s="1086"/>
      <c r="C78" s="1087"/>
      <c r="D78" s="486"/>
      <c r="E78" s="456" t="s">
        <v>99</v>
      </c>
      <c r="F78" s="456"/>
      <c r="G78" s="456"/>
      <c r="H78" s="487" t="s">
        <v>77</v>
      </c>
      <c r="I78" s="963"/>
      <c r="J78" s="964"/>
      <c r="K78" s="965"/>
      <c r="L78" s="517"/>
      <c r="M78" s="517"/>
      <c r="N78" s="517"/>
      <c r="O78" s="517"/>
      <c r="P78" s="517"/>
      <c r="Q78" s="517"/>
    </row>
    <row r="79" spans="1:17" ht="17.25" customHeight="1" thickTop="1">
      <c r="A79" s="1018" t="s">
        <v>106</v>
      </c>
      <c r="B79" s="488" t="s">
        <v>101</v>
      </c>
      <c r="C79" s="489"/>
      <c r="D79" s="1012" t="s">
        <v>102</v>
      </c>
      <c r="E79" s="1014"/>
      <c r="F79" s="490" t="s">
        <v>175</v>
      </c>
      <c r="G79" s="491" t="s">
        <v>80</v>
      </c>
      <c r="H79" s="492" t="s">
        <v>103</v>
      </c>
      <c r="I79" s="362" t="s">
        <v>167</v>
      </c>
      <c r="J79" s="1233" t="s">
        <v>168</v>
      </c>
      <c r="K79" s="1234"/>
      <c r="L79" s="517"/>
      <c r="M79" s="517"/>
      <c r="N79" s="517"/>
      <c r="O79" s="517"/>
      <c r="P79" s="517"/>
      <c r="Q79" s="517"/>
    </row>
    <row r="80" spans="1:17" ht="17.25" customHeight="1" thickBot="1">
      <c r="A80" s="1019"/>
      <c r="B80" s="335" t="s">
        <v>176</v>
      </c>
      <c r="C80" s="489"/>
      <c r="D80" s="1220" t="s">
        <v>139</v>
      </c>
      <c r="E80" s="1221"/>
      <c r="F80" s="493" t="s">
        <v>116</v>
      </c>
      <c r="G80" s="494" t="s">
        <v>116</v>
      </c>
      <c r="H80" s="495" t="s">
        <v>116</v>
      </c>
      <c r="I80" s="363" t="s">
        <v>170</v>
      </c>
      <c r="J80" s="968" t="s">
        <v>168</v>
      </c>
      <c r="K80" s="969"/>
      <c r="L80" s="517"/>
      <c r="M80" s="517"/>
      <c r="N80" s="517"/>
      <c r="O80" s="517"/>
      <c r="P80" s="517"/>
      <c r="Q80" s="517"/>
    </row>
    <row r="81" spans="1:17" ht="17.25" customHeight="1" thickTop="1">
      <c r="A81" s="1019"/>
      <c r="B81" s="1183" t="s">
        <v>104</v>
      </c>
      <c r="C81" s="496" t="s">
        <v>107</v>
      </c>
      <c r="D81" s="1186" t="s">
        <v>77</v>
      </c>
      <c r="E81" s="1187"/>
      <c r="F81" s="493" t="s">
        <v>116</v>
      </c>
      <c r="G81" s="494" t="s">
        <v>116</v>
      </c>
      <c r="H81" s="495" t="s">
        <v>116</v>
      </c>
      <c r="I81" s="363" t="s">
        <v>171</v>
      </c>
      <c r="J81" s="968" t="s">
        <v>168</v>
      </c>
      <c r="K81" s="969"/>
      <c r="L81" s="517"/>
      <c r="M81" s="517"/>
      <c r="N81" s="517"/>
      <c r="O81" s="517"/>
      <c r="P81" s="517"/>
      <c r="Q81" s="517"/>
    </row>
    <row r="82" spans="1:17" ht="17.25" customHeight="1">
      <c r="A82" s="1019"/>
      <c r="B82" s="1184"/>
      <c r="C82" s="497" t="s">
        <v>108</v>
      </c>
      <c r="D82" s="1188" t="s">
        <v>116</v>
      </c>
      <c r="E82" s="1189"/>
      <c r="F82" s="498" t="s">
        <v>116</v>
      </c>
      <c r="G82" s="499" t="s">
        <v>116</v>
      </c>
      <c r="H82" s="500" t="s">
        <v>116</v>
      </c>
      <c r="I82" s="363" t="s">
        <v>172</v>
      </c>
      <c r="J82" s="968" t="s">
        <v>168</v>
      </c>
      <c r="K82" s="969"/>
      <c r="L82" s="517"/>
      <c r="M82" s="517"/>
      <c r="N82" s="517"/>
      <c r="O82" s="517"/>
      <c r="P82" s="517"/>
      <c r="Q82" s="517"/>
    </row>
    <row r="83" spans="1:17" ht="17.25" customHeight="1" thickBot="1">
      <c r="A83" s="1019"/>
      <c r="B83" s="1184"/>
      <c r="C83" s="497" t="s">
        <v>109</v>
      </c>
      <c r="D83" s="1188" t="s">
        <v>116</v>
      </c>
      <c r="E83" s="1189"/>
      <c r="F83" s="498" t="s">
        <v>116</v>
      </c>
      <c r="G83" s="499" t="s">
        <v>116</v>
      </c>
      <c r="H83" s="500" t="s">
        <v>116</v>
      </c>
      <c r="I83" s="501" t="s">
        <v>173</v>
      </c>
      <c r="J83" s="1222" t="s">
        <v>168</v>
      </c>
      <c r="K83" s="1223"/>
      <c r="L83" s="517"/>
      <c r="M83" s="517"/>
      <c r="N83" s="517"/>
      <c r="O83" s="517"/>
      <c r="P83" s="517"/>
      <c r="Q83" s="517"/>
    </row>
    <row r="84" spans="1:17" ht="17.25" customHeight="1" thickTop="1" thickBot="1">
      <c r="A84" s="1019"/>
      <c r="B84" s="1185"/>
      <c r="C84" s="502" t="s">
        <v>110</v>
      </c>
      <c r="D84" s="1207" t="s">
        <v>116</v>
      </c>
      <c r="E84" s="1208"/>
      <c r="F84" s="503" t="s">
        <v>116</v>
      </c>
      <c r="G84" s="504" t="s">
        <v>116</v>
      </c>
      <c r="H84" s="503" t="s">
        <v>116</v>
      </c>
      <c r="I84" s="1024" t="s">
        <v>174</v>
      </c>
      <c r="J84" s="1224"/>
      <c r="K84" s="1025"/>
      <c r="L84" s="517"/>
      <c r="M84" s="517"/>
      <c r="N84" s="517"/>
      <c r="O84" s="517"/>
      <c r="P84" s="517"/>
      <c r="Q84" s="517"/>
    </row>
    <row r="85" spans="1:17" ht="17.25" customHeight="1" thickTop="1">
      <c r="A85" s="1019"/>
      <c r="B85" s="1225" t="s">
        <v>105</v>
      </c>
      <c r="C85" s="505" t="s">
        <v>111</v>
      </c>
      <c r="D85" s="1229" t="s">
        <v>116</v>
      </c>
      <c r="E85" s="1229"/>
      <c r="F85" s="494" t="s">
        <v>116</v>
      </c>
      <c r="G85" s="494" t="s">
        <v>116</v>
      </c>
      <c r="H85" s="493" t="s">
        <v>116</v>
      </c>
      <c r="I85" s="1035"/>
      <c r="J85" s="1036"/>
      <c r="K85" s="1037"/>
      <c r="L85" s="517"/>
      <c r="M85" s="517"/>
      <c r="N85" s="517"/>
      <c r="O85" s="517"/>
      <c r="P85" s="517"/>
      <c r="Q85" s="517"/>
    </row>
    <row r="86" spans="1:17" ht="17.25" customHeight="1">
      <c r="A86" s="1019"/>
      <c r="B86" s="1226"/>
      <c r="C86" s="506" t="s">
        <v>112</v>
      </c>
      <c r="D86" s="1230" t="s">
        <v>116</v>
      </c>
      <c r="E86" s="1230"/>
      <c r="F86" s="499" t="s">
        <v>116</v>
      </c>
      <c r="G86" s="499" t="s">
        <v>116</v>
      </c>
      <c r="H86" s="498" t="s">
        <v>116</v>
      </c>
      <c r="I86" s="1038"/>
      <c r="J86" s="1039"/>
      <c r="K86" s="1040"/>
      <c r="L86" s="517"/>
      <c r="M86" s="517"/>
      <c r="N86" s="517"/>
      <c r="O86" s="517"/>
      <c r="P86" s="517"/>
      <c r="Q86" s="517"/>
    </row>
    <row r="87" spans="1:17" ht="17.25" customHeight="1" thickBot="1">
      <c r="A87" s="1019"/>
      <c r="B87" s="1226"/>
      <c r="C87" s="507" t="s">
        <v>113</v>
      </c>
      <c r="D87" s="1231" t="s">
        <v>116</v>
      </c>
      <c r="E87" s="1231"/>
      <c r="F87" s="499" t="s">
        <v>116</v>
      </c>
      <c r="G87" s="499" t="s">
        <v>116</v>
      </c>
      <c r="H87" s="498" t="s">
        <v>116</v>
      </c>
      <c r="I87" s="1038"/>
      <c r="J87" s="1039"/>
      <c r="K87" s="1040"/>
      <c r="L87" s="517"/>
      <c r="M87" s="517"/>
      <c r="N87" s="517"/>
      <c r="O87" s="517"/>
      <c r="P87" s="517"/>
      <c r="Q87" s="517"/>
    </row>
    <row r="88" spans="1:17" ht="17.25" customHeight="1" thickTop="1">
      <c r="A88" s="1019"/>
      <c r="B88" s="1227"/>
      <c r="C88" s="508" t="s">
        <v>114</v>
      </c>
      <c r="D88" s="1205" t="s">
        <v>116</v>
      </c>
      <c r="E88" s="1206"/>
      <c r="F88" s="509" t="s">
        <v>116</v>
      </c>
      <c r="G88" s="510" t="s">
        <v>116</v>
      </c>
      <c r="H88" s="509" t="s">
        <v>116</v>
      </c>
      <c r="I88" s="1038"/>
      <c r="J88" s="1039"/>
      <c r="K88" s="1040"/>
      <c r="L88" s="517"/>
      <c r="M88" s="517"/>
      <c r="N88" s="517"/>
      <c r="O88" s="517"/>
      <c r="P88" s="517"/>
      <c r="Q88" s="517"/>
    </row>
    <row r="89" spans="1:17" ht="17.25" customHeight="1" thickBot="1">
      <c r="A89" s="1006"/>
      <c r="B89" s="1228"/>
      <c r="C89" s="502" t="s">
        <v>115</v>
      </c>
      <c r="D89" s="1207" t="s">
        <v>116</v>
      </c>
      <c r="E89" s="1208"/>
      <c r="F89" s="503" t="s">
        <v>116</v>
      </c>
      <c r="G89" s="504" t="s">
        <v>116</v>
      </c>
      <c r="H89" s="503" t="s">
        <v>116</v>
      </c>
      <c r="I89" s="1041"/>
      <c r="J89" s="1042"/>
      <c r="K89" s="1043"/>
      <c r="L89" s="517"/>
      <c r="M89" s="517"/>
      <c r="N89" s="517"/>
      <c r="O89" s="517"/>
      <c r="P89" s="517"/>
      <c r="Q89" s="517"/>
    </row>
    <row r="90" spans="1:17" ht="17.25" customHeight="1" thickTop="1">
      <c r="A90" s="1018" t="s">
        <v>117</v>
      </c>
      <c r="B90" s="394" t="s">
        <v>119</v>
      </c>
      <c r="C90" s="511"/>
      <c r="D90" s="377"/>
      <c r="E90" s="1209"/>
      <c r="F90" s="1210"/>
      <c r="G90" s="1210"/>
      <c r="H90" s="1210"/>
      <c r="I90" s="1210"/>
      <c r="J90" s="1210"/>
      <c r="K90" s="1211"/>
      <c r="L90" s="517"/>
      <c r="M90" s="517"/>
      <c r="N90" s="517"/>
      <c r="O90" s="517"/>
      <c r="P90" s="517"/>
      <c r="Q90" s="517"/>
    </row>
    <row r="91" spans="1:17" ht="17.25" customHeight="1">
      <c r="A91" s="1019"/>
      <c r="B91" s="411" t="s">
        <v>120</v>
      </c>
      <c r="C91" s="512"/>
      <c r="D91" s="456"/>
      <c r="E91" s="1212"/>
      <c r="F91" s="1212"/>
      <c r="G91" s="1212"/>
      <c r="H91" s="1212"/>
      <c r="I91" s="1212"/>
      <c r="J91" s="1212"/>
      <c r="K91" s="1213"/>
      <c r="L91" s="517"/>
      <c r="M91" s="517"/>
      <c r="N91" s="517"/>
      <c r="O91" s="517"/>
      <c r="P91" s="517"/>
      <c r="Q91" s="517"/>
    </row>
    <row r="92" spans="1:17" ht="17.25" customHeight="1">
      <c r="A92" s="1019"/>
      <c r="B92" s="394" t="s">
        <v>121</v>
      </c>
      <c r="C92" s="513"/>
      <c r="D92" s="395"/>
      <c r="E92" s="1210"/>
      <c r="F92" s="1210"/>
      <c r="G92" s="1210"/>
      <c r="H92" s="1210"/>
      <c r="I92" s="1210"/>
      <c r="J92" s="1210"/>
      <c r="K92" s="1211"/>
      <c r="L92" s="517"/>
      <c r="M92" s="517"/>
      <c r="N92" s="517"/>
      <c r="O92" s="517"/>
      <c r="P92" s="517"/>
      <c r="Q92" s="517"/>
    </row>
    <row r="93" spans="1:17" ht="17.25" customHeight="1">
      <c r="A93" s="1019"/>
      <c r="B93" s="411" t="s">
        <v>122</v>
      </c>
      <c r="C93" s="512"/>
      <c r="D93" s="512"/>
      <c r="E93" s="1212"/>
      <c r="F93" s="1212"/>
      <c r="G93" s="1212"/>
      <c r="H93" s="1212"/>
      <c r="I93" s="1212"/>
      <c r="J93" s="1212"/>
      <c r="K93" s="1213"/>
      <c r="L93" s="520"/>
      <c r="M93" s="521"/>
      <c r="N93" s="521"/>
      <c r="O93" s="355" t="s">
        <v>195</v>
      </c>
      <c r="P93" s="355" t="s">
        <v>196</v>
      </c>
      <c r="Q93" s="355" t="s">
        <v>197</v>
      </c>
    </row>
    <row r="94" spans="1:17" ht="17.25" customHeight="1">
      <c r="A94" s="1019"/>
      <c r="B94" s="1092" t="s">
        <v>123</v>
      </c>
      <c r="C94" s="1093"/>
      <c r="D94" s="1093"/>
      <c r="E94" s="1216"/>
      <c r="F94" s="1216"/>
      <c r="G94" s="1216"/>
      <c r="H94" s="1216"/>
      <c r="I94" s="1216"/>
      <c r="J94" s="1216"/>
      <c r="K94" s="1217"/>
      <c r="L94" s="522"/>
      <c r="M94" s="523" t="s">
        <v>198</v>
      </c>
      <c r="N94" s="523" t="s">
        <v>139</v>
      </c>
      <c r="O94" s="524" t="str">
        <f>+K13</f>
        <v>人</v>
      </c>
      <c r="P94" s="524" t="str">
        <f>+I8</f>
        <v>人</v>
      </c>
      <c r="Q94" s="524" t="e">
        <f>+P94-O94</f>
        <v>#VALUE!</v>
      </c>
    </row>
    <row r="95" spans="1:17" ht="17.25" customHeight="1">
      <c r="A95" s="1006"/>
      <c r="B95" s="1214"/>
      <c r="C95" s="1215"/>
      <c r="D95" s="1215"/>
      <c r="E95" s="1218"/>
      <c r="F95" s="1218"/>
      <c r="G95" s="1218"/>
      <c r="H95" s="1218"/>
      <c r="I95" s="1218"/>
      <c r="J95" s="1218"/>
      <c r="K95" s="1219"/>
      <c r="L95" s="522"/>
      <c r="M95" s="523" t="s">
        <v>199</v>
      </c>
      <c r="N95" s="523" t="s">
        <v>139</v>
      </c>
      <c r="O95" s="524" t="str">
        <f>+K15</f>
        <v>人</v>
      </c>
      <c r="P95" s="524" t="str">
        <f>+I8</f>
        <v>人</v>
      </c>
      <c r="Q95" s="524" t="e">
        <f>+P95-O95</f>
        <v>#VALUE!</v>
      </c>
    </row>
    <row r="96" spans="1:17" ht="17.25" customHeight="1">
      <c r="A96" s="1018" t="s">
        <v>118</v>
      </c>
      <c r="B96" s="1196" t="s">
        <v>131</v>
      </c>
      <c r="C96" s="1197"/>
      <c r="D96" s="1197"/>
      <c r="E96" s="1197"/>
      <c r="F96" s="1197"/>
      <c r="G96" s="1197"/>
      <c r="H96" s="1197"/>
      <c r="I96" s="1197"/>
      <c r="J96" s="1197"/>
      <c r="K96" s="1198"/>
      <c r="L96" s="525"/>
      <c r="M96" s="523" t="s">
        <v>201</v>
      </c>
      <c r="N96" s="523" t="s">
        <v>285</v>
      </c>
      <c r="O96" s="524" t="str">
        <f>+K29</f>
        <v>個</v>
      </c>
      <c r="P96" s="524" t="str">
        <f>+K30</f>
        <v>個</v>
      </c>
      <c r="Q96" s="524" t="e">
        <f>+O96-P96</f>
        <v>#VALUE!</v>
      </c>
    </row>
    <row r="97" spans="1:17" ht="17.25" customHeight="1">
      <c r="A97" s="1019"/>
      <c r="B97" s="1199"/>
      <c r="C97" s="1200"/>
      <c r="D97" s="1200"/>
      <c r="E97" s="1200"/>
      <c r="F97" s="1200"/>
      <c r="G97" s="1200"/>
      <c r="H97" s="1200"/>
      <c r="I97" s="1200"/>
      <c r="J97" s="1200"/>
      <c r="K97" s="1201"/>
      <c r="L97" s="525"/>
      <c r="M97" s="523" t="s">
        <v>202</v>
      </c>
      <c r="N97" s="523" t="s">
        <v>286</v>
      </c>
      <c r="O97" s="524" t="str">
        <f>+K31</f>
        <v>L/日/避難所</v>
      </c>
      <c r="P97" s="524" t="str">
        <f>+K32</f>
        <v>L/日/避難所</v>
      </c>
      <c r="Q97" s="524" t="e">
        <f>+O97-P97</f>
        <v>#VALUE!</v>
      </c>
    </row>
    <row r="98" spans="1:17" ht="17.25" customHeight="1">
      <c r="A98" s="1019"/>
      <c r="B98" s="1196" t="s">
        <v>132</v>
      </c>
      <c r="C98" s="1197"/>
      <c r="D98" s="1197"/>
      <c r="E98" s="1197"/>
      <c r="F98" s="1197"/>
      <c r="G98" s="1197"/>
      <c r="H98" s="1197"/>
      <c r="I98" s="1197"/>
      <c r="J98" s="1197"/>
      <c r="K98" s="1198"/>
      <c r="L98" s="525"/>
      <c r="M98" s="523" t="s">
        <v>203</v>
      </c>
      <c r="N98" s="523" t="s">
        <v>287</v>
      </c>
      <c r="O98" s="524" t="str">
        <f>+K33</f>
        <v>L/日/避難所</v>
      </c>
      <c r="P98" s="524" t="str">
        <f>+K34</f>
        <v>L/日/避難所</v>
      </c>
      <c r="Q98" s="524" t="e">
        <f>+O98-P98</f>
        <v>#VALUE!</v>
      </c>
    </row>
    <row r="99" spans="1:17" ht="17.25" customHeight="1">
      <c r="A99" s="1019"/>
      <c r="B99" s="1199"/>
      <c r="C99" s="1200"/>
      <c r="D99" s="1200"/>
      <c r="E99" s="1200"/>
      <c r="F99" s="1200"/>
      <c r="G99" s="1200"/>
      <c r="H99" s="1200"/>
      <c r="I99" s="1200"/>
      <c r="J99" s="1200"/>
      <c r="K99" s="1201"/>
      <c r="L99" s="525"/>
      <c r="M99" s="523" t="s">
        <v>205</v>
      </c>
      <c r="N99" s="523" t="s">
        <v>288</v>
      </c>
      <c r="O99" s="524" t="str">
        <f>+K40</f>
        <v>箇所</v>
      </c>
      <c r="P99" s="524" t="str">
        <f>+F40</f>
        <v>（　　箇所）</v>
      </c>
      <c r="Q99" s="524" t="e">
        <f>+O99-P99</f>
        <v>#VALUE!</v>
      </c>
    </row>
    <row r="100" spans="1:17" ht="17.25" customHeight="1">
      <c r="A100" s="1019"/>
      <c r="B100" s="1196" t="s">
        <v>124</v>
      </c>
      <c r="C100" s="1197"/>
      <c r="D100" s="1197"/>
      <c r="E100" s="1197"/>
      <c r="F100" s="1197"/>
      <c r="G100" s="1197"/>
      <c r="H100" s="1197"/>
      <c r="I100" s="1197"/>
      <c r="J100" s="1197"/>
      <c r="K100" s="1198"/>
      <c r="L100" s="526"/>
      <c r="M100" s="523" t="s">
        <v>204</v>
      </c>
      <c r="N100" s="523"/>
      <c r="O100" s="1232">
        <f>+I52</f>
        <v>0</v>
      </c>
      <c r="P100" s="1232"/>
      <c r="Q100" s="1232"/>
    </row>
    <row r="101" spans="1:17" ht="17.25" customHeight="1" thickBot="1">
      <c r="A101" s="1019"/>
      <c r="B101" s="1202"/>
      <c r="C101" s="1203"/>
      <c r="D101" s="1203"/>
      <c r="E101" s="1203"/>
      <c r="F101" s="1203"/>
      <c r="G101" s="1203"/>
      <c r="H101" s="1203"/>
      <c r="I101" s="1203"/>
      <c r="J101" s="1203"/>
      <c r="K101" s="1204"/>
      <c r="L101" s="526"/>
      <c r="M101" s="523" t="s">
        <v>200</v>
      </c>
      <c r="N101" s="523"/>
      <c r="O101" s="524" t="str">
        <f>+F25</f>
        <v>有　・　無</v>
      </c>
      <c r="P101" s="524"/>
      <c r="Q101" s="524"/>
    </row>
    <row r="102" spans="1:17" ht="14.25" customHeight="1" thickTop="1">
      <c r="A102" s="1055"/>
      <c r="B102" s="514" t="s">
        <v>227</v>
      </c>
      <c r="C102" s="514"/>
      <c r="D102" s="515"/>
      <c r="E102" s="515"/>
      <c r="F102" s="515"/>
      <c r="G102" s="515"/>
      <c r="H102" s="515"/>
      <c r="I102" s="515"/>
      <c r="J102" s="515"/>
      <c r="K102" s="516"/>
      <c r="L102" s="527"/>
      <c r="M102" s="528"/>
      <c r="N102" s="528"/>
      <c r="O102" s="529"/>
      <c r="P102" s="529"/>
      <c r="Q102" s="529"/>
    </row>
    <row r="103" spans="1:17" ht="14.25" customHeight="1">
      <c r="A103" s="1055"/>
      <c r="B103" s="1147" t="s">
        <v>351</v>
      </c>
      <c r="C103" s="1148"/>
      <c r="D103" s="1149"/>
      <c r="E103" s="1149"/>
      <c r="F103" s="1149"/>
      <c r="G103" s="1149"/>
      <c r="H103" s="1149"/>
      <c r="I103" s="1149"/>
      <c r="J103" s="1149"/>
      <c r="K103" s="1150"/>
      <c r="L103" s="527"/>
      <c r="M103" s="528"/>
      <c r="N103" s="528"/>
      <c r="O103" s="528"/>
      <c r="P103" s="528"/>
      <c r="Q103" s="528"/>
    </row>
    <row r="104" spans="1:17" ht="14.25" customHeight="1">
      <c r="A104" s="1055"/>
      <c r="B104" s="1141"/>
      <c r="C104" s="1142"/>
      <c r="D104" s="1142"/>
      <c r="E104" s="1142"/>
      <c r="F104" s="1142"/>
      <c r="G104" s="1142"/>
      <c r="H104" s="1142"/>
      <c r="I104" s="1142"/>
      <c r="J104" s="1142"/>
      <c r="K104" s="1143"/>
      <c r="L104" s="528"/>
      <c r="M104" s="528"/>
      <c r="N104" s="528"/>
      <c r="O104" s="528"/>
      <c r="P104" s="528"/>
      <c r="Q104" s="517"/>
    </row>
    <row r="105" spans="1:17" ht="14.25" customHeight="1" thickBot="1">
      <c r="A105" s="1170"/>
      <c r="B105" s="1144"/>
      <c r="C105" s="1145"/>
      <c r="D105" s="1145"/>
      <c r="E105" s="1145"/>
      <c r="F105" s="1145"/>
      <c r="G105" s="1145"/>
      <c r="H105" s="1145"/>
      <c r="I105" s="1145"/>
      <c r="J105" s="1145"/>
      <c r="K105" s="1146"/>
      <c r="L105" s="517"/>
      <c r="M105" s="517"/>
      <c r="N105" s="517"/>
      <c r="O105" s="517"/>
      <c r="P105" s="517"/>
      <c r="Q105" s="517"/>
    </row>
    <row r="106" spans="1:17" ht="14.25" thickTop="1"/>
  </sheetData>
  <mergeCells count="150">
    <mergeCell ref="E1:K1"/>
    <mergeCell ref="A2:E3"/>
    <mergeCell ref="G2:H2"/>
    <mergeCell ref="I2:K2"/>
    <mergeCell ref="G3:H3"/>
    <mergeCell ref="I3:K3"/>
    <mergeCell ref="A7:A13"/>
    <mergeCell ref="B7:E7"/>
    <mergeCell ref="F7:H7"/>
    <mergeCell ref="B8:E8"/>
    <mergeCell ref="D9:E9"/>
    <mergeCell ref="G9:H9"/>
    <mergeCell ref="B13:H13"/>
    <mergeCell ref="J9:K9"/>
    <mergeCell ref="B10:E10"/>
    <mergeCell ref="G10:H10"/>
    <mergeCell ref="D11:E11"/>
    <mergeCell ref="I11:K12"/>
    <mergeCell ref="B12:H12"/>
    <mergeCell ref="I13:J13"/>
    <mergeCell ref="A14:A26"/>
    <mergeCell ref="B14:H14"/>
    <mergeCell ref="I14:J14"/>
    <mergeCell ref="D15:H15"/>
    <mergeCell ref="I15:J15"/>
    <mergeCell ref="D16:H16"/>
    <mergeCell ref="I16:J16"/>
    <mergeCell ref="B17:H17"/>
    <mergeCell ref="B18:H18"/>
    <mergeCell ref="D19:H19"/>
    <mergeCell ref="B20:C21"/>
    <mergeCell ref="D20:H20"/>
    <mergeCell ref="I20:K20"/>
    <mergeCell ref="D21:K21"/>
    <mergeCell ref="B22:C23"/>
    <mergeCell ref="D22:H22"/>
    <mergeCell ref="I22:K23"/>
    <mergeCell ref="D23:H23"/>
    <mergeCell ref="B24:H24"/>
    <mergeCell ref="I24:K26"/>
    <mergeCell ref="G25:H25"/>
    <mergeCell ref="B26:D26"/>
    <mergeCell ref="F26:H26"/>
    <mergeCell ref="A27:A28"/>
    <mergeCell ref="B27:H28"/>
    <mergeCell ref="I27:K28"/>
    <mergeCell ref="A29:A52"/>
    <mergeCell ref="B29:C34"/>
    <mergeCell ref="I29:J29"/>
    <mergeCell ref="I30:J30"/>
    <mergeCell ref="I31:J31"/>
    <mergeCell ref="I32:J32"/>
    <mergeCell ref="I33:J33"/>
    <mergeCell ref="B35:C44"/>
    <mergeCell ref="I35:K39"/>
    <mergeCell ref="D40:D42"/>
    <mergeCell ref="I40:J40"/>
    <mergeCell ref="B45:C50"/>
    <mergeCell ref="E45:F45"/>
    <mergeCell ref="I45:K50"/>
    <mergeCell ref="D46:E46"/>
    <mergeCell ref="D47:F47"/>
    <mergeCell ref="G47:H47"/>
    <mergeCell ref="G48:H48"/>
    <mergeCell ref="F49:G49"/>
    <mergeCell ref="F50:G50"/>
    <mergeCell ref="I41:J41"/>
    <mergeCell ref="B51:C52"/>
    <mergeCell ref="I51:K51"/>
    <mergeCell ref="G52:H52"/>
    <mergeCell ref="I52:K52"/>
    <mergeCell ref="E53:K53"/>
    <mergeCell ref="A54:D55"/>
    <mergeCell ref="E54:G54"/>
    <mergeCell ref="H54:I54"/>
    <mergeCell ref="J54:K54"/>
    <mergeCell ref="E55:G55"/>
    <mergeCell ref="H55:I55"/>
    <mergeCell ref="J55:K55"/>
    <mergeCell ref="G56:K56"/>
    <mergeCell ref="B59:H59"/>
    <mergeCell ref="I59:K59"/>
    <mergeCell ref="A60:A75"/>
    <mergeCell ref="B60:C61"/>
    <mergeCell ref="D60:D61"/>
    <mergeCell ref="B62:C62"/>
    <mergeCell ref="B63:C63"/>
    <mergeCell ref="B64:C64"/>
    <mergeCell ref="B65:C67"/>
    <mergeCell ref="D65:D67"/>
    <mergeCell ref="B68:C71"/>
    <mergeCell ref="D68:D71"/>
    <mergeCell ref="I75:K75"/>
    <mergeCell ref="I66:J66"/>
    <mergeCell ref="I67:K68"/>
    <mergeCell ref="I69:I74"/>
    <mergeCell ref="J83:K83"/>
    <mergeCell ref="A79:A89"/>
    <mergeCell ref="D79:E79"/>
    <mergeCell ref="D84:E84"/>
    <mergeCell ref="I84:K84"/>
    <mergeCell ref="B85:B89"/>
    <mergeCell ref="D85:E85"/>
    <mergeCell ref="D86:E86"/>
    <mergeCell ref="D87:E87"/>
    <mergeCell ref="D88:E88"/>
    <mergeCell ref="D89:E89"/>
    <mergeCell ref="I85:K89"/>
    <mergeCell ref="O100:Q100"/>
    <mergeCell ref="B103:C103"/>
    <mergeCell ref="D103:K103"/>
    <mergeCell ref="B104:K105"/>
    <mergeCell ref="A90:A95"/>
    <mergeCell ref="E90:K91"/>
    <mergeCell ref="E92:K93"/>
    <mergeCell ref="B94:D95"/>
    <mergeCell ref="E94:K95"/>
    <mergeCell ref="E29:F29"/>
    <mergeCell ref="G29:H29"/>
    <mergeCell ref="E30:F30"/>
    <mergeCell ref="G30:H30"/>
    <mergeCell ref="E31:G31"/>
    <mergeCell ref="E33:F33"/>
    <mergeCell ref="G33:H33"/>
    <mergeCell ref="E32:G32"/>
    <mergeCell ref="A96:A105"/>
    <mergeCell ref="B96:K97"/>
    <mergeCell ref="B98:K99"/>
    <mergeCell ref="B100:K101"/>
    <mergeCell ref="A76:A78"/>
    <mergeCell ref="B76:C78"/>
    <mergeCell ref="I76:K78"/>
    <mergeCell ref="J79:K79"/>
    <mergeCell ref="D80:E80"/>
    <mergeCell ref="J80:K80"/>
    <mergeCell ref="B81:B84"/>
    <mergeCell ref="D81:E81"/>
    <mergeCell ref="J81:K81"/>
    <mergeCell ref="D82:E82"/>
    <mergeCell ref="J82:K82"/>
    <mergeCell ref="D83:E83"/>
    <mergeCell ref="E34:F34"/>
    <mergeCell ref="G34:H34"/>
    <mergeCell ref="F35:G35"/>
    <mergeCell ref="F36:G36"/>
    <mergeCell ref="F37:G37"/>
    <mergeCell ref="F38:G38"/>
    <mergeCell ref="F39:G39"/>
    <mergeCell ref="E51:F51"/>
    <mergeCell ref="G51:H51"/>
  </mergeCells>
  <phoneticPr fontId="25"/>
  <conditionalFormatting sqref="Q96 Q101">
    <cfRule type="cellIs" dxfId="119" priority="4" stopIfTrue="1" operator="greaterThan">
      <formula>0</formula>
    </cfRule>
  </conditionalFormatting>
  <conditionalFormatting sqref="Q99">
    <cfRule type="cellIs" dxfId="118" priority="3" stopIfTrue="1" operator="greaterThan">
      <formula>0</formula>
    </cfRule>
  </conditionalFormatting>
  <conditionalFormatting sqref="Q97:Q98">
    <cfRule type="cellIs" dxfId="117" priority="2" stopIfTrue="1" operator="greaterThan">
      <formula>0</formula>
    </cfRule>
  </conditionalFormatting>
  <conditionalFormatting sqref="Q94:Q95">
    <cfRule type="cellIs" dxfId="116" priority="1" stopIfTrue="1" operator="greaterThan">
      <formula>0</formula>
    </cfRule>
  </conditionalFormatting>
  <dataValidations count="18">
    <dataValidation type="list" allowBlank="1" showInputMessage="1" showErrorMessage="1" sqref="J80:K83">
      <formula1>"◎,○,×"</formula1>
    </dataValidation>
    <dataValidation type="list" allowBlank="1" showInputMessage="1" showErrorMessage="1" sqref="F61">
      <formula1>"熊本県,大分県,福岡県,長崎県"</formula1>
    </dataValidation>
    <dataValidation type="list" allowBlank="1" showInputMessage="1" showErrorMessage="1" sqref="G51:H51">
      <formula1>"十分 ・ 不足 ・ 無,十分,不足,無"</formula1>
    </dataValidation>
    <dataValidation type="list" allowBlank="1" showInputMessage="1" showErrorMessage="1" sqref="E51">
      <formula1>"１回　・　２回　・　３回,１回,２回,３回"</formula1>
    </dataValidation>
    <dataValidation type="list" allowBlank="1" showInputMessage="1" showErrorMessage="1" sqref="G47:H48">
      <formula1>"不適　・　適,適,不適"</formula1>
    </dataValidation>
    <dataValidation type="list" allowBlank="1" showInputMessage="1" showErrorMessage="1" sqref="H45:H46 F46 E48:E50 H49:H50 E52">
      <formula1>"無　・　有,有,無"</formula1>
    </dataValidation>
    <dataValidation type="list" allowBlank="1" showInputMessage="1" showErrorMessage="1" sqref="H40 E43:E44 G44">
      <formula1>"無 ・ 有,無,有"</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F41:F42 H41:H42">
      <formula1>"不良・普・良,不良,普,良"</formula1>
    </dataValidation>
    <dataValidation type="list" allowBlank="1" showInputMessage="1" showErrorMessage="1" sqref="E40">
      <formula1>"無(使用不可)・有(使用可),無(使用不可),有(使用可)"</formula1>
    </dataValidation>
    <dataValidation type="list" allowBlank="1" showInputMessage="1" showErrorMessage="1" sqref="F35:G39">
      <formula1>"（使用可・使用不可）,（使用可),（使用不可）"</formula1>
    </dataValidation>
    <dataValidation type="list" allowBlank="1" showInputMessage="1" showErrorMessage="1" sqref="E35:E39">
      <formula1>"無・有,無,有"</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29:F30 E33:F34">
      <formula1>"可(開通)・不可(不通),可(開通),不可(不通)"</formula1>
    </dataValidation>
    <dataValidation type="list" allowBlank="1" showInputMessage="1" showErrorMessage="1" sqref="G52:H52">
      <formula1>"無(不適)　・　有(適),無(不適),有(適)"</formula1>
    </dataValidation>
    <dataValidation type="list" allowBlank="1" showInputMessage="1" showErrorMessage="1" sqref="E45:F45">
      <formula1>"不良　・　普　・　良,不良,普,良"</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Q106"/>
  <sheetViews>
    <sheetView view="pageBreakPreview" topLeftCell="A34" zoomScale="110" zoomScaleNormal="100" zoomScaleSheetLayoutView="110" workbookViewId="0">
      <selection activeCell="B103" sqref="B103:C103"/>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375" style="1" customWidth="1"/>
    <col min="13" max="13" width="8.5" style="1" customWidth="1"/>
    <col min="14" max="14" width="7.875" style="1" customWidth="1"/>
    <col min="15" max="16" width="8.25" style="1" customWidth="1"/>
    <col min="17" max="16384" width="9" style="1"/>
  </cols>
  <sheetData>
    <row r="1" spans="1:17" ht="17.25" customHeight="1" thickBot="1">
      <c r="A1" s="364" t="s">
        <v>225</v>
      </c>
      <c r="B1" s="364"/>
      <c r="C1" s="364"/>
      <c r="D1" s="364"/>
      <c r="E1" s="1107" t="s">
        <v>326</v>
      </c>
      <c r="F1" s="1107"/>
      <c r="G1" s="1107"/>
      <c r="H1" s="1107"/>
      <c r="I1" s="1107"/>
      <c r="J1" s="1107"/>
      <c r="K1" s="1107"/>
      <c r="L1" s="517"/>
      <c r="M1" s="517"/>
      <c r="N1" s="517"/>
      <c r="O1" s="517"/>
      <c r="P1" s="517"/>
      <c r="Q1" s="517"/>
    </row>
    <row r="2" spans="1:17" ht="17.25" customHeight="1" thickTop="1">
      <c r="A2" s="1108" t="s">
        <v>130</v>
      </c>
      <c r="B2" s="1109"/>
      <c r="C2" s="1109"/>
      <c r="D2" s="1109"/>
      <c r="E2" s="1109"/>
      <c r="F2" s="364"/>
      <c r="G2" s="1110" t="s">
        <v>65</v>
      </c>
      <c r="H2" s="1111"/>
      <c r="I2" s="1112" t="s">
        <v>0</v>
      </c>
      <c r="J2" s="1113"/>
      <c r="K2" s="1114"/>
      <c r="L2" s="517"/>
      <c r="M2" s="517"/>
      <c r="N2" s="517"/>
      <c r="O2" s="517"/>
      <c r="P2" s="517"/>
      <c r="Q2" s="517"/>
    </row>
    <row r="3" spans="1:17" ht="17.25" customHeight="1" thickBot="1">
      <c r="A3" s="1109"/>
      <c r="B3" s="1109"/>
      <c r="C3" s="1109"/>
      <c r="D3" s="1109"/>
      <c r="E3" s="1109"/>
      <c r="F3" s="364"/>
      <c r="G3" s="1115" t="s">
        <v>28</v>
      </c>
      <c r="H3" s="1116"/>
      <c r="I3" s="1117"/>
      <c r="J3" s="1118"/>
      <c r="K3" s="1119"/>
      <c r="L3" s="517"/>
      <c r="M3" s="517"/>
      <c r="N3" s="517"/>
      <c r="O3" s="517"/>
      <c r="P3" s="517"/>
      <c r="Q3" s="517"/>
    </row>
    <row r="4" spans="1:17" ht="17.25" customHeight="1" thickTop="1">
      <c r="A4" s="365" t="s">
        <v>1</v>
      </c>
      <c r="B4" s="364"/>
      <c r="C4" s="364"/>
      <c r="D4" s="364"/>
      <c r="E4" s="364"/>
      <c r="F4" s="364"/>
      <c r="G4" s="366"/>
      <c r="H4" s="367"/>
      <c r="I4" s="367"/>
      <c r="J4" s="367"/>
      <c r="K4" s="367"/>
      <c r="L4" s="517"/>
      <c r="M4" s="517"/>
      <c r="N4" s="517"/>
      <c r="O4" s="517"/>
      <c r="P4" s="517"/>
      <c r="Q4" s="517"/>
    </row>
    <row r="5" spans="1:17" ht="17.25" customHeight="1">
      <c r="A5" s="365" t="s">
        <v>2</v>
      </c>
      <c r="B5" s="364"/>
      <c r="C5" s="364"/>
      <c r="D5" s="364"/>
      <c r="E5" s="364"/>
      <c r="F5" s="364"/>
      <c r="G5" s="364"/>
      <c r="H5" s="364"/>
      <c r="I5" s="364"/>
      <c r="J5" s="364"/>
      <c r="K5" s="364"/>
      <c r="L5" s="517"/>
      <c r="M5" s="517"/>
      <c r="N5" s="517"/>
      <c r="O5" s="517"/>
      <c r="P5" s="517"/>
      <c r="Q5" s="517"/>
    </row>
    <row r="6" spans="1:17" ht="17.25" customHeight="1" thickBot="1">
      <c r="A6" s="365" t="s">
        <v>3</v>
      </c>
      <c r="B6" s="364"/>
      <c r="C6" s="364"/>
      <c r="D6" s="364"/>
      <c r="E6" s="364"/>
      <c r="F6" s="364"/>
      <c r="G6" s="364"/>
      <c r="H6" s="364"/>
      <c r="I6" s="364"/>
      <c r="J6" s="364"/>
      <c r="K6" s="364"/>
      <c r="L6" s="517"/>
      <c r="M6" s="517"/>
      <c r="N6" s="517"/>
      <c r="O6" s="517"/>
      <c r="P6" s="517"/>
      <c r="Q6" s="517"/>
    </row>
    <row r="7" spans="1:17" ht="17.25" customHeight="1" thickTop="1" thickBot="1">
      <c r="A7" s="1054" t="s">
        <v>4</v>
      </c>
      <c r="B7" s="1056" t="s">
        <v>5</v>
      </c>
      <c r="C7" s="1120"/>
      <c r="D7" s="1120"/>
      <c r="E7" s="1121"/>
      <c r="F7" s="1122" t="s">
        <v>73</v>
      </c>
      <c r="G7" s="1120"/>
      <c r="H7" s="1120"/>
      <c r="I7" s="368" t="s">
        <v>16</v>
      </c>
      <c r="J7" s="369" t="s">
        <v>349</v>
      </c>
      <c r="K7" s="370" t="s">
        <v>350</v>
      </c>
      <c r="L7" s="517"/>
      <c r="M7" s="517"/>
      <c r="N7" s="517"/>
      <c r="O7" s="517"/>
      <c r="P7" s="517"/>
      <c r="Q7" s="517"/>
    </row>
    <row r="8" spans="1:17" ht="17.25" customHeight="1" thickTop="1" thickBot="1">
      <c r="A8" s="1055"/>
      <c r="B8" s="1123"/>
      <c r="C8" s="1124"/>
      <c r="D8" s="1124"/>
      <c r="E8" s="1125"/>
      <c r="F8" s="371"/>
      <c r="G8" s="372"/>
      <c r="H8" s="372"/>
      <c r="I8" s="373" t="s">
        <v>77</v>
      </c>
      <c r="J8" s="374" t="s">
        <v>149</v>
      </c>
      <c r="K8" s="375" t="s">
        <v>150</v>
      </c>
      <c r="L8" s="517"/>
      <c r="M8" s="517"/>
      <c r="N8" s="517"/>
      <c r="O8" s="517"/>
      <c r="P8" s="517"/>
      <c r="Q8" s="517"/>
    </row>
    <row r="9" spans="1:17" ht="17.25" customHeight="1" thickTop="1">
      <c r="A9" s="1019"/>
      <c r="B9" s="376" t="s">
        <v>14</v>
      </c>
      <c r="C9" s="377"/>
      <c r="D9" s="1126"/>
      <c r="E9" s="1127"/>
      <c r="F9" s="376" t="s">
        <v>15</v>
      </c>
      <c r="G9" s="1128"/>
      <c r="H9" s="1129"/>
      <c r="I9" s="376" t="s">
        <v>6</v>
      </c>
      <c r="J9" s="1131"/>
      <c r="K9" s="1132"/>
      <c r="L9" s="517"/>
      <c r="M9" s="517"/>
      <c r="N9" s="517"/>
      <c r="O9" s="517"/>
      <c r="P9" s="517"/>
      <c r="Q9" s="517"/>
    </row>
    <row r="10" spans="1:17" ht="17.25" customHeight="1">
      <c r="A10" s="1019"/>
      <c r="B10" s="1070"/>
      <c r="C10" s="1071"/>
      <c r="D10" s="1071"/>
      <c r="E10" s="1072"/>
      <c r="F10" s="378" t="s">
        <v>136</v>
      </c>
      <c r="G10" s="997"/>
      <c r="H10" s="998"/>
      <c r="I10" s="379"/>
      <c r="J10" s="380"/>
      <c r="K10" s="381" t="s">
        <v>332</v>
      </c>
      <c r="L10" s="517"/>
      <c r="M10" s="517"/>
      <c r="N10" s="517"/>
      <c r="O10" s="517"/>
      <c r="P10" s="517"/>
      <c r="Q10" s="517"/>
    </row>
    <row r="11" spans="1:17" ht="17.25" customHeight="1">
      <c r="A11" s="1019"/>
      <c r="B11" s="382" t="s">
        <v>20</v>
      </c>
      <c r="C11" s="383"/>
      <c r="D11" s="1049" t="s">
        <v>315</v>
      </c>
      <c r="E11" s="1049"/>
      <c r="F11" s="384" t="s">
        <v>137</v>
      </c>
      <c r="G11" s="385" t="str">
        <f>IF(ISERROR(K10/I8),"",K10/I8)</f>
        <v/>
      </c>
      <c r="H11" s="386" t="s">
        <v>138</v>
      </c>
      <c r="I11" s="1133" t="s">
        <v>7</v>
      </c>
      <c r="J11" s="1134"/>
      <c r="K11" s="1135"/>
      <c r="L11" s="517"/>
      <c r="M11" s="517"/>
      <c r="N11" s="517"/>
      <c r="O11" s="517"/>
      <c r="P11" s="517"/>
      <c r="Q11" s="517"/>
    </row>
    <row r="12" spans="1:17" ht="17.25" customHeight="1">
      <c r="A12" s="1019"/>
      <c r="B12" s="1092" t="s">
        <v>60</v>
      </c>
      <c r="C12" s="1139"/>
      <c r="D12" s="1139"/>
      <c r="E12" s="1139"/>
      <c r="F12" s="1139"/>
      <c r="G12" s="1139"/>
      <c r="H12" s="1140"/>
      <c r="I12" s="1136"/>
      <c r="J12" s="1137"/>
      <c r="K12" s="1138"/>
      <c r="L12" s="517"/>
      <c r="M12" s="517"/>
      <c r="N12" s="517"/>
      <c r="O12" s="517"/>
      <c r="P12" s="517"/>
      <c r="Q12" s="517"/>
    </row>
    <row r="13" spans="1:17" ht="17.25" customHeight="1" thickBot="1">
      <c r="A13" s="1006"/>
      <c r="B13" s="1130"/>
      <c r="C13" s="1063"/>
      <c r="D13" s="1063"/>
      <c r="E13" s="1063"/>
      <c r="F13" s="1063"/>
      <c r="G13" s="1063"/>
      <c r="H13" s="1064"/>
      <c r="I13" s="1065" t="s">
        <v>328</v>
      </c>
      <c r="J13" s="1066"/>
      <c r="K13" s="387" t="str">
        <f>IF(ISERROR(K10/3.5),"人",K10/3.5)</f>
        <v>人</v>
      </c>
      <c r="L13" s="517"/>
      <c r="M13" s="517"/>
      <c r="N13" s="517"/>
      <c r="O13" s="517"/>
      <c r="P13" s="517"/>
      <c r="Q13" s="517"/>
    </row>
    <row r="14" spans="1:17" ht="17.25" customHeight="1" thickTop="1">
      <c r="A14" s="1054" t="s">
        <v>13</v>
      </c>
      <c r="B14" s="1056" t="s">
        <v>8</v>
      </c>
      <c r="C14" s="1057"/>
      <c r="D14" s="1057"/>
      <c r="E14" s="1057"/>
      <c r="F14" s="1057"/>
      <c r="G14" s="1057"/>
      <c r="H14" s="1058"/>
      <c r="I14" s="1059" t="s">
        <v>187</v>
      </c>
      <c r="J14" s="1060"/>
      <c r="K14" s="388" t="str">
        <f>IF(ISERROR(I8-K13),"人",I8-K13)</f>
        <v>人</v>
      </c>
      <c r="L14" s="517"/>
      <c r="M14" s="517"/>
      <c r="N14" s="517"/>
      <c r="O14" s="517"/>
      <c r="P14" s="517"/>
      <c r="Q14" s="517"/>
    </row>
    <row r="15" spans="1:17" ht="17.25" customHeight="1" thickBot="1">
      <c r="A15" s="1055"/>
      <c r="B15" s="389" t="s">
        <v>17</v>
      </c>
      <c r="C15" s="390"/>
      <c r="D15" s="1061"/>
      <c r="E15" s="1061"/>
      <c r="F15" s="1061"/>
      <c r="G15" s="1061"/>
      <c r="H15" s="1062"/>
      <c r="I15" s="1059" t="s">
        <v>329</v>
      </c>
      <c r="J15" s="1060"/>
      <c r="K15" s="387" t="str">
        <f>IF(ISERROR(K10/6.4),"人",K10/6.4)</f>
        <v>人</v>
      </c>
      <c r="L15" s="517"/>
      <c r="M15" s="517"/>
      <c r="N15" s="517"/>
      <c r="O15" s="517"/>
      <c r="P15" s="517"/>
      <c r="Q15" s="517"/>
    </row>
    <row r="16" spans="1:17" ht="17.25" customHeight="1" thickTop="1">
      <c r="A16" s="1019"/>
      <c r="B16" s="376" t="s">
        <v>18</v>
      </c>
      <c r="C16" s="377"/>
      <c r="D16" s="1063"/>
      <c r="E16" s="1063"/>
      <c r="F16" s="1063"/>
      <c r="G16" s="1063"/>
      <c r="H16" s="1064"/>
      <c r="I16" s="1065" t="s">
        <v>188</v>
      </c>
      <c r="J16" s="1066"/>
      <c r="K16" s="388" t="str">
        <f>IF(ISERROR(I8-K15),"人",I8-K15)</f>
        <v>人</v>
      </c>
      <c r="L16" s="517"/>
      <c r="M16" s="517"/>
      <c r="N16" s="517"/>
      <c r="O16" s="517"/>
      <c r="P16" s="517"/>
      <c r="Q16" s="517"/>
    </row>
    <row r="17" spans="1:17" ht="17.25" customHeight="1">
      <c r="A17" s="1019"/>
      <c r="B17" s="1067" t="s">
        <v>19</v>
      </c>
      <c r="C17" s="1068"/>
      <c r="D17" s="1068"/>
      <c r="E17" s="1068"/>
      <c r="F17" s="1068"/>
      <c r="G17" s="1068"/>
      <c r="H17" s="1069"/>
      <c r="I17" s="391"/>
      <c r="J17" s="392"/>
      <c r="K17" s="393"/>
      <c r="L17" s="517"/>
      <c r="M17" s="517"/>
      <c r="N17" s="517"/>
      <c r="O17" s="517"/>
      <c r="P17" s="517"/>
      <c r="Q17" s="517"/>
    </row>
    <row r="18" spans="1:17" ht="17.25" customHeight="1">
      <c r="A18" s="1019"/>
      <c r="B18" s="1070"/>
      <c r="C18" s="1071"/>
      <c r="D18" s="1071"/>
      <c r="E18" s="1071"/>
      <c r="F18" s="1071"/>
      <c r="G18" s="1071"/>
      <c r="H18" s="1072"/>
      <c r="I18" s="391"/>
      <c r="J18" s="392"/>
      <c r="K18" s="393"/>
      <c r="L18" s="517"/>
      <c r="M18" s="517"/>
      <c r="N18" s="517"/>
      <c r="O18" s="517"/>
      <c r="P18" s="517"/>
      <c r="Q18" s="517"/>
    </row>
    <row r="19" spans="1:17" ht="17.25" customHeight="1" thickBot="1">
      <c r="A19" s="1019"/>
      <c r="B19" s="394" t="s">
        <v>21</v>
      </c>
      <c r="C19" s="395"/>
      <c r="D19" s="1073" t="s">
        <v>29</v>
      </c>
      <c r="E19" s="1073"/>
      <c r="F19" s="1073"/>
      <c r="G19" s="1073"/>
      <c r="H19" s="1074"/>
      <c r="I19" s="391"/>
      <c r="J19" s="392"/>
      <c r="K19" s="393"/>
      <c r="L19" s="517"/>
      <c r="M19" s="517"/>
      <c r="N19" s="517"/>
      <c r="O19" s="517"/>
      <c r="P19" s="517"/>
      <c r="Q19" s="517"/>
    </row>
    <row r="20" spans="1:17" ht="17.25" customHeight="1" thickTop="1">
      <c r="A20" s="1055"/>
      <c r="B20" s="1075" t="s">
        <v>26</v>
      </c>
      <c r="C20" s="1076"/>
      <c r="D20" s="1079" t="s">
        <v>30</v>
      </c>
      <c r="E20" s="1079"/>
      <c r="F20" s="1079"/>
      <c r="G20" s="1079"/>
      <c r="H20" s="1079"/>
      <c r="I20" s="1080" t="s">
        <v>126</v>
      </c>
      <c r="J20" s="1080"/>
      <c r="K20" s="1081"/>
      <c r="L20" s="517"/>
      <c r="M20" s="517"/>
      <c r="N20" s="517"/>
      <c r="O20" s="517"/>
      <c r="P20" s="517"/>
      <c r="Q20" s="517"/>
    </row>
    <row r="21" spans="1:17" ht="17.25" customHeight="1" thickBot="1">
      <c r="A21" s="1055"/>
      <c r="B21" s="1077"/>
      <c r="C21" s="1078"/>
      <c r="D21" s="1082" t="s">
        <v>330</v>
      </c>
      <c r="E21" s="1082"/>
      <c r="F21" s="1082"/>
      <c r="G21" s="1082"/>
      <c r="H21" s="1082"/>
      <c r="I21" s="1082"/>
      <c r="J21" s="1082"/>
      <c r="K21" s="1083"/>
      <c r="L21" s="517"/>
      <c r="M21" s="517"/>
      <c r="N21" s="517"/>
      <c r="O21" s="517"/>
      <c r="P21" s="517"/>
      <c r="Q21" s="517"/>
    </row>
    <row r="22" spans="1:17" ht="17.25" customHeight="1" thickTop="1">
      <c r="A22" s="1019"/>
      <c r="B22" s="1084" t="s">
        <v>22</v>
      </c>
      <c r="C22" s="1085"/>
      <c r="D22" s="1063" t="s">
        <v>30</v>
      </c>
      <c r="E22" s="1063"/>
      <c r="F22" s="1063"/>
      <c r="G22" s="1063"/>
      <c r="H22" s="1063"/>
      <c r="I22" s="1088" t="s">
        <v>11</v>
      </c>
      <c r="J22" s="1089"/>
      <c r="K22" s="1090"/>
      <c r="L22" s="517"/>
      <c r="M22" s="517"/>
      <c r="N22" s="517"/>
      <c r="O22" s="517"/>
      <c r="P22" s="517"/>
      <c r="Q22" s="517"/>
    </row>
    <row r="23" spans="1:17" ht="17.25" customHeight="1">
      <c r="A23" s="1019"/>
      <c r="B23" s="1086"/>
      <c r="C23" s="1087"/>
      <c r="D23" s="1071" t="s">
        <v>27</v>
      </c>
      <c r="E23" s="1071"/>
      <c r="F23" s="1071"/>
      <c r="G23" s="1071"/>
      <c r="H23" s="1071"/>
      <c r="I23" s="1091"/>
      <c r="J23" s="1089"/>
      <c r="K23" s="1090"/>
      <c r="L23" s="517"/>
      <c r="M23" s="517"/>
      <c r="N23" s="517"/>
      <c r="O23" s="517"/>
      <c r="P23" s="517"/>
      <c r="Q23" s="517"/>
    </row>
    <row r="24" spans="1:17" ht="17.25" customHeight="1" thickBot="1">
      <c r="A24" s="1019"/>
      <c r="B24" s="1092" t="s">
        <v>9</v>
      </c>
      <c r="C24" s="1093"/>
      <c r="D24" s="1093"/>
      <c r="E24" s="1093"/>
      <c r="F24" s="1093"/>
      <c r="G24" s="1093"/>
      <c r="H24" s="1093"/>
      <c r="I24" s="1094"/>
      <c r="J24" s="1095"/>
      <c r="K24" s="1096"/>
      <c r="L24" s="517"/>
      <c r="M24" s="517"/>
      <c r="N24" s="517"/>
      <c r="O24" s="517"/>
      <c r="P24" s="517"/>
      <c r="Q24" s="517"/>
    </row>
    <row r="25" spans="1:17" ht="17.25" customHeight="1" thickTop="1" thickBot="1">
      <c r="A25" s="1019"/>
      <c r="B25" s="396" t="s">
        <v>23</v>
      </c>
      <c r="C25" s="397"/>
      <c r="D25" s="398" t="s">
        <v>314</v>
      </c>
      <c r="E25" s="399" t="s">
        <v>71</v>
      </c>
      <c r="F25" s="400" t="s">
        <v>314</v>
      </c>
      <c r="G25" s="1100"/>
      <c r="H25" s="1101"/>
      <c r="I25" s="1094"/>
      <c r="J25" s="1095"/>
      <c r="K25" s="1096"/>
      <c r="L25" s="517"/>
      <c r="M25" s="517"/>
      <c r="N25" s="517"/>
      <c r="O25" s="517"/>
      <c r="P25" s="517"/>
      <c r="Q25" s="517"/>
    </row>
    <row r="26" spans="1:17" ht="17.25" customHeight="1" thickTop="1">
      <c r="A26" s="1006"/>
      <c r="B26" s="1102" t="s">
        <v>25</v>
      </c>
      <c r="C26" s="1103"/>
      <c r="D26" s="1103"/>
      <c r="E26" s="401" t="s">
        <v>314</v>
      </c>
      <c r="F26" s="1104"/>
      <c r="G26" s="1105"/>
      <c r="H26" s="1106"/>
      <c r="I26" s="1097"/>
      <c r="J26" s="1098"/>
      <c r="K26" s="1099"/>
      <c r="L26" s="517"/>
      <c r="M26" s="517"/>
      <c r="N26" s="517"/>
      <c r="O26" s="517"/>
      <c r="P26" s="517"/>
      <c r="Q26" s="517"/>
    </row>
    <row r="27" spans="1:17" ht="17.25" customHeight="1">
      <c r="A27" s="1005"/>
      <c r="B27" s="990" t="s">
        <v>293</v>
      </c>
      <c r="C27" s="1007"/>
      <c r="D27" s="1007"/>
      <c r="E27" s="1007"/>
      <c r="F27" s="1007"/>
      <c r="G27" s="1007"/>
      <c r="H27" s="1008"/>
      <c r="I27" s="1012" t="s">
        <v>10</v>
      </c>
      <c r="J27" s="1013"/>
      <c r="K27" s="1014"/>
      <c r="L27" s="517"/>
      <c r="M27" s="517"/>
      <c r="N27" s="517"/>
      <c r="O27" s="517"/>
      <c r="P27" s="517"/>
      <c r="Q27" s="517"/>
    </row>
    <row r="28" spans="1:17" ht="17.25" customHeight="1" thickBot="1">
      <c r="A28" s="1006"/>
      <c r="B28" s="1009"/>
      <c r="C28" s="1010"/>
      <c r="D28" s="1010"/>
      <c r="E28" s="1010"/>
      <c r="F28" s="1010"/>
      <c r="G28" s="1010"/>
      <c r="H28" s="1011"/>
      <c r="I28" s="1015"/>
      <c r="J28" s="1016"/>
      <c r="K28" s="1017"/>
      <c r="L28" s="517"/>
      <c r="M28" s="517"/>
      <c r="N28" s="517"/>
      <c r="O28" s="517"/>
      <c r="P28" s="517"/>
      <c r="Q28" s="517"/>
    </row>
    <row r="29" spans="1:17" ht="17.25" customHeight="1" thickTop="1">
      <c r="A29" s="1018" t="s">
        <v>12</v>
      </c>
      <c r="B29" s="1012" t="s">
        <v>31</v>
      </c>
      <c r="C29" s="1020"/>
      <c r="D29" s="402" t="s">
        <v>32</v>
      </c>
      <c r="E29" s="1051" t="s">
        <v>296</v>
      </c>
      <c r="F29" s="1051"/>
      <c r="G29" s="1052" t="s">
        <v>294</v>
      </c>
      <c r="H29" s="1053"/>
      <c r="I29" s="1026" t="s">
        <v>232</v>
      </c>
      <c r="J29" s="1027"/>
      <c r="K29" s="403" t="str">
        <f>IF(ISERROR(I8/250),"個",ROUNDUP(I8/250,0))</f>
        <v>個</v>
      </c>
      <c r="L29" s="517" t="s">
        <v>193</v>
      </c>
      <c r="M29" s="517"/>
      <c r="N29" s="517"/>
      <c r="O29" s="517"/>
      <c r="P29" s="517"/>
      <c r="Q29" s="517"/>
    </row>
    <row r="30" spans="1:17" ht="17.25" customHeight="1">
      <c r="A30" s="1019"/>
      <c r="B30" s="1021"/>
      <c r="C30" s="1022"/>
      <c r="D30" s="404" t="s">
        <v>62</v>
      </c>
      <c r="E30" s="954" t="s">
        <v>296</v>
      </c>
      <c r="F30" s="954"/>
      <c r="G30" s="955" t="s">
        <v>294</v>
      </c>
      <c r="H30" s="956"/>
      <c r="I30" s="1028" t="s">
        <v>182</v>
      </c>
      <c r="J30" s="1029"/>
      <c r="K30" s="405" t="s">
        <v>181</v>
      </c>
      <c r="L30" s="517"/>
      <c r="M30" s="517"/>
      <c r="N30" s="517"/>
      <c r="O30" s="517"/>
      <c r="P30" s="517"/>
      <c r="Q30" s="517"/>
    </row>
    <row r="31" spans="1:17" ht="17.25" customHeight="1">
      <c r="A31" s="1019"/>
      <c r="B31" s="1021"/>
      <c r="C31" s="1022"/>
      <c r="D31" s="404" t="s">
        <v>33</v>
      </c>
      <c r="E31" s="948" t="s">
        <v>297</v>
      </c>
      <c r="F31" s="948"/>
      <c r="G31" s="948"/>
      <c r="H31" s="406" t="s">
        <v>295</v>
      </c>
      <c r="I31" s="1028" t="s">
        <v>207</v>
      </c>
      <c r="J31" s="1030"/>
      <c r="K31" s="407" t="str">
        <f>IF(ISERROR(I8*6),"L/日/避難所",I8*6)</f>
        <v>L/日/避難所</v>
      </c>
      <c r="L31" s="517"/>
      <c r="M31" s="517"/>
      <c r="N31" s="517"/>
      <c r="O31" s="517"/>
      <c r="P31" s="517"/>
      <c r="Q31" s="517"/>
    </row>
    <row r="32" spans="1:17" ht="17.25" customHeight="1" thickBot="1">
      <c r="A32" s="1019"/>
      <c r="B32" s="1021"/>
      <c r="C32" s="1022"/>
      <c r="D32" s="408" t="s">
        <v>41</v>
      </c>
      <c r="E32" s="953" t="s">
        <v>302</v>
      </c>
      <c r="F32" s="953"/>
      <c r="G32" s="953"/>
      <c r="H32" s="409" t="s">
        <v>295</v>
      </c>
      <c r="I32" s="1028" t="s">
        <v>192</v>
      </c>
      <c r="J32" s="1030"/>
      <c r="K32" s="410" t="s">
        <v>194</v>
      </c>
      <c r="L32" s="517"/>
      <c r="M32" s="517"/>
      <c r="N32" s="517"/>
      <c r="O32" s="517"/>
      <c r="P32" s="517"/>
      <c r="Q32" s="517"/>
    </row>
    <row r="33" spans="1:17" ht="17.25" customHeight="1" thickTop="1">
      <c r="A33" s="1019"/>
      <c r="B33" s="1021"/>
      <c r="C33" s="1023"/>
      <c r="D33" s="411" t="s">
        <v>34</v>
      </c>
      <c r="E33" s="957" t="s">
        <v>296</v>
      </c>
      <c r="F33" s="957"/>
      <c r="G33" s="958" t="s">
        <v>294</v>
      </c>
      <c r="H33" s="959"/>
      <c r="I33" s="1151" t="s">
        <v>184</v>
      </c>
      <c r="J33" s="1030"/>
      <c r="K33" s="407" t="str">
        <f>IF(ISERROR(I8*3),"L/日/避難所",I8*3)</f>
        <v>L/日/避難所</v>
      </c>
      <c r="L33" s="517"/>
      <c r="M33" s="517"/>
      <c r="N33" s="517"/>
      <c r="O33" s="517"/>
      <c r="P33" s="517"/>
      <c r="Q33" s="517"/>
    </row>
    <row r="34" spans="1:17" ht="17.25" customHeight="1">
      <c r="A34" s="1019"/>
      <c r="B34" s="1024"/>
      <c r="C34" s="1025"/>
      <c r="D34" s="394" t="s">
        <v>35</v>
      </c>
      <c r="E34" s="970" t="s">
        <v>296</v>
      </c>
      <c r="F34" s="970"/>
      <c r="G34" s="971" t="s">
        <v>294</v>
      </c>
      <c r="H34" s="972"/>
      <c r="I34" s="453" t="s">
        <v>183</v>
      </c>
      <c r="J34" s="413" t="s">
        <v>206</v>
      </c>
      <c r="K34" s="407" t="str">
        <f>IF(ISERROR(J34*I8),"L/日/避難所",J34*I8)</f>
        <v>L/日/避難所</v>
      </c>
      <c r="L34" s="517"/>
      <c r="M34" s="517"/>
      <c r="N34" s="517"/>
      <c r="O34" s="517"/>
      <c r="P34" s="517"/>
      <c r="Q34" s="517"/>
    </row>
    <row r="35" spans="1:17" ht="17.25" customHeight="1">
      <c r="A35" s="1019"/>
      <c r="B35" s="990" t="s">
        <v>36</v>
      </c>
      <c r="C35" s="1031"/>
      <c r="D35" s="382" t="s">
        <v>37</v>
      </c>
      <c r="E35" s="414" t="s">
        <v>298</v>
      </c>
      <c r="F35" s="949" t="s">
        <v>299</v>
      </c>
      <c r="G35" s="949"/>
      <c r="H35" s="415"/>
      <c r="I35" s="1035"/>
      <c r="J35" s="1036"/>
      <c r="K35" s="1037"/>
      <c r="L35" s="517"/>
      <c r="M35" s="517"/>
      <c r="N35" s="517"/>
      <c r="O35" s="517"/>
      <c r="P35" s="517"/>
      <c r="Q35" s="517"/>
    </row>
    <row r="36" spans="1:17" ht="17.25" customHeight="1" thickBot="1">
      <c r="A36" s="1019"/>
      <c r="B36" s="1032"/>
      <c r="C36" s="1033"/>
      <c r="D36" s="394" t="s">
        <v>38</v>
      </c>
      <c r="E36" s="416" t="s">
        <v>298</v>
      </c>
      <c r="F36" s="950" t="s">
        <v>299</v>
      </c>
      <c r="G36" s="950"/>
      <c r="H36" s="417"/>
      <c r="I36" s="1038"/>
      <c r="J36" s="1039"/>
      <c r="K36" s="1040"/>
      <c r="L36" s="517"/>
      <c r="M36" s="517"/>
      <c r="N36" s="517"/>
      <c r="O36" s="517"/>
      <c r="P36" s="517"/>
      <c r="Q36" s="517"/>
    </row>
    <row r="37" spans="1:17" ht="17.25" customHeight="1" thickTop="1" thickBot="1">
      <c r="A37" s="1019"/>
      <c r="B37" s="1032"/>
      <c r="C37" s="1034"/>
      <c r="D37" s="418" t="s">
        <v>39</v>
      </c>
      <c r="E37" s="419" t="s">
        <v>298</v>
      </c>
      <c r="F37" s="951" t="s">
        <v>299</v>
      </c>
      <c r="G37" s="951"/>
      <c r="H37" s="420"/>
      <c r="I37" s="1039"/>
      <c r="J37" s="1039"/>
      <c r="K37" s="1040"/>
      <c r="L37" s="517"/>
      <c r="M37" s="517"/>
      <c r="N37" s="517"/>
      <c r="O37" s="517"/>
      <c r="P37" s="517"/>
      <c r="Q37" s="517"/>
    </row>
    <row r="38" spans="1:17" ht="17.25" customHeight="1" thickTop="1">
      <c r="A38" s="1019"/>
      <c r="B38" s="1032"/>
      <c r="C38" s="1033"/>
      <c r="D38" s="411" t="s">
        <v>40</v>
      </c>
      <c r="E38" s="414" t="s">
        <v>298</v>
      </c>
      <c r="F38" s="952" t="s">
        <v>299</v>
      </c>
      <c r="G38" s="952"/>
      <c r="H38" s="415"/>
      <c r="I38" s="1038"/>
      <c r="J38" s="1039"/>
      <c r="K38" s="1040"/>
      <c r="L38" s="517"/>
      <c r="M38" s="517"/>
      <c r="N38" s="517"/>
      <c r="O38" s="517"/>
      <c r="P38" s="517"/>
      <c r="Q38" s="517"/>
    </row>
    <row r="39" spans="1:17" ht="17.25" customHeight="1" thickBot="1">
      <c r="A39" s="1019"/>
      <c r="B39" s="1032"/>
      <c r="C39" s="1033"/>
      <c r="D39" s="394" t="s">
        <v>42</v>
      </c>
      <c r="E39" s="416" t="s">
        <v>298</v>
      </c>
      <c r="F39" s="949" t="s">
        <v>299</v>
      </c>
      <c r="G39" s="949"/>
      <c r="H39" s="421"/>
      <c r="I39" s="1041"/>
      <c r="J39" s="1042"/>
      <c r="K39" s="1043"/>
      <c r="L39" s="517"/>
      <c r="M39" s="517"/>
      <c r="N39" s="517"/>
      <c r="O39" s="517"/>
      <c r="P39" s="517"/>
      <c r="Q39" s="517"/>
    </row>
    <row r="40" spans="1:17" ht="17.25" customHeight="1" thickTop="1">
      <c r="A40" s="1019"/>
      <c r="B40" s="1032"/>
      <c r="C40" s="1034"/>
      <c r="D40" s="1044" t="s">
        <v>63</v>
      </c>
      <c r="E40" s="422" t="s">
        <v>300</v>
      </c>
      <c r="F40" s="423" t="s">
        <v>180</v>
      </c>
      <c r="G40" s="424" t="s">
        <v>144</v>
      </c>
      <c r="H40" s="425" t="s">
        <v>304</v>
      </c>
      <c r="I40" s="1047" t="s">
        <v>292</v>
      </c>
      <c r="J40" s="1048"/>
      <c r="K40" s="426" t="str">
        <f>IF(ISERROR(I8/50),"箇所",ROUNDUP(I8/50,0))</f>
        <v>箇所</v>
      </c>
      <c r="L40" s="518"/>
      <c r="M40" s="519"/>
      <c r="N40" s="519"/>
      <c r="O40" s="519"/>
      <c r="P40" s="519"/>
      <c r="Q40" s="517"/>
    </row>
    <row r="41" spans="1:17" ht="17.25" customHeight="1" thickBot="1">
      <c r="A41" s="1019"/>
      <c r="B41" s="1032"/>
      <c r="C41" s="1034"/>
      <c r="D41" s="1045"/>
      <c r="E41" s="427" t="s">
        <v>146</v>
      </c>
      <c r="F41" s="604" t="s">
        <v>301</v>
      </c>
      <c r="G41" s="428" t="s">
        <v>148</v>
      </c>
      <c r="H41" s="605" t="s">
        <v>301</v>
      </c>
      <c r="I41" s="1038"/>
      <c r="J41" s="1039"/>
      <c r="K41" s="426"/>
      <c r="L41" s="517"/>
      <c r="M41" s="517"/>
      <c r="N41" s="517"/>
      <c r="O41" s="517"/>
      <c r="P41" s="517"/>
      <c r="Q41" s="517"/>
    </row>
    <row r="42" spans="1:17" ht="17.25" customHeight="1" thickTop="1" thickBot="1">
      <c r="A42" s="1019"/>
      <c r="B42" s="1032"/>
      <c r="C42" s="1034"/>
      <c r="D42" s="1046"/>
      <c r="E42" s="429" t="s">
        <v>43</v>
      </c>
      <c r="F42" s="606" t="s">
        <v>303</v>
      </c>
      <c r="G42" s="430" t="s">
        <v>61</v>
      </c>
      <c r="H42" s="607" t="s">
        <v>303</v>
      </c>
      <c r="I42" s="431"/>
      <c r="J42" s="432"/>
      <c r="K42" s="433"/>
      <c r="L42" s="517"/>
      <c r="M42" s="517"/>
      <c r="N42" s="517"/>
      <c r="O42" s="517"/>
      <c r="P42" s="517"/>
      <c r="Q42" s="517"/>
    </row>
    <row r="43" spans="1:17" ht="17.25" customHeight="1" thickTop="1">
      <c r="A43" s="1019"/>
      <c r="B43" s="1032"/>
      <c r="C43" s="1033"/>
      <c r="D43" s="434" t="s">
        <v>44</v>
      </c>
      <c r="E43" s="435" t="s">
        <v>304</v>
      </c>
      <c r="F43" s="436" t="s">
        <v>67</v>
      </c>
      <c r="G43" s="437"/>
      <c r="H43" s="438" t="s">
        <v>152</v>
      </c>
      <c r="I43" s="431"/>
      <c r="J43" s="432"/>
      <c r="K43" s="433"/>
      <c r="L43" s="517"/>
      <c r="M43" s="517"/>
      <c r="N43" s="517"/>
      <c r="O43" s="517"/>
      <c r="P43" s="517"/>
      <c r="Q43" s="517"/>
    </row>
    <row r="44" spans="1:17" ht="17.25" customHeight="1">
      <c r="A44" s="1019"/>
      <c r="B44" s="992"/>
      <c r="C44" s="993"/>
      <c r="D44" s="335" t="s">
        <v>45</v>
      </c>
      <c r="E44" s="439" t="s">
        <v>304</v>
      </c>
      <c r="F44" s="437" t="s">
        <v>68</v>
      </c>
      <c r="G44" s="435" t="s">
        <v>304</v>
      </c>
      <c r="H44" s="440" t="s">
        <v>152</v>
      </c>
      <c r="I44" s="441"/>
      <c r="J44" s="442"/>
      <c r="K44" s="443"/>
      <c r="L44" s="517"/>
      <c r="M44" s="517"/>
      <c r="N44" s="517"/>
      <c r="O44" s="517"/>
      <c r="P44" s="517"/>
      <c r="Q44" s="517"/>
    </row>
    <row r="45" spans="1:17" ht="17.25" customHeight="1" thickBot="1">
      <c r="A45" s="1019"/>
      <c r="B45" s="990" t="s">
        <v>46</v>
      </c>
      <c r="C45" s="1031"/>
      <c r="D45" s="335" t="s">
        <v>47</v>
      </c>
      <c r="E45" s="1049" t="s">
        <v>305</v>
      </c>
      <c r="F45" s="1050"/>
      <c r="G45" s="444" t="s">
        <v>49</v>
      </c>
      <c r="H45" s="445" t="s">
        <v>69</v>
      </c>
      <c r="I45" s="1035"/>
      <c r="J45" s="1036"/>
      <c r="K45" s="1037"/>
      <c r="L45" s="517"/>
      <c r="M45" s="517"/>
      <c r="N45" s="517"/>
      <c r="O45" s="517"/>
      <c r="P45" s="517"/>
      <c r="Q45" s="517"/>
    </row>
    <row r="46" spans="1:17" ht="17.25" customHeight="1" thickTop="1" thickBot="1">
      <c r="A46" s="1019"/>
      <c r="B46" s="1032"/>
      <c r="C46" s="1033"/>
      <c r="D46" s="986" t="s">
        <v>48</v>
      </c>
      <c r="E46" s="987"/>
      <c r="F46" s="439" t="s">
        <v>69</v>
      </c>
      <c r="G46" s="446" t="s">
        <v>308</v>
      </c>
      <c r="H46" s="447" t="s">
        <v>69</v>
      </c>
      <c r="I46" s="1039"/>
      <c r="J46" s="1039"/>
      <c r="K46" s="1040"/>
      <c r="L46" s="517"/>
      <c r="M46" s="517"/>
      <c r="N46" s="517"/>
      <c r="O46" s="517"/>
      <c r="P46" s="517"/>
      <c r="Q46" s="517"/>
    </row>
    <row r="47" spans="1:17" ht="17.25" customHeight="1" thickTop="1">
      <c r="A47" s="1019"/>
      <c r="B47" s="1032"/>
      <c r="C47" s="1033"/>
      <c r="D47" s="986" t="s">
        <v>56</v>
      </c>
      <c r="E47" s="987"/>
      <c r="F47" s="987"/>
      <c r="G47" s="997" t="s">
        <v>307</v>
      </c>
      <c r="H47" s="998"/>
      <c r="I47" s="1038"/>
      <c r="J47" s="1039"/>
      <c r="K47" s="1040"/>
      <c r="L47" s="517"/>
      <c r="M47" s="517"/>
      <c r="N47" s="517"/>
      <c r="O47" s="517"/>
      <c r="P47" s="517"/>
      <c r="Q47" s="517"/>
    </row>
    <row r="48" spans="1:17" ht="17.25" customHeight="1">
      <c r="A48" s="1019"/>
      <c r="B48" s="1032"/>
      <c r="C48" s="1033"/>
      <c r="D48" s="335" t="s">
        <v>52</v>
      </c>
      <c r="E48" s="386" t="s">
        <v>306</v>
      </c>
      <c r="F48" s="335" t="s">
        <v>53</v>
      </c>
      <c r="G48" s="1049" t="s">
        <v>51</v>
      </c>
      <c r="H48" s="1050"/>
      <c r="I48" s="1038"/>
      <c r="J48" s="1039"/>
      <c r="K48" s="1040"/>
      <c r="L48" s="517"/>
      <c r="M48" s="517"/>
      <c r="N48" s="517"/>
      <c r="O48" s="517"/>
      <c r="P48" s="517"/>
      <c r="Q48" s="517"/>
    </row>
    <row r="49" spans="1:17" ht="17.25" customHeight="1">
      <c r="A49" s="1019"/>
      <c r="B49" s="1032"/>
      <c r="C49" s="1033"/>
      <c r="D49" s="335" t="s">
        <v>154</v>
      </c>
      <c r="E49" s="386" t="s">
        <v>306</v>
      </c>
      <c r="F49" s="986" t="s">
        <v>70</v>
      </c>
      <c r="G49" s="987"/>
      <c r="H49" s="448" t="s">
        <v>69</v>
      </c>
      <c r="I49" s="1038"/>
      <c r="J49" s="1039"/>
      <c r="K49" s="1040"/>
      <c r="L49" s="517"/>
      <c r="M49" s="517"/>
      <c r="N49" s="517"/>
      <c r="O49" s="517"/>
      <c r="P49" s="517"/>
      <c r="Q49" s="517"/>
    </row>
    <row r="50" spans="1:17" ht="17.25" customHeight="1" thickBot="1">
      <c r="A50" s="1019"/>
      <c r="B50" s="992"/>
      <c r="C50" s="993"/>
      <c r="D50" s="434" t="s">
        <v>54</v>
      </c>
      <c r="E50" s="386" t="s">
        <v>306</v>
      </c>
      <c r="F50" s="988" t="s">
        <v>55</v>
      </c>
      <c r="G50" s="989"/>
      <c r="H50" s="445" t="s">
        <v>69</v>
      </c>
      <c r="I50" s="1041"/>
      <c r="J50" s="1042"/>
      <c r="K50" s="1043"/>
      <c r="L50" s="517"/>
      <c r="M50" s="517"/>
      <c r="N50" s="517"/>
      <c r="O50" s="517"/>
      <c r="P50" s="517"/>
      <c r="Q50" s="517"/>
    </row>
    <row r="51" spans="1:17" ht="17.25" customHeight="1" thickTop="1" thickBot="1">
      <c r="A51" s="1019"/>
      <c r="B51" s="990" t="s">
        <v>57</v>
      </c>
      <c r="C51" s="991"/>
      <c r="D51" s="449" t="s">
        <v>157</v>
      </c>
      <c r="E51" s="1002" t="s">
        <v>310</v>
      </c>
      <c r="F51" s="1002"/>
      <c r="G51" s="1003" t="s">
        <v>311</v>
      </c>
      <c r="H51" s="1004"/>
      <c r="I51" s="994" t="s">
        <v>190</v>
      </c>
      <c r="J51" s="995"/>
      <c r="K51" s="996"/>
      <c r="L51" s="517"/>
      <c r="M51" s="517"/>
      <c r="N51" s="517"/>
      <c r="O51" s="517"/>
      <c r="P51" s="517"/>
      <c r="Q51" s="517"/>
    </row>
    <row r="52" spans="1:17" ht="17.25" customHeight="1" thickTop="1">
      <c r="A52" s="1006"/>
      <c r="B52" s="992"/>
      <c r="C52" s="993"/>
      <c r="D52" s="450" t="s">
        <v>58</v>
      </c>
      <c r="E52" s="451" t="s">
        <v>69</v>
      </c>
      <c r="F52" s="452" t="s">
        <v>59</v>
      </c>
      <c r="G52" s="997" t="s">
        <v>309</v>
      </c>
      <c r="H52" s="998"/>
      <c r="I52" s="999"/>
      <c r="J52" s="1000"/>
      <c r="K52" s="1001"/>
      <c r="L52" s="517"/>
      <c r="M52" s="517"/>
      <c r="N52" s="517"/>
      <c r="O52" s="517"/>
      <c r="P52" s="517"/>
      <c r="Q52" s="517"/>
    </row>
    <row r="53" spans="1:17" ht="17.25" customHeight="1" thickBot="1">
      <c r="A53" s="364" t="s">
        <v>224</v>
      </c>
      <c r="B53" s="364"/>
      <c r="C53" s="364"/>
      <c r="D53" s="364"/>
      <c r="E53" s="985" t="s">
        <v>127</v>
      </c>
      <c r="F53" s="985"/>
      <c r="G53" s="985"/>
      <c r="H53" s="985"/>
      <c r="I53" s="985"/>
      <c r="J53" s="985"/>
      <c r="K53" s="985"/>
      <c r="L53" s="517"/>
      <c r="M53" s="517"/>
      <c r="N53" s="517"/>
      <c r="O53" s="517"/>
      <c r="P53" s="517"/>
      <c r="Q53" s="517"/>
    </row>
    <row r="54" spans="1:17" ht="17.25" customHeight="1" thickTop="1">
      <c r="A54" s="1152" t="s">
        <v>130</v>
      </c>
      <c r="B54" s="1152"/>
      <c r="C54" s="1152"/>
      <c r="D54" s="1152"/>
      <c r="E54" s="1153" t="s">
        <v>5</v>
      </c>
      <c r="F54" s="1154"/>
      <c r="G54" s="1155"/>
      <c r="H54" s="1156" t="s">
        <v>65</v>
      </c>
      <c r="I54" s="1157"/>
      <c r="J54" s="1158" t="s">
        <v>0</v>
      </c>
      <c r="K54" s="1159"/>
      <c r="L54" s="517"/>
      <c r="M54" s="517"/>
      <c r="N54" s="517"/>
      <c r="O54" s="517"/>
      <c r="P54" s="517"/>
      <c r="Q54" s="517"/>
    </row>
    <row r="55" spans="1:17" ht="17.25" customHeight="1" thickBot="1">
      <c r="A55" s="1152"/>
      <c r="B55" s="1152"/>
      <c r="C55" s="1152"/>
      <c r="D55" s="1152"/>
      <c r="E55" s="1123"/>
      <c r="F55" s="1124"/>
      <c r="G55" s="1125"/>
      <c r="H55" s="1160" t="s">
        <v>28</v>
      </c>
      <c r="I55" s="1161"/>
      <c r="J55" s="1162"/>
      <c r="K55" s="1163"/>
      <c r="L55" s="517"/>
      <c r="M55" s="517"/>
      <c r="N55" s="517"/>
      <c r="O55" s="517"/>
      <c r="P55" s="517"/>
      <c r="Q55" s="517"/>
    </row>
    <row r="56" spans="1:17" ht="17.25" customHeight="1" thickTop="1">
      <c r="A56" s="365" t="s">
        <v>1</v>
      </c>
      <c r="B56" s="364"/>
      <c r="C56" s="364"/>
      <c r="D56" s="364"/>
      <c r="E56" s="364"/>
      <c r="F56" s="364"/>
      <c r="G56" s="1168"/>
      <c r="H56" s="1168"/>
      <c r="I56" s="1168"/>
      <c r="J56" s="1168"/>
      <c r="K56" s="1168"/>
      <c r="L56" s="517"/>
      <c r="M56" s="517"/>
      <c r="N56" s="517"/>
      <c r="O56" s="517"/>
      <c r="P56" s="517"/>
      <c r="Q56" s="517"/>
    </row>
    <row r="57" spans="1:17" ht="17.25" customHeight="1">
      <c r="A57" s="365" t="s">
        <v>2</v>
      </c>
      <c r="B57" s="364"/>
      <c r="C57" s="364"/>
      <c r="D57" s="364"/>
      <c r="E57" s="364"/>
      <c r="F57" s="364"/>
      <c r="G57" s="364"/>
      <c r="H57" s="364"/>
      <c r="I57" s="364"/>
      <c r="J57" s="364"/>
      <c r="K57" s="364"/>
      <c r="L57" s="517"/>
      <c r="M57" s="517"/>
      <c r="N57" s="517"/>
      <c r="O57" s="517"/>
      <c r="P57" s="517"/>
      <c r="Q57" s="517"/>
    </row>
    <row r="58" spans="1:17" ht="17.25" customHeight="1">
      <c r="A58" s="365" t="s">
        <v>3</v>
      </c>
      <c r="B58" s="364"/>
      <c r="C58" s="364"/>
      <c r="D58" s="364"/>
      <c r="E58" s="364"/>
      <c r="F58" s="364"/>
      <c r="G58" s="364"/>
      <c r="H58" s="364"/>
      <c r="I58" s="364"/>
      <c r="J58" s="364"/>
      <c r="K58" s="364"/>
      <c r="L58" s="517"/>
      <c r="M58" s="517"/>
      <c r="N58" s="517"/>
      <c r="O58" s="517"/>
      <c r="P58" s="517"/>
      <c r="Q58" s="517"/>
    </row>
    <row r="59" spans="1:17" ht="17.25" customHeight="1" thickBot="1">
      <c r="A59" s="454"/>
      <c r="B59" s="1012" t="s">
        <v>74</v>
      </c>
      <c r="C59" s="1020"/>
      <c r="D59" s="1020"/>
      <c r="E59" s="975"/>
      <c r="F59" s="975"/>
      <c r="G59" s="975"/>
      <c r="H59" s="976"/>
      <c r="I59" s="1169" t="s">
        <v>75</v>
      </c>
      <c r="J59" s="975"/>
      <c r="K59" s="976"/>
      <c r="L59" s="517"/>
      <c r="M59" s="517"/>
      <c r="N59" s="517"/>
      <c r="O59" s="517"/>
      <c r="P59" s="517"/>
      <c r="Q59" s="517"/>
    </row>
    <row r="60" spans="1:17" ht="17.25" customHeight="1" thickTop="1">
      <c r="A60" s="1054" t="s">
        <v>95</v>
      </c>
      <c r="B60" s="1075" t="s">
        <v>76</v>
      </c>
      <c r="C60" s="1076"/>
      <c r="D60" s="1173" t="s">
        <v>77</v>
      </c>
      <c r="E60" s="395" t="s">
        <v>159</v>
      </c>
      <c r="F60" s="395"/>
      <c r="G60" s="395"/>
      <c r="H60" s="455" t="s">
        <v>77</v>
      </c>
      <c r="I60" s="326" t="s">
        <v>95</v>
      </c>
      <c r="J60" s="327" t="s">
        <v>161</v>
      </c>
      <c r="K60" s="328" t="s">
        <v>139</v>
      </c>
      <c r="L60" s="517"/>
      <c r="M60" s="517"/>
      <c r="N60" s="517"/>
      <c r="O60" s="517"/>
      <c r="P60" s="517"/>
      <c r="Q60" s="517"/>
    </row>
    <row r="61" spans="1:17" ht="17.25" customHeight="1">
      <c r="A61" s="1055"/>
      <c r="B61" s="1171"/>
      <c r="C61" s="1172"/>
      <c r="D61" s="1174"/>
      <c r="E61" s="456" t="s">
        <v>78</v>
      </c>
      <c r="F61" s="456"/>
      <c r="G61" s="456"/>
      <c r="H61" s="457" t="s">
        <v>77</v>
      </c>
      <c r="I61" s="329" t="s">
        <v>162</v>
      </c>
      <c r="J61" s="330" t="s">
        <v>163</v>
      </c>
      <c r="K61" s="331" t="s">
        <v>139</v>
      </c>
      <c r="L61" s="517"/>
      <c r="M61" s="517"/>
      <c r="N61" s="517"/>
      <c r="O61" s="517"/>
      <c r="P61" s="517"/>
      <c r="Q61" s="517"/>
    </row>
    <row r="62" spans="1:17" ht="17.25" customHeight="1" thickBot="1">
      <c r="A62" s="1055"/>
      <c r="B62" s="1175" t="s">
        <v>79</v>
      </c>
      <c r="C62" s="1176"/>
      <c r="D62" s="458" t="s">
        <v>77</v>
      </c>
      <c r="E62" s="395" t="s">
        <v>81</v>
      </c>
      <c r="F62" s="395"/>
      <c r="G62" s="395"/>
      <c r="H62" s="459" t="s">
        <v>77</v>
      </c>
      <c r="I62" s="332"/>
      <c r="J62" s="330" t="s">
        <v>164</v>
      </c>
      <c r="K62" s="331" t="s">
        <v>139</v>
      </c>
      <c r="L62" s="517"/>
      <c r="M62" s="517"/>
      <c r="N62" s="517"/>
      <c r="O62" s="517"/>
      <c r="P62" s="517"/>
      <c r="Q62" s="517"/>
    </row>
    <row r="63" spans="1:17" ht="17.25" customHeight="1" thickTop="1">
      <c r="A63" s="1055"/>
      <c r="B63" s="1175" t="s">
        <v>82</v>
      </c>
      <c r="C63" s="1176"/>
      <c r="D63" s="460" t="s">
        <v>77</v>
      </c>
      <c r="E63" s="461"/>
      <c r="F63" s="462"/>
      <c r="G63" s="461"/>
      <c r="H63" s="463"/>
      <c r="I63" s="332"/>
      <c r="J63" s="333" t="s">
        <v>165</v>
      </c>
      <c r="K63" s="334" t="s">
        <v>139</v>
      </c>
      <c r="L63" s="517"/>
      <c r="M63" s="517"/>
      <c r="N63" s="517"/>
      <c r="O63" s="517"/>
      <c r="P63" s="517"/>
      <c r="Q63" s="517"/>
    </row>
    <row r="64" spans="1:17" ht="17.25" customHeight="1" thickBot="1">
      <c r="A64" s="1055"/>
      <c r="B64" s="1175" t="s">
        <v>135</v>
      </c>
      <c r="C64" s="1176"/>
      <c r="D64" s="464" t="s">
        <v>77</v>
      </c>
      <c r="E64" s="465"/>
      <c r="F64" s="466"/>
      <c r="G64" s="465"/>
      <c r="H64" s="467"/>
      <c r="I64" s="332"/>
      <c r="J64" s="335" t="s">
        <v>166</v>
      </c>
      <c r="K64" s="336" t="s">
        <v>139</v>
      </c>
      <c r="L64" s="517"/>
      <c r="M64" s="517"/>
      <c r="N64" s="517"/>
      <c r="O64" s="517"/>
      <c r="P64" s="517"/>
      <c r="Q64" s="517"/>
    </row>
    <row r="65" spans="1:17" ht="17.25" customHeight="1" thickTop="1">
      <c r="A65" s="1055"/>
      <c r="B65" s="1177" t="s">
        <v>134</v>
      </c>
      <c r="C65" s="1178"/>
      <c r="D65" s="1190" t="s">
        <v>77</v>
      </c>
      <c r="E65" s="456" t="s">
        <v>83</v>
      </c>
      <c r="F65" s="456"/>
      <c r="G65" s="456"/>
      <c r="H65" s="457" t="s">
        <v>77</v>
      </c>
      <c r="I65" s="356" t="s">
        <v>234</v>
      </c>
      <c r="J65" s="357"/>
      <c r="K65" s="358" t="s">
        <v>139</v>
      </c>
      <c r="L65" s="517"/>
      <c r="M65" s="517"/>
      <c r="N65" s="517"/>
      <c r="O65" s="517"/>
      <c r="P65" s="517"/>
      <c r="Q65" s="517"/>
    </row>
    <row r="66" spans="1:17" ht="17.25" customHeight="1">
      <c r="A66" s="1055"/>
      <c r="B66" s="1179"/>
      <c r="C66" s="1180"/>
      <c r="D66" s="1191"/>
      <c r="E66" s="468" t="s">
        <v>84</v>
      </c>
      <c r="F66" s="468"/>
      <c r="G66" s="468"/>
      <c r="H66" s="469" t="s">
        <v>77</v>
      </c>
      <c r="I66" s="977" t="s">
        <v>235</v>
      </c>
      <c r="J66" s="978"/>
      <c r="K66" s="358" t="s">
        <v>139</v>
      </c>
      <c r="L66" s="517"/>
      <c r="M66" s="517"/>
      <c r="N66" s="517"/>
      <c r="O66" s="517"/>
      <c r="P66" s="517"/>
      <c r="Q66" s="517"/>
    </row>
    <row r="67" spans="1:17" ht="17.25" customHeight="1">
      <c r="A67" s="1055"/>
      <c r="B67" s="1181"/>
      <c r="C67" s="1182"/>
      <c r="D67" s="1174"/>
      <c r="E67" s="468" t="s">
        <v>85</v>
      </c>
      <c r="F67" s="468"/>
      <c r="G67" s="468"/>
      <c r="H67" s="469" t="s">
        <v>77</v>
      </c>
      <c r="I67" s="979" t="s">
        <v>236</v>
      </c>
      <c r="J67" s="980"/>
      <c r="K67" s="981"/>
      <c r="L67" s="517"/>
      <c r="M67" s="517"/>
      <c r="N67" s="517"/>
      <c r="O67" s="517"/>
      <c r="P67" s="517"/>
      <c r="Q67" s="517"/>
    </row>
    <row r="68" spans="1:17" ht="17.25" customHeight="1">
      <c r="A68" s="1055"/>
      <c r="B68" s="1192" t="s">
        <v>86</v>
      </c>
      <c r="C68" s="1193"/>
      <c r="D68" s="1190" t="s">
        <v>77</v>
      </c>
      <c r="E68" s="395" t="s">
        <v>87</v>
      </c>
      <c r="F68" s="395"/>
      <c r="G68" s="395"/>
      <c r="H68" s="459" t="s">
        <v>77</v>
      </c>
      <c r="I68" s="979"/>
      <c r="J68" s="980"/>
      <c r="K68" s="981"/>
      <c r="L68" s="517"/>
      <c r="M68" s="517"/>
      <c r="N68" s="517"/>
      <c r="O68" s="517"/>
      <c r="P68" s="517"/>
      <c r="Q68" s="517"/>
    </row>
    <row r="69" spans="1:17" ht="17.25" customHeight="1">
      <c r="A69" s="1055"/>
      <c r="B69" s="1194"/>
      <c r="C69" s="1195"/>
      <c r="D69" s="1191"/>
      <c r="E69" s="377" t="s">
        <v>88</v>
      </c>
      <c r="F69" s="377"/>
      <c r="G69" s="377"/>
      <c r="H69" s="470" t="s">
        <v>77</v>
      </c>
      <c r="I69" s="982" t="s">
        <v>237</v>
      </c>
      <c r="J69" s="359" t="s">
        <v>238</v>
      </c>
      <c r="K69" s="328" t="s">
        <v>139</v>
      </c>
      <c r="L69" s="517"/>
      <c r="M69" s="517"/>
      <c r="N69" s="517"/>
      <c r="O69" s="517"/>
      <c r="P69" s="517"/>
      <c r="Q69" s="517"/>
    </row>
    <row r="70" spans="1:17" ht="17.25" customHeight="1">
      <c r="A70" s="1055"/>
      <c r="B70" s="1194"/>
      <c r="C70" s="1195"/>
      <c r="D70" s="1191"/>
      <c r="E70" s="377" t="s">
        <v>89</v>
      </c>
      <c r="F70" s="377"/>
      <c r="G70" s="377"/>
      <c r="H70" s="470" t="s">
        <v>77</v>
      </c>
      <c r="I70" s="983"/>
      <c r="J70" s="360" t="s">
        <v>239</v>
      </c>
      <c r="K70" s="331" t="s">
        <v>139</v>
      </c>
      <c r="L70" s="517"/>
      <c r="M70" s="517"/>
      <c r="N70" s="517"/>
      <c r="O70" s="517"/>
      <c r="P70" s="517"/>
      <c r="Q70" s="517"/>
    </row>
    <row r="71" spans="1:17" ht="17.25" customHeight="1" thickBot="1">
      <c r="A71" s="1055"/>
      <c r="B71" s="1171"/>
      <c r="C71" s="1172"/>
      <c r="D71" s="1174"/>
      <c r="E71" s="377" t="s">
        <v>90</v>
      </c>
      <c r="F71" s="377"/>
      <c r="G71" s="377"/>
      <c r="H71" s="470" t="s">
        <v>77</v>
      </c>
      <c r="I71" s="983"/>
      <c r="J71" s="360" t="s">
        <v>240</v>
      </c>
      <c r="K71" s="331" t="s">
        <v>139</v>
      </c>
      <c r="L71" s="517"/>
      <c r="M71" s="517"/>
      <c r="N71" s="517"/>
      <c r="O71" s="517"/>
      <c r="P71" s="517"/>
      <c r="Q71" s="517"/>
    </row>
    <row r="72" spans="1:17" ht="17.25" customHeight="1" thickTop="1">
      <c r="A72" s="1055"/>
      <c r="B72" s="471" t="s">
        <v>91</v>
      </c>
      <c r="C72" s="472"/>
      <c r="D72" s="472"/>
      <c r="E72" s="473"/>
      <c r="F72" s="474" t="s">
        <v>77</v>
      </c>
      <c r="G72" s="475"/>
      <c r="H72" s="476"/>
      <c r="I72" s="983"/>
      <c r="J72" s="360" t="s">
        <v>245</v>
      </c>
      <c r="K72" s="331" t="s">
        <v>139</v>
      </c>
      <c r="L72" s="517"/>
      <c r="M72" s="517"/>
      <c r="N72" s="517"/>
      <c r="O72" s="517"/>
      <c r="P72" s="517"/>
      <c r="Q72" s="517"/>
    </row>
    <row r="73" spans="1:17" ht="17.25" customHeight="1">
      <c r="A73" s="1055"/>
      <c r="B73" s="404" t="s">
        <v>92</v>
      </c>
      <c r="C73" s="477"/>
      <c r="D73" s="477"/>
      <c r="E73" s="477"/>
      <c r="F73" s="460" t="s">
        <v>77</v>
      </c>
      <c r="G73" s="478"/>
      <c r="H73" s="479"/>
      <c r="I73" s="983"/>
      <c r="J73" s="360" t="s">
        <v>241</v>
      </c>
      <c r="K73" s="331" t="s">
        <v>139</v>
      </c>
      <c r="L73" s="517"/>
      <c r="M73" s="517"/>
      <c r="N73" s="517"/>
      <c r="O73" s="517"/>
      <c r="P73" s="517"/>
      <c r="Q73" s="517"/>
    </row>
    <row r="74" spans="1:17" ht="17.25" customHeight="1">
      <c r="A74" s="1055"/>
      <c r="B74" s="404" t="s">
        <v>93</v>
      </c>
      <c r="C74" s="477"/>
      <c r="D74" s="477"/>
      <c r="E74" s="477"/>
      <c r="F74" s="460" t="s">
        <v>77</v>
      </c>
      <c r="G74" s="478"/>
      <c r="H74" s="479"/>
      <c r="I74" s="984"/>
      <c r="J74" s="361" t="s">
        <v>325</v>
      </c>
      <c r="K74" s="334" t="s">
        <v>139</v>
      </c>
      <c r="L74" s="517"/>
      <c r="M74" s="517"/>
      <c r="N74" s="517"/>
      <c r="O74" s="517"/>
      <c r="P74" s="517"/>
      <c r="Q74" s="517"/>
    </row>
    <row r="75" spans="1:17" ht="17.25" customHeight="1" thickBot="1">
      <c r="A75" s="1170"/>
      <c r="B75" s="408" t="s">
        <v>94</v>
      </c>
      <c r="C75" s="480"/>
      <c r="D75" s="480"/>
      <c r="E75" s="480"/>
      <c r="F75" s="481" t="s">
        <v>77</v>
      </c>
      <c r="G75" s="482"/>
      <c r="H75" s="483"/>
      <c r="I75" s="974" t="s">
        <v>174</v>
      </c>
      <c r="J75" s="975"/>
      <c r="K75" s="976"/>
      <c r="L75" s="517"/>
      <c r="M75" s="517"/>
      <c r="N75" s="517"/>
      <c r="O75" s="517"/>
      <c r="P75" s="517"/>
      <c r="Q75" s="517"/>
    </row>
    <row r="76" spans="1:17" ht="17.25" customHeight="1" thickTop="1">
      <c r="A76" s="1164" t="s">
        <v>96</v>
      </c>
      <c r="B76" s="1084" t="s">
        <v>100</v>
      </c>
      <c r="C76" s="1085"/>
      <c r="D76" s="401"/>
      <c r="E76" s="377" t="s">
        <v>97</v>
      </c>
      <c r="F76" s="377"/>
      <c r="G76" s="377"/>
      <c r="H76" s="484" t="s">
        <v>77</v>
      </c>
      <c r="I76" s="960"/>
      <c r="J76" s="961"/>
      <c r="K76" s="962"/>
      <c r="L76" s="517"/>
      <c r="M76" s="517"/>
      <c r="N76" s="517"/>
      <c r="O76" s="517"/>
      <c r="P76" s="517"/>
      <c r="Q76" s="517"/>
    </row>
    <row r="77" spans="1:17" ht="17.25" customHeight="1">
      <c r="A77" s="1165"/>
      <c r="B77" s="1167"/>
      <c r="C77" s="1085"/>
      <c r="D77" s="485" t="s">
        <v>77</v>
      </c>
      <c r="E77" s="377" t="s">
        <v>98</v>
      </c>
      <c r="F77" s="377"/>
      <c r="G77" s="377"/>
      <c r="H77" s="484" t="s">
        <v>77</v>
      </c>
      <c r="I77" s="963"/>
      <c r="J77" s="964"/>
      <c r="K77" s="965"/>
      <c r="L77" s="517"/>
      <c r="M77" s="517"/>
      <c r="N77" s="517"/>
      <c r="O77" s="517"/>
      <c r="P77" s="517"/>
      <c r="Q77" s="517"/>
    </row>
    <row r="78" spans="1:17" ht="17.25" customHeight="1" thickBot="1">
      <c r="A78" s="1166"/>
      <c r="B78" s="1086"/>
      <c r="C78" s="1087"/>
      <c r="D78" s="486"/>
      <c r="E78" s="456" t="s">
        <v>99</v>
      </c>
      <c r="F78" s="456"/>
      <c r="G78" s="456"/>
      <c r="H78" s="487" t="s">
        <v>77</v>
      </c>
      <c r="I78" s="963"/>
      <c r="J78" s="964"/>
      <c r="K78" s="965"/>
      <c r="L78" s="517"/>
      <c r="M78" s="517"/>
      <c r="N78" s="517"/>
      <c r="O78" s="517"/>
      <c r="P78" s="517"/>
      <c r="Q78" s="517"/>
    </row>
    <row r="79" spans="1:17" ht="17.25" customHeight="1" thickTop="1">
      <c r="A79" s="1018" t="s">
        <v>106</v>
      </c>
      <c r="B79" s="488" t="s">
        <v>101</v>
      </c>
      <c r="C79" s="489"/>
      <c r="D79" s="1012" t="s">
        <v>102</v>
      </c>
      <c r="E79" s="1014"/>
      <c r="F79" s="490" t="s">
        <v>175</v>
      </c>
      <c r="G79" s="491" t="s">
        <v>80</v>
      </c>
      <c r="H79" s="492" t="s">
        <v>103</v>
      </c>
      <c r="I79" s="362" t="s">
        <v>167</v>
      </c>
      <c r="J79" s="1233" t="s">
        <v>333</v>
      </c>
      <c r="K79" s="1234"/>
      <c r="L79" s="517"/>
      <c r="M79" s="517"/>
      <c r="N79" s="517"/>
      <c r="O79" s="517"/>
      <c r="P79" s="517"/>
      <c r="Q79" s="517"/>
    </row>
    <row r="80" spans="1:17" ht="17.25" customHeight="1" thickBot="1">
      <c r="A80" s="1019"/>
      <c r="B80" s="335" t="s">
        <v>176</v>
      </c>
      <c r="C80" s="489"/>
      <c r="D80" s="1220" t="s">
        <v>139</v>
      </c>
      <c r="E80" s="1221"/>
      <c r="F80" s="493" t="s">
        <v>116</v>
      </c>
      <c r="G80" s="494" t="s">
        <v>116</v>
      </c>
      <c r="H80" s="495" t="s">
        <v>116</v>
      </c>
      <c r="I80" s="363" t="s">
        <v>170</v>
      </c>
      <c r="J80" s="968" t="s">
        <v>168</v>
      </c>
      <c r="K80" s="969"/>
      <c r="L80" s="517"/>
      <c r="M80" s="517"/>
      <c r="N80" s="517"/>
      <c r="O80" s="517"/>
      <c r="P80" s="517"/>
      <c r="Q80" s="517"/>
    </row>
    <row r="81" spans="1:17" ht="17.25" customHeight="1" thickTop="1">
      <c r="A81" s="1019"/>
      <c r="B81" s="1183" t="s">
        <v>104</v>
      </c>
      <c r="C81" s="496" t="s">
        <v>107</v>
      </c>
      <c r="D81" s="1186" t="s">
        <v>77</v>
      </c>
      <c r="E81" s="1187"/>
      <c r="F81" s="493" t="s">
        <v>116</v>
      </c>
      <c r="G81" s="494" t="s">
        <v>116</v>
      </c>
      <c r="H81" s="495" t="s">
        <v>116</v>
      </c>
      <c r="I81" s="363" t="s">
        <v>171</v>
      </c>
      <c r="J81" s="968" t="s">
        <v>168</v>
      </c>
      <c r="K81" s="969"/>
      <c r="L81" s="517"/>
      <c r="M81" s="517"/>
      <c r="N81" s="517"/>
      <c r="O81" s="517"/>
      <c r="P81" s="517"/>
      <c r="Q81" s="517"/>
    </row>
    <row r="82" spans="1:17" ht="17.25" customHeight="1">
      <c r="A82" s="1019"/>
      <c r="B82" s="1184"/>
      <c r="C82" s="497" t="s">
        <v>108</v>
      </c>
      <c r="D82" s="1188" t="s">
        <v>116</v>
      </c>
      <c r="E82" s="1189"/>
      <c r="F82" s="498" t="s">
        <v>116</v>
      </c>
      <c r="G82" s="499" t="s">
        <v>116</v>
      </c>
      <c r="H82" s="500" t="s">
        <v>116</v>
      </c>
      <c r="I82" s="363" t="s">
        <v>172</v>
      </c>
      <c r="J82" s="968" t="s">
        <v>168</v>
      </c>
      <c r="K82" s="969"/>
      <c r="L82" s="517"/>
      <c r="M82" s="517"/>
      <c r="N82" s="517"/>
      <c r="O82" s="517"/>
      <c r="P82" s="517"/>
      <c r="Q82" s="517"/>
    </row>
    <row r="83" spans="1:17" ht="17.25" customHeight="1" thickBot="1">
      <c r="A83" s="1019"/>
      <c r="B83" s="1184"/>
      <c r="C83" s="497" t="s">
        <v>109</v>
      </c>
      <c r="D83" s="1188" t="s">
        <v>116</v>
      </c>
      <c r="E83" s="1189"/>
      <c r="F83" s="498" t="s">
        <v>116</v>
      </c>
      <c r="G83" s="499" t="s">
        <v>116</v>
      </c>
      <c r="H83" s="500" t="s">
        <v>116</v>
      </c>
      <c r="I83" s="501" t="s">
        <v>173</v>
      </c>
      <c r="J83" s="1222" t="s">
        <v>168</v>
      </c>
      <c r="K83" s="1223"/>
      <c r="L83" s="517"/>
      <c r="M83" s="517"/>
      <c r="N83" s="517"/>
      <c r="O83" s="517"/>
      <c r="P83" s="517"/>
      <c r="Q83" s="517"/>
    </row>
    <row r="84" spans="1:17" ht="17.25" customHeight="1" thickTop="1" thickBot="1">
      <c r="A84" s="1019"/>
      <c r="B84" s="1185"/>
      <c r="C84" s="502" t="s">
        <v>110</v>
      </c>
      <c r="D84" s="1207" t="s">
        <v>116</v>
      </c>
      <c r="E84" s="1208"/>
      <c r="F84" s="503" t="s">
        <v>116</v>
      </c>
      <c r="G84" s="504" t="s">
        <v>116</v>
      </c>
      <c r="H84" s="503" t="s">
        <v>116</v>
      </c>
      <c r="I84" s="1024" t="s">
        <v>174</v>
      </c>
      <c r="J84" s="1224"/>
      <c r="K84" s="1025"/>
      <c r="L84" s="517"/>
      <c r="M84" s="517"/>
      <c r="N84" s="517"/>
      <c r="O84" s="517"/>
      <c r="P84" s="517"/>
      <c r="Q84" s="517"/>
    </row>
    <row r="85" spans="1:17" ht="17.25" customHeight="1" thickTop="1">
      <c r="A85" s="1019"/>
      <c r="B85" s="1225" t="s">
        <v>105</v>
      </c>
      <c r="C85" s="505" t="s">
        <v>111</v>
      </c>
      <c r="D85" s="1229" t="s">
        <v>116</v>
      </c>
      <c r="E85" s="1229"/>
      <c r="F85" s="494" t="s">
        <v>116</v>
      </c>
      <c r="G85" s="494" t="s">
        <v>116</v>
      </c>
      <c r="H85" s="493" t="s">
        <v>116</v>
      </c>
      <c r="I85" s="1035"/>
      <c r="J85" s="1036"/>
      <c r="K85" s="1037"/>
      <c r="L85" s="517"/>
      <c r="M85" s="517"/>
      <c r="N85" s="517"/>
      <c r="O85" s="517"/>
      <c r="P85" s="517"/>
      <c r="Q85" s="517"/>
    </row>
    <row r="86" spans="1:17" ht="17.25" customHeight="1">
      <c r="A86" s="1019"/>
      <c r="B86" s="1226"/>
      <c r="C86" s="506" t="s">
        <v>112</v>
      </c>
      <c r="D86" s="1230" t="s">
        <v>116</v>
      </c>
      <c r="E86" s="1230"/>
      <c r="F86" s="499" t="s">
        <v>116</v>
      </c>
      <c r="G86" s="499" t="s">
        <v>116</v>
      </c>
      <c r="H86" s="498" t="s">
        <v>116</v>
      </c>
      <c r="I86" s="1038"/>
      <c r="J86" s="1039"/>
      <c r="K86" s="1040"/>
      <c r="L86" s="517"/>
      <c r="M86" s="517"/>
      <c r="N86" s="517"/>
      <c r="O86" s="517"/>
      <c r="P86" s="517"/>
      <c r="Q86" s="517"/>
    </row>
    <row r="87" spans="1:17" ht="17.25" customHeight="1" thickBot="1">
      <c r="A87" s="1019"/>
      <c r="B87" s="1226"/>
      <c r="C87" s="507" t="s">
        <v>113</v>
      </c>
      <c r="D87" s="1231" t="s">
        <v>116</v>
      </c>
      <c r="E87" s="1231"/>
      <c r="F87" s="499" t="s">
        <v>116</v>
      </c>
      <c r="G87" s="499" t="s">
        <v>116</v>
      </c>
      <c r="H87" s="498" t="s">
        <v>116</v>
      </c>
      <c r="I87" s="1038"/>
      <c r="J87" s="1039"/>
      <c r="K87" s="1040"/>
      <c r="L87" s="517"/>
      <c r="M87" s="517"/>
      <c r="N87" s="517"/>
      <c r="O87" s="517"/>
      <c r="P87" s="517"/>
      <c r="Q87" s="517"/>
    </row>
    <row r="88" spans="1:17" ht="17.25" customHeight="1" thickTop="1">
      <c r="A88" s="1019"/>
      <c r="B88" s="1227"/>
      <c r="C88" s="508" t="s">
        <v>114</v>
      </c>
      <c r="D88" s="1205" t="s">
        <v>116</v>
      </c>
      <c r="E88" s="1206"/>
      <c r="F88" s="509" t="s">
        <v>116</v>
      </c>
      <c r="G88" s="510" t="s">
        <v>116</v>
      </c>
      <c r="H88" s="509" t="s">
        <v>116</v>
      </c>
      <c r="I88" s="1038"/>
      <c r="J88" s="1039"/>
      <c r="K88" s="1040"/>
      <c r="L88" s="517"/>
      <c r="M88" s="517"/>
      <c r="N88" s="517"/>
      <c r="O88" s="517"/>
      <c r="P88" s="517"/>
      <c r="Q88" s="517"/>
    </row>
    <row r="89" spans="1:17" ht="17.25" customHeight="1" thickBot="1">
      <c r="A89" s="1006"/>
      <c r="B89" s="1228"/>
      <c r="C89" s="502" t="s">
        <v>115</v>
      </c>
      <c r="D89" s="1207" t="s">
        <v>116</v>
      </c>
      <c r="E89" s="1208"/>
      <c r="F89" s="503" t="s">
        <v>116</v>
      </c>
      <c r="G89" s="504" t="s">
        <v>116</v>
      </c>
      <c r="H89" s="503" t="s">
        <v>116</v>
      </c>
      <c r="I89" s="1041"/>
      <c r="J89" s="1042"/>
      <c r="K89" s="1043"/>
      <c r="L89" s="517"/>
      <c r="M89" s="517"/>
      <c r="N89" s="517"/>
      <c r="O89" s="517"/>
      <c r="P89" s="517"/>
      <c r="Q89" s="517"/>
    </row>
    <row r="90" spans="1:17" ht="17.25" customHeight="1" thickTop="1">
      <c r="A90" s="1018" t="s">
        <v>117</v>
      </c>
      <c r="B90" s="394" t="s">
        <v>119</v>
      </c>
      <c r="C90" s="511"/>
      <c r="D90" s="377"/>
      <c r="E90" s="1209"/>
      <c r="F90" s="1210"/>
      <c r="G90" s="1210"/>
      <c r="H90" s="1210"/>
      <c r="I90" s="1210"/>
      <c r="J90" s="1210"/>
      <c r="K90" s="1211"/>
      <c r="L90" s="517"/>
      <c r="M90" s="517"/>
      <c r="N90" s="517"/>
      <c r="O90" s="517"/>
      <c r="P90" s="517"/>
      <c r="Q90" s="517"/>
    </row>
    <row r="91" spans="1:17" ht="17.25" customHeight="1">
      <c r="A91" s="1019"/>
      <c r="B91" s="411" t="s">
        <v>120</v>
      </c>
      <c r="C91" s="512"/>
      <c r="D91" s="456"/>
      <c r="E91" s="1212"/>
      <c r="F91" s="1212"/>
      <c r="G91" s="1212"/>
      <c r="H91" s="1212"/>
      <c r="I91" s="1212"/>
      <c r="J91" s="1212"/>
      <c r="K91" s="1213"/>
      <c r="L91" s="517"/>
      <c r="M91" s="517"/>
      <c r="N91" s="517"/>
      <c r="O91" s="517"/>
      <c r="P91" s="517"/>
      <c r="Q91" s="517"/>
    </row>
    <row r="92" spans="1:17" ht="17.25" customHeight="1">
      <c r="A92" s="1019"/>
      <c r="B92" s="394" t="s">
        <v>121</v>
      </c>
      <c r="C92" s="513"/>
      <c r="D92" s="395"/>
      <c r="E92" s="1210"/>
      <c r="F92" s="1210"/>
      <c r="G92" s="1210"/>
      <c r="H92" s="1210"/>
      <c r="I92" s="1210"/>
      <c r="J92" s="1210"/>
      <c r="K92" s="1211"/>
      <c r="L92" s="517"/>
      <c r="M92" s="517"/>
      <c r="N92" s="517"/>
      <c r="O92" s="517"/>
      <c r="P92" s="517"/>
      <c r="Q92" s="517"/>
    </row>
    <row r="93" spans="1:17" ht="17.25" customHeight="1">
      <c r="A93" s="1019"/>
      <c r="B93" s="411" t="s">
        <v>122</v>
      </c>
      <c r="C93" s="512"/>
      <c r="D93" s="512"/>
      <c r="E93" s="1212"/>
      <c r="F93" s="1212"/>
      <c r="G93" s="1212"/>
      <c r="H93" s="1212"/>
      <c r="I93" s="1212"/>
      <c r="J93" s="1212"/>
      <c r="K93" s="1213"/>
      <c r="L93" s="520"/>
      <c r="M93" s="521"/>
      <c r="N93" s="521"/>
      <c r="O93" s="355" t="s">
        <v>195</v>
      </c>
      <c r="P93" s="355" t="s">
        <v>196</v>
      </c>
      <c r="Q93" s="355" t="s">
        <v>197</v>
      </c>
    </row>
    <row r="94" spans="1:17" ht="17.25" customHeight="1">
      <c r="A94" s="1019"/>
      <c r="B94" s="1092" t="s">
        <v>123</v>
      </c>
      <c r="C94" s="1093"/>
      <c r="D94" s="1093"/>
      <c r="E94" s="1216"/>
      <c r="F94" s="1216"/>
      <c r="G94" s="1216"/>
      <c r="H94" s="1216"/>
      <c r="I94" s="1216"/>
      <c r="J94" s="1216"/>
      <c r="K94" s="1217"/>
      <c r="L94" s="522"/>
      <c r="M94" s="523" t="s">
        <v>198</v>
      </c>
      <c r="N94" s="523" t="s">
        <v>139</v>
      </c>
      <c r="O94" s="524" t="str">
        <f>+K13</f>
        <v>人</v>
      </c>
      <c r="P94" s="524" t="str">
        <f>+I8</f>
        <v>人</v>
      </c>
      <c r="Q94" s="524" t="e">
        <f>+P94-O94</f>
        <v>#VALUE!</v>
      </c>
    </row>
    <row r="95" spans="1:17" ht="17.25" customHeight="1">
      <c r="A95" s="1006"/>
      <c r="B95" s="1214"/>
      <c r="C95" s="1215"/>
      <c r="D95" s="1215"/>
      <c r="E95" s="1218"/>
      <c r="F95" s="1218"/>
      <c r="G95" s="1218"/>
      <c r="H95" s="1218"/>
      <c r="I95" s="1218"/>
      <c r="J95" s="1218"/>
      <c r="K95" s="1219"/>
      <c r="L95" s="522"/>
      <c r="M95" s="523" t="s">
        <v>199</v>
      </c>
      <c r="N95" s="523" t="s">
        <v>139</v>
      </c>
      <c r="O95" s="524" t="str">
        <f>+K15</f>
        <v>人</v>
      </c>
      <c r="P95" s="524" t="str">
        <f>+I8</f>
        <v>人</v>
      </c>
      <c r="Q95" s="524" t="e">
        <f>+P95-O95</f>
        <v>#VALUE!</v>
      </c>
    </row>
    <row r="96" spans="1:17" ht="17.25" customHeight="1">
      <c r="A96" s="1018" t="s">
        <v>118</v>
      </c>
      <c r="B96" s="1196" t="s">
        <v>131</v>
      </c>
      <c r="C96" s="1197"/>
      <c r="D96" s="1197"/>
      <c r="E96" s="1197"/>
      <c r="F96" s="1197"/>
      <c r="G96" s="1197"/>
      <c r="H96" s="1197"/>
      <c r="I96" s="1197"/>
      <c r="J96" s="1197"/>
      <c r="K96" s="1198"/>
      <c r="L96" s="525"/>
      <c r="M96" s="523" t="s">
        <v>201</v>
      </c>
      <c r="N96" s="523" t="s">
        <v>285</v>
      </c>
      <c r="O96" s="524" t="str">
        <f>+K29</f>
        <v>個</v>
      </c>
      <c r="P96" s="524" t="str">
        <f>+K30</f>
        <v>個</v>
      </c>
      <c r="Q96" s="524" t="e">
        <f>+O96-P96</f>
        <v>#VALUE!</v>
      </c>
    </row>
    <row r="97" spans="1:17" ht="17.25" customHeight="1">
      <c r="A97" s="1019"/>
      <c r="B97" s="1199"/>
      <c r="C97" s="1200"/>
      <c r="D97" s="1200"/>
      <c r="E97" s="1200"/>
      <c r="F97" s="1200"/>
      <c r="G97" s="1200"/>
      <c r="H97" s="1200"/>
      <c r="I97" s="1200"/>
      <c r="J97" s="1200"/>
      <c r="K97" s="1201"/>
      <c r="L97" s="525"/>
      <c r="M97" s="523" t="s">
        <v>202</v>
      </c>
      <c r="N97" s="523" t="s">
        <v>286</v>
      </c>
      <c r="O97" s="524" t="str">
        <f>+K31</f>
        <v>L/日/避難所</v>
      </c>
      <c r="P97" s="524" t="str">
        <f>+K32</f>
        <v>L/日/避難所</v>
      </c>
      <c r="Q97" s="524" t="e">
        <f>+O97-P97</f>
        <v>#VALUE!</v>
      </c>
    </row>
    <row r="98" spans="1:17" ht="17.25" customHeight="1">
      <c r="A98" s="1019"/>
      <c r="B98" s="1196" t="s">
        <v>132</v>
      </c>
      <c r="C98" s="1197"/>
      <c r="D98" s="1197"/>
      <c r="E98" s="1197"/>
      <c r="F98" s="1197"/>
      <c r="G98" s="1197"/>
      <c r="H98" s="1197"/>
      <c r="I98" s="1197"/>
      <c r="J98" s="1197"/>
      <c r="K98" s="1198"/>
      <c r="L98" s="525"/>
      <c r="M98" s="523" t="s">
        <v>203</v>
      </c>
      <c r="N98" s="523" t="s">
        <v>287</v>
      </c>
      <c r="O98" s="524" t="str">
        <f>+K33</f>
        <v>L/日/避難所</v>
      </c>
      <c r="P98" s="524" t="str">
        <f>+K34</f>
        <v>L/日/避難所</v>
      </c>
      <c r="Q98" s="524" t="e">
        <f>+O98-P98</f>
        <v>#VALUE!</v>
      </c>
    </row>
    <row r="99" spans="1:17" ht="17.25" customHeight="1">
      <c r="A99" s="1019"/>
      <c r="B99" s="1199"/>
      <c r="C99" s="1200"/>
      <c r="D99" s="1200"/>
      <c r="E99" s="1200"/>
      <c r="F99" s="1200"/>
      <c r="G99" s="1200"/>
      <c r="H99" s="1200"/>
      <c r="I99" s="1200"/>
      <c r="J99" s="1200"/>
      <c r="K99" s="1201"/>
      <c r="L99" s="525"/>
      <c r="M99" s="523" t="s">
        <v>205</v>
      </c>
      <c r="N99" s="523" t="s">
        <v>288</v>
      </c>
      <c r="O99" s="524" t="str">
        <f>+K40</f>
        <v>箇所</v>
      </c>
      <c r="P99" s="524" t="str">
        <f>+F40</f>
        <v>（　　箇所）</v>
      </c>
      <c r="Q99" s="524" t="e">
        <f>+O99-P99</f>
        <v>#VALUE!</v>
      </c>
    </row>
    <row r="100" spans="1:17" ht="17.25" customHeight="1">
      <c r="A100" s="1019"/>
      <c r="B100" s="1196" t="s">
        <v>124</v>
      </c>
      <c r="C100" s="1197"/>
      <c r="D100" s="1197"/>
      <c r="E100" s="1197"/>
      <c r="F100" s="1197"/>
      <c r="G100" s="1197"/>
      <c r="H100" s="1197"/>
      <c r="I100" s="1197"/>
      <c r="J100" s="1197"/>
      <c r="K100" s="1198"/>
      <c r="L100" s="526"/>
      <c r="M100" s="523" t="s">
        <v>204</v>
      </c>
      <c r="N100" s="523"/>
      <c r="O100" s="1232">
        <f>+I52</f>
        <v>0</v>
      </c>
      <c r="P100" s="1232"/>
      <c r="Q100" s="1232"/>
    </row>
    <row r="101" spans="1:17" ht="17.25" customHeight="1" thickBot="1">
      <c r="A101" s="1019"/>
      <c r="B101" s="1202"/>
      <c r="C101" s="1203"/>
      <c r="D101" s="1203"/>
      <c r="E101" s="1203"/>
      <c r="F101" s="1203"/>
      <c r="G101" s="1203"/>
      <c r="H101" s="1203"/>
      <c r="I101" s="1203"/>
      <c r="J101" s="1203"/>
      <c r="K101" s="1204"/>
      <c r="L101" s="526"/>
      <c r="M101" s="523" t="s">
        <v>200</v>
      </c>
      <c r="N101" s="523"/>
      <c r="O101" s="524" t="str">
        <f>+F25</f>
        <v>有　・　無</v>
      </c>
      <c r="P101" s="524"/>
      <c r="Q101" s="524"/>
    </row>
    <row r="102" spans="1:17" ht="14.25" customHeight="1" thickTop="1">
      <c r="A102" s="1055"/>
      <c r="B102" s="514" t="s">
        <v>227</v>
      </c>
      <c r="C102" s="514"/>
      <c r="D102" s="515"/>
      <c r="E102" s="515"/>
      <c r="F102" s="515"/>
      <c r="G102" s="515"/>
      <c r="H102" s="515"/>
      <c r="I102" s="515"/>
      <c r="J102" s="515"/>
      <c r="K102" s="516"/>
      <c r="L102" s="527"/>
      <c r="M102" s="528"/>
      <c r="N102" s="528"/>
      <c r="O102" s="529"/>
      <c r="P102" s="529"/>
      <c r="Q102" s="529"/>
    </row>
    <row r="103" spans="1:17" ht="14.25" customHeight="1">
      <c r="A103" s="1055"/>
      <c r="B103" s="1147" t="s">
        <v>351</v>
      </c>
      <c r="C103" s="1148"/>
      <c r="D103" s="1149"/>
      <c r="E103" s="1149"/>
      <c r="F103" s="1149"/>
      <c r="G103" s="1149"/>
      <c r="H103" s="1149"/>
      <c r="I103" s="1149"/>
      <c r="J103" s="1149"/>
      <c r="K103" s="1150"/>
      <c r="L103" s="527"/>
      <c r="M103" s="528"/>
      <c r="N103" s="528"/>
      <c r="O103" s="528"/>
      <c r="P103" s="528"/>
      <c r="Q103" s="528"/>
    </row>
    <row r="104" spans="1:17" ht="14.25" customHeight="1">
      <c r="A104" s="1055"/>
      <c r="B104" s="1141"/>
      <c r="C104" s="1142"/>
      <c r="D104" s="1142"/>
      <c r="E104" s="1142"/>
      <c r="F104" s="1142"/>
      <c r="G104" s="1142"/>
      <c r="H104" s="1142"/>
      <c r="I104" s="1142"/>
      <c r="J104" s="1142"/>
      <c r="K104" s="1143"/>
      <c r="L104" s="528"/>
      <c r="M104" s="528"/>
      <c r="N104" s="528"/>
      <c r="O104" s="528"/>
      <c r="P104" s="528"/>
      <c r="Q104" s="517"/>
    </row>
    <row r="105" spans="1:17" ht="14.25" customHeight="1" thickBot="1">
      <c r="A105" s="1170"/>
      <c r="B105" s="1144"/>
      <c r="C105" s="1145"/>
      <c r="D105" s="1145"/>
      <c r="E105" s="1145"/>
      <c r="F105" s="1145"/>
      <c r="G105" s="1145"/>
      <c r="H105" s="1145"/>
      <c r="I105" s="1145"/>
      <c r="J105" s="1145"/>
      <c r="K105" s="1146"/>
      <c r="L105" s="517"/>
      <c r="M105" s="517"/>
      <c r="N105" s="517"/>
      <c r="O105" s="517"/>
      <c r="P105" s="517"/>
      <c r="Q105" s="517"/>
    </row>
    <row r="106" spans="1:17" ht="14.25" thickTop="1"/>
  </sheetData>
  <mergeCells count="150">
    <mergeCell ref="E1:K1"/>
    <mergeCell ref="A2:E3"/>
    <mergeCell ref="G2:H2"/>
    <mergeCell ref="I2:K2"/>
    <mergeCell ref="G3:H3"/>
    <mergeCell ref="I3:K3"/>
    <mergeCell ref="A7:A13"/>
    <mergeCell ref="B7:E7"/>
    <mergeCell ref="F7:H7"/>
    <mergeCell ref="B8:E8"/>
    <mergeCell ref="D9:E9"/>
    <mergeCell ref="G9:H9"/>
    <mergeCell ref="B13:H13"/>
    <mergeCell ref="J9:K9"/>
    <mergeCell ref="B10:E10"/>
    <mergeCell ref="G10:H10"/>
    <mergeCell ref="D11:E11"/>
    <mergeCell ref="I11:K12"/>
    <mergeCell ref="B12:H12"/>
    <mergeCell ref="I13:J13"/>
    <mergeCell ref="A14:A26"/>
    <mergeCell ref="B14:H14"/>
    <mergeCell ref="I14:J14"/>
    <mergeCell ref="D15:H15"/>
    <mergeCell ref="I15:J15"/>
    <mergeCell ref="D16:H16"/>
    <mergeCell ref="I16:J16"/>
    <mergeCell ref="B17:H17"/>
    <mergeCell ref="B18:H18"/>
    <mergeCell ref="D19:H19"/>
    <mergeCell ref="B20:C21"/>
    <mergeCell ref="D20:H20"/>
    <mergeCell ref="I20:K20"/>
    <mergeCell ref="D21:K21"/>
    <mergeCell ref="B22:C23"/>
    <mergeCell ref="D22:H22"/>
    <mergeCell ref="I22:K23"/>
    <mergeCell ref="D23:H23"/>
    <mergeCell ref="B24:H24"/>
    <mergeCell ref="I24:K26"/>
    <mergeCell ref="G25:H25"/>
    <mergeCell ref="B26:D26"/>
    <mergeCell ref="F26:H26"/>
    <mergeCell ref="A27:A28"/>
    <mergeCell ref="B27:H28"/>
    <mergeCell ref="I27:K28"/>
    <mergeCell ref="A29:A52"/>
    <mergeCell ref="B29:C34"/>
    <mergeCell ref="I29:J29"/>
    <mergeCell ref="I30:J30"/>
    <mergeCell ref="I31:J31"/>
    <mergeCell ref="I32:J32"/>
    <mergeCell ref="I33:J33"/>
    <mergeCell ref="B35:C44"/>
    <mergeCell ref="I35:K39"/>
    <mergeCell ref="D40:D42"/>
    <mergeCell ref="B51:C52"/>
    <mergeCell ref="I51:K51"/>
    <mergeCell ref="G52:H52"/>
    <mergeCell ref="I52:K52"/>
    <mergeCell ref="I40:J40"/>
    <mergeCell ref="B45:C50"/>
    <mergeCell ref="E45:F45"/>
    <mergeCell ref="I45:K50"/>
    <mergeCell ref="D46:E46"/>
    <mergeCell ref="D47:F47"/>
    <mergeCell ref="G47:H47"/>
    <mergeCell ref="I41:J41"/>
    <mergeCell ref="I75:K75"/>
    <mergeCell ref="I66:J66"/>
    <mergeCell ref="I67:K68"/>
    <mergeCell ref="I69:I74"/>
    <mergeCell ref="E53:K53"/>
    <mergeCell ref="A54:D55"/>
    <mergeCell ref="E54:G54"/>
    <mergeCell ref="H54:I54"/>
    <mergeCell ref="J54:K54"/>
    <mergeCell ref="E55:G55"/>
    <mergeCell ref="H55:I55"/>
    <mergeCell ref="J55:K55"/>
    <mergeCell ref="A60:A75"/>
    <mergeCell ref="B60:C61"/>
    <mergeCell ref="D60:D61"/>
    <mergeCell ref="B62:C62"/>
    <mergeCell ref="B64:C64"/>
    <mergeCell ref="B65:C67"/>
    <mergeCell ref="B63:C63"/>
    <mergeCell ref="D65:D67"/>
    <mergeCell ref="B68:C71"/>
    <mergeCell ref="D68:D71"/>
    <mergeCell ref="O100:Q100"/>
    <mergeCell ref="B103:C103"/>
    <mergeCell ref="D103:K103"/>
    <mergeCell ref="B104:K105"/>
    <mergeCell ref="E90:K91"/>
    <mergeCell ref="E92:K93"/>
    <mergeCell ref="B94:D95"/>
    <mergeCell ref="E94:K95"/>
    <mergeCell ref="A76:A78"/>
    <mergeCell ref="B76:C78"/>
    <mergeCell ref="I76:K78"/>
    <mergeCell ref="D83:E83"/>
    <mergeCell ref="J83:K83"/>
    <mergeCell ref="D84:E84"/>
    <mergeCell ref="I84:K84"/>
    <mergeCell ref="B85:B89"/>
    <mergeCell ref="D85:E85"/>
    <mergeCell ref="I85:K89"/>
    <mergeCell ref="D82:E82"/>
    <mergeCell ref="J82:K82"/>
    <mergeCell ref="D86:E86"/>
    <mergeCell ref="D87:E87"/>
    <mergeCell ref="A79:A89"/>
    <mergeCell ref="D79:E79"/>
    <mergeCell ref="E29:F29"/>
    <mergeCell ref="G29:H29"/>
    <mergeCell ref="E30:F30"/>
    <mergeCell ref="G30:H30"/>
    <mergeCell ref="E31:G31"/>
    <mergeCell ref="E33:F33"/>
    <mergeCell ref="G33:H33"/>
    <mergeCell ref="E32:G32"/>
    <mergeCell ref="A96:A105"/>
    <mergeCell ref="B96:K97"/>
    <mergeCell ref="B98:K99"/>
    <mergeCell ref="B100:K101"/>
    <mergeCell ref="D88:E88"/>
    <mergeCell ref="D89:E89"/>
    <mergeCell ref="A90:A95"/>
    <mergeCell ref="J79:K79"/>
    <mergeCell ref="D80:E80"/>
    <mergeCell ref="J80:K80"/>
    <mergeCell ref="B81:B84"/>
    <mergeCell ref="D81:E81"/>
    <mergeCell ref="J81:K81"/>
    <mergeCell ref="G56:K56"/>
    <mergeCell ref="B59:H59"/>
    <mergeCell ref="I59:K59"/>
    <mergeCell ref="E34:F34"/>
    <mergeCell ref="G34:H34"/>
    <mergeCell ref="F35:G35"/>
    <mergeCell ref="F36:G36"/>
    <mergeCell ref="F37:G37"/>
    <mergeCell ref="F38:G38"/>
    <mergeCell ref="F39:G39"/>
    <mergeCell ref="E51:F51"/>
    <mergeCell ref="G51:H51"/>
    <mergeCell ref="F49:G49"/>
    <mergeCell ref="F50:G50"/>
    <mergeCell ref="G48:H48"/>
  </mergeCells>
  <phoneticPr fontId="25"/>
  <conditionalFormatting sqref="Q96 Q101">
    <cfRule type="cellIs" dxfId="115" priority="4" stopIfTrue="1" operator="greaterThan">
      <formula>0</formula>
    </cfRule>
  </conditionalFormatting>
  <conditionalFormatting sqref="Q99">
    <cfRule type="cellIs" dxfId="114" priority="3" stopIfTrue="1" operator="greaterThan">
      <formula>0</formula>
    </cfRule>
  </conditionalFormatting>
  <conditionalFormatting sqref="Q97:Q98">
    <cfRule type="cellIs" dxfId="113" priority="2" stopIfTrue="1" operator="greaterThan">
      <formula>0</formula>
    </cfRule>
  </conditionalFormatting>
  <conditionalFormatting sqref="Q94:Q95">
    <cfRule type="cellIs" dxfId="112" priority="1" stopIfTrue="1" operator="greaterThan">
      <formula>0</formula>
    </cfRule>
  </conditionalFormatting>
  <dataValidations count="18">
    <dataValidation type="list" allowBlank="1" showInputMessage="1" showErrorMessage="1" sqref="F61">
      <formula1>"熊本県,大分県,福岡県,長崎県"</formula1>
    </dataValidation>
    <dataValidation type="list" allowBlank="1" showInputMessage="1" showErrorMessage="1" sqref="J80:K83">
      <formula1>"◎,○,×"</formula1>
    </dataValidation>
    <dataValidation type="list" allowBlank="1" showInputMessage="1" showErrorMessage="1" sqref="G51:H51">
      <formula1>"十分 ・ 不足 ・ 無,十分,不足,無"</formula1>
    </dataValidation>
    <dataValidation type="list" allowBlank="1" showInputMessage="1" showErrorMessage="1" sqref="E51">
      <formula1>"１回　・　２回　・　３回,１回,２回,３回"</formula1>
    </dataValidation>
    <dataValidation type="list" allowBlank="1" showInputMessage="1" showErrorMessage="1" sqref="G47:H48">
      <formula1>"不適　・　適,適,不適"</formula1>
    </dataValidation>
    <dataValidation type="list" allowBlank="1" showInputMessage="1" showErrorMessage="1" sqref="H45:H46 F46 E48:E50 H49:H50 E52">
      <formula1>"無　・　有,有,無"</formula1>
    </dataValidation>
    <dataValidation type="list" allowBlank="1" showInputMessage="1" showErrorMessage="1" sqref="H40 E43:E44 G44">
      <formula1>"無 ・ 有,無,有"</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F41:F42 H41:H42">
      <formula1>"不良・普・良,不良,普,良"</formula1>
    </dataValidation>
    <dataValidation type="list" allowBlank="1" showInputMessage="1" showErrorMessage="1" sqref="E40">
      <formula1>"無(使用不可)・有(使用可),無(使用不可),有(使用可)"</formula1>
    </dataValidation>
    <dataValidation type="list" allowBlank="1" showInputMessage="1" showErrorMessage="1" sqref="F35:G39">
      <formula1>"（使用可・使用不可）,（使用可),（使用不可）"</formula1>
    </dataValidation>
    <dataValidation type="list" allowBlank="1" showInputMessage="1" showErrorMessage="1" sqref="E35:E39">
      <formula1>"無・有,無,有"</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29:F30 E33:F34">
      <formula1>"可(開通)・不可(不通),可(開通),不可(不通)"</formula1>
    </dataValidation>
    <dataValidation type="list" allowBlank="1" showInputMessage="1" showErrorMessage="1" sqref="G52:H52">
      <formula1>"無(不適)　・　有(適),無(不適),有(適)"</formula1>
    </dataValidation>
    <dataValidation type="list" allowBlank="1" showInputMessage="1" showErrorMessage="1" sqref="E45:F45">
      <formula1>"不良　・　普　・　良,不良,普,良"</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35</vt:i4>
      </vt:variant>
    </vt:vector>
  </HeadingPairs>
  <TitlesOfParts>
    <vt:vector size="72" baseType="lpstr">
      <vt:lpstr>様式</vt:lpstr>
      <vt:lpstr>様式６_保健医療ニーズまとめ</vt:lpstr>
      <vt:lpstr>様式５_集計表</vt:lpstr>
      <vt:lpstr>1</vt:lpstr>
      <vt:lpstr>2</vt:lpstr>
      <vt:lpstr>3</vt:lpstr>
      <vt:lpstr>4</vt:lpstr>
      <vt:lpstr>5</vt:lpstr>
      <vt:lpstr>6</vt:lpstr>
      <vt:lpstr>7</vt:lpstr>
      <vt:lpstr>8</vt:lpstr>
      <vt:lpstr>９</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'4'!Print_Area</vt:lpstr>
      <vt:lpstr>'5'!Print_Area</vt:lpstr>
      <vt:lpstr>'6'!Print_Area</vt:lpstr>
      <vt:lpstr>'7'!Print_Area</vt:lpstr>
      <vt:lpstr>'8'!Print_Area</vt:lpstr>
      <vt:lpstr>'９'!Print_Area</vt:lpstr>
      <vt:lpstr>様式!Print_Area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201op</dc:creator>
  <cp:keywords/>
  <dc:description/>
  <cp:lastModifiedBy>Windows ユーザー</cp:lastModifiedBy>
  <cp:revision>0</cp:revision>
  <cp:lastPrinted>2020-02-07T04:08:10Z</cp:lastPrinted>
  <dcterms:created xsi:type="dcterms:W3CDTF">1601-01-01T00:00:00Z</dcterms:created>
  <dcterms:modified xsi:type="dcterms:W3CDTF">2020-02-07T04:08:34Z</dcterms:modified>
  <cp:category/>
</cp:coreProperties>
</file>