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3.30.170\共有フォルダ\■新型コロナウイルスワクチン接種体制確保事業\★新型コロナワクチン接種促進事業（緊急包括支援交付金）\ワクチン接種促進補助金交付要綱\HP関係\"/>
    </mc:Choice>
  </mc:AlternateContent>
  <bookViews>
    <workbookView xWindow="0" yWindow="0" windowWidth="28800" windowHeight="12210" activeTab="1"/>
  </bookViews>
  <sheets>
    <sheet name="診療所用" sheetId="5" r:id="rId1"/>
    <sheet name="病院用" sheetId="6" r:id="rId2"/>
  </sheets>
  <definedNames>
    <definedName name="_xlnm._FilterDatabase" localSheetId="0" hidden="1">診療所用!$A$8:$N$70</definedName>
    <definedName name="_xlnm._FilterDatabase" localSheetId="1" hidden="1">病院用!$A$6:$P$92</definedName>
    <definedName name="_xlnm.Print_Area" localSheetId="0">診療所用!$A$1:$O$153</definedName>
    <definedName name="_xlnm.Print_Area" localSheetId="1">病院用!$A$1:$P$187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4" i="6" l="1"/>
  <c r="M93" i="6"/>
  <c r="J9" i="5" l="1"/>
  <c r="H113" i="5"/>
  <c r="E107" i="5"/>
  <c r="F142" i="6"/>
  <c r="B79" i="6" l="1"/>
  <c r="D93" i="6"/>
  <c r="I148" i="6" l="1"/>
  <c r="F18" i="6" l="1"/>
  <c r="E18" i="6"/>
  <c r="D18" i="6"/>
  <c r="C18" i="6"/>
  <c r="D11" i="5" l="1"/>
  <c r="C11" i="5"/>
  <c r="K9" i="5" l="1"/>
  <c r="D9" i="6"/>
  <c r="C9" i="6"/>
  <c r="G27" i="6" l="1"/>
  <c r="D36" i="6"/>
  <c r="G45" i="6"/>
  <c r="I36" i="6"/>
  <c r="H36" i="6"/>
  <c r="G36" i="6"/>
  <c r="F36" i="6"/>
  <c r="E36" i="6"/>
  <c r="C36" i="6"/>
  <c r="I27" i="6"/>
  <c r="H27" i="6"/>
  <c r="F27" i="6"/>
  <c r="E27" i="6"/>
  <c r="D27" i="6"/>
  <c r="C27" i="6"/>
  <c r="I18" i="6"/>
  <c r="H18" i="6"/>
  <c r="G18" i="6"/>
  <c r="J11" i="6"/>
  <c r="J20" i="6"/>
  <c r="J29" i="6"/>
  <c r="J38" i="6"/>
  <c r="J47" i="6"/>
  <c r="J56" i="6"/>
  <c r="J65" i="6"/>
  <c r="J74" i="6"/>
  <c r="J88" i="6"/>
  <c r="E9" i="6"/>
  <c r="F9" i="6"/>
  <c r="G9" i="6"/>
  <c r="H9" i="6"/>
  <c r="I9" i="6"/>
  <c r="I11" i="5"/>
  <c r="H11" i="5"/>
  <c r="G11" i="5"/>
  <c r="F11" i="5"/>
  <c r="E11" i="5"/>
  <c r="H18" i="5"/>
  <c r="G18" i="5"/>
  <c r="F18" i="5"/>
  <c r="E18" i="5"/>
  <c r="J14" i="6" l="1"/>
  <c r="D95" i="6"/>
  <c r="L7" i="6"/>
  <c r="J31" i="6"/>
  <c r="J32" i="6"/>
  <c r="J41" i="6"/>
  <c r="J40" i="6"/>
  <c r="J23" i="6"/>
  <c r="J22" i="6"/>
  <c r="J13" i="6"/>
  <c r="J13" i="5"/>
  <c r="J20" i="5"/>
  <c r="J27" i="5"/>
  <c r="J34" i="5"/>
  <c r="J41" i="5"/>
  <c r="J48" i="5"/>
  <c r="J55" i="5"/>
  <c r="J62" i="5"/>
  <c r="J69" i="5"/>
  <c r="J65" i="5"/>
  <c r="K65" i="5" s="1"/>
  <c r="J58" i="5"/>
  <c r="J51" i="5"/>
  <c r="J44" i="5"/>
  <c r="J37" i="5"/>
  <c r="J30" i="5"/>
  <c r="J23" i="5"/>
  <c r="J16" i="5"/>
  <c r="J72" i="5" l="1"/>
  <c r="J74" i="5"/>
  <c r="K30" i="5"/>
  <c r="O30" i="5" s="1"/>
  <c r="K37" i="5"/>
  <c r="O37" i="5" s="1"/>
  <c r="K44" i="5"/>
  <c r="O44" i="5"/>
  <c r="K23" i="5"/>
  <c r="O23" i="5" s="1"/>
  <c r="K51" i="5"/>
  <c r="O51" i="5" s="1"/>
  <c r="K58" i="5"/>
  <c r="O58" i="5" s="1"/>
  <c r="O9" i="5"/>
  <c r="O65" i="5"/>
  <c r="J87" i="6"/>
  <c r="I86" i="6"/>
  <c r="H86" i="6"/>
  <c r="G86" i="6"/>
  <c r="F86" i="6"/>
  <c r="E86" i="6"/>
  <c r="D86" i="6"/>
  <c r="C86" i="6"/>
  <c r="J73" i="6"/>
  <c r="I72" i="6"/>
  <c r="H72" i="6"/>
  <c r="G72" i="6"/>
  <c r="F72" i="6"/>
  <c r="E72" i="6"/>
  <c r="D72" i="6"/>
  <c r="C72" i="6"/>
  <c r="J64" i="6"/>
  <c r="I63" i="6"/>
  <c r="H63" i="6"/>
  <c r="G63" i="6"/>
  <c r="F63" i="6"/>
  <c r="E63" i="6"/>
  <c r="D63" i="6"/>
  <c r="C63" i="6"/>
  <c r="J55" i="6"/>
  <c r="I54" i="6"/>
  <c r="H54" i="6"/>
  <c r="G54" i="6"/>
  <c r="F54" i="6"/>
  <c r="E54" i="6"/>
  <c r="D54" i="6"/>
  <c r="C54" i="6"/>
  <c r="J46" i="6"/>
  <c r="I45" i="6"/>
  <c r="H45" i="6"/>
  <c r="F45" i="6"/>
  <c r="E45" i="6"/>
  <c r="D45" i="6"/>
  <c r="C45" i="6"/>
  <c r="J37" i="6"/>
  <c r="L34" i="6"/>
  <c r="J28" i="6"/>
  <c r="L25" i="6"/>
  <c r="J19" i="6"/>
  <c r="L16" i="6"/>
  <c r="I67" i="5"/>
  <c r="H67" i="5"/>
  <c r="G67" i="5"/>
  <c r="F67" i="5"/>
  <c r="E67" i="5"/>
  <c r="D67" i="5"/>
  <c r="C67" i="5"/>
  <c r="I60" i="5"/>
  <c r="H60" i="5"/>
  <c r="G60" i="5"/>
  <c r="F60" i="5"/>
  <c r="E60" i="5"/>
  <c r="D60" i="5"/>
  <c r="C60" i="5"/>
  <c r="I53" i="5"/>
  <c r="H53" i="5"/>
  <c r="G53" i="5"/>
  <c r="F53" i="5"/>
  <c r="E53" i="5"/>
  <c r="D53" i="5"/>
  <c r="C53" i="5"/>
  <c r="I46" i="5"/>
  <c r="H46" i="5"/>
  <c r="G46" i="5"/>
  <c r="F46" i="5"/>
  <c r="E46" i="5"/>
  <c r="D46" i="5"/>
  <c r="C46" i="5"/>
  <c r="I39" i="5"/>
  <c r="H39" i="5"/>
  <c r="G39" i="5"/>
  <c r="F39" i="5"/>
  <c r="E39" i="5"/>
  <c r="D39" i="5"/>
  <c r="C39" i="5"/>
  <c r="I32" i="5"/>
  <c r="H32" i="5"/>
  <c r="G32" i="5"/>
  <c r="F32" i="5"/>
  <c r="E32" i="5"/>
  <c r="D32" i="5"/>
  <c r="C32" i="5"/>
  <c r="I25" i="5"/>
  <c r="H25" i="5"/>
  <c r="G25" i="5"/>
  <c r="F25" i="5"/>
  <c r="E25" i="5"/>
  <c r="D25" i="5"/>
  <c r="C25" i="5"/>
  <c r="I18" i="5"/>
  <c r="D18" i="5"/>
  <c r="C18" i="5"/>
  <c r="J68" i="5"/>
  <c r="J61" i="5"/>
  <c r="J54" i="5"/>
  <c r="J47" i="5"/>
  <c r="D142" i="5"/>
  <c r="J40" i="5"/>
  <c r="J33" i="5"/>
  <c r="J26" i="5"/>
  <c r="D139" i="5"/>
  <c r="J59" i="6" l="1"/>
  <c r="J58" i="6"/>
  <c r="J68" i="6"/>
  <c r="J67" i="6"/>
  <c r="J77" i="6"/>
  <c r="J76" i="6"/>
  <c r="J91" i="6"/>
  <c r="J90" i="6"/>
  <c r="J50" i="6"/>
  <c r="J49" i="6"/>
  <c r="L84" i="6"/>
  <c r="L61" i="6"/>
  <c r="L43" i="6"/>
  <c r="L70" i="6"/>
  <c r="L52" i="6"/>
  <c r="C171" i="6"/>
  <c r="D143" i="5"/>
  <c r="D141" i="5"/>
  <c r="D140" i="5"/>
  <c r="D144" i="5"/>
  <c r="D145" i="5"/>
  <c r="J10" i="6" l="1"/>
  <c r="D94" i="6" s="1"/>
  <c r="J19" i="5"/>
  <c r="K16" i="5"/>
  <c r="O16" i="5" s="1"/>
  <c r="J12" i="5"/>
  <c r="J73" i="5" s="1"/>
  <c r="D137" i="5" l="1"/>
  <c r="D138" i="5"/>
  <c r="C179" i="6" l="1"/>
  <c r="D179" i="6" s="1"/>
  <c r="C178" i="6"/>
  <c r="D178" i="6" s="1"/>
  <c r="C177" i="6"/>
  <c r="D177" i="6" s="1"/>
  <c r="C176" i="6"/>
  <c r="D176" i="6" s="1"/>
  <c r="C175" i="6"/>
  <c r="D175" i="6" s="1"/>
  <c r="C174" i="6"/>
  <c r="D174" i="6" s="1"/>
  <c r="C173" i="6"/>
  <c r="D173" i="6" s="1"/>
  <c r="C172" i="6"/>
  <c r="D172" i="6" s="1"/>
  <c r="D171" i="6"/>
  <c r="D6" i="6"/>
  <c r="E6" i="6" s="1"/>
  <c r="F6" i="6" s="1"/>
  <c r="G6" i="6" s="1"/>
  <c r="H6" i="6" s="1"/>
  <c r="I6" i="6" s="1"/>
  <c r="C15" i="6" s="1"/>
  <c r="D15" i="6" s="1"/>
  <c r="E15" i="6" s="1"/>
  <c r="F15" i="6" s="1"/>
  <c r="G15" i="6" s="1"/>
  <c r="H15" i="6" s="1"/>
  <c r="I15" i="6" s="1"/>
  <c r="C24" i="6" s="1"/>
  <c r="D24" i="6" s="1"/>
  <c r="E24" i="6" s="1"/>
  <c r="F24" i="6" s="1"/>
  <c r="G24" i="6" s="1"/>
  <c r="H24" i="6" s="1"/>
  <c r="I24" i="6" s="1"/>
  <c r="C33" i="6" s="1"/>
  <c r="D33" i="6" s="1"/>
  <c r="E33" i="6" s="1"/>
  <c r="F33" i="6" s="1"/>
  <c r="G33" i="6" s="1"/>
  <c r="H33" i="6" s="1"/>
  <c r="I33" i="6" s="1"/>
  <c r="C42" i="6" s="1"/>
  <c r="D42" i="6" s="1"/>
  <c r="E42" i="6" s="1"/>
  <c r="F42" i="6" s="1"/>
  <c r="G42" i="6" s="1"/>
  <c r="H42" i="6" s="1"/>
  <c r="I42" i="6" s="1"/>
  <c r="C51" i="6" s="1"/>
  <c r="D51" i="6" s="1"/>
  <c r="E51" i="6" s="1"/>
  <c r="F51" i="6" s="1"/>
  <c r="G51" i="6" s="1"/>
  <c r="H51" i="6" s="1"/>
  <c r="I51" i="6" s="1"/>
  <c r="C60" i="6" s="1"/>
  <c r="D60" i="6" s="1"/>
  <c r="E60" i="6" s="1"/>
  <c r="F60" i="6" s="1"/>
  <c r="G60" i="6" s="1"/>
  <c r="H60" i="6" s="1"/>
  <c r="I60" i="6" s="1"/>
  <c r="C69" i="6" s="1"/>
  <c r="D69" i="6" s="1"/>
  <c r="E69" i="6" s="1"/>
  <c r="F69" i="6" s="1"/>
  <c r="G69" i="6" s="1"/>
  <c r="H69" i="6" s="1"/>
  <c r="I69" i="6" s="1"/>
  <c r="C83" i="6" s="1"/>
  <c r="D83" i="6" s="1"/>
  <c r="E83" i="6" s="1"/>
  <c r="F83" i="6" s="1"/>
  <c r="G83" i="6" s="1"/>
  <c r="H83" i="6" s="1"/>
  <c r="I83" i="6" s="1"/>
  <c r="D8" i="5"/>
  <c r="E8" i="5" s="1"/>
  <c r="F8" i="5" s="1"/>
  <c r="G8" i="5" s="1"/>
  <c r="H8" i="5" s="1"/>
  <c r="I8" i="5" s="1"/>
  <c r="C15" i="5" s="1"/>
  <c r="D15" i="5" s="1"/>
  <c r="E15" i="5" s="1"/>
  <c r="F15" i="5" s="1"/>
  <c r="G15" i="5" s="1"/>
  <c r="H15" i="5" s="1"/>
  <c r="I15" i="5" s="1"/>
  <c r="C22" i="5" s="1"/>
  <c r="D22" i="5" s="1"/>
  <c r="E22" i="5" s="1"/>
  <c r="F22" i="5" s="1"/>
  <c r="G22" i="5" s="1"/>
  <c r="H22" i="5" s="1"/>
  <c r="I22" i="5" s="1"/>
  <c r="C29" i="5" s="1"/>
  <c r="D29" i="5" s="1"/>
  <c r="E29" i="5" s="1"/>
  <c r="F29" i="5" s="1"/>
  <c r="G29" i="5" s="1"/>
  <c r="H29" i="5" s="1"/>
  <c r="I29" i="5" s="1"/>
  <c r="C36" i="5" s="1"/>
  <c r="D36" i="5" s="1"/>
  <c r="E36" i="5" s="1"/>
  <c r="F36" i="5" s="1"/>
  <c r="G36" i="5" s="1"/>
  <c r="H36" i="5" s="1"/>
  <c r="I36" i="5" s="1"/>
  <c r="C43" i="5" s="1"/>
  <c r="D43" i="5" s="1"/>
  <c r="E43" i="5" s="1"/>
  <c r="F43" i="5" s="1"/>
  <c r="G43" i="5" s="1"/>
  <c r="H43" i="5" s="1"/>
  <c r="I43" i="5" s="1"/>
  <c r="C50" i="5" s="1"/>
  <c r="D50" i="5" s="1"/>
  <c r="E50" i="5" s="1"/>
  <c r="F50" i="5" s="1"/>
  <c r="G50" i="5" s="1"/>
  <c r="H50" i="5" s="1"/>
  <c r="I50" i="5" s="1"/>
  <c r="C57" i="5" s="1"/>
  <c r="D57" i="5" s="1"/>
  <c r="E57" i="5" s="1"/>
  <c r="F57" i="5" s="1"/>
  <c r="G57" i="5" s="1"/>
  <c r="H57" i="5" s="1"/>
  <c r="I57" i="5" s="1"/>
  <c r="C64" i="5" s="1"/>
  <c r="D64" i="5" s="1"/>
  <c r="E64" i="5" s="1"/>
  <c r="F64" i="5" s="1"/>
  <c r="G64" i="5" s="1"/>
  <c r="H64" i="5" s="1"/>
  <c r="I64" i="5" s="1"/>
  <c r="D180" i="6" l="1"/>
  <c r="I167" i="6"/>
  <c r="C180" i="6" l="1"/>
  <c r="D146" i="5"/>
  <c r="H179" i="6"/>
  <c r="J179" i="6" s="1"/>
  <c r="M178" i="6"/>
  <c r="O178" i="6" s="1"/>
  <c r="H177" i="6"/>
  <c r="J177" i="6" s="1"/>
  <c r="M176" i="6"/>
  <c r="O176" i="6" s="1"/>
  <c r="H175" i="6"/>
  <c r="J175" i="6" s="1"/>
  <c r="M174" i="6"/>
  <c r="O174" i="6" s="1"/>
  <c r="H173" i="6"/>
  <c r="J173" i="6" s="1"/>
  <c r="M172" i="6"/>
  <c r="O172" i="6" s="1"/>
  <c r="H171" i="6"/>
  <c r="J171" i="6" s="1"/>
  <c r="M179" i="6"/>
  <c r="O179" i="6" s="1"/>
  <c r="H178" i="6"/>
  <c r="J178" i="6" s="1"/>
  <c r="M175" i="6"/>
  <c r="O175" i="6" s="1"/>
  <c r="H174" i="6"/>
  <c r="J174" i="6" s="1"/>
  <c r="M171" i="6"/>
  <c r="O171" i="6" s="1"/>
  <c r="H172" i="6"/>
  <c r="J172" i="6" s="1"/>
  <c r="H176" i="6"/>
  <c r="J176" i="6" s="1"/>
  <c r="M173" i="6"/>
  <c r="O173" i="6" s="1"/>
  <c r="M177" i="6"/>
  <c r="O177" i="6" s="1"/>
  <c r="G133" i="5"/>
  <c r="G132" i="5"/>
  <c r="F138" i="5" l="1"/>
  <c r="F137" i="5"/>
  <c r="F139" i="5"/>
  <c r="H180" i="6"/>
  <c r="J180" i="6"/>
  <c r="M180" i="6"/>
  <c r="O180" i="6"/>
  <c r="F144" i="5"/>
  <c r="F140" i="5"/>
  <c r="F145" i="5"/>
  <c r="F141" i="5"/>
  <c r="F143" i="5"/>
  <c r="F142" i="5"/>
  <c r="J143" i="5"/>
  <c r="J139" i="5"/>
  <c r="J144" i="5"/>
  <c r="J140" i="5"/>
  <c r="J141" i="5"/>
  <c r="J137" i="5"/>
  <c r="J145" i="5"/>
  <c r="J142" i="5"/>
  <c r="J138" i="5"/>
  <c r="M137" i="5" l="1"/>
  <c r="N137" i="5" s="1"/>
  <c r="M138" i="5"/>
  <c r="N138" i="5" s="1"/>
  <c r="M143" i="5"/>
  <c r="N143" i="5" s="1"/>
  <c r="M144" i="5"/>
  <c r="N144" i="5" s="1"/>
  <c r="M141" i="5"/>
  <c r="N141" i="5" s="1"/>
  <c r="M145" i="5"/>
  <c r="N145" i="5" s="1"/>
  <c r="M142" i="5"/>
  <c r="N142" i="5" s="1"/>
  <c r="M140" i="5"/>
  <c r="N140" i="5" s="1"/>
  <c r="M139" i="5"/>
  <c r="N139" i="5" s="1"/>
  <c r="J146" i="5"/>
  <c r="F161" i="6"/>
  <c r="F146" i="5"/>
  <c r="M146" i="5" l="1"/>
  <c r="N146" i="5"/>
  <c r="F126" i="5" s="1"/>
</calcChain>
</file>

<file path=xl/comments1.xml><?xml version="1.0" encoding="utf-8"?>
<comments xmlns="http://schemas.openxmlformats.org/spreadsheetml/2006/main">
  <authors>
    <author>厚生労働省ネットワークシステム</author>
  </authors>
  <commentList>
    <comment ref="K6" authorId="0" shapeId="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第９週～13周　100回以下
上記のような場合に、第１～第５までで150回を5回とカウント（①）するより、第１～第４を150回以上、第5～８を100回以上とカウント（②）した方が総額が高くなる。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List>
</comments>
</file>

<file path=xl/sharedStrings.xml><?xml version="1.0" encoding="utf-8"?>
<sst xmlns="http://schemas.openxmlformats.org/spreadsheetml/2006/main" count="435" uniqueCount="139">
  <si>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</si>
  <si>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</si>
  <si>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</si>
  <si>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</si>
  <si>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</si>
  <si>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</si>
  <si>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</si>
  <si>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</si>
  <si>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</si>
  <si>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</si>
  <si>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</si>
  <si>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内訳</t>
    <rPh sb="0" eb="2">
      <t>ウチワケ</t>
    </rPh>
    <phoneticPr fontId="2"/>
  </si>
  <si>
    <t>150回以上接種した取扱いとする週</t>
    <rPh sb="10" eb="12">
      <t>トリアツカ</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</si>
  <si>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</si>
  <si>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</si>
  <si>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</si>
  <si>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</si>
  <si>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(3/3)</t>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</si>
  <si>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</si>
  <si>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</si>
  <si>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</si>
  <si>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</si>
  <si>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</si>
  <si>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</si>
  <si>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</si>
  <si>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</si>
  <si>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</si>
  <si>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</si>
  <si>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</si>
  <si>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</si>
  <si>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</si>
  <si>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</si>
  <si>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</si>
  <si>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</si>
  <si>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</si>
  <si>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</si>
  <si>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</si>
  <si>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</si>
  <si>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</si>
  <si>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</si>
  <si>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r>
      <t>時間外の接種</t>
    </r>
    <r>
      <rPr>
        <sz val="11"/>
        <color theme="1"/>
        <rFont val="游ゴシック"/>
        <family val="3"/>
        <charset val="128"/>
        <scheme val="minor"/>
      </rPr>
      <t>（予診のみも含める）</t>
    </r>
    <rPh sb="0" eb="3">
      <t>ジカンガイ</t>
    </rPh>
    <rPh sb="4" eb="6">
      <t>セッシュ</t>
    </rPh>
    <rPh sb="7" eb="9">
      <t>ヨシン</t>
    </rPh>
    <rPh sb="12" eb="13">
      <t>フク</t>
    </rPh>
    <phoneticPr fontId="2"/>
  </si>
  <si>
    <r>
      <t>休日の接種</t>
    </r>
    <r>
      <rPr>
        <sz val="11"/>
        <color theme="1"/>
        <rFont val="游ゴシック"/>
        <family val="3"/>
        <charset val="128"/>
        <scheme val="minor"/>
      </rPr>
      <t>（予診のみも含める）</t>
    </r>
    <rPh sb="0" eb="2">
      <t>キュウジツ</t>
    </rPh>
    <rPh sb="3" eb="5">
      <t>セッシュ</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</si>
  <si>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</si>
  <si>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</si>
  <si>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</si>
  <si>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</si>
  <si>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医療機関等名称</t>
    <phoneticPr fontId="2"/>
  </si>
  <si>
    <t>接種回数計（予診のみを含めない）5/9～</t>
    <rPh sb="0" eb="2">
      <t>セッシュ</t>
    </rPh>
    <rPh sb="2" eb="4">
      <t>カイスウ</t>
    </rPh>
    <rPh sb="4" eb="5">
      <t>ケイ</t>
    </rPh>
    <rPh sb="6" eb="8">
      <t>ヨシン</t>
    </rPh>
    <rPh sb="11" eb="12">
      <t>フク</t>
    </rPh>
    <phoneticPr fontId="2"/>
  </si>
  <si>
    <t>時間外接種計（予診のみも含める）4/1～</t>
    <rPh sb="0" eb="3">
      <t>ジカンガイ</t>
    </rPh>
    <rPh sb="3" eb="5">
      <t>セッシュ</t>
    </rPh>
    <phoneticPr fontId="2"/>
  </si>
  <si>
    <t>休日接種計（予診のみも含める）4/1～</t>
    <rPh sb="0" eb="2">
      <t>キュウジツ</t>
    </rPh>
    <rPh sb="2" eb="4">
      <t>セッシュ</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</si>
  <si>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</si>
  <si>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</si>
  <si>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接種回数（予診のみを含めない）</t>
    <rPh sb="0" eb="2">
      <t>セッシュ</t>
    </rPh>
    <rPh sb="2" eb="4">
      <t>カイスウ</t>
    </rPh>
    <rPh sb="5" eb="7">
      <t>ヨシン</t>
    </rPh>
    <rPh sb="10" eb="11">
      <t>フク</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</si>
  <si>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</si>
  <si>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</si>
  <si>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</si>
  <si>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</si>
  <si>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</si>
  <si>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</si>
  <si>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</si>
  <si>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</si>
  <si>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</si>
  <si>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</si>
  <si>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</si>
  <si>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</si>
  <si>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</si>
  <si>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（問３以降に回答する必要はありません。）</t>
    <rPh sb="1" eb="2">
      <t>トイ</t>
    </rPh>
    <rPh sb="3" eb="5">
      <t>イコウ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</si>
  <si>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</si>
  <si>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</si>
  <si>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</si>
  <si>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</si>
  <si>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</si>
  <si>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</si>
  <si>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</si>
  <si>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</si>
  <si>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</si>
  <si>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</si>
  <si>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</si>
  <si>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</si>
  <si>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</si>
  <si>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</si>
  <si>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</si>
  <si>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</si>
  <si>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</si>
  <si>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</si>
  <si>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</si>
  <si>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</si>
  <si>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</si>
  <si>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</si>
  <si>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</si>
  <si>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医療機関等名称</t>
    <phoneticPr fontId="2"/>
  </si>
  <si>
    <t>第２号様式（診療所用）
令和　　年　　月　　日</t>
    <rPh sb="0" eb="1">
      <t>ダイ</t>
    </rPh>
    <rPh sb="2" eb="3">
      <t>ゴウ</t>
    </rPh>
    <rPh sb="6" eb="9">
      <t>シンリョウジョ</t>
    </rPh>
    <rPh sb="9" eb="10">
      <t>ヨウ</t>
    </rPh>
    <rPh sb="12" eb="14">
      <t>レイワ</t>
    </rPh>
    <rPh sb="16" eb="17">
      <t>ネン</t>
    </rPh>
    <rPh sb="19" eb="20">
      <t>ガツ</t>
    </rPh>
    <rPh sb="22" eb="23">
      <t>ニチ</t>
    </rPh>
    <phoneticPr fontId="2"/>
  </si>
  <si>
    <t>　新型コロナウイルスワクチン接種促進事業費補助金（個別接種分）の実績報告書（診療所）</t>
    <rPh sb="1" eb="3">
      <t>シンガタ</t>
    </rPh>
    <rPh sb="14" eb="16">
      <t>セッシュ</t>
    </rPh>
    <rPh sb="16" eb="18">
      <t>ソクシン</t>
    </rPh>
    <rPh sb="18" eb="20">
      <t>ジギョウ</t>
    </rPh>
    <rPh sb="20" eb="21">
      <t>ヒ</t>
    </rPh>
    <rPh sb="21" eb="24">
      <t>ホジョキン</t>
    </rPh>
    <rPh sb="25" eb="27">
      <t>コベツ</t>
    </rPh>
    <rPh sb="27" eb="29">
      <t>セッシュ</t>
    </rPh>
    <rPh sb="29" eb="30">
      <t>ブン</t>
    </rPh>
    <rPh sb="32" eb="34">
      <t>ジッセキ</t>
    </rPh>
    <rPh sb="34" eb="37">
      <t>ホウコクショ</t>
    </rPh>
    <rPh sb="38" eb="41">
      <t>シンリョウジョ</t>
    </rPh>
    <phoneticPr fontId="2"/>
  </si>
  <si>
    <t>第１号様式　診療所用（第３関係）</t>
    <rPh sb="0" eb="1">
      <t>ダイ</t>
    </rPh>
    <rPh sb="2" eb="3">
      <t>ゴウ</t>
    </rPh>
    <rPh sb="11" eb="12">
      <t>ダイ</t>
    </rPh>
    <rPh sb="13" eb="15">
      <t>カンケイ</t>
    </rPh>
    <phoneticPr fontId="2"/>
  </si>
  <si>
    <t>令和　　年　　月　　日</t>
    <phoneticPr fontId="2"/>
  </si>
  <si>
    <t>青森県知事　殿</t>
    <phoneticPr fontId="2"/>
  </si>
  <si>
    <t>医療機関</t>
    <phoneticPr fontId="2"/>
  </si>
  <si>
    <t>住所</t>
    <rPh sb="0" eb="2">
      <t>ジュウショ</t>
    </rPh>
    <phoneticPr fontId="2"/>
  </si>
  <si>
    <t>名称</t>
    <phoneticPr fontId="2"/>
  </si>
  <si>
    <t>開設者
(申請者)</t>
    <rPh sb="0" eb="3">
      <t>カイセツシャ</t>
    </rPh>
    <phoneticPr fontId="2"/>
  </si>
  <si>
    <t>電話番号(医療機関)</t>
    <rPh sb="0" eb="2">
      <t>デンワ</t>
    </rPh>
    <rPh sb="2" eb="4">
      <t>バンゴウ</t>
    </rPh>
    <phoneticPr fontId="2"/>
  </si>
  <si>
    <t>令和３年度青森県新型コロナウイルスワクチン接種促進事業費補助金（個別接種分）
交付申請書兼請求書（診療所）</t>
    <rPh sb="0" eb="2">
      <t>レイワ</t>
    </rPh>
    <rPh sb="3" eb="4">
      <t>ネン</t>
    </rPh>
    <rPh sb="4" eb="5">
      <t>ド</t>
    </rPh>
    <rPh sb="5" eb="8">
      <t>アオモリケン</t>
    </rPh>
    <rPh sb="8" eb="10">
      <t>シンガタ</t>
    </rPh>
    <rPh sb="21" eb="23">
      <t>セッシュ</t>
    </rPh>
    <rPh sb="23" eb="25">
      <t>ソクシン</t>
    </rPh>
    <rPh sb="25" eb="27">
      <t>ジギョウ</t>
    </rPh>
    <rPh sb="27" eb="28">
      <t>ヒ</t>
    </rPh>
    <rPh sb="28" eb="31">
      <t>ホジョキン</t>
    </rPh>
    <rPh sb="32" eb="34">
      <t>コベツ</t>
    </rPh>
    <rPh sb="34" eb="36">
      <t>セッシュ</t>
    </rPh>
    <rPh sb="36" eb="37">
      <t>ブン</t>
    </rPh>
    <rPh sb="39" eb="41">
      <t>コウフ</t>
    </rPh>
    <rPh sb="41" eb="44">
      <t>シンセイショ</t>
    </rPh>
    <rPh sb="44" eb="45">
      <t>ケン</t>
    </rPh>
    <rPh sb="45" eb="48">
      <t>セイキュウショ</t>
    </rPh>
    <rPh sb="49" eb="52">
      <t>シンリョウジョ</t>
    </rPh>
    <phoneticPr fontId="2"/>
  </si>
  <si>
    <t>申請（請求）金額</t>
    <rPh sb="0" eb="2">
      <t>シンセイ</t>
    </rPh>
    <rPh sb="3" eb="5">
      <t>セイキュウ</t>
    </rPh>
    <rPh sb="6" eb="8">
      <t>キンガク</t>
    </rPh>
    <phoneticPr fontId="5"/>
  </si>
  <si>
    <r>
      <t>　</t>
    </r>
    <r>
      <rPr>
        <sz val="18"/>
        <color theme="1"/>
        <rFont val="ＭＳ ゴシック"/>
        <family val="3"/>
        <charset val="128"/>
      </rPr>
      <t>注１　振込先口座の通帳の写し（口座番号と口座名義（ｶﾀｶﾅ）が分かるページ）を添付してください。
　　２　申請者と口座名義人が異なる場合は、受領についての委任状を提出してください。</t>
    </r>
    <phoneticPr fontId="2"/>
  </si>
  <si>
    <t>第２号様式（病院用）
令和　　年　　月　　日</t>
    <rPh sb="0" eb="1">
      <t>ダイ</t>
    </rPh>
    <rPh sb="2" eb="3">
      <t>ゴウ</t>
    </rPh>
    <rPh sb="6" eb="8">
      <t>ビョウイン</t>
    </rPh>
    <rPh sb="8" eb="9">
      <t>ヨウ</t>
    </rPh>
    <rPh sb="11" eb="13">
      <t>レイワ</t>
    </rPh>
    <rPh sb="15" eb="16">
      <t>ネン</t>
    </rPh>
    <rPh sb="18" eb="19">
      <t>ガツ</t>
    </rPh>
    <rPh sb="21" eb="22">
      <t>ニチ</t>
    </rPh>
    <phoneticPr fontId="2"/>
  </si>
  <si>
    <t>　新型コロナウイルスワクチン接種促進事業費補助金（個別接種分）の実績報告書（病院）</t>
    <rPh sb="1" eb="3">
      <t>シンガタ</t>
    </rPh>
    <rPh sb="14" eb="16">
      <t>セッシュ</t>
    </rPh>
    <rPh sb="16" eb="18">
      <t>ソクシン</t>
    </rPh>
    <rPh sb="18" eb="20">
      <t>ジギョウ</t>
    </rPh>
    <rPh sb="20" eb="21">
      <t>ヒ</t>
    </rPh>
    <rPh sb="21" eb="24">
      <t>ホジョキン</t>
    </rPh>
    <rPh sb="25" eb="27">
      <t>コベツ</t>
    </rPh>
    <rPh sb="27" eb="29">
      <t>セッシュ</t>
    </rPh>
    <rPh sb="29" eb="30">
      <t>ブン</t>
    </rPh>
    <rPh sb="32" eb="34">
      <t>ジッセキ</t>
    </rPh>
    <rPh sb="34" eb="37">
      <t>ホウコクショ</t>
    </rPh>
    <rPh sb="38" eb="40">
      <t>ビョウイン</t>
    </rPh>
    <phoneticPr fontId="2"/>
  </si>
  <si>
    <t>(1/3)</t>
  </si>
  <si>
    <t>第１号様式　病院用（第３関係）</t>
    <rPh sb="0" eb="1">
      <t>ダイ</t>
    </rPh>
    <rPh sb="2" eb="3">
      <t>ゴウ</t>
    </rPh>
    <rPh sb="6" eb="8">
      <t>ビョウイン</t>
    </rPh>
    <rPh sb="10" eb="11">
      <t>ダイ</t>
    </rPh>
    <rPh sb="12" eb="14">
      <t>カンケイ</t>
    </rPh>
    <phoneticPr fontId="2"/>
  </si>
  <si>
    <t>令和　　年　　月　　日</t>
    <rPh sb="0" eb="2">
      <t>レイワ</t>
    </rPh>
    <rPh sb="4" eb="5">
      <t>ネン</t>
    </rPh>
    <rPh sb="7" eb="8">
      <t>ガツ</t>
    </rPh>
    <rPh sb="10" eb="11">
      <t>ニチ</t>
    </rPh>
    <phoneticPr fontId="2"/>
  </si>
  <si>
    <t>青森県知事　殿</t>
    <phoneticPr fontId="2"/>
  </si>
  <si>
    <t>医療機関</t>
    <phoneticPr fontId="2"/>
  </si>
  <si>
    <t>令和３年度青森県新型コロナウイルスワクチン接種促進事業費補助金（個別接種分）
交付申請書兼請求書（病院）</t>
    <rPh sb="0" eb="2">
      <t>レイワ</t>
    </rPh>
    <rPh sb="3" eb="5">
      <t>ネンド</t>
    </rPh>
    <rPh sb="5" eb="8">
      <t>アオモリケン</t>
    </rPh>
    <rPh sb="8" eb="10">
      <t>シンガタ</t>
    </rPh>
    <rPh sb="21" eb="23">
      <t>セッシュ</t>
    </rPh>
    <rPh sb="23" eb="25">
      <t>ソクシン</t>
    </rPh>
    <rPh sb="25" eb="27">
      <t>ジギョウ</t>
    </rPh>
    <rPh sb="27" eb="28">
      <t>ヒ</t>
    </rPh>
    <rPh sb="28" eb="31">
      <t>ホジョキン</t>
    </rPh>
    <rPh sb="32" eb="34">
      <t>コベツ</t>
    </rPh>
    <rPh sb="34" eb="36">
      <t>セッシュ</t>
    </rPh>
    <rPh sb="36" eb="37">
      <t>ブン</t>
    </rPh>
    <rPh sb="39" eb="41">
      <t>コウフ</t>
    </rPh>
    <rPh sb="41" eb="44">
      <t>シンセイショ</t>
    </rPh>
    <rPh sb="44" eb="45">
      <t>ケン</t>
    </rPh>
    <rPh sb="45" eb="48">
      <t>セイキュウショ</t>
    </rPh>
    <rPh sb="49" eb="51">
      <t>ビョウイン</t>
    </rPh>
    <phoneticPr fontId="2"/>
  </si>
  <si>
    <r>
      <t>　</t>
    </r>
    <r>
      <rPr>
        <sz val="18"/>
        <color theme="1"/>
        <rFont val="ＭＳ ゴシック"/>
        <family val="3"/>
        <charset val="128"/>
      </rPr>
      <t>注１　振込先口座の通帳の写し（口座番号と口座名義（ｶﾀｶﾅ）が分かるページ）を添付してください。
　　２　申請者と口座名義人が異なる場合は、受領についての委任状を提出してください。</t>
    </r>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</si>
  <si>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</si>
  <si>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（はいの場合問４以降に回答する必要はありません。）</t>
    <rPh sb="4" eb="6">
      <t>バアイ</t>
    </rPh>
    <rPh sb="6" eb="7">
      <t>トイ</t>
    </rPh>
    <rPh sb="8" eb="10">
      <t>イコウ</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</si>
  <si>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</si>
  <si>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　→　はい</t>
    <phoneticPr fontId="2"/>
  </si>
  <si>
    <t>　（条件を満たしていない職域接種は「接種回数（予診のみを含めない）」に計上することは出来ません。
　　条件を満たさない職域接種の実績を除いた上で、問３で「はい」を選択ください。）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</si>
  <si>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（条件を満たしていない職域接種は「接種回数（予診のみを含めない）」に計上することは出来ません。
　　条件を満たさない職域接種の実績を除いた上で、問３で「はい」を選択ください。）</t>
    <rPh sb="12" eb="14">
      <t>ショクイキ</t>
    </rPh>
    <phoneticPr fontId="2"/>
  </si>
  <si>
    <t>　8月1日から10月2日の期間において、別紙報告書（第２号様式）のとおりコロナウイルスワクチンの接種を実施したため、補助金の交付について、以下のとおり申請及び請求する。</t>
    <rPh sb="2" eb="3">
      <t>ガツ</t>
    </rPh>
    <rPh sb="4" eb="5">
      <t>ニチ</t>
    </rPh>
    <rPh sb="9" eb="10">
      <t>ガツ</t>
    </rPh>
    <rPh sb="11" eb="12">
      <t>ニチ</t>
    </rPh>
    <rPh sb="13" eb="15">
      <t>キカン</t>
    </rPh>
    <rPh sb="26" eb="27">
      <t>ダイ</t>
    </rPh>
    <rPh sb="28" eb="29">
      <t>ゴウ</t>
    </rPh>
    <rPh sb="29" eb="31">
      <t>ヨウシキ</t>
    </rPh>
    <rPh sb="48" eb="50">
      <t>セッシュ</t>
    </rPh>
    <rPh sb="51" eb="53">
      <t>ジッシ</t>
    </rPh>
    <rPh sb="58" eb="61">
      <t>ホジョキン</t>
    </rPh>
    <rPh sb="62" eb="64">
      <t>コウフ</t>
    </rPh>
    <rPh sb="69" eb="71">
      <t>イカ</t>
    </rPh>
    <rPh sb="75" eb="77">
      <t>シンセイ</t>
    </rPh>
    <rPh sb="77" eb="78">
      <t>オヨ</t>
    </rPh>
    <rPh sb="79" eb="81">
      <t>セイキュウ</t>
    </rPh>
    <phoneticPr fontId="2"/>
  </si>
  <si>
    <t>8月1日から10月2日の間</t>
    <rPh sb="1" eb="2">
      <t>ガツ</t>
    </rPh>
    <rPh sb="3" eb="4">
      <t>ニチ</t>
    </rPh>
    <rPh sb="8" eb="9">
      <t>ガツ</t>
    </rPh>
    <rPh sb="10" eb="11">
      <t>ニチ</t>
    </rPh>
    <rPh sb="12" eb="13">
      <t>アイダ</t>
    </rPh>
    <phoneticPr fontId="2"/>
  </si>
  <si>
    <t>8月2日の週</t>
    <rPh sb="1" eb="2">
      <t>ガツ</t>
    </rPh>
    <rPh sb="3" eb="4">
      <t>ニチ</t>
    </rPh>
    <rPh sb="5" eb="6">
      <t>シュウ</t>
    </rPh>
    <phoneticPr fontId="2"/>
  </si>
  <si>
    <t>8月9日の週</t>
    <rPh sb="1" eb="2">
      <t>ガツ</t>
    </rPh>
    <rPh sb="3" eb="4">
      <t>ニチ</t>
    </rPh>
    <rPh sb="5" eb="6">
      <t>シュウ</t>
    </rPh>
    <phoneticPr fontId="2"/>
  </si>
  <si>
    <t>8月16日の週</t>
    <rPh sb="1" eb="2">
      <t>ガツ</t>
    </rPh>
    <rPh sb="4" eb="5">
      <t>ニチ</t>
    </rPh>
    <rPh sb="6" eb="7">
      <t>シュウ</t>
    </rPh>
    <phoneticPr fontId="2"/>
  </si>
  <si>
    <t>8月23日の週</t>
    <rPh sb="1" eb="2">
      <t>ガツ</t>
    </rPh>
    <rPh sb="4" eb="5">
      <t>ニチ</t>
    </rPh>
    <rPh sb="6" eb="7">
      <t>シュウ</t>
    </rPh>
    <phoneticPr fontId="2"/>
  </si>
  <si>
    <t>8月30日の週</t>
    <rPh sb="1" eb="2">
      <t>ガツ</t>
    </rPh>
    <rPh sb="4" eb="5">
      <t>ニチ</t>
    </rPh>
    <rPh sb="6" eb="7">
      <t>シュウ</t>
    </rPh>
    <phoneticPr fontId="2"/>
  </si>
  <si>
    <t>9月6日の週</t>
    <rPh sb="1" eb="2">
      <t>ガツ</t>
    </rPh>
    <rPh sb="3" eb="4">
      <t>ニチ</t>
    </rPh>
    <rPh sb="5" eb="6">
      <t>シュウ</t>
    </rPh>
    <phoneticPr fontId="2"/>
  </si>
  <si>
    <t>9月13日の週</t>
    <rPh sb="1" eb="2">
      <t>ガツ</t>
    </rPh>
    <rPh sb="4" eb="5">
      <t>ニチ</t>
    </rPh>
    <rPh sb="6" eb="7">
      <t>シュウ</t>
    </rPh>
    <phoneticPr fontId="2"/>
  </si>
  <si>
    <t>9月20日の週</t>
    <rPh sb="1" eb="2">
      <t>ガツ</t>
    </rPh>
    <rPh sb="4" eb="5">
      <t>ニチ</t>
    </rPh>
    <rPh sb="6" eb="7">
      <t>シュウ</t>
    </rPh>
    <phoneticPr fontId="2"/>
  </si>
  <si>
    <t>9月27日の週</t>
    <rPh sb="1" eb="2">
      <t>ガツ</t>
    </rPh>
    <rPh sb="4" eb="5">
      <t>ニチ</t>
    </rPh>
    <rPh sb="6" eb="7">
      <t>シュウ</t>
    </rPh>
    <phoneticPr fontId="2"/>
  </si>
  <si>
    <t>(1/2)</t>
    <phoneticPr fontId="2"/>
  </si>
  <si>
    <t>(2/2)</t>
    <phoneticPr fontId="2"/>
  </si>
  <si>
    <t>(2/3)</t>
    <phoneticPr fontId="2"/>
  </si>
  <si>
    <t>印</t>
    <rPh sb="0" eb="1">
      <t>イン</t>
    </rPh>
    <phoneticPr fontId="2"/>
  </si>
  <si>
    <t>医療機関名称</t>
    <rPh sb="0" eb="2">
      <t>イリョウ</t>
    </rPh>
    <rPh sb="2" eb="4">
      <t>キカン</t>
    </rPh>
    <rPh sb="4" eb="6">
      <t>メイショウ</t>
    </rPh>
    <phoneticPr fontId="2"/>
  </si>
  <si>
    <t>住所</t>
    <rPh sb="0" eb="2">
      <t>ジュウショ</t>
    </rPh>
    <phoneticPr fontId="2"/>
  </si>
  <si>
    <t>開設者
（申請者）</t>
    <rPh sb="0" eb="2">
      <t>カイセツ</t>
    </rPh>
    <rPh sb="2" eb="3">
      <t>シャ</t>
    </rPh>
    <rPh sb="5" eb="8">
      <t>シンセイシャ</t>
    </rPh>
    <phoneticPr fontId="2"/>
  </si>
  <si>
    <t>氏名
（法人名・職氏名）</t>
    <rPh sb="0" eb="2">
      <t>シメイ</t>
    </rPh>
    <rPh sb="4" eb="6">
      <t>ホウジン</t>
    </rPh>
    <rPh sb="6" eb="7">
      <t>メイ</t>
    </rPh>
    <rPh sb="8" eb="9">
      <t>ショク</t>
    </rPh>
    <rPh sb="9" eb="11">
      <t>シメイ</t>
    </rPh>
    <phoneticPr fontId="2"/>
  </si>
  <si>
    <t>氏名
（法人名・職氏名）</t>
    <rPh sb="0" eb="2">
      <t>シメイ</t>
    </rPh>
    <rPh sb="4" eb="6">
      <t>ホウジン</t>
    </rPh>
    <rPh sb="6" eb="7">
      <t>メイ</t>
    </rPh>
    <rPh sb="8" eb="9">
      <t>ショク</t>
    </rPh>
    <rPh sb="9" eb="11">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</si>
</sst>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s>
  <fonts count="4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2"/>
      <color theme="1"/>
      <name val="游ゴシック"/>
      <family val="2"/>
      <charset val="128"/>
      <scheme val="minor"/>
    </font>
    <font>
      <b/>
      <sz val="22"/>
      <color theme="1"/>
      <name val="游ゴシック"/>
      <family val="2"/>
      <charset val="128"/>
      <scheme val="minor"/>
    </font>
    <font>
      <b/>
      <sz val="19"/>
      <color theme="1"/>
      <name val="游ゴシック"/>
      <family val="3"/>
      <charset val="128"/>
      <scheme val="minor"/>
    </font>
    <font>
      <sz val="20"/>
      <color theme="1"/>
      <name val="ＭＳ 明朝"/>
      <family val="1"/>
      <charset val="128"/>
    </font>
    <font>
      <sz val="22"/>
      <color theme="1"/>
      <name val="ＭＳ 明朝"/>
      <family val="1"/>
      <charset val="128"/>
    </font>
    <font>
      <sz val="11"/>
      <color theme="1"/>
      <name val="ＭＳ 明朝"/>
      <family val="1"/>
      <charset val="128"/>
    </font>
    <font>
      <sz val="16"/>
      <color theme="1"/>
      <name val="ＭＳ 明朝"/>
      <family val="1"/>
      <charset val="128"/>
    </font>
    <font>
      <b/>
      <sz val="22"/>
      <color theme="1"/>
      <name val="ＭＳ 明朝"/>
      <family val="1"/>
      <charset val="128"/>
    </font>
    <font>
      <sz val="18"/>
      <color theme="1"/>
      <name val="ＭＳ 明朝"/>
      <family val="1"/>
      <charset val="128"/>
    </font>
    <font>
      <sz val="28"/>
      <color theme="1"/>
      <name val="ＭＳ 明朝"/>
      <family val="1"/>
      <charset val="128"/>
    </font>
    <font>
      <b/>
      <sz val="28"/>
      <color theme="1"/>
      <name val="ＭＳ 明朝"/>
      <family val="1"/>
      <charset val="128"/>
    </font>
    <font>
      <sz val="14"/>
      <color theme="1"/>
      <name val="ＭＳ 明朝"/>
      <family val="1"/>
      <charset val="128"/>
    </font>
    <font>
      <sz val="22"/>
      <name val="ＭＳ 明朝"/>
      <family val="1"/>
      <charset val="128"/>
    </font>
    <font>
      <sz val="18"/>
      <name val="ＭＳ 明朝"/>
      <family val="1"/>
      <charset val="128"/>
    </font>
    <font>
      <sz val="26"/>
      <color theme="1"/>
      <name val="ＭＳ 明朝"/>
      <family val="1"/>
      <charset val="128"/>
    </font>
    <font>
      <sz val="18"/>
      <color theme="1"/>
      <name val="ＭＳ ゴシック"/>
      <family val="3"/>
      <charset val="128"/>
    </font>
    <font>
      <b/>
      <sz val="16"/>
      <color theme="1"/>
      <name val="ＭＳ 明朝"/>
      <family val="1"/>
      <charset val="128"/>
    </font>
    <font>
      <b/>
      <sz val="20"/>
      <color theme="1"/>
      <name val="ＭＳ 明朝"/>
      <family val="1"/>
      <charset val="128"/>
    </font>
    <font>
      <sz val="24"/>
      <color theme="1"/>
      <name val="ＭＳ 明朝"/>
      <family val="1"/>
      <charset val="128"/>
    </font>
    <font>
      <sz val="24"/>
      <name val="ＭＳ 明朝"/>
      <family val="1"/>
      <charset val="128"/>
    </font>
    <font>
      <sz val="36"/>
      <color theme="1"/>
      <name val="ＭＳ 明朝"/>
      <family val="1"/>
      <charset val="128"/>
    </font>
    <font>
      <b/>
      <sz val="36"/>
      <color theme="1"/>
      <name val="ＭＳ 明朝"/>
      <family val="1"/>
      <charset val="128"/>
    </font>
    <font>
      <sz val="12"/>
      <color theme="1"/>
      <name val="ＭＳ 明朝"/>
      <family val="1"/>
      <charset val="128"/>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85">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2" fillId="0" borderId="7" xfId="0" applyFont="1" applyBorder="1">
      <alignment vertical="center"/>
    </xf>
    <xf numFmtId="0" fontId="14" fillId="0" borderId="0" xfId="0" applyFont="1" applyAlignment="1">
      <alignment horizontal="center" vertical="center"/>
    </xf>
    <xf numFmtId="38" fontId="14" fillId="0" borderId="0" xfId="1" applyFont="1" applyAlignment="1">
      <alignment horizontal="right" vertical="center"/>
    </xf>
    <xf numFmtId="0" fontId="11" fillId="0" borderId="0" xfId="2" applyFont="1" applyBorder="1">
      <alignment vertical="center"/>
    </xf>
    <xf numFmtId="0" fontId="16" fillId="0" borderId="0" xfId="0" applyFont="1">
      <alignment vertical="center"/>
    </xf>
    <xf numFmtId="0" fontId="17" fillId="0" borderId="0" xfId="0" applyFont="1">
      <alignment vertical="center"/>
    </xf>
    <xf numFmtId="0" fontId="15" fillId="0" borderId="0" xfId="0" applyFont="1" applyAlignment="1">
      <alignment horizontal="center" vertical="center"/>
    </xf>
    <xf numFmtId="0" fontId="19" fillId="0" borderId="0" xfId="0" applyFont="1">
      <alignment vertical="center"/>
    </xf>
    <xf numFmtId="176" fontId="22" fillId="2" borderId="1" xfId="0" applyNumberFormat="1" applyFont="1" applyFill="1" applyBorder="1" applyAlignment="1">
      <alignment horizontal="center" vertical="center"/>
    </xf>
    <xf numFmtId="0" fontId="8" fillId="0" borderId="1" xfId="0" applyFont="1" applyBorder="1">
      <alignment vertical="center"/>
    </xf>
    <xf numFmtId="38" fontId="8" fillId="0" borderId="1" xfId="1" applyFont="1" applyBorder="1">
      <alignment vertical="center"/>
    </xf>
    <xf numFmtId="38" fontId="8" fillId="4" borderId="1" xfId="1" applyFont="1" applyFill="1" applyBorder="1">
      <alignment vertical="center"/>
    </xf>
    <xf numFmtId="0" fontId="21" fillId="0" borderId="1" xfId="0" applyFont="1" applyBorder="1" applyAlignment="1">
      <alignment horizontal="center"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38" fontId="8" fillId="0" borderId="8" xfId="1" applyFont="1" applyBorder="1">
      <alignment vertical="center"/>
    </xf>
    <xf numFmtId="38" fontId="21" fillId="0" borderId="15" xfId="1" applyFont="1" applyBorder="1" applyAlignment="1">
      <alignment horizontal="center"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3" fillId="0" borderId="0" xfId="0" applyFont="1" applyBorder="1">
      <alignment vertical="center"/>
    </xf>
    <xf numFmtId="38" fontId="21" fillId="0" borderId="0" xfId="1" applyFont="1" applyBorder="1" applyAlignment="1">
      <alignment horizontal="center" vertical="center"/>
    </xf>
    <xf numFmtId="0" fontId="0" fillId="0" borderId="0" xfId="0">
      <alignment vertical="center"/>
    </xf>
    <xf numFmtId="38" fontId="21" fillId="4" borderId="15" xfId="1" applyFont="1" applyFill="1" applyBorder="1" applyAlignment="1">
      <alignment horizontal="center" vertical="center"/>
    </xf>
    <xf numFmtId="0" fontId="0" fillId="0" borderId="0" xfId="0">
      <alignment vertical="center"/>
    </xf>
    <xf numFmtId="38" fontId="8" fillId="3" borderId="1" xfId="1" applyFont="1" applyFill="1" applyBorder="1" applyAlignment="1">
      <alignment horizontal="center" vertical="center"/>
    </xf>
    <xf numFmtId="38" fontId="8" fillId="4" borderId="8" xfId="1" applyFont="1" applyFill="1" applyBorder="1">
      <alignment vertical="center"/>
    </xf>
    <xf numFmtId="178" fontId="8" fillId="0" borderId="1" xfId="0" applyNumberFormat="1" applyFont="1" applyFill="1" applyBorder="1">
      <alignment vertical="center"/>
    </xf>
    <xf numFmtId="0" fontId="24" fillId="0" borderId="0" xfId="0" applyFont="1" applyAlignment="1">
      <alignment horizontal="right" vertical="center"/>
    </xf>
    <xf numFmtId="0" fontId="21"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5" fillId="0" borderId="0" xfId="0" applyFont="1">
      <alignment vertical="center"/>
    </xf>
    <xf numFmtId="0" fontId="11" fillId="0" borderId="0" xfId="0" applyFont="1">
      <alignment vertical="center"/>
    </xf>
    <xf numFmtId="0" fontId="11" fillId="0" borderId="7" xfId="0" applyFont="1" applyBorder="1">
      <alignment vertical="center"/>
    </xf>
    <xf numFmtId="0" fontId="11" fillId="0" borderId="1" xfId="0" applyFont="1" applyBorder="1">
      <alignment vertical="center"/>
    </xf>
    <xf numFmtId="177" fontId="11" fillId="0" borderId="0" xfId="0" applyNumberFormat="1" applyFont="1">
      <alignment vertical="center"/>
    </xf>
    <xf numFmtId="180" fontId="11" fillId="0" borderId="9" xfId="1" applyNumberFormat="1" applyFont="1" applyBorder="1" applyAlignment="1">
      <alignment horizontal="right" vertical="center"/>
    </xf>
    <xf numFmtId="178" fontId="11" fillId="0" borderId="9" xfId="1" applyNumberFormat="1" applyFont="1" applyBorder="1">
      <alignment vertical="center"/>
    </xf>
    <xf numFmtId="0" fontId="11" fillId="0" borderId="0" xfId="0" applyFont="1" applyBorder="1">
      <alignment vertical="center"/>
    </xf>
    <xf numFmtId="178" fontId="11" fillId="0" borderId="3" xfId="1" applyNumberFormat="1" applyFont="1" applyBorder="1">
      <alignment vertical="center"/>
    </xf>
    <xf numFmtId="180" fontId="11" fillId="0" borderId="3" xfId="1" applyNumberFormat="1" applyFont="1" applyBorder="1" applyAlignment="1">
      <alignment horizontal="right" vertical="center"/>
    </xf>
    <xf numFmtId="0" fontId="11" fillId="0" borderId="16" xfId="0" applyFont="1" applyBorder="1">
      <alignment vertical="center"/>
    </xf>
    <xf numFmtId="178" fontId="11" fillId="0" borderId="16" xfId="1" applyNumberFormat="1" applyFont="1" applyBorder="1">
      <alignment vertical="center"/>
    </xf>
    <xf numFmtId="180" fontId="11" fillId="0" borderId="16" xfId="1" applyNumberFormat="1" applyFont="1" applyBorder="1" applyAlignment="1">
      <alignment horizontal="right" vertical="center"/>
    </xf>
    <xf numFmtId="38" fontId="11" fillId="0" borderId="0" xfId="1" applyFont="1" applyBorder="1" applyAlignment="1">
      <alignment horizontal="right" vertical="center"/>
    </xf>
    <xf numFmtId="178" fontId="11" fillId="0" borderId="9" xfId="1" applyNumberFormat="1" applyFont="1" applyBorder="1" applyAlignment="1">
      <alignment horizontal="right" vertical="center"/>
    </xf>
    <xf numFmtId="178" fontId="11" fillId="0" borderId="3" xfId="1" applyNumberFormat="1" applyFont="1" applyBorder="1" applyAlignment="1">
      <alignment horizontal="right" vertical="center"/>
    </xf>
    <xf numFmtId="178" fontId="11" fillId="0" borderId="16" xfId="1" applyNumberFormat="1" applyFont="1" applyBorder="1" applyAlignment="1">
      <alignment horizontal="right" vertical="center"/>
    </xf>
    <xf numFmtId="0" fontId="26" fillId="0" borderId="0" xfId="0" applyFont="1">
      <alignment vertical="center"/>
    </xf>
    <xf numFmtId="0" fontId="9" fillId="0" borderId="0" xfId="0" applyFont="1" applyAlignment="1">
      <alignment horizontal="center" vertical="center"/>
    </xf>
    <xf numFmtId="0" fontId="0" fillId="0" borderId="0" xfId="0">
      <alignment vertical="center"/>
    </xf>
    <xf numFmtId="0" fontId="11" fillId="0" borderId="1" xfId="0" applyFont="1" applyBorder="1" applyAlignment="1">
      <alignment horizontal="center" vertical="center"/>
    </xf>
    <xf numFmtId="181" fontId="11" fillId="0" borderId="9" xfId="1" applyNumberFormat="1" applyFont="1" applyBorder="1" applyAlignment="1">
      <alignment horizontal="right" vertical="center"/>
    </xf>
    <xf numFmtId="181" fontId="11" fillId="0" borderId="3" xfId="1" applyNumberFormat="1" applyFont="1" applyBorder="1" applyAlignment="1">
      <alignment horizontal="right" vertical="center"/>
    </xf>
    <xf numFmtId="181" fontId="11" fillId="0" borderId="16" xfId="1" applyNumberFormat="1" applyFont="1" applyBorder="1" applyAlignment="1">
      <alignment horizontal="right" vertical="center"/>
    </xf>
    <xf numFmtId="40" fontId="8" fillId="3" borderId="1" xfId="1" applyNumberFormat="1" applyFont="1" applyFill="1" applyBorder="1" applyAlignment="1">
      <alignment horizontal="center" vertical="center"/>
    </xf>
    <xf numFmtId="0" fontId="0" fillId="0" borderId="0" xfId="0">
      <alignment vertical="center"/>
    </xf>
    <xf numFmtId="38" fontId="8" fillId="0" borderId="1" xfId="1" applyFont="1" applyFill="1" applyBorder="1" applyAlignment="1">
      <alignment horizontal="left" vertical="center"/>
    </xf>
    <xf numFmtId="0" fontId="11" fillId="0" borderId="0" xfId="0" applyFont="1">
      <alignment vertical="center"/>
    </xf>
    <xf numFmtId="0" fontId="0" fillId="0" borderId="0" xfId="0">
      <alignment vertical="center"/>
    </xf>
    <xf numFmtId="0" fontId="24" fillId="0" borderId="0" xfId="0" applyFont="1">
      <alignment vertical="center"/>
    </xf>
    <xf numFmtId="0" fontId="10" fillId="0" borderId="0" xfId="0" applyFont="1" applyBorder="1">
      <alignment vertical="center"/>
    </xf>
    <xf numFmtId="0" fontId="0" fillId="0" borderId="0" xfId="0">
      <alignment vertical="center"/>
    </xf>
    <xf numFmtId="0" fontId="8" fillId="0" borderId="1" xfId="0" applyFont="1" applyBorder="1" applyAlignment="1">
      <alignment horizontal="center" vertical="center" wrapText="1"/>
    </xf>
    <xf numFmtId="0" fontId="8" fillId="4" borderId="1" xfId="0" applyFont="1" applyFill="1" applyBorder="1" applyAlignment="1">
      <alignment vertical="center" wrapText="1"/>
    </xf>
    <xf numFmtId="38" fontId="8" fillId="4" borderId="1" xfId="1" applyFont="1" applyFill="1" applyBorder="1" applyAlignment="1">
      <alignment horizontal="center" vertical="center"/>
    </xf>
    <xf numFmtId="38" fontId="8" fillId="0" borderId="0" xfId="1" applyFont="1" applyFill="1" applyBorder="1" applyAlignment="1">
      <alignment horizontal="left" vertical="center"/>
    </xf>
    <xf numFmtId="38" fontId="8" fillId="4" borderId="12" xfId="1" applyFont="1" applyFill="1" applyBorder="1">
      <alignment vertical="center"/>
    </xf>
    <xf numFmtId="0" fontId="8" fillId="4" borderId="8" xfId="0" applyFont="1" applyFill="1" applyBorder="1">
      <alignment vertical="center"/>
    </xf>
    <xf numFmtId="0" fontId="8" fillId="4" borderId="15" xfId="0" applyFont="1" applyFill="1" applyBorder="1">
      <alignment vertical="center"/>
    </xf>
    <xf numFmtId="0" fontId="8" fillId="4" borderId="10" xfId="0" applyFont="1" applyFill="1" applyBorder="1">
      <alignment vertical="center"/>
    </xf>
    <xf numFmtId="0" fontId="8" fillId="4" borderId="11" xfId="0" applyFont="1" applyFill="1" applyBorder="1">
      <alignment vertical="center"/>
    </xf>
    <xf numFmtId="0" fontId="8" fillId="4" borderId="1" xfId="0" applyFont="1" applyFill="1" applyBorder="1" applyAlignment="1">
      <alignment horizontal="center" vertical="center" wrapText="1"/>
    </xf>
    <xf numFmtId="38" fontId="8" fillId="4" borderId="13" xfId="1" applyFont="1" applyFill="1" applyBorder="1">
      <alignment vertical="center"/>
    </xf>
    <xf numFmtId="0" fontId="0" fillId="0" borderId="0" xfId="0">
      <alignment vertical="center"/>
    </xf>
    <xf numFmtId="0" fontId="24" fillId="5" borderId="0" xfId="0" applyFont="1" applyFill="1">
      <alignment vertical="center"/>
    </xf>
    <xf numFmtId="38" fontId="8" fillId="0" borderId="8" xfId="1" applyFont="1" applyBorder="1">
      <alignment vertical="center"/>
    </xf>
    <xf numFmtId="0" fontId="27" fillId="0" borderId="0" xfId="0" applyFont="1">
      <alignment vertical="center"/>
    </xf>
    <xf numFmtId="0" fontId="0" fillId="0" borderId="0" xfId="0">
      <alignment vertical="center"/>
    </xf>
    <xf numFmtId="0" fontId="24" fillId="0" borderId="0" xfId="0" applyFont="1">
      <alignment vertical="center"/>
    </xf>
    <xf numFmtId="0" fontId="24" fillId="0" borderId="18" xfId="0" applyFont="1" applyBorder="1">
      <alignment vertical="center"/>
    </xf>
    <xf numFmtId="0" fontId="24" fillId="0" borderId="0" xfId="0" applyFont="1">
      <alignment vertical="center"/>
    </xf>
    <xf numFmtId="0" fontId="0" fillId="0" borderId="0" xfId="0">
      <alignment vertical="center"/>
    </xf>
    <xf numFmtId="0" fontId="16" fillId="0" borderId="0" xfId="0" applyFont="1" applyAlignment="1">
      <alignment vertical="top"/>
    </xf>
    <xf numFmtId="0" fontId="24" fillId="0" borderId="0" xfId="0" applyFont="1" applyBorder="1">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11" fillId="0" borderId="0" xfId="0" applyFont="1">
      <alignment vertical="center"/>
    </xf>
    <xf numFmtId="0" fontId="0" fillId="0" borderId="0" xfId="0">
      <alignment vertical="center"/>
    </xf>
    <xf numFmtId="0" fontId="28" fillId="0" borderId="7" xfId="0" applyFont="1" applyBorder="1">
      <alignment vertical="center"/>
    </xf>
    <xf numFmtId="0" fontId="30" fillId="0" borderId="0" xfId="0" applyFont="1">
      <alignment vertical="center"/>
    </xf>
    <xf numFmtId="0" fontId="32" fillId="0" borderId="0" xfId="0" applyFont="1">
      <alignment vertical="center"/>
    </xf>
    <xf numFmtId="0" fontId="33" fillId="0" borderId="0" xfId="0" applyFont="1" applyAlignment="1">
      <alignment horizontal="center" vertical="center"/>
    </xf>
    <xf numFmtId="0" fontId="29" fillId="0" borderId="0" xfId="0" applyFont="1">
      <alignment vertical="center"/>
    </xf>
    <xf numFmtId="0" fontId="31" fillId="0" borderId="0" xfId="0" applyFont="1">
      <alignment vertical="center"/>
    </xf>
    <xf numFmtId="0" fontId="0" fillId="0" borderId="0" xfId="0" applyAlignment="1">
      <alignment vertical="center"/>
    </xf>
    <xf numFmtId="0" fontId="29" fillId="0" borderId="0" xfId="2" applyFont="1" applyBorder="1">
      <alignment vertical="center"/>
    </xf>
    <xf numFmtId="0" fontId="11" fillId="0" borderId="0" xfId="0" applyFont="1" applyFill="1" applyBorder="1" applyAlignment="1">
      <alignment vertical="center"/>
    </xf>
    <xf numFmtId="0" fontId="36" fillId="0" borderId="0" xfId="0" applyFont="1">
      <alignment vertical="center"/>
    </xf>
    <xf numFmtId="0" fontId="38" fillId="0" borderId="7" xfId="2" applyFont="1" applyBorder="1">
      <alignment vertical="center"/>
    </xf>
    <xf numFmtId="0" fontId="39" fillId="0" borderId="7" xfId="0" applyFont="1" applyBorder="1">
      <alignment vertical="center"/>
    </xf>
    <xf numFmtId="179" fontId="29" fillId="0" borderId="0" xfId="0" applyNumberFormat="1" applyFont="1">
      <alignment vertical="center"/>
    </xf>
    <xf numFmtId="0" fontId="8" fillId="4" borderId="8" xfId="0" applyFont="1" applyFill="1" applyBorder="1" applyAlignment="1">
      <alignment vertical="center" wrapText="1"/>
    </xf>
    <xf numFmtId="0" fontId="41" fillId="0" borderId="0" xfId="0" applyFont="1">
      <alignment vertical="center"/>
    </xf>
    <xf numFmtId="0" fontId="29" fillId="0" borderId="0" xfId="0" applyFont="1" applyFill="1" applyBorder="1" applyAlignment="1">
      <alignment vertical="center"/>
    </xf>
    <xf numFmtId="0" fontId="42" fillId="0" borderId="0" xfId="0" applyFont="1" applyAlignment="1">
      <alignment horizontal="right" vertical="center"/>
    </xf>
    <xf numFmtId="0" fontId="43" fillId="0" borderId="0" xfId="2" applyFont="1" applyBorder="1">
      <alignment vertical="center"/>
    </xf>
    <xf numFmtId="0" fontId="43" fillId="0" borderId="0" xfId="0" applyFont="1">
      <alignment vertical="center"/>
    </xf>
    <xf numFmtId="0" fontId="11" fillId="0" borderId="9" xfId="2" applyFont="1" applyFill="1" applyBorder="1" applyAlignment="1">
      <alignment vertical="center"/>
    </xf>
    <xf numFmtId="0" fontId="45" fillId="0" borderId="7" xfId="0" applyFont="1" applyBorder="1">
      <alignment vertical="center"/>
    </xf>
    <xf numFmtId="0" fontId="30" fillId="0" borderId="0" xfId="0" applyFont="1" applyBorder="1">
      <alignment vertical="center"/>
    </xf>
    <xf numFmtId="0" fontId="24" fillId="0" borderId="0" xfId="0" applyFont="1" applyFill="1">
      <alignment vertical="center"/>
    </xf>
    <xf numFmtId="0" fontId="10" fillId="0" borderId="0" xfId="0" applyFont="1" applyFill="1">
      <alignment vertical="center"/>
    </xf>
    <xf numFmtId="0" fontId="0" fillId="0" borderId="0" xfId="0" applyFill="1">
      <alignment vertical="center"/>
    </xf>
    <xf numFmtId="0" fontId="24" fillId="0" borderId="0" xfId="0" applyFont="1" applyAlignment="1">
      <alignment horizontal="center" vertical="center"/>
    </xf>
    <xf numFmtId="0" fontId="16" fillId="0" borderId="0" xfId="0" applyFont="1" applyAlignment="1">
      <alignment horizontal="right" vertical="center"/>
    </xf>
    <xf numFmtId="0" fontId="0" fillId="0" borderId="0" xfId="0">
      <alignment vertical="center"/>
    </xf>
    <xf numFmtId="0" fontId="21" fillId="0" borderId="1" xfId="0" applyFont="1" applyBorder="1" applyAlignment="1">
      <alignment horizontal="center" vertical="center"/>
    </xf>
    <xf numFmtId="38" fontId="8" fillId="4" borderId="8" xfId="1" applyFont="1" applyFill="1" applyBorder="1">
      <alignment vertical="center"/>
    </xf>
    <xf numFmtId="0" fontId="0" fillId="0" borderId="0" xfId="0">
      <alignment vertical="center"/>
    </xf>
    <xf numFmtId="0" fontId="29" fillId="0" borderId="9" xfId="2" applyFont="1" applyBorder="1" applyAlignment="1">
      <alignment vertical="center"/>
    </xf>
    <xf numFmtId="0" fontId="0" fillId="0" borderId="9" xfId="0" applyBorder="1" applyAlignment="1">
      <alignment vertical="center"/>
    </xf>
    <xf numFmtId="38" fontId="8" fillId="0" borderId="3" xfId="1" applyFont="1" applyFill="1" applyBorder="1" applyAlignment="1">
      <alignment horizontal="left" vertical="center"/>
    </xf>
    <xf numFmtId="0" fontId="28" fillId="0" borderId="0" xfId="0" applyFont="1">
      <alignment vertical="center"/>
    </xf>
    <xf numFmtId="0" fontId="28" fillId="0" borderId="0" xfId="0" applyFont="1" applyAlignment="1">
      <alignment horizontal="center" vertical="center"/>
    </xf>
    <xf numFmtId="0" fontId="28" fillId="0" borderId="7" xfId="0" applyFont="1" applyBorder="1" applyAlignment="1">
      <alignment horizontal="center" vertical="center"/>
    </xf>
    <xf numFmtId="0" fontId="8" fillId="0" borderId="0" xfId="0" applyFont="1" applyBorder="1">
      <alignment vertical="center"/>
    </xf>
    <xf numFmtId="0" fontId="8" fillId="0" borderId="3" xfId="0" applyFont="1" applyFill="1" applyBorder="1">
      <alignment vertical="center"/>
    </xf>
    <xf numFmtId="40" fontId="8" fillId="0" borderId="3" xfId="1" applyNumberFormat="1" applyFont="1" applyFill="1" applyBorder="1" applyAlignment="1">
      <alignment horizontal="center" vertical="center"/>
    </xf>
    <xf numFmtId="38" fontId="8" fillId="0" borderId="3" xfId="1" applyFont="1" applyFill="1" applyBorder="1">
      <alignment vertical="center"/>
    </xf>
    <xf numFmtId="38" fontId="21" fillId="0" borderId="3" xfId="1" applyFont="1" applyFill="1" applyBorder="1" applyAlignment="1">
      <alignment horizontal="center" vertical="center"/>
    </xf>
    <xf numFmtId="0" fontId="28" fillId="0" borderId="0" xfId="0" applyFont="1" applyBorder="1">
      <alignment vertical="center"/>
    </xf>
    <xf numFmtId="0" fontId="28" fillId="0" borderId="0" xfId="0" applyFont="1" applyFill="1" applyBorder="1" applyAlignment="1">
      <alignment horizontal="left" vertical="center"/>
    </xf>
    <xf numFmtId="38" fontId="8" fillId="0" borderId="0" xfId="1" applyFont="1" applyFill="1" applyBorder="1">
      <alignment vertical="center"/>
    </xf>
    <xf numFmtId="38" fontId="21" fillId="0" borderId="0" xfId="1" applyFont="1" applyFill="1" applyBorder="1" applyAlignment="1">
      <alignment horizontal="center" vertical="center"/>
    </xf>
    <xf numFmtId="0" fontId="8" fillId="0" borderId="0" xfId="0" applyFont="1" applyFill="1" applyBorder="1">
      <alignment vertical="center"/>
    </xf>
    <xf numFmtId="0" fontId="29" fillId="0" borderId="0" xfId="0" applyFont="1" applyAlignment="1">
      <alignment horizontal="left" vertical="top"/>
    </xf>
    <xf numFmtId="0" fontId="29" fillId="0" borderId="7" xfId="0" applyFont="1" applyBorder="1" applyAlignment="1">
      <alignment horizontal="left" vertical="top"/>
    </xf>
    <xf numFmtId="0" fontId="29" fillId="0" borderId="0" xfId="0" applyFont="1" applyAlignment="1">
      <alignment horizontal="left" vertical="center"/>
    </xf>
    <xf numFmtId="0" fontId="29" fillId="0" borderId="7" xfId="2" applyFont="1" applyBorder="1" applyAlignment="1">
      <alignment horizontal="left" vertical="center"/>
    </xf>
    <xf numFmtId="0" fontId="29" fillId="0" borderId="3" xfId="2" applyFont="1" applyBorder="1" applyAlignment="1">
      <alignment horizontal="left" vertical="top" wrapText="1"/>
    </xf>
    <xf numFmtId="0" fontId="29" fillId="0" borderId="7" xfId="2" applyFont="1" applyBorder="1" applyAlignment="1">
      <alignment horizontal="left" vertical="top" wrapText="1"/>
    </xf>
    <xf numFmtId="0" fontId="29" fillId="0" borderId="3" xfId="0" applyFont="1" applyBorder="1" applyAlignment="1">
      <alignment horizontal="left" vertical="center"/>
    </xf>
    <xf numFmtId="0" fontId="28" fillId="0" borderId="3" xfId="0" applyFont="1" applyFill="1" applyBorder="1" applyAlignment="1">
      <alignment horizontal="left" vertical="center"/>
    </xf>
    <xf numFmtId="0" fontId="47" fillId="0" borderId="7" xfId="2" applyFont="1" applyBorder="1" applyAlignment="1">
      <alignment horizontal="left" vertical="center" wrapText="1"/>
    </xf>
    <xf numFmtId="0" fontId="29" fillId="0" borderId="7" xfId="2" applyFont="1" applyFill="1" applyBorder="1" applyAlignment="1">
      <alignment horizontal="left" vertical="center"/>
    </xf>
    <xf numFmtId="0" fontId="29" fillId="0" borderId="7" xfId="2" applyFont="1" applyFill="1" applyBorder="1" applyAlignment="1">
      <alignment horizontal="center" vertical="center"/>
    </xf>
    <xf numFmtId="0" fontId="34" fillId="0" borderId="0" xfId="0" applyFont="1" applyAlignment="1">
      <alignment horizontal="left" vertical="center"/>
    </xf>
    <xf numFmtId="0" fontId="28" fillId="0" borderId="0" xfId="0" applyFont="1" applyAlignment="1">
      <alignment horizontal="left" vertical="center"/>
    </xf>
    <xf numFmtId="0" fontId="28" fillId="0" borderId="0" xfId="0" applyFont="1" applyAlignment="1">
      <alignment horizontal="left" vertical="top" wrapText="1"/>
    </xf>
    <xf numFmtId="0" fontId="28" fillId="0" borderId="0" xfId="0" applyFont="1" applyAlignment="1">
      <alignment horizontal="left" vertical="center" wrapText="1"/>
    </xf>
    <xf numFmtId="38" fontId="8" fillId="0" borderId="1" xfId="1" applyFont="1" applyFill="1" applyBorder="1" applyAlignment="1">
      <alignment horizontal="left" vertical="center"/>
    </xf>
    <xf numFmtId="0" fontId="18"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8" fillId="0" borderId="1" xfId="0" applyFont="1" applyBorder="1" applyAlignment="1">
      <alignment horizontal="center" vertical="center"/>
    </xf>
    <xf numFmtId="38" fontId="8" fillId="4" borderId="12" xfId="1" applyFont="1" applyFill="1" applyBorder="1" applyAlignment="1">
      <alignment vertical="center"/>
    </xf>
    <xf numFmtId="38" fontId="8" fillId="4" borderId="13" xfId="1" applyFont="1" applyFill="1" applyBorder="1" applyAlignment="1">
      <alignment vertical="center"/>
    </xf>
    <xf numFmtId="38" fontId="8" fillId="4" borderId="12" xfId="1" applyFont="1" applyFill="1" applyBorder="1">
      <alignment vertical="center"/>
    </xf>
    <xf numFmtId="38" fontId="8" fillId="4" borderId="13" xfId="1" applyFont="1" applyFill="1" applyBorder="1">
      <alignment vertical="center"/>
    </xf>
    <xf numFmtId="0" fontId="37" fillId="0" borderId="0" xfId="2" applyFont="1" applyBorder="1" applyAlignment="1">
      <alignment vertical="top"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24" fillId="0" borderId="0" xfId="0" applyFont="1" applyAlignment="1">
      <alignment vertical="center"/>
    </xf>
    <xf numFmtId="5" fontId="35" fillId="0" borderId="7" xfId="2" applyNumberFormat="1" applyFont="1" applyBorder="1" applyAlignment="1">
      <alignment horizontal="center"/>
    </xf>
    <xf numFmtId="0" fontId="35" fillId="0" borderId="0" xfId="2" applyFont="1" applyBorder="1" applyAlignment="1">
      <alignment horizontal="center" vertical="center" wrapText="1"/>
    </xf>
    <xf numFmtId="0" fontId="24" fillId="0" borderId="0" xfId="0" applyFont="1" applyFill="1" applyAlignment="1">
      <alignment horizontal="left" vertical="top" wrapText="1"/>
    </xf>
    <xf numFmtId="0" fontId="24" fillId="0" borderId="0" xfId="0" applyFont="1" applyAlignment="1">
      <alignment horizontal="left" vertical="top" wrapText="1"/>
    </xf>
    <xf numFmtId="0" fontId="8" fillId="0" borderId="7" xfId="0" applyFont="1" applyBorder="1" applyAlignment="1">
      <alignment horizontal="center" vertical="center" wrapText="1"/>
    </xf>
    <xf numFmtId="0" fontId="9" fillId="0" borderId="7" xfId="0" applyFont="1" applyBorder="1" applyAlignment="1">
      <alignment horizontal="center" vertical="center"/>
    </xf>
    <xf numFmtId="182" fontId="11" fillId="0" borderId="7" xfId="1" applyNumberFormat="1" applyFont="1" applyBorder="1">
      <alignment vertical="center"/>
    </xf>
    <xf numFmtId="181" fontId="11" fillId="0" borderId="9" xfId="1" applyNumberFormat="1" applyFont="1" applyBorder="1" applyAlignment="1">
      <alignment horizontal="right" vertical="center"/>
    </xf>
    <xf numFmtId="181" fontId="11" fillId="0" borderId="16" xfId="1" applyNumberFormat="1" applyFont="1" applyBorder="1">
      <alignment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5" xfId="0" applyFont="1" applyFill="1" applyBorder="1" applyAlignment="1">
      <alignment horizontal="center" vertical="center"/>
    </xf>
    <xf numFmtId="49" fontId="11" fillId="3" borderId="8" xfId="0" applyNumberFormat="1" applyFont="1" applyFill="1" applyBorder="1" applyAlignment="1">
      <alignment horizontal="center" vertical="center"/>
    </xf>
    <xf numFmtId="49" fontId="11" fillId="3" borderId="9" xfId="0" applyNumberFormat="1" applyFont="1" applyFill="1" applyBorder="1" applyAlignment="1">
      <alignment horizontal="center" vertical="center"/>
    </xf>
    <xf numFmtId="49" fontId="11" fillId="3" borderId="15" xfId="0" applyNumberFormat="1" applyFont="1" applyFill="1" applyBorder="1" applyAlignment="1">
      <alignment horizontal="center" vertical="center"/>
    </xf>
    <xf numFmtId="0" fontId="33" fillId="0" borderId="0" xfId="0" applyFont="1" applyBorder="1" applyAlignment="1">
      <alignment horizontal="left" vertical="center" wrapText="1"/>
    </xf>
    <xf numFmtId="38" fontId="11" fillId="0" borderId="1" xfId="1" applyFont="1" applyBorder="1" applyAlignment="1">
      <alignment horizontal="center" vertical="center"/>
    </xf>
    <xf numFmtId="49" fontId="11" fillId="3" borderId="1" xfId="1" applyNumberFormat="1" applyFont="1" applyFill="1" applyBorder="1" applyAlignment="1">
      <alignment horizontal="center" vertical="center"/>
    </xf>
    <xf numFmtId="0" fontId="11" fillId="0" borderId="0" xfId="0" applyFont="1">
      <alignment vertical="center"/>
    </xf>
    <xf numFmtId="0" fontId="0" fillId="0" borderId="0" xfId="0">
      <alignment vertical="center"/>
    </xf>
    <xf numFmtId="0" fontId="8" fillId="0" borderId="1" xfId="0" applyFont="1" applyBorder="1" applyAlignment="1">
      <alignment horizontal="left" vertical="center"/>
    </xf>
    <xf numFmtId="0" fontId="8" fillId="4" borderId="1" xfId="0" applyFont="1" applyFill="1" applyBorder="1" applyAlignment="1">
      <alignment horizontal="left" vertical="center"/>
    </xf>
    <xf numFmtId="0" fontId="10" fillId="0" borderId="7" xfId="0" applyFont="1" applyBorder="1" applyAlignment="1">
      <alignment horizontal="center" vertical="center" wrapText="1"/>
    </xf>
    <xf numFmtId="181" fontId="11" fillId="0" borderId="3" xfId="1" applyNumberFormat="1" applyFont="1" applyBorder="1" applyAlignment="1">
      <alignment horizontal="right" vertical="center"/>
    </xf>
    <xf numFmtId="182" fontId="11" fillId="0" borderId="16" xfId="1" applyNumberFormat="1" applyFont="1" applyBorder="1">
      <alignment vertical="center"/>
    </xf>
    <xf numFmtId="0" fontId="29" fillId="3" borderId="7" xfId="0" applyFont="1" applyFill="1" applyBorder="1">
      <alignment vertical="center"/>
    </xf>
    <xf numFmtId="0" fontId="21" fillId="0" borderId="7" xfId="0" applyFont="1" applyBorder="1" applyAlignment="1">
      <alignment horizontal="center" vertical="center" wrapText="1"/>
    </xf>
    <xf numFmtId="38" fontId="8" fillId="0" borderId="12" xfId="1" applyFont="1" applyBorder="1" applyAlignment="1">
      <alignment vertical="center"/>
    </xf>
    <xf numFmtId="38" fontId="8" fillId="0" borderId="13" xfId="1" applyFont="1" applyBorder="1" applyAlignment="1">
      <alignment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38" fontId="8" fillId="0" borderId="12" xfId="1" applyFont="1" applyBorder="1">
      <alignment vertical="center"/>
    </xf>
    <xf numFmtId="38" fontId="8" fillId="0" borderId="13" xfId="1" applyFont="1" applyBorder="1">
      <alignment vertical="center"/>
    </xf>
    <xf numFmtId="182" fontId="11" fillId="0" borderId="0" xfId="1" applyNumberFormat="1" applyFont="1" applyBorder="1">
      <alignment vertical="center"/>
    </xf>
    <xf numFmtId="0" fontId="31" fillId="0" borderId="0" xfId="0" applyFont="1" applyAlignment="1">
      <alignment horizontal="left" vertical="center" wrapText="1"/>
    </xf>
    <xf numFmtId="0" fontId="32" fillId="0" borderId="0" xfId="0" applyFont="1" applyAlignment="1">
      <alignment horizontal="center" vertical="center"/>
    </xf>
    <xf numFmtId="0" fontId="29" fillId="0" borderId="0" xfId="0" applyFont="1" applyAlignment="1">
      <alignment horizontal="center" vertical="center"/>
    </xf>
    <xf numFmtId="38" fontId="8" fillId="4" borderId="2" xfId="1" applyFont="1" applyFill="1" applyBorder="1">
      <alignment vertical="center"/>
    </xf>
    <xf numFmtId="38" fontId="8" fillId="4" borderId="10" xfId="1" applyFont="1" applyFill="1" applyBorder="1">
      <alignment vertical="center"/>
    </xf>
    <xf numFmtId="38" fontId="21" fillId="4" borderId="4" xfId="1" applyFont="1" applyFill="1" applyBorder="1" applyAlignment="1">
      <alignment horizontal="center" vertical="center"/>
    </xf>
    <xf numFmtId="38" fontId="21" fillId="4" borderId="11" xfId="1" applyFont="1" applyFill="1" applyBorder="1" applyAlignment="1">
      <alignment horizontal="center" vertical="center"/>
    </xf>
    <xf numFmtId="38" fontId="8" fillId="4" borderId="8" xfId="1" applyFont="1" applyFill="1" applyBorder="1">
      <alignment vertical="center"/>
    </xf>
    <xf numFmtId="38" fontId="8" fillId="4" borderId="9" xfId="1" applyFont="1" applyFill="1" applyBorder="1">
      <alignment vertical="center"/>
    </xf>
    <xf numFmtId="38" fontId="8" fillId="0" borderId="8" xfId="1" applyFont="1" applyBorder="1">
      <alignment vertical="center"/>
    </xf>
    <xf numFmtId="38" fontId="8" fillId="0" borderId="9" xfId="1" applyFont="1" applyBorder="1">
      <alignment vertical="center"/>
    </xf>
    <xf numFmtId="178" fontId="8" fillId="0" borderId="12" xfId="0" applyNumberFormat="1" applyFont="1" applyFill="1" applyBorder="1" applyAlignment="1">
      <alignment vertical="center"/>
    </xf>
    <xf numFmtId="178" fontId="8" fillId="0" borderId="13" xfId="0" applyNumberFormat="1" applyFont="1" applyFill="1" applyBorder="1" applyAlignment="1">
      <alignment vertical="center"/>
    </xf>
    <xf numFmtId="38" fontId="8" fillId="0" borderId="8" xfId="1" applyFont="1" applyFill="1" applyBorder="1" applyAlignment="1">
      <alignment horizontal="left" vertical="center"/>
    </xf>
    <xf numFmtId="38" fontId="8" fillId="0" borderId="9" xfId="1" applyFont="1" applyFill="1" applyBorder="1" applyAlignment="1">
      <alignment horizontal="left" vertical="center"/>
    </xf>
    <xf numFmtId="38" fontId="8" fillId="0" borderId="15" xfId="1" applyFont="1" applyFill="1" applyBorder="1" applyAlignment="1">
      <alignment horizontal="left" vertical="center"/>
    </xf>
    <xf numFmtId="38" fontId="8" fillId="0" borderId="10"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xf numFmtId="38" fontId="8" fillId="4" borderId="4" xfId="1" applyFont="1" applyFill="1" applyBorder="1">
      <alignment vertical="center"/>
    </xf>
    <xf numFmtId="38" fontId="8" fillId="4" borderId="11" xfId="1" applyFont="1" applyFill="1" applyBorder="1">
      <alignment vertical="center"/>
    </xf>
    <xf numFmtId="0" fontId="8" fillId="4" borderId="8" xfId="0" applyFont="1" applyFill="1" applyBorder="1" applyAlignment="1">
      <alignment horizontal="left" vertical="center"/>
    </xf>
    <xf numFmtId="0" fontId="8" fillId="4" borderId="9" xfId="0" applyFont="1" applyFill="1" applyBorder="1" applyAlignment="1">
      <alignment horizontal="left" vertical="center"/>
    </xf>
    <xf numFmtId="0" fontId="8" fillId="4" borderId="15" xfId="0" applyFont="1" applyFill="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28" fillId="0" borderId="7" xfId="0" applyFont="1" applyFill="1" applyBorder="1" applyAlignment="1">
      <alignment horizontal="left" vertical="center"/>
    </xf>
    <xf numFmtId="181" fontId="11" fillId="0" borderId="9" xfId="1" applyNumberFormat="1" applyFont="1" applyBorder="1">
      <alignment vertical="center"/>
    </xf>
    <xf numFmtId="180" fontId="11" fillId="0" borderId="9" xfId="1" applyNumberFormat="1" applyFont="1" applyBorder="1" applyAlignment="1">
      <alignment horizontal="right" vertical="center"/>
    </xf>
    <xf numFmtId="0" fontId="35" fillId="0" borderId="0" xfId="2" applyFont="1" applyBorder="1" applyAlignment="1">
      <alignment horizontal="center" vertical="center"/>
    </xf>
    <xf numFmtId="0" fontId="44" fillId="0" borderId="0" xfId="2" applyFont="1" applyBorder="1" applyAlignment="1">
      <alignment vertical="top" wrapText="1"/>
    </xf>
    <xf numFmtId="5" fontId="46" fillId="0" borderId="7" xfId="2" applyNumberFormat="1" applyFont="1" applyBorder="1" applyAlignment="1">
      <alignment horizontal="center"/>
    </xf>
    <xf numFmtId="0" fontId="14" fillId="0" borderId="9" xfId="0" applyFont="1" applyBorder="1" applyAlignment="1">
      <alignment horizontal="center" vertical="center"/>
    </xf>
    <xf numFmtId="0" fontId="11" fillId="0" borderId="9" xfId="0" applyFont="1" applyBorder="1" applyAlignment="1">
      <alignment horizontal="center" vertical="center"/>
    </xf>
    <xf numFmtId="0" fontId="11" fillId="0" borderId="7" xfId="0" applyFont="1" applyBorder="1" applyAlignment="1">
      <alignment horizontal="center" vertical="center"/>
    </xf>
    <xf numFmtId="0" fontId="11" fillId="3" borderId="8" xfId="0" applyFont="1" applyFill="1" applyBorder="1">
      <alignment vertical="center"/>
    </xf>
    <xf numFmtId="0" fontId="11" fillId="3" borderId="9" xfId="0" applyFont="1" applyFill="1" applyBorder="1">
      <alignment vertical="center"/>
    </xf>
    <xf numFmtId="0" fontId="11" fillId="3" borderId="15" xfId="0" applyFont="1" applyFill="1" applyBorder="1">
      <alignment vertical="center"/>
    </xf>
    <xf numFmtId="181" fontId="11" fillId="0" borderId="16" xfId="1" applyNumberFormat="1" applyFont="1" applyBorder="1" applyAlignment="1">
      <alignment horizontal="right" vertical="center"/>
    </xf>
    <xf numFmtId="49" fontId="11" fillId="3" borderId="8" xfId="0" applyNumberFormat="1" applyFont="1" applyFill="1" applyBorder="1">
      <alignment vertical="center"/>
    </xf>
    <xf numFmtId="49" fontId="11" fillId="3" borderId="9" xfId="0" applyNumberFormat="1" applyFont="1" applyFill="1" applyBorder="1">
      <alignment vertical="center"/>
    </xf>
    <xf numFmtId="49" fontId="11" fillId="3" borderId="15" xfId="0" applyNumberFormat="1" applyFont="1" applyFill="1" applyBorder="1">
      <alignment vertical="center"/>
    </xf>
    <xf numFmtId="0" fontId="29" fillId="0" borderId="0" xfId="0" applyFont="1" applyAlignment="1">
      <alignment vertical="center"/>
    </xf>
    <xf numFmtId="49" fontId="11" fillId="3" borderId="1" xfId="1" applyNumberFormat="1" applyFont="1" applyFill="1" applyBorder="1" applyAlignment="1">
      <alignment horizontal="right" vertical="center"/>
    </xf>
    <xf numFmtId="180" fontId="11" fillId="0" borderId="16" xfId="1" applyNumberFormat="1" applyFont="1" applyBorder="1" applyAlignment="1">
      <alignment horizontal="right" vertical="center"/>
    </xf>
    <xf numFmtId="49" fontId="11" fillId="3" borderId="8" xfId="1" applyNumberFormat="1" applyFont="1" applyFill="1" applyBorder="1" applyAlignment="1">
      <alignment horizontal="center" vertical="center"/>
    </xf>
    <xf numFmtId="49" fontId="11" fillId="3" borderId="9" xfId="1" applyNumberFormat="1" applyFont="1" applyFill="1" applyBorder="1" applyAlignment="1">
      <alignment horizontal="center" vertical="center"/>
    </xf>
    <xf numFmtId="49" fontId="11" fillId="3" borderId="15" xfId="1" applyNumberFormat="1" applyFont="1" applyFill="1" applyBorder="1" applyAlignment="1">
      <alignment horizontal="center" vertical="center"/>
    </xf>
    <xf numFmtId="181" fontId="11" fillId="0" borderId="17" xfId="1" applyNumberFormat="1" applyFont="1" applyBorder="1">
      <alignment vertical="center"/>
    </xf>
    <xf numFmtId="180" fontId="11" fillId="0" borderId="3" xfId="1" applyNumberFormat="1" applyFont="1" applyBorder="1" applyAlignment="1">
      <alignment horizontal="right" vertical="center"/>
    </xf>
    <xf numFmtId="0" fontId="29" fillId="0" borderId="0" xfId="0" applyFont="1" applyAlignment="1">
      <alignment horizontal="right" vertical="center"/>
    </xf>
    <xf numFmtId="0" fontId="28" fillId="0" borderId="8" xfId="0" applyFont="1" applyBorder="1">
      <alignment vertical="center"/>
    </xf>
    <xf numFmtId="0" fontId="28" fillId="0" borderId="9" xfId="0" applyFont="1" applyBorder="1">
      <alignment vertical="center"/>
    </xf>
    <xf numFmtId="0" fontId="28" fillId="0" borderId="15" xfId="0" applyFont="1" applyBorder="1">
      <alignmen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69"/>
  <sheetViews>
    <sheetView view="pageBreakPreview" topLeftCell="A105" zoomScale="55" zoomScaleNormal="55" zoomScaleSheetLayoutView="55" workbookViewId="0">
      <selection activeCell="N87" sqref="N87"/>
    </sheetView>
  </sheetViews>
  <sheetFormatPr defaultRowHeight="18.75" x14ac:dyDescent="0.4"/>
  <cols>
    <col min="1" max="1" width="38.75" style="34" customWidth="1"/>
    <col min="2" max="2" width="11.25" style="72" customWidth="1"/>
    <col min="3" max="8" width="9.375" style="34" bestFit="1" customWidth="1"/>
    <col min="9" max="9" width="9.125" style="34" bestFit="1" customWidth="1"/>
    <col min="10" max="10" width="13" style="34" bestFit="1" customWidth="1"/>
    <col min="11" max="11" width="14.125" style="34" customWidth="1"/>
    <col min="12" max="12" width="15.875" style="34" customWidth="1"/>
    <col min="13" max="13" width="14" style="34" customWidth="1"/>
    <col min="14" max="14" width="24.625" style="34" customWidth="1"/>
    <col min="15" max="15" width="10.125" style="34" customWidth="1"/>
    <col min="16" max="16384" width="9" style="34"/>
  </cols>
  <sheetData>
    <row r="1" spans="1:15" ht="42" customHeight="1" x14ac:dyDescent="0.4">
      <c r="A1" s="106" t="s">
        <v>90</v>
      </c>
      <c r="B1" s="106"/>
      <c r="C1" s="209"/>
      <c r="D1" s="209"/>
      <c r="E1" s="209"/>
      <c r="F1" s="209"/>
      <c r="G1" s="209"/>
      <c r="H1" s="209"/>
      <c r="I1" s="209"/>
      <c r="J1" s="209"/>
      <c r="K1" s="107"/>
      <c r="L1" s="107"/>
      <c r="M1" s="107"/>
      <c r="N1" s="218" t="s">
        <v>91</v>
      </c>
      <c r="O1" s="218"/>
    </row>
    <row r="2" spans="1:15" ht="77.25" customHeight="1" x14ac:dyDescent="0.4">
      <c r="A2" s="219" t="s">
        <v>92</v>
      </c>
      <c r="B2" s="219"/>
      <c r="C2" s="219"/>
      <c r="D2" s="219"/>
      <c r="E2" s="219"/>
      <c r="F2" s="219"/>
      <c r="G2" s="219"/>
      <c r="H2" s="219"/>
      <c r="I2" s="219"/>
      <c r="J2" s="219"/>
      <c r="K2" s="219"/>
      <c r="L2" s="219"/>
      <c r="M2" s="219"/>
      <c r="N2" s="219"/>
      <c r="O2" s="219"/>
    </row>
    <row r="3" spans="1:15" s="63" customFormat="1" ht="45" customHeight="1" x14ac:dyDescent="0.4">
      <c r="A3" s="108"/>
      <c r="B3" s="108"/>
      <c r="C3" s="108"/>
      <c r="D3" s="108"/>
      <c r="E3" s="108"/>
      <c r="F3" s="108"/>
      <c r="G3" s="108"/>
      <c r="H3" s="108"/>
      <c r="I3" s="108"/>
      <c r="J3" s="108"/>
      <c r="K3" s="108"/>
      <c r="L3" s="108"/>
      <c r="M3" s="107"/>
      <c r="N3" s="109" t="s">
        <v>130</v>
      </c>
      <c r="O3" s="107"/>
    </row>
    <row r="4" spans="1:15" s="63" customFormat="1" ht="45" customHeight="1" x14ac:dyDescent="0.4">
      <c r="A4" s="110" t="s">
        <v>55</v>
      </c>
      <c r="B4" s="108"/>
      <c r="C4" s="108"/>
      <c r="D4" s="108"/>
      <c r="E4" s="108"/>
      <c r="F4" s="108"/>
      <c r="G4" s="108"/>
      <c r="H4" s="108"/>
      <c r="I4" s="108"/>
      <c r="J4" s="108"/>
      <c r="K4" s="108"/>
      <c r="L4" s="108"/>
      <c r="M4" s="107"/>
      <c r="N4" s="109"/>
      <c r="O4" s="107"/>
    </row>
    <row r="5" spans="1:15" s="63" customFormat="1" ht="45" customHeight="1" x14ac:dyDescent="0.4">
      <c r="A5" s="16"/>
      <c r="B5" s="16"/>
      <c r="C5" s="16"/>
      <c r="D5" s="16"/>
      <c r="E5" s="16"/>
      <c r="F5" s="16"/>
      <c r="G5" s="16"/>
      <c r="H5" s="16"/>
      <c r="I5" s="16"/>
      <c r="J5" s="16"/>
      <c r="K5" s="16"/>
      <c r="L5" s="16"/>
      <c r="N5" s="17"/>
    </row>
    <row r="6" spans="1:15" ht="24" x14ac:dyDescent="0.4">
      <c r="A6" s="18"/>
      <c r="B6" s="18"/>
      <c r="C6" s="18"/>
      <c r="D6" s="18"/>
      <c r="E6" s="18"/>
      <c r="F6" s="18"/>
      <c r="G6" s="18"/>
      <c r="H6" s="18"/>
      <c r="I6" s="18"/>
      <c r="J6" s="169" t="s">
        <v>7</v>
      </c>
      <c r="K6" s="171" t="s">
        <v>30</v>
      </c>
      <c r="L6" s="173" t="s">
        <v>8</v>
      </c>
      <c r="M6" s="173"/>
      <c r="N6" s="173"/>
    </row>
    <row r="7" spans="1:15" ht="27.75" customHeight="1" x14ac:dyDescent="0.4">
      <c r="A7" s="18"/>
      <c r="B7" s="18"/>
      <c r="C7" s="23" t="s">
        <v>0</v>
      </c>
      <c r="D7" s="23" t="s">
        <v>1</v>
      </c>
      <c r="E7" s="23" t="s">
        <v>2</v>
      </c>
      <c r="F7" s="23" t="s">
        <v>3</v>
      </c>
      <c r="G7" s="23" t="s">
        <v>4</v>
      </c>
      <c r="H7" s="23" t="s">
        <v>5</v>
      </c>
      <c r="I7" s="23" t="s">
        <v>6</v>
      </c>
      <c r="J7" s="170"/>
      <c r="K7" s="172"/>
      <c r="L7" s="173"/>
      <c r="M7" s="173"/>
      <c r="N7" s="173"/>
    </row>
    <row r="8" spans="1:15" ht="27.75" customHeight="1" x14ac:dyDescent="0.4">
      <c r="A8" s="81"/>
      <c r="B8" s="82"/>
      <c r="C8" s="19">
        <v>44409</v>
      </c>
      <c r="D8" s="19">
        <f>C8+1</f>
        <v>44410</v>
      </c>
      <c r="E8" s="19">
        <f t="shared" ref="E8:H64" si="0">D8+1</f>
        <v>44411</v>
      </c>
      <c r="F8" s="19">
        <f t="shared" si="0"/>
        <v>44412</v>
      </c>
      <c r="G8" s="19">
        <f t="shared" si="0"/>
        <v>44413</v>
      </c>
      <c r="H8" s="19">
        <f t="shared" si="0"/>
        <v>44414</v>
      </c>
      <c r="I8" s="19">
        <f>H8+1</f>
        <v>44415</v>
      </c>
      <c r="J8" s="22"/>
      <c r="K8" s="22"/>
      <c r="L8" s="168"/>
      <c r="M8" s="168"/>
      <c r="N8" s="168"/>
      <c r="O8" s="7"/>
    </row>
    <row r="9" spans="1:15" ht="27.75" customHeight="1" x14ac:dyDescent="0.4">
      <c r="A9" s="42" t="s">
        <v>52</v>
      </c>
      <c r="B9" s="76" t="s">
        <v>60</v>
      </c>
      <c r="C9" s="37"/>
      <c r="D9" s="37"/>
      <c r="E9" s="37"/>
      <c r="F9" s="37"/>
      <c r="G9" s="37"/>
      <c r="H9" s="37"/>
      <c r="I9" s="37"/>
      <c r="J9" s="211">
        <f>SUM(C9:I10)</f>
        <v>0</v>
      </c>
      <c r="K9" s="213" t="str">
        <f>IF(J9&lt;100,"100回未満",IF(J9&lt;150,"100回以上","150回以上"))</f>
        <v>100回未満</v>
      </c>
      <c r="L9" s="168"/>
      <c r="M9" s="168"/>
      <c r="N9" s="168"/>
      <c r="O9" s="7" t="str">
        <f>IF(J9&lt;100,IF(OR(J9="100回以上",K9="150回以上"),"エラー。接種回数と回数区分が一致しません",""),IF(J9&lt;150,IF(OR(J9="100回未満",K9="150回以上"),"エラー。接種回数と回数区分が一致しません",""),IF(K9="100回未満","エラー。接種回数と回数区分が一致しません","")))</f>
        <v/>
      </c>
    </row>
    <row r="10" spans="1:15" s="72" customFormat="1" ht="27.75" customHeight="1" x14ac:dyDescent="0.4">
      <c r="A10" s="42" t="s">
        <v>52</v>
      </c>
      <c r="B10" s="76" t="s">
        <v>61</v>
      </c>
      <c r="C10" s="37"/>
      <c r="D10" s="37"/>
      <c r="E10" s="37"/>
      <c r="F10" s="37"/>
      <c r="G10" s="37"/>
      <c r="H10" s="37"/>
      <c r="I10" s="37"/>
      <c r="J10" s="212"/>
      <c r="K10" s="214"/>
      <c r="L10" s="168"/>
      <c r="M10" s="168"/>
      <c r="N10" s="168"/>
      <c r="O10" s="7"/>
    </row>
    <row r="11" spans="1:15" s="72" customFormat="1" ht="27.75" hidden="1" customHeight="1" x14ac:dyDescent="0.4">
      <c r="A11" s="42"/>
      <c r="B11" s="76"/>
      <c r="C11" s="37">
        <f>C9</f>
        <v>0</v>
      </c>
      <c r="D11" s="37">
        <f>D9</f>
        <v>0</v>
      </c>
      <c r="E11" s="37">
        <f t="shared" ref="E11:I11" si="1">E9+E10</f>
        <v>0</v>
      </c>
      <c r="F11" s="37">
        <f t="shared" si="1"/>
        <v>0</v>
      </c>
      <c r="G11" s="37">
        <f t="shared" si="1"/>
        <v>0</v>
      </c>
      <c r="H11" s="37">
        <f t="shared" si="1"/>
        <v>0</v>
      </c>
      <c r="I11" s="37">
        <f t="shared" si="1"/>
        <v>0</v>
      </c>
      <c r="J11" s="21"/>
      <c r="K11" s="22"/>
      <c r="L11" s="70"/>
      <c r="M11" s="70"/>
      <c r="N11" s="70"/>
      <c r="O11" s="7"/>
    </row>
    <row r="12" spans="1:15" ht="27.75" customHeight="1" x14ac:dyDescent="0.4">
      <c r="A12" s="77" t="s">
        <v>53</v>
      </c>
      <c r="B12" s="77"/>
      <c r="C12" s="78"/>
      <c r="D12" s="78"/>
      <c r="E12" s="78"/>
      <c r="F12" s="78"/>
      <c r="G12" s="78"/>
      <c r="H12" s="78"/>
      <c r="I12" s="78"/>
      <c r="J12" s="22">
        <f>SUM(C12:I12)</f>
        <v>0</v>
      </c>
      <c r="K12" s="22"/>
      <c r="L12" s="168"/>
      <c r="M12" s="168"/>
      <c r="N12" s="168"/>
      <c r="O12" s="7"/>
    </row>
    <row r="13" spans="1:15" ht="27.75" customHeight="1" x14ac:dyDescent="0.4">
      <c r="A13" s="77" t="s">
        <v>54</v>
      </c>
      <c r="B13" s="85" t="s">
        <v>60</v>
      </c>
      <c r="C13" s="78"/>
      <c r="D13" s="78"/>
      <c r="E13" s="78"/>
      <c r="F13" s="78"/>
      <c r="G13" s="78"/>
      <c r="H13" s="78"/>
      <c r="I13" s="78"/>
      <c r="J13" s="174">
        <f>SUM(C13:I13)+SUM(E14:I14)</f>
        <v>0</v>
      </c>
      <c r="K13" s="22"/>
      <c r="L13" s="168"/>
      <c r="M13" s="168"/>
      <c r="N13" s="168"/>
      <c r="O13" s="7"/>
    </row>
    <row r="14" spans="1:15" s="72" customFormat="1" ht="27.75" customHeight="1" x14ac:dyDescent="0.4">
      <c r="A14" s="119" t="s">
        <v>54</v>
      </c>
      <c r="B14" s="85" t="s">
        <v>61</v>
      </c>
      <c r="C14" s="78"/>
      <c r="D14" s="78"/>
      <c r="E14" s="78"/>
      <c r="F14" s="78"/>
      <c r="G14" s="78"/>
      <c r="H14" s="78"/>
      <c r="I14" s="78"/>
      <c r="J14" s="175"/>
      <c r="K14" s="22"/>
      <c r="L14" s="168"/>
      <c r="M14" s="168"/>
      <c r="N14" s="168"/>
    </row>
    <row r="15" spans="1:15" ht="27.75" customHeight="1" x14ac:dyDescent="0.4">
      <c r="A15" s="24"/>
      <c r="B15" s="24"/>
      <c r="C15" s="19">
        <f>I8+1</f>
        <v>44416</v>
      </c>
      <c r="D15" s="19">
        <f>C15+1</f>
        <v>44417</v>
      </c>
      <c r="E15" s="19">
        <f t="shared" si="0"/>
        <v>44418</v>
      </c>
      <c r="F15" s="19">
        <f t="shared" si="0"/>
        <v>44419</v>
      </c>
      <c r="G15" s="19">
        <f t="shared" si="0"/>
        <v>44420</v>
      </c>
      <c r="H15" s="19">
        <f t="shared" si="0"/>
        <v>44421</v>
      </c>
      <c r="I15" s="19">
        <f>H15+1</f>
        <v>44422</v>
      </c>
      <c r="J15" s="22"/>
      <c r="K15" s="22"/>
      <c r="L15" s="168"/>
      <c r="M15" s="168"/>
      <c r="N15" s="168"/>
      <c r="O15" s="7"/>
    </row>
    <row r="16" spans="1:15" ht="27.75" customHeight="1" x14ac:dyDescent="0.4">
      <c r="A16" s="42" t="s">
        <v>52</v>
      </c>
      <c r="B16" s="76" t="s">
        <v>60</v>
      </c>
      <c r="C16" s="37"/>
      <c r="D16" s="37"/>
      <c r="E16" s="37"/>
      <c r="F16" s="37"/>
      <c r="G16" s="37"/>
      <c r="H16" s="37"/>
      <c r="I16" s="37"/>
      <c r="J16" s="215">
        <f>SUM(C16:I17)</f>
        <v>0</v>
      </c>
      <c r="K16" s="213" t="str">
        <f>IF(J16&lt;100,"100回未満",IF(J16&lt;150,"100回以上","150回以上"))</f>
        <v>100回未満</v>
      </c>
      <c r="L16" s="168"/>
      <c r="M16" s="168"/>
      <c r="N16" s="168"/>
      <c r="O16" s="7" t="str">
        <f>IF(J16&lt;100,IF(OR(J16="100回以上",K16="150回以上"),"エラー。接種回数と回数区分が一致しません",""),IF(J16&lt;150,IF(OR(J16="100回未満",K16="150回以上"),"エラー。接種回数と回数区分が一致しません",""),IF(K16="100回未満","エラー。接種回数と回数区分が一致しません","")))</f>
        <v/>
      </c>
    </row>
    <row r="17" spans="1:15" s="72" customFormat="1" ht="27.75" customHeight="1" x14ac:dyDescent="0.4">
      <c r="A17" s="42" t="s">
        <v>52</v>
      </c>
      <c r="B17" s="76" t="s">
        <v>61</v>
      </c>
      <c r="C17" s="37"/>
      <c r="D17" s="37"/>
      <c r="E17" s="37"/>
      <c r="F17" s="37"/>
      <c r="G17" s="37"/>
      <c r="H17" s="37"/>
      <c r="I17" s="37"/>
      <c r="J17" s="216"/>
      <c r="K17" s="214"/>
      <c r="L17" s="168"/>
      <c r="M17" s="168"/>
      <c r="N17" s="168"/>
      <c r="O17" s="7"/>
    </row>
    <row r="18" spans="1:15" s="72" customFormat="1" ht="27.75" hidden="1" customHeight="1" x14ac:dyDescent="0.4">
      <c r="A18" s="42"/>
      <c r="B18" s="76"/>
      <c r="C18" s="37">
        <f t="shared" ref="C18:I18" si="2">C16+C17</f>
        <v>0</v>
      </c>
      <c r="D18" s="37">
        <f t="shared" si="2"/>
        <v>0</v>
      </c>
      <c r="E18" s="37">
        <f t="shared" si="2"/>
        <v>0</v>
      </c>
      <c r="F18" s="37">
        <f t="shared" si="2"/>
        <v>0</v>
      </c>
      <c r="G18" s="37">
        <f t="shared" si="2"/>
        <v>0</v>
      </c>
      <c r="H18" s="37">
        <f t="shared" si="2"/>
        <v>0</v>
      </c>
      <c r="I18" s="37">
        <f t="shared" si="2"/>
        <v>0</v>
      </c>
      <c r="J18" s="21"/>
      <c r="K18" s="22"/>
      <c r="L18" s="70"/>
      <c r="M18" s="70"/>
      <c r="N18" s="70"/>
      <c r="O18" s="7"/>
    </row>
    <row r="19" spans="1:15" ht="27.75" customHeight="1" x14ac:dyDescent="0.4">
      <c r="A19" s="77" t="s">
        <v>53</v>
      </c>
      <c r="B19" s="77"/>
      <c r="C19" s="78"/>
      <c r="D19" s="78"/>
      <c r="E19" s="78"/>
      <c r="F19" s="78"/>
      <c r="G19" s="78"/>
      <c r="H19" s="78"/>
      <c r="I19" s="78"/>
      <c r="J19" s="22">
        <f>SUM(C19:I19)</f>
        <v>0</v>
      </c>
      <c r="K19" s="22"/>
      <c r="L19" s="168"/>
      <c r="M19" s="168"/>
      <c r="N19" s="168"/>
      <c r="O19" s="7"/>
    </row>
    <row r="20" spans="1:15" ht="27.75" customHeight="1" x14ac:dyDescent="0.4">
      <c r="A20" s="77" t="s">
        <v>54</v>
      </c>
      <c r="B20" s="85" t="s">
        <v>60</v>
      </c>
      <c r="C20" s="78"/>
      <c r="D20" s="78"/>
      <c r="E20" s="78"/>
      <c r="F20" s="78"/>
      <c r="G20" s="78"/>
      <c r="H20" s="78"/>
      <c r="I20" s="78"/>
      <c r="J20" s="176">
        <f>SUM(C20:I21)</f>
        <v>0</v>
      </c>
      <c r="K20" s="22"/>
      <c r="L20" s="168"/>
      <c r="M20" s="168"/>
      <c r="N20" s="168"/>
      <c r="O20" s="7"/>
    </row>
    <row r="21" spans="1:15" s="72" customFormat="1" ht="27.75" customHeight="1" x14ac:dyDescent="0.4">
      <c r="A21" s="119" t="s">
        <v>54</v>
      </c>
      <c r="B21" s="85" t="s">
        <v>61</v>
      </c>
      <c r="C21" s="78"/>
      <c r="D21" s="78"/>
      <c r="E21" s="78"/>
      <c r="F21" s="78"/>
      <c r="G21" s="78"/>
      <c r="H21" s="78"/>
      <c r="I21" s="78"/>
      <c r="J21" s="177"/>
      <c r="K21" s="80"/>
      <c r="L21" s="79"/>
      <c r="M21" s="79"/>
      <c r="N21" s="79"/>
      <c r="O21" s="7"/>
    </row>
    <row r="22" spans="1:15" ht="26.25" customHeight="1" x14ac:dyDescent="0.4">
      <c r="A22" s="24"/>
      <c r="B22" s="24"/>
      <c r="C22" s="19">
        <f>I15+1</f>
        <v>44423</v>
      </c>
      <c r="D22" s="19">
        <f>C22+1</f>
        <v>44424</v>
      </c>
      <c r="E22" s="19">
        <f t="shared" si="0"/>
        <v>44425</v>
      </c>
      <c r="F22" s="19">
        <f t="shared" si="0"/>
        <v>44426</v>
      </c>
      <c r="G22" s="19">
        <f t="shared" si="0"/>
        <v>44427</v>
      </c>
      <c r="H22" s="19">
        <f t="shared" si="0"/>
        <v>44428</v>
      </c>
      <c r="I22" s="19">
        <f>H22+1</f>
        <v>44429</v>
      </c>
      <c r="J22" s="22"/>
      <c r="K22" s="22"/>
      <c r="L22" s="168"/>
      <c r="M22" s="168"/>
      <c r="N22" s="168"/>
      <c r="O22" s="7"/>
    </row>
    <row r="23" spans="1:15" ht="26.25" customHeight="1" x14ac:dyDescent="0.4">
      <c r="A23" s="42" t="s">
        <v>52</v>
      </c>
      <c r="B23" s="76" t="s">
        <v>60</v>
      </c>
      <c r="C23" s="37"/>
      <c r="D23" s="37"/>
      <c r="E23" s="37"/>
      <c r="F23" s="37"/>
      <c r="G23" s="37"/>
      <c r="H23" s="37"/>
      <c r="I23" s="37"/>
      <c r="J23" s="215">
        <f>SUM(C23:I24)</f>
        <v>0</v>
      </c>
      <c r="K23" s="213" t="str">
        <f>IF(J23&lt;100,"100回未満",IF(J23&lt;150,"100回以上","150回以上"))</f>
        <v>100回未満</v>
      </c>
      <c r="L23" s="168"/>
      <c r="M23" s="168"/>
      <c r="N23" s="168"/>
      <c r="O23" s="7" t="str">
        <f>IF(J23&lt;100,IF(OR(J23="100回以上",K23="150回以上"),"エラー。接種回数と回数区分が一致しません",""),IF(J23&lt;150,IF(OR(J23="100回未満",K23="150回以上"),"エラー。接種回数と回数区分が一致しません",""),IF(K23="100回未満","エラー。接種回数と回数区分が一致しません","")))</f>
        <v/>
      </c>
    </row>
    <row r="24" spans="1:15" s="72" customFormat="1" ht="26.25" customHeight="1" x14ac:dyDescent="0.4">
      <c r="A24" s="42" t="s">
        <v>52</v>
      </c>
      <c r="B24" s="76" t="s">
        <v>61</v>
      </c>
      <c r="C24" s="37"/>
      <c r="D24" s="37"/>
      <c r="E24" s="37"/>
      <c r="F24" s="37"/>
      <c r="G24" s="37"/>
      <c r="H24" s="37"/>
      <c r="I24" s="37"/>
      <c r="J24" s="216"/>
      <c r="K24" s="214"/>
      <c r="L24" s="168"/>
      <c r="M24" s="168"/>
      <c r="N24" s="168"/>
      <c r="O24" s="7"/>
    </row>
    <row r="25" spans="1:15" s="72" customFormat="1" ht="27.75" hidden="1" customHeight="1" x14ac:dyDescent="0.4">
      <c r="A25" s="42"/>
      <c r="B25" s="76"/>
      <c r="C25" s="37">
        <f t="shared" ref="C25" si="3">C23+C24</f>
        <v>0</v>
      </c>
      <c r="D25" s="37">
        <f t="shared" ref="D25" si="4">D23+D24</f>
        <v>0</v>
      </c>
      <c r="E25" s="37">
        <f t="shared" ref="E25" si="5">E23+E24</f>
        <v>0</v>
      </c>
      <c r="F25" s="37">
        <f t="shared" ref="F25" si="6">F23+F24</f>
        <v>0</v>
      </c>
      <c r="G25" s="37">
        <f t="shared" ref="G25" si="7">G23+G24</f>
        <v>0</v>
      </c>
      <c r="H25" s="37">
        <f t="shared" ref="H25" si="8">H23+H24</f>
        <v>0</v>
      </c>
      <c r="I25" s="37">
        <f t="shared" ref="I25" si="9">I23+I24</f>
        <v>0</v>
      </c>
      <c r="J25" s="21"/>
      <c r="K25" s="22"/>
      <c r="L25" s="70"/>
      <c r="M25" s="70"/>
      <c r="N25" s="70"/>
      <c r="O25" s="7"/>
    </row>
    <row r="26" spans="1:15" ht="26.25" customHeight="1" x14ac:dyDescent="0.4">
      <c r="A26" s="77" t="s">
        <v>53</v>
      </c>
      <c r="B26" s="77"/>
      <c r="C26" s="78"/>
      <c r="D26" s="78"/>
      <c r="E26" s="78"/>
      <c r="F26" s="78"/>
      <c r="G26" s="78"/>
      <c r="H26" s="78"/>
      <c r="I26" s="78"/>
      <c r="J26" s="22">
        <f>SUM(C26:I26)</f>
        <v>0</v>
      </c>
      <c r="K26" s="22"/>
      <c r="L26" s="168"/>
      <c r="M26" s="168"/>
      <c r="N26" s="168"/>
      <c r="O26" s="7"/>
    </row>
    <row r="27" spans="1:15" ht="26.25" customHeight="1" x14ac:dyDescent="0.4">
      <c r="A27" s="77" t="s">
        <v>54</v>
      </c>
      <c r="B27" s="85" t="s">
        <v>60</v>
      </c>
      <c r="C27" s="78"/>
      <c r="D27" s="78"/>
      <c r="E27" s="78"/>
      <c r="F27" s="78"/>
      <c r="G27" s="78"/>
      <c r="H27" s="78"/>
      <c r="I27" s="78"/>
      <c r="J27" s="176">
        <f>SUM(C27:I28)</f>
        <v>0</v>
      </c>
      <c r="K27" s="22"/>
      <c r="L27" s="168"/>
      <c r="M27" s="168"/>
      <c r="N27" s="168"/>
      <c r="O27" s="7"/>
    </row>
    <row r="28" spans="1:15" s="72" customFormat="1" ht="26.25" customHeight="1" x14ac:dyDescent="0.4">
      <c r="A28" s="119" t="s">
        <v>54</v>
      </c>
      <c r="B28" s="85" t="s">
        <v>61</v>
      </c>
      <c r="C28" s="78"/>
      <c r="D28" s="78"/>
      <c r="E28" s="78"/>
      <c r="F28" s="78"/>
      <c r="G28" s="78"/>
      <c r="H28" s="78"/>
      <c r="I28" s="78"/>
      <c r="J28" s="177"/>
      <c r="K28" s="80"/>
      <c r="L28" s="168"/>
      <c r="M28" s="168"/>
      <c r="N28" s="168"/>
      <c r="O28" s="7"/>
    </row>
    <row r="29" spans="1:15" ht="26.25" customHeight="1" x14ac:dyDescent="0.4">
      <c r="A29" s="24"/>
      <c r="B29" s="24"/>
      <c r="C29" s="19">
        <f>I22+1</f>
        <v>44430</v>
      </c>
      <c r="D29" s="19">
        <f>C29+1</f>
        <v>44431</v>
      </c>
      <c r="E29" s="19">
        <f t="shared" si="0"/>
        <v>44432</v>
      </c>
      <c r="F29" s="19">
        <f t="shared" si="0"/>
        <v>44433</v>
      </c>
      <c r="G29" s="19">
        <f t="shared" si="0"/>
        <v>44434</v>
      </c>
      <c r="H29" s="19">
        <f t="shared" si="0"/>
        <v>44435</v>
      </c>
      <c r="I29" s="19">
        <f>H29+1</f>
        <v>44436</v>
      </c>
      <c r="J29" s="22"/>
      <c r="K29" s="22"/>
      <c r="L29" s="168"/>
      <c r="M29" s="168"/>
      <c r="N29" s="168"/>
      <c r="O29" s="7"/>
    </row>
    <row r="30" spans="1:15" ht="26.25" customHeight="1" x14ac:dyDescent="0.4">
      <c r="A30" s="42" t="s">
        <v>52</v>
      </c>
      <c r="B30" s="76" t="s">
        <v>60</v>
      </c>
      <c r="C30" s="37"/>
      <c r="D30" s="37"/>
      <c r="E30" s="37"/>
      <c r="F30" s="37"/>
      <c r="G30" s="37"/>
      <c r="H30" s="37"/>
      <c r="I30" s="37"/>
      <c r="J30" s="215">
        <f>SUM(C30:I31)</f>
        <v>0</v>
      </c>
      <c r="K30" s="213" t="str">
        <f>IF(J30&lt;100,"100回未満",IF(J30&lt;150,"100回以上","150回以上"))</f>
        <v>100回未満</v>
      </c>
      <c r="L30" s="168"/>
      <c r="M30" s="168"/>
      <c r="N30" s="168"/>
      <c r="O30" s="7" t="str">
        <f>IF(J30&lt;100,IF(OR(J30="100回以上",K30="150回以上"),"エラー。接種回数と回数区分が一致しません",""),IF(J30&lt;150,IF(OR(J30="100回未満",K30="150回以上"),"エラー。接種回数と回数区分が一致しません",""),IF(K30="100回未満","エラー。接種回数と回数区分が一致しません","")))</f>
        <v/>
      </c>
    </row>
    <row r="31" spans="1:15" s="72" customFormat="1" ht="26.25" customHeight="1" x14ac:dyDescent="0.4">
      <c r="A31" s="42" t="s">
        <v>52</v>
      </c>
      <c r="B31" s="76" t="s">
        <v>61</v>
      </c>
      <c r="C31" s="37"/>
      <c r="D31" s="37"/>
      <c r="E31" s="37"/>
      <c r="F31" s="37"/>
      <c r="G31" s="37"/>
      <c r="H31" s="37"/>
      <c r="I31" s="37"/>
      <c r="J31" s="216"/>
      <c r="K31" s="214"/>
      <c r="L31" s="168"/>
      <c r="M31" s="168"/>
      <c r="N31" s="168"/>
      <c r="O31" s="7"/>
    </row>
    <row r="32" spans="1:15" s="72" customFormat="1" ht="27.75" hidden="1" customHeight="1" x14ac:dyDescent="0.4">
      <c r="A32" s="42"/>
      <c r="B32" s="76"/>
      <c r="C32" s="37">
        <f t="shared" ref="C32" si="10">C30+C31</f>
        <v>0</v>
      </c>
      <c r="D32" s="37">
        <f t="shared" ref="D32" si="11">D30+D31</f>
        <v>0</v>
      </c>
      <c r="E32" s="37">
        <f t="shared" ref="E32" si="12">E30+E31</f>
        <v>0</v>
      </c>
      <c r="F32" s="37">
        <f t="shared" ref="F32" si="13">F30+F31</f>
        <v>0</v>
      </c>
      <c r="G32" s="37">
        <f t="shared" ref="G32" si="14">G30+G31</f>
        <v>0</v>
      </c>
      <c r="H32" s="37">
        <f t="shared" ref="H32" si="15">H30+H31</f>
        <v>0</v>
      </c>
      <c r="I32" s="37">
        <f t="shared" ref="I32" si="16">I30+I31</f>
        <v>0</v>
      </c>
      <c r="J32" s="21"/>
      <c r="K32" s="22"/>
      <c r="L32" s="70"/>
      <c r="M32" s="70"/>
      <c r="N32" s="70"/>
      <c r="O32" s="7"/>
    </row>
    <row r="33" spans="1:15" ht="26.25" customHeight="1" x14ac:dyDescent="0.4">
      <c r="A33" s="77" t="s">
        <v>53</v>
      </c>
      <c r="B33" s="77"/>
      <c r="C33" s="78"/>
      <c r="D33" s="78"/>
      <c r="E33" s="78"/>
      <c r="F33" s="78"/>
      <c r="G33" s="78"/>
      <c r="H33" s="78"/>
      <c r="I33" s="78"/>
      <c r="J33" s="22">
        <f>SUM(C33:I33)</f>
        <v>0</v>
      </c>
      <c r="K33" s="22"/>
      <c r="L33" s="168"/>
      <c r="M33" s="168"/>
      <c r="N33" s="168"/>
      <c r="O33" s="7"/>
    </row>
    <row r="34" spans="1:15" ht="26.25" customHeight="1" x14ac:dyDescent="0.4">
      <c r="A34" s="77" t="s">
        <v>54</v>
      </c>
      <c r="B34" s="85" t="s">
        <v>60</v>
      </c>
      <c r="C34" s="78"/>
      <c r="D34" s="78"/>
      <c r="E34" s="78"/>
      <c r="F34" s="78"/>
      <c r="G34" s="78"/>
      <c r="H34" s="78"/>
      <c r="I34" s="78"/>
      <c r="J34" s="176">
        <f>SUM(C34:I35)</f>
        <v>0</v>
      </c>
      <c r="K34" s="22"/>
      <c r="L34" s="168"/>
      <c r="M34" s="168"/>
      <c r="N34" s="168"/>
      <c r="O34" s="7"/>
    </row>
    <row r="35" spans="1:15" s="72" customFormat="1" ht="26.25" customHeight="1" x14ac:dyDescent="0.4">
      <c r="A35" s="119" t="s">
        <v>54</v>
      </c>
      <c r="B35" s="85" t="s">
        <v>61</v>
      </c>
      <c r="C35" s="78"/>
      <c r="D35" s="78"/>
      <c r="E35" s="78"/>
      <c r="F35" s="78"/>
      <c r="G35" s="78"/>
      <c r="H35" s="78"/>
      <c r="I35" s="78"/>
      <c r="J35" s="177"/>
      <c r="K35" s="80"/>
      <c r="L35" s="168"/>
      <c r="M35" s="168"/>
      <c r="N35" s="168"/>
      <c r="O35" s="7"/>
    </row>
    <row r="36" spans="1:15" ht="27" customHeight="1" x14ac:dyDescent="0.4">
      <c r="A36" s="24"/>
      <c r="B36" s="24"/>
      <c r="C36" s="19">
        <f>I29+1</f>
        <v>44437</v>
      </c>
      <c r="D36" s="19">
        <f>C36+1</f>
        <v>44438</v>
      </c>
      <c r="E36" s="19">
        <f t="shared" si="0"/>
        <v>44439</v>
      </c>
      <c r="F36" s="19">
        <f t="shared" si="0"/>
        <v>44440</v>
      </c>
      <c r="G36" s="19">
        <f t="shared" si="0"/>
        <v>44441</v>
      </c>
      <c r="H36" s="19">
        <f t="shared" si="0"/>
        <v>44442</v>
      </c>
      <c r="I36" s="19">
        <f>H36+1</f>
        <v>44443</v>
      </c>
      <c r="J36" s="22"/>
      <c r="K36" s="22"/>
      <c r="L36" s="168"/>
      <c r="M36" s="168"/>
      <c r="N36" s="168"/>
      <c r="O36" s="7"/>
    </row>
    <row r="37" spans="1:15" ht="27" customHeight="1" x14ac:dyDescent="0.4">
      <c r="A37" s="42" t="s">
        <v>52</v>
      </c>
      <c r="B37" s="76" t="s">
        <v>60</v>
      </c>
      <c r="C37" s="37"/>
      <c r="D37" s="37"/>
      <c r="E37" s="37"/>
      <c r="F37" s="37"/>
      <c r="G37" s="37"/>
      <c r="H37" s="37"/>
      <c r="I37" s="37"/>
      <c r="J37" s="215">
        <f>SUM(C37:I38)</f>
        <v>0</v>
      </c>
      <c r="K37" s="213" t="str">
        <f>IF(J37&lt;100,"100回未満",IF(J37&lt;150,"100回以上","150回以上"))</f>
        <v>100回未満</v>
      </c>
      <c r="L37" s="168"/>
      <c r="M37" s="168"/>
      <c r="N37" s="168"/>
      <c r="O37" s="7" t="str">
        <f>IF(J37&lt;100,IF(OR(J37="100回以上",K37="150回以上"),"エラー。接種回数と回数区分が一致しません",""),IF(J37&lt;150,IF(OR(J37="100回未満",K37="150回以上"),"エラー。接種回数と回数区分が一致しません",""),IF(K37="100回未満","エラー。接種回数と回数区分が一致しません","")))</f>
        <v/>
      </c>
    </row>
    <row r="38" spans="1:15" s="72" customFormat="1" ht="27" customHeight="1" x14ac:dyDescent="0.4">
      <c r="A38" s="42" t="s">
        <v>52</v>
      </c>
      <c r="B38" s="76" t="s">
        <v>61</v>
      </c>
      <c r="C38" s="37"/>
      <c r="D38" s="37"/>
      <c r="E38" s="37"/>
      <c r="F38" s="37"/>
      <c r="G38" s="37"/>
      <c r="H38" s="37"/>
      <c r="I38" s="37"/>
      <c r="J38" s="216"/>
      <c r="K38" s="214"/>
      <c r="L38" s="168"/>
      <c r="M38" s="168"/>
      <c r="N38" s="168"/>
      <c r="O38" s="7"/>
    </row>
    <row r="39" spans="1:15" s="72" customFormat="1" ht="27.75" hidden="1" customHeight="1" x14ac:dyDescent="0.4">
      <c r="A39" s="42"/>
      <c r="B39" s="76"/>
      <c r="C39" s="37">
        <f t="shared" ref="C39" si="17">C37+C38</f>
        <v>0</v>
      </c>
      <c r="D39" s="37">
        <f t="shared" ref="D39" si="18">D37+D38</f>
        <v>0</v>
      </c>
      <c r="E39" s="37">
        <f t="shared" ref="E39" si="19">E37+E38</f>
        <v>0</v>
      </c>
      <c r="F39" s="37">
        <f t="shared" ref="F39" si="20">F37+F38</f>
        <v>0</v>
      </c>
      <c r="G39" s="37">
        <f t="shared" ref="G39" si="21">G37+G38</f>
        <v>0</v>
      </c>
      <c r="H39" s="37">
        <f t="shared" ref="H39" si="22">H37+H38</f>
        <v>0</v>
      </c>
      <c r="I39" s="37">
        <f t="shared" ref="I39" si="23">I37+I38</f>
        <v>0</v>
      </c>
      <c r="J39" s="21"/>
      <c r="K39" s="22"/>
      <c r="L39" s="70"/>
      <c r="M39" s="70"/>
      <c r="N39" s="70"/>
      <c r="O39" s="7"/>
    </row>
    <row r="40" spans="1:15" ht="27" customHeight="1" x14ac:dyDescent="0.4">
      <c r="A40" s="77" t="s">
        <v>53</v>
      </c>
      <c r="B40" s="77"/>
      <c r="C40" s="78"/>
      <c r="D40" s="78"/>
      <c r="E40" s="78"/>
      <c r="F40" s="78"/>
      <c r="G40" s="78"/>
      <c r="H40" s="78"/>
      <c r="I40" s="78"/>
      <c r="J40" s="22">
        <f>SUM(C40:I40)</f>
        <v>0</v>
      </c>
      <c r="K40" s="22"/>
      <c r="L40" s="168"/>
      <c r="M40" s="168"/>
      <c r="N40" s="168"/>
      <c r="O40" s="7"/>
    </row>
    <row r="41" spans="1:15" ht="27" customHeight="1" x14ac:dyDescent="0.4">
      <c r="A41" s="77" t="s">
        <v>54</v>
      </c>
      <c r="B41" s="85" t="s">
        <v>60</v>
      </c>
      <c r="C41" s="78"/>
      <c r="D41" s="78"/>
      <c r="E41" s="78"/>
      <c r="F41" s="78"/>
      <c r="G41" s="78"/>
      <c r="H41" s="78"/>
      <c r="I41" s="78"/>
      <c r="J41" s="176">
        <f>SUM(C41:I42)</f>
        <v>0</v>
      </c>
      <c r="K41" s="22"/>
      <c r="L41" s="168"/>
      <c r="M41" s="168"/>
      <c r="N41" s="168"/>
      <c r="O41" s="7"/>
    </row>
    <row r="42" spans="1:15" s="72" customFormat="1" ht="27" customHeight="1" x14ac:dyDescent="0.4">
      <c r="A42" s="119" t="s">
        <v>54</v>
      </c>
      <c r="B42" s="85" t="s">
        <v>61</v>
      </c>
      <c r="C42" s="78"/>
      <c r="D42" s="78"/>
      <c r="E42" s="78"/>
      <c r="F42" s="78"/>
      <c r="G42" s="78"/>
      <c r="H42" s="78"/>
      <c r="I42" s="78"/>
      <c r="J42" s="177"/>
      <c r="K42" s="80"/>
      <c r="L42" s="168"/>
      <c r="M42" s="168"/>
      <c r="N42" s="168"/>
      <c r="O42" s="7"/>
    </row>
    <row r="43" spans="1:15" ht="27" customHeight="1" x14ac:dyDescent="0.4">
      <c r="A43" s="24"/>
      <c r="B43" s="24"/>
      <c r="C43" s="19">
        <f>I36+1</f>
        <v>44444</v>
      </c>
      <c r="D43" s="19">
        <f>C43+1</f>
        <v>44445</v>
      </c>
      <c r="E43" s="19">
        <f t="shared" si="0"/>
        <v>44446</v>
      </c>
      <c r="F43" s="19">
        <f t="shared" si="0"/>
        <v>44447</v>
      </c>
      <c r="G43" s="19">
        <f t="shared" si="0"/>
        <v>44448</v>
      </c>
      <c r="H43" s="19">
        <f t="shared" si="0"/>
        <v>44449</v>
      </c>
      <c r="I43" s="19">
        <f>H43+1</f>
        <v>44450</v>
      </c>
      <c r="J43" s="22"/>
      <c r="K43" s="22"/>
      <c r="L43" s="168"/>
      <c r="M43" s="168"/>
      <c r="N43" s="168"/>
      <c r="O43" s="7"/>
    </row>
    <row r="44" spans="1:15" ht="27" customHeight="1" x14ac:dyDescent="0.4">
      <c r="A44" s="42" t="s">
        <v>52</v>
      </c>
      <c r="B44" s="76" t="s">
        <v>60</v>
      </c>
      <c r="C44" s="37"/>
      <c r="D44" s="37"/>
      <c r="E44" s="37"/>
      <c r="F44" s="37"/>
      <c r="G44" s="37"/>
      <c r="H44" s="37"/>
      <c r="I44" s="37"/>
      <c r="J44" s="215">
        <f>SUM(C44:I45)</f>
        <v>0</v>
      </c>
      <c r="K44" s="213" t="str">
        <f>IF(J44&lt;100,"100回未満",IF(J44&lt;150,"100回以上","150回以上"))</f>
        <v>100回未満</v>
      </c>
      <c r="L44" s="168"/>
      <c r="M44" s="168"/>
      <c r="N44" s="168"/>
      <c r="O44" s="7" t="str">
        <f>IF(J44&lt;100,IF(OR(J44="100回以上",K44="150回以上"),"エラー。接種回数と回数区分が一致しません",""),IF(J44&lt;150,IF(OR(J44="100回未満",K44="150回以上"),"エラー。接種回数と回数区分が一致しません",""),IF(K44="100回未満","エラー。接種回数と回数区分が一致しません","")))</f>
        <v/>
      </c>
    </row>
    <row r="45" spans="1:15" s="72" customFormat="1" ht="27" customHeight="1" x14ac:dyDescent="0.4">
      <c r="A45" s="42" t="s">
        <v>52</v>
      </c>
      <c r="B45" s="76" t="s">
        <v>61</v>
      </c>
      <c r="C45" s="37"/>
      <c r="D45" s="37"/>
      <c r="E45" s="37"/>
      <c r="F45" s="37"/>
      <c r="G45" s="37"/>
      <c r="H45" s="37"/>
      <c r="I45" s="37"/>
      <c r="J45" s="216"/>
      <c r="K45" s="214"/>
      <c r="L45" s="168"/>
      <c r="M45" s="168"/>
      <c r="N45" s="168"/>
      <c r="O45" s="7"/>
    </row>
    <row r="46" spans="1:15" s="72" customFormat="1" ht="27.75" hidden="1" customHeight="1" x14ac:dyDescent="0.4">
      <c r="A46" s="42"/>
      <c r="B46" s="76"/>
      <c r="C46" s="37">
        <f t="shared" ref="C46" si="24">C44+C45</f>
        <v>0</v>
      </c>
      <c r="D46" s="37">
        <f t="shared" ref="D46" si="25">D44+D45</f>
        <v>0</v>
      </c>
      <c r="E46" s="37">
        <f t="shared" ref="E46" si="26">E44+E45</f>
        <v>0</v>
      </c>
      <c r="F46" s="37">
        <f t="shared" ref="F46" si="27">F44+F45</f>
        <v>0</v>
      </c>
      <c r="G46" s="37">
        <f t="shared" ref="G46" si="28">G44+G45</f>
        <v>0</v>
      </c>
      <c r="H46" s="37">
        <f t="shared" ref="H46" si="29">H44+H45</f>
        <v>0</v>
      </c>
      <c r="I46" s="37">
        <f t="shared" ref="I46" si="30">I44+I45</f>
        <v>0</v>
      </c>
      <c r="J46" s="21"/>
      <c r="K46" s="22"/>
      <c r="L46" s="70"/>
      <c r="M46" s="70"/>
      <c r="N46" s="70"/>
      <c r="O46" s="7"/>
    </row>
    <row r="47" spans="1:15" ht="27" customHeight="1" x14ac:dyDescent="0.4">
      <c r="A47" s="77" t="s">
        <v>53</v>
      </c>
      <c r="B47" s="77"/>
      <c r="C47" s="78"/>
      <c r="D47" s="78"/>
      <c r="E47" s="78"/>
      <c r="F47" s="78"/>
      <c r="G47" s="78"/>
      <c r="H47" s="78"/>
      <c r="I47" s="78"/>
      <c r="J47" s="22">
        <f>SUM(C47:I47)</f>
        <v>0</v>
      </c>
      <c r="K47" s="22"/>
      <c r="L47" s="168"/>
      <c r="M47" s="168"/>
      <c r="N47" s="168"/>
      <c r="O47" s="7"/>
    </row>
    <row r="48" spans="1:15" ht="27" customHeight="1" x14ac:dyDescent="0.4">
      <c r="A48" s="77" t="s">
        <v>54</v>
      </c>
      <c r="B48" s="85" t="s">
        <v>60</v>
      </c>
      <c r="C48" s="78"/>
      <c r="D48" s="78"/>
      <c r="E48" s="78"/>
      <c r="F48" s="78"/>
      <c r="G48" s="78"/>
      <c r="H48" s="78"/>
      <c r="I48" s="78"/>
      <c r="J48" s="176">
        <f>SUM(C48:I49)</f>
        <v>0</v>
      </c>
      <c r="K48" s="22"/>
      <c r="L48" s="168"/>
      <c r="M48" s="168"/>
      <c r="N48" s="168"/>
      <c r="O48" s="7"/>
    </row>
    <row r="49" spans="1:15" s="72" customFormat="1" ht="27" customHeight="1" x14ac:dyDescent="0.4">
      <c r="A49" s="119" t="s">
        <v>54</v>
      </c>
      <c r="B49" s="85" t="s">
        <v>61</v>
      </c>
      <c r="C49" s="78"/>
      <c r="D49" s="78"/>
      <c r="E49" s="78"/>
      <c r="F49" s="78"/>
      <c r="G49" s="78"/>
      <c r="H49" s="78"/>
      <c r="I49" s="78"/>
      <c r="J49" s="177"/>
      <c r="K49" s="80"/>
      <c r="L49" s="168"/>
      <c r="M49" s="168"/>
      <c r="N49" s="168"/>
      <c r="O49" s="7"/>
    </row>
    <row r="50" spans="1:15" ht="27" customHeight="1" x14ac:dyDescent="0.4">
      <c r="A50" s="24"/>
      <c r="B50" s="24"/>
      <c r="C50" s="19">
        <f>I43+1</f>
        <v>44451</v>
      </c>
      <c r="D50" s="19">
        <f>C50+1</f>
        <v>44452</v>
      </c>
      <c r="E50" s="19">
        <f t="shared" si="0"/>
        <v>44453</v>
      </c>
      <c r="F50" s="19">
        <f t="shared" si="0"/>
        <v>44454</v>
      </c>
      <c r="G50" s="19">
        <f t="shared" si="0"/>
        <v>44455</v>
      </c>
      <c r="H50" s="19">
        <f t="shared" si="0"/>
        <v>44456</v>
      </c>
      <c r="I50" s="19">
        <f>H50+1</f>
        <v>44457</v>
      </c>
      <c r="J50" s="86"/>
      <c r="K50" s="22"/>
      <c r="L50" s="168"/>
      <c r="M50" s="168"/>
      <c r="N50" s="168"/>
      <c r="O50" s="7"/>
    </row>
    <row r="51" spans="1:15" ht="27" customHeight="1" x14ac:dyDescent="0.4">
      <c r="A51" s="42" t="s">
        <v>52</v>
      </c>
      <c r="B51" s="76" t="s">
        <v>60</v>
      </c>
      <c r="C51" s="37"/>
      <c r="D51" s="37"/>
      <c r="E51" s="37"/>
      <c r="F51" s="37"/>
      <c r="G51" s="37"/>
      <c r="H51" s="37"/>
      <c r="I51" s="37"/>
      <c r="J51" s="215">
        <f>SUM(C51:I52)</f>
        <v>0</v>
      </c>
      <c r="K51" s="213" t="str">
        <f>IF(J51&lt;100,"100回未満",IF(J51&lt;150,"100回以上","150回以上"))</f>
        <v>100回未満</v>
      </c>
      <c r="L51" s="168"/>
      <c r="M51" s="168"/>
      <c r="N51" s="168"/>
      <c r="O51" s="7" t="str">
        <f>IF(J51&lt;100,IF(OR(J51="100回以上",K51="150回以上"),"エラー。接種回数と回数区分が一致しません",""),IF(J51&lt;150,IF(OR(J51="100回未満",K51="150回以上"),"エラー。接種回数と回数区分が一致しません",""),IF(K51="100回未満","エラー。接種回数と回数区分が一致しません","")))</f>
        <v/>
      </c>
    </row>
    <row r="52" spans="1:15" s="72" customFormat="1" ht="27" customHeight="1" x14ac:dyDescent="0.4">
      <c r="A52" s="42" t="s">
        <v>52</v>
      </c>
      <c r="B52" s="76" t="s">
        <v>61</v>
      </c>
      <c r="C52" s="37"/>
      <c r="D52" s="37"/>
      <c r="E52" s="37"/>
      <c r="F52" s="37"/>
      <c r="G52" s="37"/>
      <c r="H52" s="37"/>
      <c r="I52" s="37"/>
      <c r="J52" s="216"/>
      <c r="K52" s="214"/>
      <c r="L52" s="168"/>
      <c r="M52" s="168"/>
      <c r="N52" s="168"/>
      <c r="O52" s="7"/>
    </row>
    <row r="53" spans="1:15" s="72" customFormat="1" ht="27.75" hidden="1" customHeight="1" x14ac:dyDescent="0.4">
      <c r="A53" s="42"/>
      <c r="B53" s="76"/>
      <c r="C53" s="37">
        <f t="shared" ref="C53" si="31">C51+C52</f>
        <v>0</v>
      </c>
      <c r="D53" s="37">
        <f t="shared" ref="D53" si="32">D51+D52</f>
        <v>0</v>
      </c>
      <c r="E53" s="37">
        <f t="shared" ref="E53" si="33">E51+E52</f>
        <v>0</v>
      </c>
      <c r="F53" s="37">
        <f t="shared" ref="F53" si="34">F51+F52</f>
        <v>0</v>
      </c>
      <c r="G53" s="37">
        <f t="shared" ref="G53" si="35">G51+G52</f>
        <v>0</v>
      </c>
      <c r="H53" s="37">
        <f t="shared" ref="H53" si="36">H51+H52</f>
        <v>0</v>
      </c>
      <c r="I53" s="37">
        <f t="shared" ref="I53" si="37">I51+I52</f>
        <v>0</v>
      </c>
      <c r="J53" s="21"/>
      <c r="K53" s="22"/>
      <c r="L53" s="70"/>
      <c r="M53" s="70"/>
      <c r="N53" s="70"/>
      <c r="O53" s="7"/>
    </row>
    <row r="54" spans="1:15" ht="27" customHeight="1" x14ac:dyDescent="0.4">
      <c r="A54" s="77" t="s">
        <v>53</v>
      </c>
      <c r="B54" s="77"/>
      <c r="C54" s="78"/>
      <c r="D54" s="78"/>
      <c r="E54" s="78"/>
      <c r="F54" s="78"/>
      <c r="G54" s="78"/>
      <c r="H54" s="78"/>
      <c r="I54" s="78"/>
      <c r="J54" s="22">
        <f>SUM(C54:I54)</f>
        <v>0</v>
      </c>
      <c r="K54" s="22"/>
      <c r="L54" s="168"/>
      <c r="M54" s="168"/>
      <c r="N54" s="168"/>
      <c r="O54" s="7"/>
    </row>
    <row r="55" spans="1:15" ht="27" customHeight="1" x14ac:dyDescent="0.4">
      <c r="A55" s="77" t="s">
        <v>54</v>
      </c>
      <c r="B55" s="85" t="s">
        <v>60</v>
      </c>
      <c r="C55" s="78"/>
      <c r="D55" s="78"/>
      <c r="E55" s="78"/>
      <c r="F55" s="78"/>
      <c r="G55" s="78"/>
      <c r="H55" s="78"/>
      <c r="I55" s="78"/>
      <c r="J55" s="176">
        <f>SUM(C55:I56)</f>
        <v>0</v>
      </c>
      <c r="K55" s="22"/>
      <c r="L55" s="168"/>
      <c r="M55" s="168"/>
      <c r="N55" s="168"/>
      <c r="O55" s="7"/>
    </row>
    <row r="56" spans="1:15" s="72" customFormat="1" ht="27" customHeight="1" x14ac:dyDescent="0.4">
      <c r="A56" s="119" t="s">
        <v>54</v>
      </c>
      <c r="B56" s="85" t="s">
        <v>61</v>
      </c>
      <c r="C56" s="78"/>
      <c r="D56" s="78"/>
      <c r="E56" s="78"/>
      <c r="F56" s="78"/>
      <c r="G56" s="78"/>
      <c r="H56" s="78"/>
      <c r="I56" s="78"/>
      <c r="J56" s="177"/>
      <c r="K56" s="80"/>
      <c r="L56" s="168"/>
      <c r="M56" s="168"/>
      <c r="N56" s="168"/>
      <c r="O56" s="7"/>
    </row>
    <row r="57" spans="1:15" ht="27" customHeight="1" x14ac:dyDescent="0.4">
      <c r="A57" s="24"/>
      <c r="B57" s="24"/>
      <c r="C57" s="19">
        <f>I50+1</f>
        <v>44458</v>
      </c>
      <c r="D57" s="19">
        <f>C57+1</f>
        <v>44459</v>
      </c>
      <c r="E57" s="19">
        <f t="shared" si="0"/>
        <v>44460</v>
      </c>
      <c r="F57" s="19">
        <f t="shared" si="0"/>
        <v>44461</v>
      </c>
      <c r="G57" s="19">
        <f t="shared" si="0"/>
        <v>44462</v>
      </c>
      <c r="H57" s="19">
        <f t="shared" si="0"/>
        <v>44463</v>
      </c>
      <c r="I57" s="19">
        <f>H57+1</f>
        <v>44464</v>
      </c>
      <c r="J57" s="22"/>
      <c r="K57" s="22"/>
      <c r="L57" s="168"/>
      <c r="M57" s="168"/>
      <c r="N57" s="168"/>
      <c r="O57" s="7"/>
    </row>
    <row r="58" spans="1:15" ht="27" customHeight="1" x14ac:dyDescent="0.4">
      <c r="A58" s="42" t="s">
        <v>52</v>
      </c>
      <c r="B58" s="76" t="s">
        <v>60</v>
      </c>
      <c r="C58" s="37"/>
      <c r="D58" s="37"/>
      <c r="E58" s="37"/>
      <c r="F58" s="37"/>
      <c r="G58" s="37"/>
      <c r="H58" s="37"/>
      <c r="I58" s="37"/>
      <c r="J58" s="215">
        <f>SUM(C58:I59)</f>
        <v>0</v>
      </c>
      <c r="K58" s="213" t="str">
        <f>IF(J58&lt;100,"100回未満",IF(J58&lt;150,"100回以上","150回以上"))</f>
        <v>100回未満</v>
      </c>
      <c r="L58" s="168"/>
      <c r="M58" s="168"/>
      <c r="N58" s="168"/>
      <c r="O58" s="7" t="str">
        <f>IF(J58&lt;100,IF(OR(J58="100回以上",K58="150回以上"),"エラー。接種回数と回数区分が一致しません",""),IF(J58&lt;150,IF(OR(J58="100回未満",K58="150回以上"),"エラー。接種回数と回数区分が一致しません",""),IF(K58="100回未満","エラー。接種回数と回数区分が一致しません","")))</f>
        <v/>
      </c>
    </row>
    <row r="59" spans="1:15" s="72" customFormat="1" ht="27" customHeight="1" x14ac:dyDescent="0.4">
      <c r="A59" s="42" t="s">
        <v>52</v>
      </c>
      <c r="B59" s="76" t="s">
        <v>61</v>
      </c>
      <c r="C59" s="37"/>
      <c r="D59" s="37"/>
      <c r="E59" s="37"/>
      <c r="F59" s="37"/>
      <c r="G59" s="37"/>
      <c r="H59" s="37"/>
      <c r="I59" s="37"/>
      <c r="J59" s="216"/>
      <c r="K59" s="214"/>
      <c r="L59" s="168"/>
      <c r="M59" s="168"/>
      <c r="N59" s="168"/>
      <c r="O59" s="7"/>
    </row>
    <row r="60" spans="1:15" s="72" customFormat="1" ht="27.75" hidden="1" customHeight="1" x14ac:dyDescent="0.4">
      <c r="A60" s="42"/>
      <c r="B60" s="76"/>
      <c r="C60" s="37">
        <f t="shared" ref="C60" si="38">C58+C59</f>
        <v>0</v>
      </c>
      <c r="D60" s="37">
        <f t="shared" ref="D60" si="39">D58+D59</f>
        <v>0</v>
      </c>
      <c r="E60" s="37">
        <f t="shared" ref="E60" si="40">E58+E59</f>
        <v>0</v>
      </c>
      <c r="F60" s="37">
        <f t="shared" ref="F60" si="41">F58+F59</f>
        <v>0</v>
      </c>
      <c r="G60" s="37">
        <f t="shared" ref="G60" si="42">G58+G59</f>
        <v>0</v>
      </c>
      <c r="H60" s="37">
        <f t="shared" ref="H60" si="43">H58+H59</f>
        <v>0</v>
      </c>
      <c r="I60" s="37">
        <f t="shared" ref="I60" si="44">I58+I59</f>
        <v>0</v>
      </c>
      <c r="J60" s="21"/>
      <c r="K60" s="22"/>
      <c r="L60" s="70"/>
      <c r="M60" s="70"/>
      <c r="N60" s="70"/>
      <c r="O60" s="7"/>
    </row>
    <row r="61" spans="1:15" ht="27" customHeight="1" x14ac:dyDescent="0.4">
      <c r="A61" s="77" t="s">
        <v>53</v>
      </c>
      <c r="B61" s="77"/>
      <c r="C61" s="78"/>
      <c r="D61" s="78"/>
      <c r="E61" s="78"/>
      <c r="F61" s="78"/>
      <c r="G61" s="78"/>
      <c r="H61" s="78"/>
      <c r="I61" s="78"/>
      <c r="J61" s="22">
        <f>SUM(C61:I61)</f>
        <v>0</v>
      </c>
      <c r="K61" s="22"/>
      <c r="L61" s="168"/>
      <c r="M61" s="168"/>
      <c r="N61" s="168"/>
      <c r="O61" s="7"/>
    </row>
    <row r="62" spans="1:15" ht="27" customHeight="1" x14ac:dyDescent="0.4">
      <c r="A62" s="77" t="s">
        <v>54</v>
      </c>
      <c r="B62" s="85" t="s">
        <v>60</v>
      </c>
      <c r="C62" s="78"/>
      <c r="D62" s="78"/>
      <c r="E62" s="78"/>
      <c r="F62" s="78"/>
      <c r="G62" s="78"/>
      <c r="H62" s="78"/>
      <c r="I62" s="78"/>
      <c r="J62" s="176">
        <f>SUM(C62:I63)</f>
        <v>0</v>
      </c>
      <c r="K62" s="22"/>
      <c r="L62" s="168"/>
      <c r="M62" s="168"/>
      <c r="N62" s="168"/>
      <c r="O62" s="7"/>
    </row>
    <row r="63" spans="1:15" s="72" customFormat="1" ht="27" customHeight="1" x14ac:dyDescent="0.4">
      <c r="A63" s="119" t="s">
        <v>54</v>
      </c>
      <c r="B63" s="85" t="s">
        <v>61</v>
      </c>
      <c r="C63" s="78"/>
      <c r="D63" s="78"/>
      <c r="E63" s="78"/>
      <c r="F63" s="78"/>
      <c r="G63" s="78"/>
      <c r="H63" s="78"/>
      <c r="I63" s="78"/>
      <c r="J63" s="177"/>
      <c r="K63" s="80"/>
      <c r="L63" s="168"/>
      <c r="M63" s="168"/>
      <c r="N63" s="168"/>
      <c r="O63" s="7"/>
    </row>
    <row r="64" spans="1:15" ht="27" customHeight="1" x14ac:dyDescent="0.4">
      <c r="A64" s="24"/>
      <c r="B64" s="24"/>
      <c r="C64" s="19">
        <f>I57+1</f>
        <v>44465</v>
      </c>
      <c r="D64" s="19">
        <f>C64+1</f>
        <v>44466</v>
      </c>
      <c r="E64" s="19">
        <f t="shared" si="0"/>
        <v>44467</v>
      </c>
      <c r="F64" s="19">
        <f t="shared" si="0"/>
        <v>44468</v>
      </c>
      <c r="G64" s="19">
        <f t="shared" si="0"/>
        <v>44469</v>
      </c>
      <c r="H64" s="19">
        <f t="shared" si="0"/>
        <v>44470</v>
      </c>
      <c r="I64" s="19">
        <f>H64+1</f>
        <v>44471</v>
      </c>
      <c r="J64" s="22"/>
      <c r="K64" s="22"/>
      <c r="L64" s="168"/>
      <c r="M64" s="168"/>
      <c r="N64" s="168"/>
      <c r="O64" s="7"/>
    </row>
    <row r="65" spans="1:15" ht="27" customHeight="1" x14ac:dyDescent="0.4">
      <c r="A65" s="42" t="s">
        <v>52</v>
      </c>
      <c r="B65" s="76" t="s">
        <v>60</v>
      </c>
      <c r="C65" s="37"/>
      <c r="D65" s="37"/>
      <c r="E65" s="37"/>
      <c r="F65" s="37"/>
      <c r="G65" s="37"/>
      <c r="H65" s="37"/>
      <c r="I65" s="37"/>
      <c r="J65" s="215">
        <f>SUM(C65:I66)</f>
        <v>0</v>
      </c>
      <c r="K65" s="213" t="str">
        <f>IF(J65&lt;100,"100回未満",IF(J65&lt;150,"100回以上","150回以上"))</f>
        <v>100回未満</v>
      </c>
      <c r="L65" s="168"/>
      <c r="M65" s="168"/>
      <c r="N65" s="168"/>
      <c r="O65" s="7" t="str">
        <f>IF(J65&lt;100,IF(OR(J65="100回以上",K65="150回以上"),"エラー。接種回数と回数区分が一致しません",""),IF(J65&lt;150,IF(OR(J65="100回未満",K65="150回以上"),"エラー。接種回数と回数区分が一致しません",""),IF(K65="100回未満","エラー。接種回数と回数区分が一致しません","")))</f>
        <v/>
      </c>
    </row>
    <row r="66" spans="1:15" s="72" customFormat="1" ht="27" customHeight="1" x14ac:dyDescent="0.4">
      <c r="A66" s="42" t="s">
        <v>52</v>
      </c>
      <c r="B66" s="76" t="s">
        <v>61</v>
      </c>
      <c r="C66" s="37"/>
      <c r="D66" s="37"/>
      <c r="E66" s="37"/>
      <c r="F66" s="37"/>
      <c r="G66" s="37"/>
      <c r="H66" s="37"/>
      <c r="I66" s="37"/>
      <c r="J66" s="216"/>
      <c r="K66" s="214"/>
      <c r="L66" s="168"/>
      <c r="M66" s="168"/>
      <c r="N66" s="168"/>
      <c r="O66" s="7"/>
    </row>
    <row r="67" spans="1:15" s="72" customFormat="1" ht="27.75" hidden="1" customHeight="1" x14ac:dyDescent="0.4">
      <c r="A67" s="42"/>
      <c r="B67" s="76"/>
      <c r="C67" s="37">
        <f t="shared" ref="C67" si="45">C65+C66</f>
        <v>0</v>
      </c>
      <c r="D67" s="37">
        <f t="shared" ref="D67" si="46">D65+D66</f>
        <v>0</v>
      </c>
      <c r="E67" s="37">
        <f t="shared" ref="E67" si="47">E65+E66</f>
        <v>0</v>
      </c>
      <c r="F67" s="37">
        <f t="shared" ref="F67" si="48">F65+F66</f>
        <v>0</v>
      </c>
      <c r="G67" s="37">
        <f t="shared" ref="G67" si="49">G65+G66</f>
        <v>0</v>
      </c>
      <c r="H67" s="37">
        <f t="shared" ref="H67" si="50">H65+H66</f>
        <v>0</v>
      </c>
      <c r="I67" s="37">
        <f t="shared" ref="I67" si="51">I65+I66</f>
        <v>0</v>
      </c>
      <c r="J67" s="21"/>
      <c r="K67" s="22"/>
      <c r="L67" s="70"/>
      <c r="M67" s="70"/>
      <c r="N67" s="70"/>
      <c r="O67" s="7"/>
    </row>
    <row r="68" spans="1:15" ht="27" customHeight="1" x14ac:dyDescent="0.4">
      <c r="A68" s="77" t="s">
        <v>53</v>
      </c>
      <c r="B68" s="77"/>
      <c r="C68" s="78"/>
      <c r="D68" s="78"/>
      <c r="E68" s="78"/>
      <c r="F68" s="78"/>
      <c r="G68" s="78"/>
      <c r="H68" s="78"/>
      <c r="I68" s="78"/>
      <c r="J68" s="22">
        <f>SUM(C68:I68)</f>
        <v>0</v>
      </c>
      <c r="K68" s="22"/>
      <c r="L68" s="168"/>
      <c r="M68" s="168"/>
      <c r="N68" s="168"/>
      <c r="O68" s="7"/>
    </row>
    <row r="69" spans="1:15" ht="27" customHeight="1" x14ac:dyDescent="0.4">
      <c r="A69" s="77" t="s">
        <v>54</v>
      </c>
      <c r="B69" s="85" t="s">
        <v>60</v>
      </c>
      <c r="C69" s="78"/>
      <c r="D69" s="78"/>
      <c r="E69" s="78"/>
      <c r="F69" s="78"/>
      <c r="G69" s="78"/>
      <c r="H69" s="78"/>
      <c r="I69" s="78"/>
      <c r="J69" s="176">
        <f>SUM(C69:I70)</f>
        <v>0</v>
      </c>
      <c r="K69" s="22"/>
      <c r="L69" s="168"/>
      <c r="M69" s="168"/>
      <c r="N69" s="168"/>
      <c r="O69" s="7"/>
    </row>
    <row r="70" spans="1:15" ht="27" customHeight="1" x14ac:dyDescent="0.4">
      <c r="A70" s="119" t="s">
        <v>54</v>
      </c>
      <c r="B70" s="85" t="s">
        <v>61</v>
      </c>
      <c r="C70" s="78"/>
      <c r="D70" s="78"/>
      <c r="E70" s="78"/>
      <c r="F70" s="78"/>
      <c r="G70" s="78"/>
      <c r="H70" s="78"/>
      <c r="I70" s="78"/>
      <c r="J70" s="177"/>
      <c r="K70" s="22"/>
      <c r="L70" s="168"/>
      <c r="M70" s="168"/>
      <c r="N70" s="168"/>
    </row>
    <row r="71" spans="1:15" ht="27" customHeight="1" x14ac:dyDescent="0.4">
      <c r="A71" s="18"/>
      <c r="B71" s="18"/>
      <c r="C71" s="18"/>
      <c r="G71" s="26"/>
      <c r="H71" s="26"/>
      <c r="I71" s="26"/>
      <c r="J71" s="25"/>
      <c r="K71" s="18"/>
      <c r="L71" s="18"/>
      <c r="M71" s="18"/>
      <c r="N71" s="7"/>
    </row>
    <row r="72" spans="1:15" ht="27" customHeight="1" x14ac:dyDescent="0.4">
      <c r="A72" s="18"/>
      <c r="B72" s="18"/>
      <c r="C72" s="18"/>
      <c r="E72" s="204" t="s">
        <v>47</v>
      </c>
      <c r="F72" s="204"/>
      <c r="G72" s="204"/>
      <c r="H72" s="204"/>
      <c r="I72" s="204"/>
      <c r="J72" s="21">
        <f>SUM(J9,J16,J23,J30,J37,J44,J51,J58,J65)</f>
        <v>0</v>
      </c>
      <c r="K72" s="18"/>
      <c r="L72" s="18"/>
      <c r="M72" s="18"/>
      <c r="N72" s="7"/>
    </row>
    <row r="73" spans="1:15" s="36" customFormat="1" ht="27" customHeight="1" x14ac:dyDescent="0.4">
      <c r="A73" s="18"/>
      <c r="B73" s="18"/>
      <c r="C73" s="18"/>
      <c r="E73" s="205" t="s">
        <v>48</v>
      </c>
      <c r="F73" s="205"/>
      <c r="G73" s="205"/>
      <c r="H73" s="205"/>
      <c r="I73" s="205"/>
      <c r="J73" s="22">
        <f>SUM(J12,J19,J26,J33,J40,J47,J54,J61,J68)</f>
        <v>0</v>
      </c>
      <c r="K73" s="18"/>
      <c r="L73" s="18"/>
      <c r="M73" s="18"/>
      <c r="N73" s="7"/>
    </row>
    <row r="74" spans="1:15" s="36" customFormat="1" ht="27" customHeight="1" x14ac:dyDescent="0.4">
      <c r="A74" s="18"/>
      <c r="B74" s="18"/>
      <c r="C74" s="18"/>
      <c r="E74" s="205" t="s">
        <v>49</v>
      </c>
      <c r="F74" s="205"/>
      <c r="G74" s="205"/>
      <c r="H74" s="205"/>
      <c r="I74" s="205"/>
      <c r="J74" s="22">
        <f>SUM(J13,J20,J27,J34,J41,J48,J55,J62,J69)</f>
        <v>0</v>
      </c>
      <c r="K74" s="18"/>
      <c r="L74" s="18"/>
      <c r="M74" s="18"/>
      <c r="N74" s="7"/>
    </row>
    <row r="75" spans="1:15" s="36" customFormat="1" ht="44.25" customHeight="1" x14ac:dyDescent="0.4">
      <c r="A75" s="18"/>
      <c r="B75" s="18"/>
      <c r="C75" s="18"/>
      <c r="G75" s="26"/>
      <c r="H75" s="26"/>
      <c r="I75" s="26"/>
      <c r="J75" s="25"/>
      <c r="K75" s="18"/>
      <c r="L75" s="18"/>
      <c r="M75" s="18"/>
      <c r="N75" s="17" t="s">
        <v>131</v>
      </c>
    </row>
    <row r="76" spans="1:15" s="75" customFormat="1" ht="32.25" customHeight="1" x14ac:dyDescent="0.4">
      <c r="A76" s="73" t="s">
        <v>65</v>
      </c>
      <c r="B76" s="73"/>
      <c r="C76" s="43"/>
      <c r="D76" s="43"/>
      <c r="E76" s="43"/>
      <c r="F76" s="43"/>
      <c r="G76" s="43"/>
      <c r="H76" s="43"/>
      <c r="I76" s="43"/>
      <c r="J76" s="43"/>
      <c r="K76" s="43"/>
      <c r="L76" s="43"/>
      <c r="N76" s="43"/>
    </row>
    <row r="77" spans="1:15" s="75" customFormat="1" ht="38.25" customHeight="1" thickBot="1" x14ac:dyDescent="0.45">
      <c r="A77" s="73"/>
      <c r="B77" s="73"/>
      <c r="C77" s="43"/>
      <c r="D77" s="43"/>
      <c r="E77" s="43"/>
      <c r="F77" s="43"/>
      <c r="G77" s="43"/>
      <c r="H77" s="43"/>
      <c r="I77" s="43"/>
      <c r="J77" s="43"/>
      <c r="K77" s="43"/>
      <c r="L77" s="43"/>
      <c r="N77" s="43"/>
    </row>
    <row r="78" spans="1:15" s="75" customFormat="1" ht="42" customHeight="1" thickBot="1" x14ac:dyDescent="0.45">
      <c r="A78" s="90" t="s">
        <v>63</v>
      </c>
      <c r="B78" s="73"/>
      <c r="C78" s="43"/>
      <c r="D78" s="43"/>
      <c r="E78" s="43"/>
      <c r="F78" s="43"/>
      <c r="G78" s="43"/>
      <c r="H78" s="43"/>
      <c r="I78" s="43"/>
      <c r="J78" s="43"/>
      <c r="K78" s="43"/>
      <c r="L78" s="43"/>
      <c r="N78" s="43"/>
      <c r="O78" s="93"/>
    </row>
    <row r="79" spans="1:15" s="75" customFormat="1" ht="42" customHeight="1" thickBot="1" x14ac:dyDescent="0.45">
      <c r="A79" s="73"/>
      <c r="B79" s="73"/>
      <c r="C79" s="43"/>
      <c r="D79" s="43"/>
      <c r="E79" s="43"/>
      <c r="F79" s="43"/>
      <c r="G79" s="43"/>
      <c r="H79" s="43"/>
      <c r="I79" s="43"/>
      <c r="J79" s="43"/>
      <c r="K79" s="43"/>
      <c r="L79" s="43"/>
      <c r="N79" s="43"/>
      <c r="O79" s="74"/>
    </row>
    <row r="80" spans="1:15" s="75" customFormat="1" ht="42" customHeight="1" thickBot="1" x14ac:dyDescent="0.45">
      <c r="A80" s="73" t="s">
        <v>62</v>
      </c>
      <c r="B80" s="73"/>
      <c r="C80" s="43"/>
      <c r="D80" s="43"/>
      <c r="F80" s="73"/>
      <c r="H80" s="73" t="s">
        <v>83</v>
      </c>
      <c r="J80" s="93"/>
      <c r="K80" s="73" t="s">
        <v>66</v>
      </c>
      <c r="N80" s="43"/>
      <c r="O80" s="74"/>
    </row>
    <row r="81" spans="1:16" s="75" customFormat="1" ht="20.25" customHeight="1" thickBot="1" x14ac:dyDescent="0.45">
      <c r="A81" s="73"/>
      <c r="B81" s="73"/>
      <c r="C81" s="43"/>
      <c r="D81" s="43"/>
      <c r="F81" s="73"/>
      <c r="H81" s="43"/>
      <c r="I81" s="43"/>
      <c r="J81" s="43"/>
      <c r="K81" s="43"/>
      <c r="N81" s="43"/>
    </row>
    <row r="82" spans="1:16" s="75" customFormat="1" ht="42" customHeight="1" thickBot="1" x14ac:dyDescent="0.45">
      <c r="A82" s="73" t="s">
        <v>85</v>
      </c>
      <c r="B82" s="93"/>
      <c r="C82" s="74"/>
      <c r="D82" s="43"/>
      <c r="E82" s="43"/>
      <c r="F82" s="43"/>
      <c r="G82" s="43"/>
      <c r="H82" s="43"/>
      <c r="I82" s="43"/>
      <c r="J82" s="43"/>
      <c r="K82" s="43"/>
      <c r="N82" s="43"/>
    </row>
    <row r="83" spans="1:16" s="75" customFormat="1" ht="20.25" customHeight="1" thickBot="1" x14ac:dyDescent="0.45">
      <c r="A83" s="73"/>
      <c r="B83" s="73"/>
      <c r="C83" s="74"/>
      <c r="D83" s="43"/>
      <c r="E83" s="43"/>
      <c r="F83" s="43"/>
      <c r="G83" s="43"/>
      <c r="H83" s="43"/>
      <c r="I83" s="43"/>
      <c r="J83" s="43"/>
      <c r="K83" s="43"/>
      <c r="N83" s="43"/>
    </row>
    <row r="84" spans="1:16" s="75" customFormat="1" ht="42" customHeight="1" thickBot="1" x14ac:dyDescent="0.45">
      <c r="A84" s="128" t="s">
        <v>113</v>
      </c>
      <c r="B84" s="128"/>
      <c r="C84" s="129"/>
      <c r="D84" s="129"/>
      <c r="E84" s="129"/>
      <c r="F84" s="129"/>
      <c r="G84" s="129"/>
      <c r="H84" s="130"/>
      <c r="I84" s="105"/>
      <c r="J84" s="105"/>
      <c r="K84" s="105"/>
      <c r="L84" s="105"/>
      <c r="M84" s="105"/>
      <c r="N84" s="131" t="s">
        <v>83</v>
      </c>
      <c r="O84" s="93"/>
    </row>
    <row r="85" spans="1:16" s="75" customFormat="1" ht="20.25" customHeight="1" thickBot="1" x14ac:dyDescent="0.45">
      <c r="A85" s="94"/>
      <c r="B85" s="94"/>
      <c r="C85" s="43"/>
      <c r="D85" s="43"/>
      <c r="E85" s="105"/>
      <c r="F85" s="94"/>
      <c r="G85" s="105"/>
      <c r="H85" s="94"/>
      <c r="I85" s="43"/>
      <c r="J85" s="43"/>
      <c r="K85" s="43"/>
      <c r="L85" s="43"/>
      <c r="M85" s="105"/>
      <c r="N85" s="43"/>
      <c r="O85" s="132" t="s">
        <v>114</v>
      </c>
    </row>
    <row r="86" spans="1:16" s="75" customFormat="1" ht="42" customHeight="1" thickBot="1" x14ac:dyDescent="0.45">
      <c r="A86" s="73" t="s">
        <v>85</v>
      </c>
      <c r="B86" s="93"/>
      <c r="C86" s="74"/>
      <c r="D86" s="43"/>
      <c r="E86" s="43"/>
      <c r="F86" s="43"/>
      <c r="G86" s="43"/>
      <c r="H86" s="43"/>
      <c r="I86" s="43"/>
      <c r="J86" s="43"/>
      <c r="K86" s="43"/>
      <c r="L86" s="43"/>
      <c r="N86" s="43"/>
    </row>
    <row r="87" spans="1:16" s="75" customFormat="1" ht="20.25" customHeight="1" thickBot="1" x14ac:dyDescent="0.45">
      <c r="A87" s="73"/>
      <c r="B87" s="73"/>
      <c r="C87" s="74"/>
      <c r="D87" s="43"/>
      <c r="E87" s="43"/>
      <c r="F87" s="43"/>
      <c r="G87" s="43"/>
      <c r="H87" s="43"/>
      <c r="I87" s="43"/>
      <c r="J87" s="43"/>
      <c r="K87" s="43"/>
      <c r="L87" s="43"/>
      <c r="N87" s="43"/>
    </row>
    <row r="88" spans="1:16" s="75" customFormat="1" ht="42" customHeight="1" thickBot="1" x14ac:dyDescent="0.45">
      <c r="A88" s="186" t="s">
        <v>115</v>
      </c>
      <c r="B88" s="186"/>
      <c r="C88" s="186"/>
      <c r="D88" s="186"/>
      <c r="E88" s="186"/>
      <c r="F88" s="186"/>
      <c r="G88" s="186"/>
      <c r="H88" s="186"/>
      <c r="I88" s="186"/>
      <c r="J88" s="186"/>
      <c r="K88" s="186"/>
      <c r="L88" s="186"/>
      <c r="M88" s="186"/>
      <c r="N88" s="94" t="s">
        <v>116</v>
      </c>
      <c r="O88" s="93"/>
    </row>
    <row r="89" spans="1:16" s="75" customFormat="1" ht="42" customHeight="1" x14ac:dyDescent="0.4">
      <c r="A89" s="186"/>
      <c r="B89" s="186"/>
      <c r="C89" s="186"/>
      <c r="D89" s="186"/>
      <c r="E89" s="186"/>
      <c r="F89" s="186"/>
      <c r="G89" s="186"/>
      <c r="H89" s="186"/>
      <c r="I89" s="186"/>
      <c r="J89" s="186"/>
      <c r="K89" s="186"/>
      <c r="L89" s="186"/>
      <c r="M89" s="186"/>
      <c r="N89" s="94"/>
      <c r="O89" s="97"/>
    </row>
    <row r="90" spans="1:16" s="75" customFormat="1" ht="42" customHeight="1" x14ac:dyDescent="0.4">
      <c r="A90" s="187" t="s">
        <v>117</v>
      </c>
      <c r="B90" s="187"/>
      <c r="C90" s="187"/>
      <c r="D90" s="187"/>
      <c r="E90" s="187"/>
      <c r="F90" s="187"/>
      <c r="G90" s="187"/>
      <c r="H90" s="187"/>
      <c r="I90" s="187"/>
      <c r="J90" s="187"/>
      <c r="K90" s="187"/>
      <c r="L90" s="187"/>
      <c r="M90" s="187"/>
      <c r="N90" s="43"/>
      <c r="O90" s="105"/>
    </row>
    <row r="91" spans="1:16" s="101" customFormat="1" ht="42" customHeight="1" x14ac:dyDescent="0.4">
      <c r="A91" s="187"/>
      <c r="B91" s="187"/>
      <c r="C91" s="187"/>
      <c r="D91" s="187"/>
      <c r="E91" s="187"/>
      <c r="F91" s="187"/>
      <c r="G91" s="187"/>
      <c r="H91" s="187"/>
      <c r="I91" s="187"/>
      <c r="J91" s="187"/>
      <c r="K91" s="187"/>
      <c r="L91" s="187"/>
      <c r="M91" s="187"/>
      <c r="N91" s="43"/>
      <c r="O91" s="105"/>
    </row>
    <row r="92" spans="1:16" s="75" customFormat="1" ht="42" customHeight="1" x14ac:dyDescent="0.4">
      <c r="A92" s="73" t="s">
        <v>70</v>
      </c>
      <c r="B92" s="73"/>
      <c r="C92" s="43"/>
      <c r="D92" s="43"/>
      <c r="E92" s="43"/>
      <c r="F92" s="43"/>
      <c r="G92" s="43"/>
      <c r="H92" s="43"/>
      <c r="I92" s="43"/>
      <c r="J92" s="43"/>
      <c r="K92" s="43"/>
      <c r="L92" s="43"/>
      <c r="N92" s="43"/>
      <c r="O92" s="74"/>
      <c r="P92" s="74"/>
    </row>
    <row r="93" spans="1:16" s="75" customFormat="1" ht="42" customHeight="1" x14ac:dyDescent="0.4">
      <c r="A93" s="73" t="s">
        <v>71</v>
      </c>
      <c r="B93" s="73"/>
      <c r="C93" s="43"/>
      <c r="D93" s="43"/>
      <c r="E93" s="43"/>
      <c r="F93" s="43"/>
      <c r="G93" s="43"/>
      <c r="H93" s="43"/>
      <c r="I93" s="43"/>
      <c r="J93" s="43"/>
      <c r="K93" s="43"/>
      <c r="L93" s="43"/>
      <c r="N93" s="43"/>
      <c r="O93" s="74"/>
      <c r="P93" s="74"/>
    </row>
    <row r="94" spans="1:16" s="101" customFormat="1" ht="42" customHeight="1" x14ac:dyDescent="0.4">
      <c r="A94" s="94"/>
      <c r="B94" s="94"/>
      <c r="C94" s="43"/>
      <c r="D94" s="43"/>
      <c r="E94" s="43"/>
      <c r="F94" s="43"/>
      <c r="G94" s="43"/>
      <c r="H94" s="43"/>
      <c r="I94" s="43"/>
      <c r="J94" s="43"/>
      <c r="K94" s="43"/>
      <c r="L94" s="43"/>
      <c r="N94" s="43"/>
      <c r="O94" s="74"/>
      <c r="P94" s="74"/>
    </row>
    <row r="95" spans="1:16" s="75" customFormat="1" ht="42" customHeight="1" x14ac:dyDescent="0.4">
      <c r="A95" s="183" t="s">
        <v>80</v>
      </c>
      <c r="B95" s="183"/>
      <c r="C95" s="183"/>
      <c r="D95" s="183"/>
      <c r="E95" s="183"/>
      <c r="F95" s="183"/>
      <c r="G95" s="183"/>
      <c r="H95" s="183"/>
      <c r="I95" s="183"/>
      <c r="J95" s="183"/>
      <c r="K95" s="183"/>
      <c r="L95" s="183"/>
      <c r="M95" s="183"/>
      <c r="N95" s="183"/>
      <c r="O95" s="183"/>
      <c r="P95" s="74"/>
    </row>
    <row r="96" spans="1:16" s="75" customFormat="1" ht="42" customHeight="1" x14ac:dyDescent="0.4">
      <c r="A96" s="73" t="s">
        <v>81</v>
      </c>
      <c r="B96" s="73"/>
      <c r="C96" s="73"/>
      <c r="D96" s="73"/>
      <c r="E96" s="73"/>
      <c r="F96" s="73"/>
      <c r="G96" s="73"/>
      <c r="H96" s="73"/>
      <c r="I96" s="73"/>
      <c r="J96" s="73"/>
      <c r="K96" s="73"/>
      <c r="L96" s="73"/>
      <c r="M96" s="73"/>
      <c r="N96" s="73"/>
      <c r="O96" s="73"/>
      <c r="P96" s="74"/>
    </row>
    <row r="97" spans="1:16" s="95" customFormat="1" ht="42" customHeight="1" x14ac:dyDescent="0.4">
      <c r="A97" s="94" t="s">
        <v>82</v>
      </c>
      <c r="B97" s="94"/>
      <c r="C97" s="94"/>
      <c r="D97" s="94"/>
      <c r="E97" s="94"/>
      <c r="F97" s="94"/>
      <c r="G97" s="94"/>
      <c r="H97" s="94"/>
      <c r="I97" s="94"/>
      <c r="J97" s="94"/>
      <c r="K97" s="94"/>
      <c r="L97" s="94"/>
      <c r="M97" s="94"/>
      <c r="N97" s="94"/>
      <c r="O97" s="94"/>
      <c r="P97" s="74"/>
    </row>
    <row r="98" spans="1:16" s="95" customFormat="1" ht="42" customHeight="1" x14ac:dyDescent="0.4">
      <c r="A98" s="94" t="s">
        <v>72</v>
      </c>
      <c r="B98" s="94"/>
      <c r="C98" s="94"/>
      <c r="D98" s="94"/>
      <c r="E98" s="94"/>
      <c r="F98" s="94"/>
      <c r="G98" s="94"/>
      <c r="H98" s="94"/>
      <c r="I98" s="94"/>
      <c r="J98" s="94"/>
      <c r="K98" s="94"/>
      <c r="L98" s="94"/>
      <c r="M98" s="94"/>
      <c r="N98" s="94"/>
      <c r="O98" s="94"/>
      <c r="P98" s="74"/>
    </row>
    <row r="99" spans="1:16" s="75" customFormat="1" ht="25.5" customHeight="1" x14ac:dyDescent="0.4">
      <c r="A99" s="73" t="s">
        <v>64</v>
      </c>
      <c r="B99" s="73"/>
      <c r="C99" s="43"/>
      <c r="D99" s="43"/>
      <c r="E99" s="43"/>
      <c r="F99" s="43"/>
      <c r="G99" s="43"/>
      <c r="H99" s="43"/>
      <c r="I99" s="43"/>
      <c r="J99" s="43"/>
      <c r="K99" s="43"/>
      <c r="L99" s="43"/>
      <c r="N99" s="43"/>
      <c r="O99" s="74"/>
      <c r="P99" s="74"/>
    </row>
    <row r="100" spans="1:16" s="102" customFormat="1" ht="42" customHeight="1" x14ac:dyDescent="0.4">
      <c r="A100" s="94" t="s">
        <v>87</v>
      </c>
      <c r="B100" s="94"/>
      <c r="C100" s="43"/>
      <c r="D100" s="43"/>
      <c r="E100" s="43"/>
      <c r="F100" s="43"/>
      <c r="G100" s="43"/>
      <c r="H100" s="43"/>
      <c r="I100" s="43"/>
      <c r="J100" s="43"/>
      <c r="K100" s="43"/>
      <c r="L100" s="43"/>
      <c r="N100" s="43"/>
      <c r="O100" s="74"/>
      <c r="P100" s="74"/>
    </row>
    <row r="101" spans="1:16" s="75" customFormat="1" ht="42" customHeight="1" x14ac:dyDescent="0.4">
      <c r="A101" s="40" t="s">
        <v>86</v>
      </c>
      <c r="B101" s="282"/>
      <c r="C101" s="283"/>
      <c r="D101" s="283"/>
      <c r="E101" s="283"/>
      <c r="F101" s="283"/>
      <c r="G101" s="283"/>
      <c r="H101" s="283"/>
      <c r="I101" s="283"/>
      <c r="J101" s="283"/>
      <c r="K101" s="283"/>
      <c r="L101" s="283"/>
      <c r="M101" s="284"/>
      <c r="N101" s="43"/>
      <c r="O101" s="74"/>
      <c r="P101" s="74"/>
    </row>
    <row r="102" spans="1:16" s="75" customFormat="1" ht="42" customHeight="1" x14ac:dyDescent="0.4">
      <c r="A102" s="15"/>
      <c r="B102" s="96" t="s">
        <v>88</v>
      </c>
      <c r="N102" s="7"/>
    </row>
    <row r="103" spans="1:16" s="102" customFormat="1" ht="42" customHeight="1" x14ac:dyDescent="0.4">
      <c r="A103" s="94" t="s">
        <v>89</v>
      </c>
      <c r="B103" s="94"/>
      <c r="C103" s="43"/>
      <c r="D103" s="43"/>
      <c r="E103" s="43"/>
      <c r="F103" s="43"/>
      <c r="G103" s="43"/>
      <c r="H103" s="43"/>
      <c r="I103" s="43"/>
      <c r="J103" s="43"/>
      <c r="K103" s="43"/>
      <c r="L103" s="43"/>
      <c r="N103" s="43"/>
      <c r="O103" s="74"/>
      <c r="P103" s="74"/>
    </row>
    <row r="104" spans="1:16" s="102" customFormat="1" ht="42" customHeight="1" x14ac:dyDescent="0.4">
      <c r="A104" s="40" t="s">
        <v>86</v>
      </c>
      <c r="B104" s="282"/>
      <c r="C104" s="283"/>
      <c r="D104" s="283"/>
      <c r="E104" s="283"/>
      <c r="F104" s="283"/>
      <c r="G104" s="283"/>
      <c r="H104" s="283"/>
      <c r="I104" s="283"/>
      <c r="J104" s="283"/>
      <c r="K104" s="283"/>
      <c r="L104" s="283"/>
      <c r="M104" s="284"/>
      <c r="N104" s="43"/>
      <c r="O104" s="74"/>
      <c r="P104" s="74"/>
    </row>
    <row r="105" spans="1:16" s="136" customFormat="1" ht="42" customHeight="1" x14ac:dyDescent="0.4">
      <c r="A105" s="40"/>
      <c r="B105" s="97"/>
      <c r="C105" s="97"/>
      <c r="D105" s="97"/>
      <c r="E105" s="97"/>
      <c r="F105" s="97"/>
      <c r="G105" s="97"/>
      <c r="H105" s="97"/>
      <c r="I105" s="97"/>
      <c r="J105" s="97"/>
      <c r="K105" s="97"/>
      <c r="L105" s="97"/>
      <c r="M105" s="97"/>
      <c r="N105" s="43"/>
      <c r="O105" s="74"/>
      <c r="P105" s="74"/>
    </row>
    <row r="106" spans="1:16" s="102" customFormat="1" ht="42" customHeight="1" x14ac:dyDescent="0.4">
      <c r="A106" s="15"/>
      <c r="B106" s="164" t="s">
        <v>13</v>
      </c>
      <c r="C106" s="164"/>
      <c r="D106" s="164"/>
      <c r="E106" s="164"/>
      <c r="F106" s="164"/>
      <c r="G106" s="164"/>
      <c r="H106" s="164"/>
      <c r="I106" s="164"/>
      <c r="J106" s="164"/>
      <c r="K106" s="164"/>
      <c r="L106" s="164"/>
      <c r="M106" s="164"/>
      <c r="N106" s="164"/>
      <c r="O106" s="164"/>
    </row>
    <row r="107" spans="1:16" s="75" customFormat="1" ht="83.25" customHeight="1" x14ac:dyDescent="0.4">
      <c r="A107" s="111"/>
      <c r="B107" s="165" t="s">
        <v>134</v>
      </c>
      <c r="C107" s="165"/>
      <c r="D107" s="165"/>
      <c r="E107" s="165">
        <f>C1</f>
        <v>0</v>
      </c>
      <c r="F107" s="165"/>
      <c r="G107" s="165"/>
      <c r="H107" s="165"/>
      <c r="I107" s="165"/>
      <c r="J107" s="165"/>
      <c r="K107" s="165"/>
      <c r="L107" s="165"/>
      <c r="M107" s="165"/>
      <c r="N107" s="165"/>
      <c r="O107" s="165"/>
      <c r="P107" s="136"/>
    </row>
    <row r="108" spans="1:16" s="75" customFormat="1" ht="56.25" customHeight="1" x14ac:dyDescent="0.4">
      <c r="A108" s="111"/>
      <c r="B108" s="166" t="s">
        <v>136</v>
      </c>
      <c r="C108" s="166"/>
      <c r="D108" s="166"/>
      <c r="E108" s="166" t="s">
        <v>135</v>
      </c>
      <c r="F108" s="166"/>
      <c r="G108" s="166"/>
      <c r="H108" s="166"/>
      <c r="I108" s="166"/>
      <c r="J108" s="166"/>
      <c r="K108" s="166"/>
      <c r="L108" s="166"/>
      <c r="M108" s="166"/>
      <c r="N108" s="166"/>
      <c r="O108" s="166"/>
      <c r="P108" s="136"/>
    </row>
    <row r="109" spans="1:16" s="75" customFormat="1" ht="83.25" customHeight="1" x14ac:dyDescent="0.4">
      <c r="A109" s="15"/>
      <c r="B109" s="166"/>
      <c r="C109" s="166"/>
      <c r="D109" s="166"/>
      <c r="E109" s="167" t="s">
        <v>138</v>
      </c>
      <c r="F109" s="167"/>
      <c r="G109" s="167"/>
      <c r="H109" s="165"/>
      <c r="I109" s="165"/>
      <c r="J109" s="165"/>
      <c r="K109" s="165"/>
      <c r="L109" s="165"/>
      <c r="M109" s="165"/>
      <c r="N109" s="165"/>
      <c r="O109" s="141" t="s">
        <v>133</v>
      </c>
      <c r="P109" s="136"/>
    </row>
    <row r="110" spans="1:16" s="75" customFormat="1" ht="83.25" customHeight="1" x14ac:dyDescent="0.4">
      <c r="A110" s="110" t="s">
        <v>93</v>
      </c>
      <c r="B110" s="44"/>
      <c r="C110" s="44"/>
      <c r="D110" s="44"/>
      <c r="E110" s="44"/>
      <c r="F110" s="44"/>
      <c r="G110" s="44"/>
      <c r="H110" s="44"/>
      <c r="I110" s="61"/>
      <c r="J110" s="61"/>
      <c r="K110" s="136"/>
      <c r="L110" s="112"/>
      <c r="M110" s="220" t="s">
        <v>94</v>
      </c>
      <c r="N110" s="220"/>
      <c r="O110" s="220"/>
      <c r="P110" s="136"/>
    </row>
    <row r="111" spans="1:16" s="87" customFormat="1" ht="46.5" customHeight="1" x14ac:dyDescent="0.4">
      <c r="A111" s="113" t="s">
        <v>95</v>
      </c>
      <c r="B111" s="104"/>
      <c r="C111" s="104"/>
      <c r="D111" s="104"/>
      <c r="E111" s="104"/>
      <c r="F111" s="104"/>
      <c r="G111" s="104"/>
      <c r="H111" s="104"/>
      <c r="I111" s="61"/>
      <c r="J111" s="44"/>
      <c r="K111" s="104"/>
      <c r="L111" s="104"/>
      <c r="M111" s="104"/>
      <c r="N111" s="114"/>
      <c r="O111" s="103"/>
    </row>
    <row r="112" spans="1:16" s="75" customFormat="1" ht="41.25" customHeight="1" x14ac:dyDescent="0.4">
      <c r="A112" s="14"/>
      <c r="B112" s="14"/>
      <c r="C112" s="104"/>
      <c r="D112" s="153" t="s">
        <v>96</v>
      </c>
      <c r="E112" s="153"/>
      <c r="F112" s="153" t="s">
        <v>97</v>
      </c>
      <c r="G112" s="153"/>
      <c r="H112" s="155"/>
      <c r="I112" s="155"/>
      <c r="J112" s="155"/>
      <c r="K112" s="155"/>
      <c r="L112" s="155"/>
      <c r="M112" s="155"/>
      <c r="N112" s="155"/>
      <c r="O112" s="155"/>
    </row>
    <row r="113" spans="1:15" s="75" customFormat="1" ht="46.5" customHeight="1" x14ac:dyDescent="0.4">
      <c r="A113" s="104"/>
      <c r="B113" s="104"/>
      <c r="C113" s="104"/>
      <c r="D113" s="154"/>
      <c r="E113" s="154"/>
      <c r="F113" s="156" t="s">
        <v>98</v>
      </c>
      <c r="G113" s="156"/>
      <c r="H113" s="156">
        <f>C1</f>
        <v>0</v>
      </c>
      <c r="I113" s="156"/>
      <c r="J113" s="156"/>
      <c r="K113" s="156"/>
      <c r="L113" s="156"/>
      <c r="M113" s="156"/>
      <c r="N113" s="156"/>
      <c r="O113" s="156"/>
    </row>
    <row r="114" spans="1:15" s="75" customFormat="1" ht="33.75" customHeight="1" x14ac:dyDescent="0.4">
      <c r="A114" s="104"/>
      <c r="B114" s="104"/>
      <c r="C114" s="104"/>
      <c r="D114" s="157" t="s">
        <v>99</v>
      </c>
      <c r="E114" s="157"/>
      <c r="F114" s="159" t="s">
        <v>97</v>
      </c>
      <c r="G114" s="159"/>
      <c r="H114" s="160"/>
      <c r="I114" s="160"/>
      <c r="J114" s="160"/>
      <c r="K114" s="160"/>
      <c r="L114" s="160"/>
      <c r="M114" s="160"/>
      <c r="N114" s="160"/>
      <c r="O114" s="160"/>
    </row>
    <row r="115" spans="1:15" s="75" customFormat="1" ht="45" customHeight="1" x14ac:dyDescent="0.4">
      <c r="A115" s="104"/>
      <c r="B115" s="104"/>
      <c r="C115" s="104"/>
      <c r="D115" s="158"/>
      <c r="E115" s="158"/>
      <c r="F115" s="161" t="s">
        <v>137</v>
      </c>
      <c r="G115" s="161"/>
      <c r="H115" s="162"/>
      <c r="I115" s="162"/>
      <c r="J115" s="162"/>
      <c r="K115" s="162"/>
      <c r="L115" s="162"/>
      <c r="M115" s="162"/>
      <c r="N115" s="162"/>
      <c r="O115" s="142" t="s">
        <v>133</v>
      </c>
    </row>
    <row r="116" spans="1:15" s="75" customFormat="1" ht="33.75" customHeight="1" x14ac:dyDescent="0.4">
      <c r="A116" s="104"/>
      <c r="B116" s="104"/>
      <c r="C116" s="104"/>
      <c r="D116" s="137" t="s">
        <v>100</v>
      </c>
      <c r="E116" s="138"/>
      <c r="F116" s="138"/>
      <c r="G116" s="125"/>
      <c r="H116" s="163"/>
      <c r="I116" s="163"/>
      <c r="J116" s="163"/>
      <c r="K116" s="163"/>
      <c r="L116" s="163"/>
      <c r="M116" s="163"/>
      <c r="N116" s="163"/>
      <c r="O116" s="163"/>
    </row>
    <row r="117" spans="1:15" s="75" customFormat="1" ht="33.75" customHeight="1" x14ac:dyDescent="0.4">
      <c r="A117" s="104"/>
      <c r="B117" s="104"/>
      <c r="C117" s="104"/>
      <c r="D117" s="104"/>
      <c r="E117" s="104"/>
      <c r="F117" s="104"/>
      <c r="G117" s="104"/>
      <c r="H117" s="104"/>
      <c r="I117" s="104"/>
      <c r="J117" s="104"/>
      <c r="K117" s="104"/>
      <c r="L117" s="104"/>
      <c r="M117" s="104"/>
      <c r="N117" s="104"/>
      <c r="O117" s="103"/>
    </row>
    <row r="118" spans="1:15" ht="61.5" customHeight="1" x14ac:dyDescent="0.4">
      <c r="A118" s="10"/>
      <c r="B118" s="10"/>
      <c r="C118" s="10"/>
      <c r="D118" s="10"/>
      <c r="E118" s="10"/>
      <c r="F118" s="10"/>
      <c r="G118" s="10"/>
      <c r="H118" s="10"/>
      <c r="I118" s="10"/>
      <c r="J118" s="10"/>
      <c r="K118" s="10"/>
      <c r="L118" s="10"/>
      <c r="M118" s="10"/>
      <c r="N118" s="10"/>
      <c r="O118" s="103"/>
    </row>
    <row r="119" spans="1:15" ht="83.25" customHeight="1" x14ac:dyDescent="0.4">
      <c r="A119" s="185" t="s">
        <v>101</v>
      </c>
      <c r="B119" s="185"/>
      <c r="C119" s="185"/>
      <c r="D119" s="185"/>
      <c r="E119" s="185"/>
      <c r="F119" s="185"/>
      <c r="G119" s="185"/>
      <c r="H119" s="185"/>
      <c r="I119" s="185"/>
      <c r="J119" s="185"/>
      <c r="K119" s="185"/>
      <c r="L119" s="185"/>
      <c r="M119" s="185"/>
      <c r="N119" s="185"/>
      <c r="O119" s="185"/>
    </row>
    <row r="120" spans="1:15" x14ac:dyDescent="0.4">
      <c r="A120" s="115"/>
      <c r="B120" s="115"/>
      <c r="C120" s="115"/>
      <c r="D120" s="115"/>
      <c r="E120" s="115"/>
      <c r="F120" s="115"/>
      <c r="G120" s="115"/>
      <c r="H120" s="115"/>
      <c r="I120" s="115"/>
      <c r="J120" s="115"/>
      <c r="K120" s="115"/>
      <c r="L120" s="115"/>
      <c r="M120" s="115"/>
      <c r="N120" s="115"/>
      <c r="O120" s="103"/>
    </row>
    <row r="121" spans="1:15" x14ac:dyDescent="0.4">
      <c r="A121" s="115"/>
      <c r="B121" s="115"/>
      <c r="C121" s="115"/>
      <c r="D121" s="115"/>
      <c r="E121" s="115"/>
      <c r="F121" s="115"/>
      <c r="G121" s="115"/>
      <c r="H121" s="115"/>
      <c r="I121" s="115"/>
      <c r="J121" s="115"/>
      <c r="K121" s="115"/>
      <c r="L121" s="115"/>
      <c r="M121" s="115"/>
      <c r="N121" s="115"/>
      <c r="O121" s="103"/>
    </row>
    <row r="122" spans="1:15" ht="28.5" customHeight="1" x14ac:dyDescent="0.4">
      <c r="A122" s="115"/>
      <c r="B122" s="115"/>
      <c r="C122" s="115"/>
      <c r="D122" s="115"/>
      <c r="E122" s="115"/>
      <c r="F122" s="115"/>
      <c r="G122" s="115"/>
      <c r="H122" s="115"/>
      <c r="I122" s="115"/>
      <c r="J122" s="115"/>
      <c r="K122" s="115"/>
      <c r="L122" s="115"/>
      <c r="M122" s="115"/>
      <c r="N122" s="115"/>
      <c r="O122" s="103"/>
    </row>
    <row r="123" spans="1:15" ht="75" customHeight="1" x14ac:dyDescent="0.4">
      <c r="A123" s="178" t="s">
        <v>119</v>
      </c>
      <c r="B123" s="178"/>
      <c r="C123" s="178"/>
      <c r="D123" s="178"/>
      <c r="E123" s="178"/>
      <c r="F123" s="178"/>
      <c r="G123" s="178"/>
      <c r="H123" s="178"/>
      <c r="I123" s="178"/>
      <c r="J123" s="178"/>
      <c r="K123" s="178"/>
      <c r="L123" s="178"/>
      <c r="M123" s="178"/>
      <c r="N123" s="178"/>
      <c r="O123" s="6"/>
    </row>
    <row r="124" spans="1:15" x14ac:dyDescent="0.4">
      <c r="C124" s="5"/>
      <c r="D124" s="5"/>
      <c r="E124" s="5"/>
      <c r="F124" s="5"/>
      <c r="G124" s="5"/>
      <c r="H124" s="5"/>
      <c r="I124" s="5"/>
    </row>
    <row r="125" spans="1:15" x14ac:dyDescent="0.4">
      <c r="C125" s="2"/>
      <c r="D125" s="1"/>
      <c r="E125" s="1"/>
      <c r="F125" s="3"/>
      <c r="G125" s="3"/>
      <c r="H125" s="4"/>
      <c r="I125" s="4"/>
    </row>
    <row r="126" spans="1:15" ht="42.75" x14ac:dyDescent="0.3">
      <c r="C126" s="116" t="s">
        <v>102</v>
      </c>
      <c r="D126" s="117"/>
      <c r="E126" s="117"/>
      <c r="F126" s="184">
        <f>SUM(F146,J146,N146)</f>
        <v>0</v>
      </c>
      <c r="G126" s="184"/>
      <c r="H126" s="184"/>
      <c r="I126" s="184"/>
      <c r="J126" s="184"/>
      <c r="K126" s="11"/>
      <c r="L126" s="7"/>
      <c r="M126" s="7"/>
    </row>
    <row r="128" spans="1:15" ht="48.75" customHeight="1" x14ac:dyDescent="0.4"/>
    <row r="129" spans="1:16" ht="25.5" x14ac:dyDescent="0.4">
      <c r="A129" s="110" t="s">
        <v>11</v>
      </c>
      <c r="B129" s="110"/>
      <c r="C129" s="110"/>
      <c r="D129" s="110"/>
      <c r="E129" s="110"/>
      <c r="F129" s="110"/>
      <c r="G129" s="110"/>
      <c r="H129" s="110"/>
      <c r="I129" s="110"/>
      <c r="J129" s="110"/>
      <c r="K129" s="110"/>
      <c r="L129" s="110"/>
      <c r="M129" s="110"/>
      <c r="N129" s="110"/>
      <c r="O129" s="107"/>
    </row>
    <row r="130" spans="1:16" ht="26.25" customHeight="1" x14ac:dyDescent="0.4">
      <c r="A130" s="110"/>
      <c r="B130" s="110"/>
      <c r="C130" s="110"/>
      <c r="D130" s="110"/>
      <c r="E130" s="110"/>
      <c r="F130" s="110"/>
      <c r="G130" s="110"/>
      <c r="H130" s="110"/>
      <c r="I130" s="110"/>
      <c r="J130" s="110"/>
      <c r="K130" s="110"/>
      <c r="L130" s="110"/>
      <c r="M130" s="110"/>
      <c r="N130" s="110"/>
      <c r="O130" s="107"/>
    </row>
    <row r="131" spans="1:16" ht="25.5" x14ac:dyDescent="0.4">
      <c r="A131" s="110" t="s">
        <v>120</v>
      </c>
      <c r="B131" s="110"/>
      <c r="C131" s="110"/>
      <c r="D131" s="110"/>
      <c r="E131" s="110"/>
      <c r="F131" s="110"/>
      <c r="G131" s="110"/>
      <c r="H131" s="110"/>
      <c r="I131" s="110"/>
      <c r="J131" s="110"/>
      <c r="K131" s="110"/>
      <c r="L131" s="110"/>
      <c r="M131" s="110"/>
      <c r="N131" s="110"/>
      <c r="O131" s="107"/>
    </row>
    <row r="132" spans="1:16" ht="25.5" x14ac:dyDescent="0.4">
      <c r="A132" s="110" t="s">
        <v>12</v>
      </c>
      <c r="B132" s="110"/>
      <c r="C132" s="110"/>
      <c r="D132" s="110"/>
      <c r="E132" s="110"/>
      <c r="F132" s="110"/>
      <c r="G132" s="118">
        <f>COUNTIF(K8:K69,"150回以上")</f>
        <v>0</v>
      </c>
      <c r="H132" s="110" t="s">
        <v>58</v>
      </c>
      <c r="I132" s="107"/>
      <c r="J132" s="110"/>
      <c r="K132" s="110"/>
      <c r="L132" s="110"/>
      <c r="M132" s="110"/>
      <c r="N132" s="110"/>
      <c r="O132" s="107"/>
    </row>
    <row r="133" spans="1:16" ht="25.5" x14ac:dyDescent="0.4">
      <c r="A133" s="110" t="s">
        <v>14</v>
      </c>
      <c r="B133" s="110"/>
      <c r="C133" s="110"/>
      <c r="D133" s="110"/>
      <c r="E133" s="110"/>
      <c r="F133" s="110"/>
      <c r="G133" s="118">
        <f>COUNTIF(K8:K69,"100回以上")</f>
        <v>0</v>
      </c>
      <c r="H133" s="110" t="s">
        <v>59</v>
      </c>
      <c r="I133" s="107"/>
      <c r="J133" s="110"/>
      <c r="K133" s="110"/>
      <c r="L133" s="110"/>
      <c r="M133" s="110"/>
      <c r="N133" s="110"/>
      <c r="O133" s="107"/>
    </row>
    <row r="134" spans="1:16" ht="41.25" customHeight="1" x14ac:dyDescent="0.4">
      <c r="A134" s="44"/>
      <c r="B134" s="44"/>
      <c r="C134" s="44"/>
      <c r="D134" s="44"/>
      <c r="E134" s="44"/>
      <c r="F134" s="44"/>
      <c r="G134" s="44"/>
      <c r="H134" s="44"/>
      <c r="I134" s="44"/>
      <c r="J134" s="44"/>
      <c r="K134" s="44"/>
      <c r="L134" s="44"/>
      <c r="M134" s="44"/>
      <c r="N134" s="44"/>
      <c r="P134" s="12"/>
    </row>
    <row r="135" spans="1:16" ht="30.75" customHeight="1" x14ac:dyDescent="0.4">
      <c r="A135" s="43"/>
      <c r="B135" s="43"/>
      <c r="C135" s="181" t="s">
        <v>9</v>
      </c>
      <c r="D135" s="181"/>
      <c r="E135" s="181"/>
      <c r="F135" s="179" t="s">
        <v>44</v>
      </c>
      <c r="G135" s="180"/>
      <c r="H135" s="180"/>
      <c r="I135" s="180"/>
      <c r="J135" s="179" t="s">
        <v>43</v>
      </c>
      <c r="K135" s="180"/>
      <c r="L135" s="180"/>
      <c r="M135" s="181" t="s">
        <v>10</v>
      </c>
      <c r="N135" s="182"/>
      <c r="P135" s="13"/>
    </row>
    <row r="136" spans="1:16" ht="18.75" customHeight="1" x14ac:dyDescent="0.4">
      <c r="A136" s="43"/>
      <c r="B136" s="43"/>
      <c r="C136" s="188" t="s">
        <v>42</v>
      </c>
      <c r="D136" s="206"/>
      <c r="E136" s="206"/>
      <c r="F136" s="188" t="s">
        <v>56</v>
      </c>
      <c r="G136" s="189"/>
      <c r="H136" s="189"/>
      <c r="I136" s="189"/>
      <c r="J136" s="188" t="s">
        <v>57</v>
      </c>
      <c r="K136" s="189"/>
      <c r="L136" s="189"/>
      <c r="M136" s="210" t="s">
        <v>45</v>
      </c>
      <c r="N136" s="189"/>
      <c r="P136" s="13"/>
    </row>
    <row r="137" spans="1:16" ht="35.25" x14ac:dyDescent="0.4">
      <c r="A137" s="46" t="s">
        <v>121</v>
      </c>
      <c r="B137" s="46"/>
      <c r="C137" s="46"/>
      <c r="D137" s="190">
        <f>SUM(J9:J10)</f>
        <v>0</v>
      </c>
      <c r="E137" s="190"/>
      <c r="F137" s="191">
        <f>IF(AND($G$132&gt;=4,K9="150回以上"),D137*3000,0)</f>
        <v>0</v>
      </c>
      <c r="G137" s="191"/>
      <c r="H137" s="191"/>
      <c r="I137" s="191"/>
      <c r="J137" s="191">
        <f>IF(AND($G$133&gt;=4,K9="100回以上"),D137*2000,0)</f>
        <v>0</v>
      </c>
      <c r="K137" s="191"/>
      <c r="L137" s="191"/>
      <c r="M137" s="58">
        <f>IF(AND(F137=0,J137=0),COUNTIF(C11:I11,"&gt;=50"),0)</f>
        <v>0</v>
      </c>
      <c r="N137" s="65">
        <f t="shared" ref="N137:N145" si="52">M137*100000</f>
        <v>0</v>
      </c>
      <c r="P137" s="13"/>
    </row>
    <row r="138" spans="1:16" ht="35.25" x14ac:dyDescent="0.4">
      <c r="A138" s="46" t="s">
        <v>122</v>
      </c>
      <c r="B138" s="46"/>
      <c r="C138" s="46"/>
      <c r="D138" s="190">
        <f>SUM(J16:J17)</f>
        <v>0</v>
      </c>
      <c r="E138" s="190"/>
      <c r="F138" s="191">
        <f>IF(AND($G$132&gt;=4,K16="150回以上"),D138*3000,0)</f>
        <v>0</v>
      </c>
      <c r="G138" s="191"/>
      <c r="H138" s="191"/>
      <c r="I138" s="191"/>
      <c r="J138" s="191">
        <f>IF(AND($G$133&gt;=4,K16="100回以上"),D138*2000,0)</f>
        <v>0</v>
      </c>
      <c r="K138" s="191"/>
      <c r="L138" s="191"/>
      <c r="M138" s="58">
        <f>IF(AND(F138=0,J138=0),COUNTIF(C18:I18,"&gt;=50"),0)</f>
        <v>0</v>
      </c>
      <c r="N138" s="65">
        <f t="shared" si="52"/>
        <v>0</v>
      </c>
      <c r="P138" s="13"/>
    </row>
    <row r="139" spans="1:16" ht="35.25" x14ac:dyDescent="0.4">
      <c r="A139" s="46" t="s">
        <v>123</v>
      </c>
      <c r="B139" s="46"/>
      <c r="C139" s="46"/>
      <c r="D139" s="190">
        <f>SUM(J23:J24)</f>
        <v>0</v>
      </c>
      <c r="E139" s="190"/>
      <c r="F139" s="191">
        <f>IF(AND($G$132&gt;=4,K23="150回以上"),D139*3000,0)</f>
        <v>0</v>
      </c>
      <c r="G139" s="191"/>
      <c r="H139" s="191"/>
      <c r="I139" s="191"/>
      <c r="J139" s="191">
        <f>IF(AND($G$133&gt;=4,K23="100回以上"),D139*2000,0)</f>
        <v>0</v>
      </c>
      <c r="K139" s="191"/>
      <c r="L139" s="191"/>
      <c r="M139" s="58">
        <f>IF(AND(F139=0,J139=0),COUNTIF(C25:I25,"&gt;=50"),0)</f>
        <v>0</v>
      </c>
      <c r="N139" s="65">
        <f t="shared" si="52"/>
        <v>0</v>
      </c>
      <c r="P139" s="13"/>
    </row>
    <row r="140" spans="1:16" ht="35.25" x14ac:dyDescent="0.4">
      <c r="A140" s="46" t="s">
        <v>124</v>
      </c>
      <c r="B140" s="46"/>
      <c r="C140" s="46"/>
      <c r="D140" s="190">
        <f>SUM(J30:J31)</f>
        <v>0</v>
      </c>
      <c r="E140" s="190"/>
      <c r="F140" s="191">
        <f>IF(AND($G$132&gt;=4,K30="150回以上"),D140*3000,0)</f>
        <v>0</v>
      </c>
      <c r="G140" s="191"/>
      <c r="H140" s="191"/>
      <c r="I140" s="191"/>
      <c r="J140" s="191">
        <f>IF(AND($G$133&gt;=4,K30="100回以上"),D140*2000,0)</f>
        <v>0</v>
      </c>
      <c r="K140" s="191"/>
      <c r="L140" s="191"/>
      <c r="M140" s="58">
        <f>IF(AND(F140=0,J140=0),COUNTIF(C32:I32,"&gt;=50"),0)</f>
        <v>0</v>
      </c>
      <c r="N140" s="65">
        <f t="shared" si="52"/>
        <v>0</v>
      </c>
      <c r="P140" s="13"/>
    </row>
    <row r="141" spans="1:16" ht="35.25" x14ac:dyDescent="0.4">
      <c r="A141" s="46" t="s">
        <v>125</v>
      </c>
      <c r="B141" s="46"/>
      <c r="C141" s="46"/>
      <c r="D141" s="190">
        <f>SUM(J37:J38)</f>
        <v>0</v>
      </c>
      <c r="E141" s="190"/>
      <c r="F141" s="191">
        <f>IF(AND($G$132&gt;=4,K37="150回以上"),D141*3000,0)</f>
        <v>0</v>
      </c>
      <c r="G141" s="191"/>
      <c r="H141" s="191"/>
      <c r="I141" s="191"/>
      <c r="J141" s="191">
        <f>IF(AND($G$133&gt;=4,K37="100回以上"),D141*2000,0)</f>
        <v>0</v>
      </c>
      <c r="K141" s="191"/>
      <c r="L141" s="191"/>
      <c r="M141" s="58">
        <f>IF(AND(F141=0,J141=0),COUNTIF(C39:I39,"&gt;=50"),0)</f>
        <v>0</v>
      </c>
      <c r="N141" s="65">
        <f t="shared" si="52"/>
        <v>0</v>
      </c>
      <c r="P141" s="13"/>
    </row>
    <row r="142" spans="1:16" ht="35.25" x14ac:dyDescent="0.4">
      <c r="A142" s="46" t="s">
        <v>126</v>
      </c>
      <c r="B142" s="46"/>
      <c r="C142" s="46"/>
      <c r="D142" s="190">
        <f>SUM(J44:J45)</f>
        <v>0</v>
      </c>
      <c r="E142" s="190"/>
      <c r="F142" s="191">
        <f>IF(AND($G$132&gt;=4,K44="150回以上"),D142*3000,0)</f>
        <v>0</v>
      </c>
      <c r="G142" s="191"/>
      <c r="H142" s="191"/>
      <c r="I142" s="191"/>
      <c r="J142" s="191">
        <f>IF(AND($G$133&gt;=4,K44="100回以上"),D142*2000,0)</f>
        <v>0</v>
      </c>
      <c r="K142" s="191"/>
      <c r="L142" s="191"/>
      <c r="M142" s="58">
        <f>IF(AND(F142=0,J142=0),COUNTIF(C46:I46,"&gt;=50"),0)</f>
        <v>0</v>
      </c>
      <c r="N142" s="65">
        <f t="shared" si="52"/>
        <v>0</v>
      </c>
      <c r="P142" s="13"/>
    </row>
    <row r="143" spans="1:16" ht="35.25" x14ac:dyDescent="0.4">
      <c r="A143" s="46" t="s">
        <v>127</v>
      </c>
      <c r="B143" s="46"/>
      <c r="C143" s="46"/>
      <c r="D143" s="190">
        <f>SUM(J51:J52)</f>
        <v>0</v>
      </c>
      <c r="E143" s="190"/>
      <c r="F143" s="191">
        <f>IF(AND($G$132&gt;=4,K51="150回以上"),D143*3000,0)</f>
        <v>0</v>
      </c>
      <c r="G143" s="191"/>
      <c r="H143" s="191"/>
      <c r="I143" s="191"/>
      <c r="J143" s="191">
        <f>IF(AND($G$133&gt;=4,K51="100回以上"),D143*2000,0)</f>
        <v>0</v>
      </c>
      <c r="K143" s="191"/>
      <c r="L143" s="191"/>
      <c r="M143" s="58">
        <f>IF(AND(F143=0,J143=0),COUNTIF(C53:I53,"&gt;=50"),0)</f>
        <v>0</v>
      </c>
      <c r="N143" s="65">
        <f t="shared" si="52"/>
        <v>0</v>
      </c>
      <c r="P143" s="13"/>
    </row>
    <row r="144" spans="1:16" ht="35.25" x14ac:dyDescent="0.4">
      <c r="A144" s="46" t="s">
        <v>128</v>
      </c>
      <c r="B144" s="46"/>
      <c r="C144" s="46"/>
      <c r="D144" s="190">
        <f>SUM(J58:J59)</f>
        <v>0</v>
      </c>
      <c r="E144" s="190"/>
      <c r="F144" s="191">
        <f>IF(AND($G$132&gt;=4,K58="150回以上"),D144*3000,0)</f>
        <v>0</v>
      </c>
      <c r="G144" s="191"/>
      <c r="H144" s="191"/>
      <c r="I144" s="191"/>
      <c r="J144" s="191">
        <f>IF(AND($G$133&gt;=4,K58="100回以上"),D144*2000,0)</f>
        <v>0</v>
      </c>
      <c r="K144" s="191"/>
      <c r="L144" s="191"/>
      <c r="M144" s="58">
        <f>IF(AND(F144=0,J144=0),COUNTIF(C60:I60,"&gt;=50"),0)</f>
        <v>0</v>
      </c>
      <c r="N144" s="65">
        <f t="shared" si="52"/>
        <v>0</v>
      </c>
      <c r="P144" s="13"/>
    </row>
    <row r="145" spans="1:15" ht="36" thickBot="1" x14ac:dyDescent="0.45">
      <c r="A145" s="51" t="s">
        <v>129</v>
      </c>
      <c r="B145" s="51"/>
      <c r="C145" s="51"/>
      <c r="D145" s="217">
        <f>SUM(J65:J66)</f>
        <v>0</v>
      </c>
      <c r="E145" s="217"/>
      <c r="F145" s="207">
        <f>IF(AND($G$132&gt;=4,K65="150回以上"),D145*3000,0)</f>
        <v>0</v>
      </c>
      <c r="G145" s="207"/>
      <c r="H145" s="207"/>
      <c r="I145" s="207"/>
      <c r="J145" s="207">
        <f>IF(AND($G$133&gt;=4,K65="100回以上"),D145*2000,0)</f>
        <v>0</v>
      </c>
      <c r="K145" s="207"/>
      <c r="L145" s="207"/>
      <c r="M145" s="59">
        <f>IF(AND(F145=0,J145=0),COUNTIF(C67:I67,"&gt;=50"),0)</f>
        <v>0</v>
      </c>
      <c r="N145" s="66">
        <f t="shared" si="52"/>
        <v>0</v>
      </c>
    </row>
    <row r="146" spans="1:15" ht="36" thickTop="1" x14ac:dyDescent="0.4">
      <c r="A146" s="54" t="s">
        <v>35</v>
      </c>
      <c r="B146" s="54"/>
      <c r="C146" s="54"/>
      <c r="D146" s="208">
        <f>SUM(D137:E145)</f>
        <v>0</v>
      </c>
      <c r="E146" s="208"/>
      <c r="F146" s="192">
        <f>SUM(F137:I145)</f>
        <v>0</v>
      </c>
      <c r="G146" s="192"/>
      <c r="H146" s="192"/>
      <c r="I146" s="192"/>
      <c r="J146" s="192">
        <f>SUM(J137:L145)</f>
        <v>0</v>
      </c>
      <c r="K146" s="192"/>
      <c r="L146" s="192"/>
      <c r="M146" s="60">
        <f>SUM(M137:M145)</f>
        <v>0</v>
      </c>
      <c r="N146" s="67">
        <f>SUM(N137:N145)</f>
        <v>0</v>
      </c>
    </row>
    <row r="147" spans="1:15" ht="90" customHeight="1" x14ac:dyDescent="0.4">
      <c r="A147" s="45"/>
      <c r="B147" s="71"/>
      <c r="C147" s="45"/>
      <c r="D147" s="202"/>
      <c r="E147" s="202"/>
      <c r="F147" s="45"/>
      <c r="G147" s="45"/>
      <c r="H147" s="45"/>
      <c r="I147" s="45"/>
      <c r="J147" s="45"/>
      <c r="K147" s="45"/>
      <c r="L147" s="45"/>
      <c r="M147" s="45"/>
      <c r="N147" s="45"/>
    </row>
    <row r="148" spans="1:15" ht="35.25" x14ac:dyDescent="0.4">
      <c r="A148" s="64" t="s">
        <v>22</v>
      </c>
      <c r="B148" s="196"/>
      <c r="C148" s="197"/>
      <c r="D148" s="197"/>
      <c r="E148" s="197"/>
      <c r="F148" s="197"/>
      <c r="G148" s="197"/>
      <c r="H148" s="198"/>
      <c r="I148" s="200" t="s">
        <v>23</v>
      </c>
      <c r="J148" s="200"/>
      <c r="K148" s="200"/>
      <c r="L148" s="201"/>
      <c r="M148" s="201"/>
      <c r="N148" s="201"/>
      <c r="O148" s="31"/>
    </row>
    <row r="149" spans="1:15" ht="35.25" x14ac:dyDescent="0.4">
      <c r="A149" s="64" t="s">
        <v>24</v>
      </c>
      <c r="B149" s="196"/>
      <c r="C149" s="197"/>
      <c r="D149" s="197"/>
      <c r="E149" s="197"/>
      <c r="F149" s="197"/>
      <c r="G149" s="197"/>
      <c r="H149" s="198"/>
      <c r="I149" s="200" t="s">
        <v>25</v>
      </c>
      <c r="J149" s="200"/>
      <c r="K149" s="200"/>
      <c r="L149" s="201"/>
      <c r="M149" s="201"/>
      <c r="N149" s="201"/>
      <c r="O149" s="30"/>
    </row>
    <row r="150" spans="1:15" ht="30" customHeight="1" x14ac:dyDescent="0.4">
      <c r="A150" s="64" t="s">
        <v>26</v>
      </c>
      <c r="B150" s="196"/>
      <c r="C150" s="197"/>
      <c r="D150" s="197"/>
      <c r="E150" s="197"/>
      <c r="F150" s="197"/>
      <c r="G150" s="197"/>
      <c r="H150" s="198"/>
      <c r="I150" s="200" t="s">
        <v>27</v>
      </c>
      <c r="J150" s="200"/>
      <c r="K150" s="200"/>
      <c r="L150" s="201"/>
      <c r="M150" s="201"/>
      <c r="N150" s="201"/>
      <c r="O150" s="30"/>
    </row>
    <row r="151" spans="1:15" ht="30" customHeight="1" x14ac:dyDescent="0.4">
      <c r="A151" s="64" t="s">
        <v>29</v>
      </c>
      <c r="B151" s="193"/>
      <c r="C151" s="194"/>
      <c r="D151" s="194"/>
      <c r="E151" s="194"/>
      <c r="F151" s="194"/>
      <c r="G151" s="194"/>
      <c r="H151" s="194"/>
      <c r="I151" s="194"/>
      <c r="J151" s="194"/>
      <c r="K151" s="194"/>
      <c r="L151" s="194"/>
      <c r="M151" s="194"/>
      <c r="N151" s="195"/>
      <c r="O151" s="29"/>
    </row>
    <row r="152" spans="1:15" ht="30" customHeight="1" x14ac:dyDescent="0.4">
      <c r="A152" s="64" t="s">
        <v>28</v>
      </c>
      <c r="B152" s="193"/>
      <c r="C152" s="194"/>
      <c r="D152" s="194"/>
      <c r="E152" s="194"/>
      <c r="F152" s="194"/>
      <c r="G152" s="194"/>
      <c r="H152" s="194"/>
      <c r="I152" s="194"/>
      <c r="J152" s="194"/>
      <c r="K152" s="194"/>
      <c r="L152" s="194"/>
      <c r="M152" s="194"/>
      <c r="N152" s="195"/>
      <c r="O152" s="32"/>
    </row>
    <row r="153" spans="1:15" ht="57.75" customHeight="1" x14ac:dyDescent="0.4">
      <c r="A153" s="199" t="s">
        <v>103</v>
      </c>
      <c r="B153" s="199"/>
      <c r="C153" s="199"/>
      <c r="D153" s="199"/>
      <c r="E153" s="199"/>
      <c r="F153" s="199"/>
      <c r="G153" s="199"/>
      <c r="H153" s="199"/>
      <c r="I153" s="199"/>
      <c r="J153" s="199"/>
      <c r="K153" s="199"/>
      <c r="L153" s="199"/>
      <c r="M153" s="199"/>
      <c r="N153" s="199"/>
      <c r="O153" s="199"/>
    </row>
    <row r="154" spans="1:15" x14ac:dyDescent="0.4">
      <c r="D154" s="203"/>
      <c r="E154" s="203"/>
    </row>
    <row r="155" spans="1:15" ht="18.75" customHeight="1" x14ac:dyDescent="0.4">
      <c r="D155" s="203"/>
      <c r="E155" s="203"/>
    </row>
    <row r="156" spans="1:15" ht="18.75" customHeight="1" x14ac:dyDescent="0.4">
      <c r="D156" s="203"/>
      <c r="E156" s="203"/>
    </row>
    <row r="157" spans="1:15" x14ac:dyDescent="0.4">
      <c r="D157" s="203"/>
      <c r="E157" s="203"/>
    </row>
    <row r="158" spans="1:15" x14ac:dyDescent="0.4">
      <c r="D158" s="203"/>
      <c r="E158" s="203"/>
    </row>
    <row r="159" spans="1:15" x14ac:dyDescent="0.4">
      <c r="D159" s="203"/>
      <c r="E159" s="203"/>
    </row>
    <row r="160" spans="1:15" x14ac:dyDescent="0.4">
      <c r="D160" s="203"/>
      <c r="E160" s="203"/>
    </row>
    <row r="161" spans="4:5" x14ac:dyDescent="0.4">
      <c r="D161" s="203"/>
      <c r="E161" s="203"/>
    </row>
    <row r="162" spans="4:5" x14ac:dyDescent="0.4">
      <c r="D162" s="203"/>
      <c r="E162" s="203"/>
    </row>
    <row r="163" spans="4:5" x14ac:dyDescent="0.4">
      <c r="D163" s="203"/>
      <c r="E163" s="203"/>
    </row>
    <row r="164" spans="4:5" x14ac:dyDescent="0.4">
      <c r="D164" s="203"/>
      <c r="E164" s="203"/>
    </row>
    <row r="165" spans="4:5" x14ac:dyDescent="0.4">
      <c r="D165" s="203"/>
      <c r="E165" s="203"/>
    </row>
    <row r="166" spans="4:5" x14ac:dyDescent="0.4">
      <c r="D166" s="203"/>
      <c r="E166" s="203"/>
    </row>
    <row r="167" spans="4:5" x14ac:dyDescent="0.4">
      <c r="D167" s="203"/>
      <c r="E167" s="203"/>
    </row>
    <row r="168" spans="4:5" x14ac:dyDescent="0.4">
      <c r="D168" s="203"/>
      <c r="E168" s="203"/>
    </row>
    <row r="169" spans="4:5" x14ac:dyDescent="0.4">
      <c r="D169" s="203"/>
      <c r="E169" s="203"/>
    </row>
  </sheetData>
  <mergeCells count="184">
    <mergeCell ref="A2:O2"/>
    <mergeCell ref="M110:O110"/>
    <mergeCell ref="J30:J31"/>
    <mergeCell ref="J37:J38"/>
    <mergeCell ref="J44:J45"/>
    <mergeCell ref="J51:J52"/>
    <mergeCell ref="J58:J59"/>
    <mergeCell ref="J65:J66"/>
    <mergeCell ref="K16:K17"/>
    <mergeCell ref="J16:J17"/>
    <mergeCell ref="K30:K31"/>
    <mergeCell ref="K37:K38"/>
    <mergeCell ref="K44:K45"/>
    <mergeCell ref="K51:K52"/>
    <mergeCell ref="K58:K59"/>
    <mergeCell ref="K65:K66"/>
    <mergeCell ref="C1:J1"/>
    <mergeCell ref="M136:N136"/>
    <mergeCell ref="J9:J10"/>
    <mergeCell ref="K9:K10"/>
    <mergeCell ref="J23:J24"/>
    <mergeCell ref="D145:E145"/>
    <mergeCell ref="K23:K24"/>
    <mergeCell ref="J145:L145"/>
    <mergeCell ref="D141:E141"/>
    <mergeCell ref="F141:I141"/>
    <mergeCell ref="J141:L141"/>
    <mergeCell ref="D142:E142"/>
    <mergeCell ref="F142:I142"/>
    <mergeCell ref="J142:L142"/>
    <mergeCell ref="D139:E139"/>
    <mergeCell ref="F139:I139"/>
    <mergeCell ref="J139:L139"/>
    <mergeCell ref="D140:E140"/>
    <mergeCell ref="F140:I140"/>
    <mergeCell ref="J140:L140"/>
    <mergeCell ref="J62:J63"/>
    <mergeCell ref="J55:J56"/>
    <mergeCell ref="J48:J49"/>
    <mergeCell ref="N1:O1"/>
    <mergeCell ref="D168:E168"/>
    <mergeCell ref="D169:E169"/>
    <mergeCell ref="E72:I72"/>
    <mergeCell ref="E73:I73"/>
    <mergeCell ref="E74:I74"/>
    <mergeCell ref="C135:E135"/>
    <mergeCell ref="C136:E136"/>
    <mergeCell ref="D162:E162"/>
    <mergeCell ref="D163:E163"/>
    <mergeCell ref="D164:E164"/>
    <mergeCell ref="D165:E165"/>
    <mergeCell ref="D166:E166"/>
    <mergeCell ref="D167:E167"/>
    <mergeCell ref="D156:E156"/>
    <mergeCell ref="D157:E157"/>
    <mergeCell ref="D158:E158"/>
    <mergeCell ref="D159:E159"/>
    <mergeCell ref="D160:E160"/>
    <mergeCell ref="D161:E161"/>
    <mergeCell ref="D154:E154"/>
    <mergeCell ref="D155:E155"/>
    <mergeCell ref="F145:I145"/>
    <mergeCell ref="D146:E146"/>
    <mergeCell ref="F146:I146"/>
    <mergeCell ref="B152:N152"/>
    <mergeCell ref="B151:N151"/>
    <mergeCell ref="B150:H150"/>
    <mergeCell ref="B149:H149"/>
    <mergeCell ref="B148:H148"/>
    <mergeCell ref="A153:O153"/>
    <mergeCell ref="D143:E143"/>
    <mergeCell ref="F143:I143"/>
    <mergeCell ref="J143:L143"/>
    <mergeCell ref="D144:E144"/>
    <mergeCell ref="F144:I144"/>
    <mergeCell ref="J144:L144"/>
    <mergeCell ref="I150:K150"/>
    <mergeCell ref="L150:N150"/>
    <mergeCell ref="D147:E147"/>
    <mergeCell ref="I148:K148"/>
    <mergeCell ref="L148:N148"/>
    <mergeCell ref="I149:K149"/>
    <mergeCell ref="L149:N149"/>
    <mergeCell ref="F136:I136"/>
    <mergeCell ref="J136:L136"/>
    <mergeCell ref="D137:E137"/>
    <mergeCell ref="F137:I137"/>
    <mergeCell ref="J137:L137"/>
    <mergeCell ref="D138:E138"/>
    <mergeCell ref="F138:I138"/>
    <mergeCell ref="J138:L138"/>
    <mergeCell ref="J146:L146"/>
    <mergeCell ref="A123:N123"/>
    <mergeCell ref="L64:N64"/>
    <mergeCell ref="L65:N65"/>
    <mergeCell ref="L68:N68"/>
    <mergeCell ref="L69:N69"/>
    <mergeCell ref="F135:I135"/>
    <mergeCell ref="J135:L135"/>
    <mergeCell ref="M135:N135"/>
    <mergeCell ref="L70:N70"/>
    <mergeCell ref="J69:J70"/>
    <mergeCell ref="A95:O95"/>
    <mergeCell ref="B101:M101"/>
    <mergeCell ref="B104:M104"/>
    <mergeCell ref="F126:J126"/>
    <mergeCell ref="A119:O119"/>
    <mergeCell ref="A88:M89"/>
    <mergeCell ref="A90:M91"/>
    <mergeCell ref="L54:N54"/>
    <mergeCell ref="L55:N55"/>
    <mergeCell ref="L57:N57"/>
    <mergeCell ref="L58:N58"/>
    <mergeCell ref="L61:N61"/>
    <mergeCell ref="L62:N62"/>
    <mergeCell ref="L43:N43"/>
    <mergeCell ref="L44:N44"/>
    <mergeCell ref="L47:N47"/>
    <mergeCell ref="L48:N48"/>
    <mergeCell ref="L50:N50"/>
    <mergeCell ref="L51:N51"/>
    <mergeCell ref="L56:N56"/>
    <mergeCell ref="L59:N59"/>
    <mergeCell ref="L42:N42"/>
    <mergeCell ref="L45:N45"/>
    <mergeCell ref="L49:N49"/>
    <mergeCell ref="L52:N52"/>
    <mergeCell ref="J6:J7"/>
    <mergeCell ref="K6:K7"/>
    <mergeCell ref="L6:N7"/>
    <mergeCell ref="L8:N8"/>
    <mergeCell ref="L9:N9"/>
    <mergeCell ref="L12:N12"/>
    <mergeCell ref="L13:N13"/>
    <mergeCell ref="J13:J14"/>
    <mergeCell ref="L35:N35"/>
    <mergeCell ref="L38:N38"/>
    <mergeCell ref="J41:J42"/>
    <mergeCell ref="J34:J35"/>
    <mergeCell ref="J27:J28"/>
    <mergeCell ref="J20:J21"/>
    <mergeCell ref="L63:N63"/>
    <mergeCell ref="L66:N66"/>
    <mergeCell ref="L10:N10"/>
    <mergeCell ref="L17:N17"/>
    <mergeCell ref="L14:N14"/>
    <mergeCell ref="L15:N15"/>
    <mergeCell ref="L16:N16"/>
    <mergeCell ref="L19:N19"/>
    <mergeCell ref="L20:N20"/>
    <mergeCell ref="L33:N33"/>
    <mergeCell ref="L34:N34"/>
    <mergeCell ref="L36:N36"/>
    <mergeCell ref="L37:N37"/>
    <mergeCell ref="L40:N40"/>
    <mergeCell ref="L41:N41"/>
    <mergeCell ref="L22:N22"/>
    <mergeCell ref="L23:N23"/>
    <mergeCell ref="L26:N26"/>
    <mergeCell ref="L27:N27"/>
    <mergeCell ref="L29:N29"/>
    <mergeCell ref="L30:N30"/>
    <mergeCell ref="L24:N24"/>
    <mergeCell ref="L28:N28"/>
    <mergeCell ref="L31:N31"/>
    <mergeCell ref="H116:O116"/>
    <mergeCell ref="B106:O106"/>
    <mergeCell ref="B107:D107"/>
    <mergeCell ref="E107:O107"/>
    <mergeCell ref="B108:D109"/>
    <mergeCell ref="E108:G108"/>
    <mergeCell ref="H108:O108"/>
    <mergeCell ref="E109:G109"/>
    <mergeCell ref="H109:N109"/>
    <mergeCell ref="D112:E113"/>
    <mergeCell ref="F112:G112"/>
    <mergeCell ref="H112:O112"/>
    <mergeCell ref="F113:G113"/>
    <mergeCell ref="H113:O113"/>
    <mergeCell ref="D114:E115"/>
    <mergeCell ref="F114:G114"/>
    <mergeCell ref="H114:O114"/>
    <mergeCell ref="F115:G115"/>
    <mergeCell ref="H115:N115"/>
  </mergeCells>
  <phoneticPr fontId="2"/>
  <dataValidations count="1">
    <dataValidation type="list" allowBlank="1" showInputMessage="1" sqref="K9 K51 K16 K23 K30 K37 K44 K58 K65">
      <formula1>"100回未満,100回以上,150回以上"</formula1>
    </dataValidation>
  </dataValidations>
  <pageMargins left="0.70866141732283472" right="0.70866141732283472" top="0.74803149606299213" bottom="0.74803149606299213" header="0.31496062992125984" footer="0.31496062992125984"/>
  <pageSetup paperSize="9" scale="38" fitToHeight="0" orientation="portrait" cellComments="asDisplayed" r:id="rId1"/>
  <rowBreaks count="2" manualBreakCount="2">
    <brk id="74" max="14" man="1"/>
    <brk id="109" max="1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4"/>
  <sheetViews>
    <sheetView tabSelected="1" view="pageBreakPreview" topLeftCell="A166" zoomScale="55" zoomScaleNormal="100" zoomScaleSheetLayoutView="55" workbookViewId="0">
      <selection activeCell="T178" sqref="T178"/>
    </sheetView>
  </sheetViews>
  <sheetFormatPr defaultRowHeight="18.75" x14ac:dyDescent="0.4"/>
  <cols>
    <col min="1" max="1" width="33.5" style="34" customWidth="1"/>
    <col min="2" max="2" width="11.875" style="72" customWidth="1"/>
    <col min="3" max="8" width="9.375" style="34" bestFit="1" customWidth="1"/>
    <col min="9" max="9" width="9.125" style="34" bestFit="1" customWidth="1"/>
    <col min="10" max="10" width="10.75" style="34" customWidth="1"/>
    <col min="11" max="11" width="7.75" style="34" customWidth="1"/>
    <col min="12" max="12" width="20.75" style="34" customWidth="1"/>
    <col min="13" max="13" width="20" style="34" customWidth="1"/>
    <col min="14" max="14" width="6.625" style="36" customWidth="1"/>
    <col min="15" max="15" width="17.875" style="34" customWidth="1"/>
    <col min="16" max="16" width="7.375" style="34" customWidth="1"/>
    <col min="17" max="17" width="36.625" style="34" customWidth="1"/>
    <col min="18" max="16384" width="9" style="34"/>
  </cols>
  <sheetData>
    <row r="1" spans="1:16" ht="50.25" customHeight="1" x14ac:dyDescent="0.4">
      <c r="A1" s="106" t="s">
        <v>46</v>
      </c>
      <c r="B1" s="106"/>
      <c r="C1" s="209"/>
      <c r="D1" s="209"/>
      <c r="E1" s="209"/>
      <c r="F1" s="209"/>
      <c r="G1" s="209"/>
      <c r="H1" s="209"/>
      <c r="I1" s="209"/>
      <c r="J1" s="209"/>
      <c r="K1" s="107"/>
      <c r="L1" s="107"/>
      <c r="M1" s="167" t="s">
        <v>104</v>
      </c>
      <c r="N1" s="167"/>
      <c r="O1" s="167"/>
      <c r="P1" s="167"/>
    </row>
    <row r="2" spans="1:16" ht="77.25" customHeight="1" x14ac:dyDescent="0.4">
      <c r="A2" s="219" t="s">
        <v>105</v>
      </c>
      <c r="B2" s="219"/>
      <c r="C2" s="219"/>
      <c r="D2" s="219"/>
      <c r="E2" s="219"/>
      <c r="F2" s="219"/>
      <c r="G2" s="219"/>
      <c r="H2" s="219"/>
      <c r="I2" s="219"/>
      <c r="J2" s="219"/>
      <c r="K2" s="219"/>
      <c r="L2" s="219"/>
      <c r="M2" s="219"/>
      <c r="N2" s="219"/>
      <c r="O2" s="219"/>
      <c r="P2" s="219"/>
    </row>
    <row r="3" spans="1:16" s="63" customFormat="1" ht="42" customHeight="1" x14ac:dyDescent="0.4">
      <c r="A3" s="110" t="s">
        <v>55</v>
      </c>
      <c r="B3" s="108"/>
      <c r="C3" s="108"/>
      <c r="D3" s="108"/>
      <c r="E3" s="108"/>
      <c r="F3" s="108"/>
      <c r="G3" s="108"/>
      <c r="H3" s="108"/>
      <c r="I3" s="108"/>
      <c r="J3" s="108"/>
      <c r="K3" s="108"/>
      <c r="L3" s="108"/>
      <c r="M3" s="107"/>
      <c r="N3" s="107"/>
      <c r="O3" s="109" t="s">
        <v>106</v>
      </c>
      <c r="P3" s="107"/>
    </row>
    <row r="4" spans="1:16" ht="45.75" customHeight="1" x14ac:dyDescent="0.4">
      <c r="A4" s="18"/>
      <c r="B4" s="18"/>
      <c r="C4" s="18"/>
      <c r="D4" s="18"/>
      <c r="E4" s="18"/>
      <c r="F4" s="18"/>
      <c r="G4" s="18"/>
      <c r="H4" s="18"/>
      <c r="I4" s="18"/>
      <c r="J4" s="245" t="s">
        <v>36</v>
      </c>
      <c r="K4" s="246"/>
      <c r="L4" s="249" t="s">
        <v>33</v>
      </c>
      <c r="M4" s="251" t="s">
        <v>8</v>
      </c>
      <c r="N4" s="252"/>
      <c r="O4" s="253"/>
      <c r="P4" s="8"/>
    </row>
    <row r="5" spans="1:16" ht="27.75" customHeight="1" x14ac:dyDescent="0.4">
      <c r="A5" s="18"/>
      <c r="B5" s="18"/>
      <c r="C5" s="23" t="s">
        <v>0</v>
      </c>
      <c r="D5" s="23" t="s">
        <v>1</v>
      </c>
      <c r="E5" s="23" t="s">
        <v>2</v>
      </c>
      <c r="F5" s="23" t="s">
        <v>3</v>
      </c>
      <c r="G5" s="23" t="s">
        <v>4</v>
      </c>
      <c r="H5" s="23" t="s">
        <v>5</v>
      </c>
      <c r="I5" s="23" t="s">
        <v>6</v>
      </c>
      <c r="J5" s="247"/>
      <c r="K5" s="248"/>
      <c r="L5" s="250"/>
      <c r="M5" s="254"/>
      <c r="N5" s="255"/>
      <c r="O5" s="256"/>
      <c r="P5" s="8"/>
    </row>
    <row r="6" spans="1:16" ht="27.75" customHeight="1" x14ac:dyDescent="0.4">
      <c r="A6" s="81"/>
      <c r="B6" s="82"/>
      <c r="C6" s="19">
        <v>44409</v>
      </c>
      <c r="D6" s="19">
        <f>C6+1</f>
        <v>44410</v>
      </c>
      <c r="E6" s="19">
        <f t="shared" ref="E6:H83" si="0">D6+1</f>
        <v>44411</v>
      </c>
      <c r="F6" s="19">
        <f t="shared" si="0"/>
        <v>44412</v>
      </c>
      <c r="G6" s="19">
        <f t="shared" si="0"/>
        <v>44413</v>
      </c>
      <c r="H6" s="19">
        <f t="shared" si="0"/>
        <v>44414</v>
      </c>
      <c r="I6" s="19">
        <f>H6+1</f>
        <v>44415</v>
      </c>
      <c r="J6" s="81"/>
      <c r="K6" s="82"/>
      <c r="L6" s="22"/>
      <c r="M6" s="231"/>
      <c r="N6" s="232"/>
      <c r="O6" s="233"/>
      <c r="P6" s="7"/>
    </row>
    <row r="7" spans="1:16" ht="27.75" customHeight="1" x14ac:dyDescent="0.4">
      <c r="A7" s="41" t="s">
        <v>39</v>
      </c>
      <c r="B7" s="76" t="s">
        <v>60</v>
      </c>
      <c r="C7" s="37"/>
      <c r="D7" s="37"/>
      <c r="E7" s="37"/>
      <c r="F7" s="37"/>
      <c r="G7" s="37"/>
      <c r="H7" s="37"/>
      <c r="I7" s="37"/>
      <c r="J7" s="221"/>
      <c r="K7" s="237"/>
      <c r="L7" s="229">
        <f>COUNTIF(C9:I9,"&gt;=50")</f>
        <v>0</v>
      </c>
      <c r="M7" s="231"/>
      <c r="N7" s="232"/>
      <c r="O7" s="233"/>
      <c r="P7" s="7"/>
    </row>
    <row r="8" spans="1:16" s="72" customFormat="1" ht="27.75" customHeight="1" x14ac:dyDescent="0.4">
      <c r="A8" s="41" t="s">
        <v>39</v>
      </c>
      <c r="B8" s="76" t="s">
        <v>61</v>
      </c>
      <c r="C8" s="37"/>
      <c r="D8" s="37"/>
      <c r="E8" s="37"/>
      <c r="F8" s="37"/>
      <c r="G8" s="37"/>
      <c r="H8" s="37"/>
      <c r="I8" s="37"/>
      <c r="J8" s="222"/>
      <c r="K8" s="238"/>
      <c r="L8" s="230"/>
      <c r="M8" s="231"/>
      <c r="N8" s="232"/>
      <c r="O8" s="233"/>
      <c r="P8" s="7"/>
    </row>
    <row r="9" spans="1:16" s="72" customFormat="1" ht="27.75" hidden="1" customHeight="1" x14ac:dyDescent="0.4">
      <c r="A9" s="41"/>
      <c r="B9" s="76"/>
      <c r="C9" s="37">
        <f t="shared" ref="C9:I9" si="1">C7+C8</f>
        <v>0</v>
      </c>
      <c r="D9" s="37">
        <f t="shared" si="1"/>
        <v>0</v>
      </c>
      <c r="E9" s="37">
        <f t="shared" si="1"/>
        <v>0</v>
      </c>
      <c r="F9" s="37">
        <f t="shared" si="1"/>
        <v>0</v>
      </c>
      <c r="G9" s="37">
        <f t="shared" si="1"/>
        <v>0</v>
      </c>
      <c r="H9" s="37">
        <f t="shared" si="1"/>
        <v>0</v>
      </c>
      <c r="I9" s="37">
        <f t="shared" si="1"/>
        <v>0</v>
      </c>
      <c r="J9" s="38"/>
      <c r="K9" s="35"/>
      <c r="L9" s="39"/>
      <c r="M9" s="231"/>
      <c r="N9" s="232"/>
      <c r="O9" s="233"/>
      <c r="P9" s="7"/>
    </row>
    <row r="10" spans="1:16" ht="27.75" customHeight="1" x14ac:dyDescent="0.4">
      <c r="A10" s="77" t="s">
        <v>40</v>
      </c>
      <c r="B10" s="77"/>
      <c r="C10" s="78"/>
      <c r="D10" s="78"/>
      <c r="E10" s="78"/>
      <c r="F10" s="78"/>
      <c r="G10" s="78"/>
      <c r="H10" s="78"/>
      <c r="I10" s="78"/>
      <c r="J10" s="135">
        <f>SUM(C10:I10)</f>
        <v>0</v>
      </c>
      <c r="K10" s="35" t="s">
        <v>18</v>
      </c>
      <c r="L10" s="22"/>
      <c r="M10" s="231"/>
      <c r="N10" s="232"/>
      <c r="O10" s="233"/>
      <c r="P10" s="7"/>
    </row>
    <row r="11" spans="1:16" ht="27.75" customHeight="1" x14ac:dyDescent="0.4">
      <c r="A11" s="77" t="s">
        <v>41</v>
      </c>
      <c r="B11" s="85" t="s">
        <v>60</v>
      </c>
      <c r="C11" s="78"/>
      <c r="D11" s="78"/>
      <c r="E11" s="78"/>
      <c r="F11" s="78"/>
      <c r="G11" s="78"/>
      <c r="H11" s="78"/>
      <c r="I11" s="78"/>
      <c r="J11" s="221">
        <f>SUM(C11:I12)</f>
        <v>0</v>
      </c>
      <c r="K11" s="223" t="s">
        <v>18</v>
      </c>
      <c r="L11" s="22"/>
      <c r="M11" s="231"/>
      <c r="N11" s="232"/>
      <c r="O11" s="233"/>
      <c r="P11" s="7"/>
    </row>
    <row r="12" spans="1:16" s="72" customFormat="1" ht="27.75" customHeight="1" x14ac:dyDescent="0.4">
      <c r="A12" s="77" t="s">
        <v>41</v>
      </c>
      <c r="B12" s="85" t="s">
        <v>61</v>
      </c>
      <c r="C12" s="78"/>
      <c r="D12" s="78"/>
      <c r="E12" s="78"/>
      <c r="F12" s="78"/>
      <c r="G12" s="78"/>
      <c r="H12" s="78"/>
      <c r="I12" s="78"/>
      <c r="J12" s="222"/>
      <c r="K12" s="224"/>
      <c r="L12" s="22"/>
      <c r="M12" s="231"/>
      <c r="N12" s="232"/>
      <c r="O12" s="233"/>
      <c r="P12" s="7"/>
    </row>
    <row r="13" spans="1:16" ht="27.75" customHeight="1" x14ac:dyDescent="0.4">
      <c r="A13" s="20" t="s">
        <v>31</v>
      </c>
      <c r="B13" s="85"/>
      <c r="C13" s="68"/>
      <c r="D13" s="68"/>
      <c r="E13" s="68"/>
      <c r="F13" s="68"/>
      <c r="G13" s="68"/>
      <c r="H13" s="68"/>
      <c r="I13" s="68"/>
      <c r="J13" s="27">
        <f>ROUNDDOWN(SUMIFS(C13:I13,C9:I9,"&gt;=50"),0)</f>
        <v>0</v>
      </c>
      <c r="K13" s="28" t="s">
        <v>19</v>
      </c>
      <c r="L13" s="24"/>
      <c r="M13" s="231"/>
      <c r="N13" s="232"/>
      <c r="O13" s="233"/>
      <c r="P13" s="7"/>
    </row>
    <row r="14" spans="1:16" ht="27.75" customHeight="1" x14ac:dyDescent="0.4">
      <c r="A14" s="20" t="s">
        <v>32</v>
      </c>
      <c r="B14" s="24"/>
      <c r="C14" s="68"/>
      <c r="D14" s="68"/>
      <c r="E14" s="68"/>
      <c r="F14" s="68"/>
      <c r="G14" s="68"/>
      <c r="H14" s="68"/>
      <c r="I14" s="68"/>
      <c r="J14" s="27">
        <f>ROUNDDOWN(SUMIFS(C14:I14,C9:I9,"&gt;=50"),0)</f>
        <v>0</v>
      </c>
      <c r="K14" s="28" t="s">
        <v>19</v>
      </c>
      <c r="L14" s="24"/>
      <c r="M14" s="231"/>
      <c r="N14" s="232"/>
      <c r="O14" s="233"/>
      <c r="P14" s="7"/>
    </row>
    <row r="15" spans="1:16" ht="27.75" customHeight="1" x14ac:dyDescent="0.4">
      <c r="A15" s="24"/>
      <c r="B15" s="24"/>
      <c r="C15" s="19">
        <f>I6+1</f>
        <v>44416</v>
      </c>
      <c r="D15" s="19">
        <f>C15+1</f>
        <v>44417</v>
      </c>
      <c r="E15" s="19">
        <f t="shared" si="0"/>
        <v>44418</v>
      </c>
      <c r="F15" s="19">
        <f t="shared" si="0"/>
        <v>44419</v>
      </c>
      <c r="G15" s="19">
        <f t="shared" si="0"/>
        <v>44420</v>
      </c>
      <c r="H15" s="19">
        <f t="shared" si="0"/>
        <v>44421</v>
      </c>
      <c r="I15" s="19">
        <f>H15+1</f>
        <v>44422</v>
      </c>
      <c r="J15" s="81"/>
      <c r="K15" s="82"/>
      <c r="L15" s="22"/>
      <c r="M15" s="231"/>
      <c r="N15" s="232"/>
      <c r="O15" s="233"/>
      <c r="P15" s="7"/>
    </row>
    <row r="16" spans="1:16" ht="27.75" customHeight="1" x14ac:dyDescent="0.4">
      <c r="A16" s="41" t="s">
        <v>39</v>
      </c>
      <c r="B16" s="76" t="s">
        <v>60</v>
      </c>
      <c r="C16" s="37"/>
      <c r="D16" s="37"/>
      <c r="E16" s="37"/>
      <c r="F16" s="37"/>
      <c r="G16" s="37"/>
      <c r="H16" s="37"/>
      <c r="I16" s="37"/>
      <c r="J16" s="221"/>
      <c r="K16" s="237"/>
      <c r="L16" s="229">
        <f>COUNTIF(C18:I18,"&gt;=50")</f>
        <v>0</v>
      </c>
      <c r="M16" s="231"/>
      <c r="N16" s="232"/>
      <c r="O16" s="233"/>
      <c r="P16" s="7"/>
    </row>
    <row r="17" spans="1:16" s="72" customFormat="1" ht="27.75" customHeight="1" x14ac:dyDescent="0.4">
      <c r="A17" s="41" t="s">
        <v>39</v>
      </c>
      <c r="B17" s="76" t="s">
        <v>61</v>
      </c>
      <c r="C17" s="37"/>
      <c r="D17" s="37"/>
      <c r="E17" s="37"/>
      <c r="F17" s="37"/>
      <c r="G17" s="37"/>
      <c r="H17" s="37"/>
      <c r="I17" s="37"/>
      <c r="J17" s="222"/>
      <c r="K17" s="238"/>
      <c r="L17" s="230"/>
      <c r="M17" s="231"/>
      <c r="N17" s="232"/>
      <c r="O17" s="233"/>
      <c r="P17" s="7"/>
    </row>
    <row r="18" spans="1:16" ht="27.75" hidden="1" customHeight="1" x14ac:dyDescent="0.4">
      <c r="A18" s="41"/>
      <c r="B18" s="76"/>
      <c r="C18" s="37">
        <f t="shared" ref="C18:F18" si="2">C16+C17</f>
        <v>0</v>
      </c>
      <c r="D18" s="37">
        <f t="shared" si="2"/>
        <v>0</v>
      </c>
      <c r="E18" s="37">
        <f t="shared" si="2"/>
        <v>0</v>
      </c>
      <c r="F18" s="37">
        <f t="shared" si="2"/>
        <v>0</v>
      </c>
      <c r="G18" s="37">
        <f t="shared" ref="G18:I18" si="3">G16+G17</f>
        <v>0</v>
      </c>
      <c r="H18" s="37">
        <f t="shared" si="3"/>
        <v>0</v>
      </c>
      <c r="I18" s="37">
        <f t="shared" si="3"/>
        <v>0</v>
      </c>
      <c r="J18" s="38"/>
      <c r="K18" s="35"/>
      <c r="L18" s="39"/>
      <c r="M18" s="231"/>
      <c r="N18" s="232"/>
      <c r="O18" s="233"/>
      <c r="P18" s="7"/>
    </row>
    <row r="19" spans="1:16" s="72" customFormat="1" ht="27.75" customHeight="1" x14ac:dyDescent="0.4">
      <c r="A19" s="77" t="s">
        <v>40</v>
      </c>
      <c r="B19" s="77"/>
      <c r="C19" s="78"/>
      <c r="D19" s="78"/>
      <c r="E19" s="78"/>
      <c r="F19" s="78"/>
      <c r="G19" s="78"/>
      <c r="H19" s="78"/>
      <c r="I19" s="78"/>
      <c r="J19" s="135">
        <f>SUM(C19:I19)</f>
        <v>0</v>
      </c>
      <c r="K19" s="35" t="s">
        <v>18</v>
      </c>
      <c r="L19" s="22"/>
      <c r="M19" s="231"/>
      <c r="N19" s="232"/>
      <c r="O19" s="233"/>
      <c r="P19" s="7"/>
    </row>
    <row r="20" spans="1:16" ht="27.75" customHeight="1" x14ac:dyDescent="0.4">
      <c r="A20" s="77" t="s">
        <v>41</v>
      </c>
      <c r="B20" s="85" t="s">
        <v>60</v>
      </c>
      <c r="C20" s="78"/>
      <c r="D20" s="78"/>
      <c r="E20" s="78"/>
      <c r="F20" s="78"/>
      <c r="G20" s="78"/>
      <c r="H20" s="78"/>
      <c r="I20" s="78"/>
      <c r="J20" s="221">
        <f>SUM(C20:I21)</f>
        <v>0</v>
      </c>
      <c r="K20" s="223" t="s">
        <v>18</v>
      </c>
      <c r="L20" s="22"/>
      <c r="M20" s="231"/>
      <c r="N20" s="232"/>
      <c r="O20" s="233"/>
      <c r="P20" s="7"/>
    </row>
    <row r="21" spans="1:16" s="72" customFormat="1" ht="27.75" customHeight="1" x14ac:dyDescent="0.4">
      <c r="A21" s="77" t="s">
        <v>41</v>
      </c>
      <c r="B21" s="85" t="s">
        <v>61</v>
      </c>
      <c r="C21" s="78"/>
      <c r="D21" s="78"/>
      <c r="E21" s="78"/>
      <c r="F21" s="78"/>
      <c r="G21" s="78"/>
      <c r="H21" s="78"/>
      <c r="I21" s="78"/>
      <c r="J21" s="222"/>
      <c r="K21" s="224"/>
      <c r="L21" s="22"/>
      <c r="M21" s="231"/>
      <c r="N21" s="232"/>
      <c r="O21" s="233"/>
      <c r="P21" s="7"/>
    </row>
    <row r="22" spans="1:16" ht="27.75" customHeight="1" x14ac:dyDescent="0.4">
      <c r="A22" s="20" t="s">
        <v>31</v>
      </c>
      <c r="B22" s="24"/>
      <c r="C22" s="68"/>
      <c r="D22" s="68"/>
      <c r="E22" s="68"/>
      <c r="F22" s="68"/>
      <c r="G22" s="68"/>
      <c r="H22" s="68"/>
      <c r="I22" s="68"/>
      <c r="J22" s="27">
        <f>ROUNDDOWN(SUMIFS(C22:I22,C18:I18,"&gt;=50"),0)</f>
        <v>0</v>
      </c>
      <c r="K22" s="28" t="s">
        <v>19</v>
      </c>
      <c r="L22" s="24"/>
      <c r="M22" s="231"/>
      <c r="N22" s="232"/>
      <c r="O22" s="233"/>
      <c r="P22" s="7"/>
    </row>
    <row r="23" spans="1:16" ht="27.75" customHeight="1" x14ac:dyDescent="0.4">
      <c r="A23" s="20" t="s">
        <v>32</v>
      </c>
      <c r="B23" s="24"/>
      <c r="C23" s="68"/>
      <c r="D23" s="68"/>
      <c r="E23" s="68"/>
      <c r="F23" s="68"/>
      <c r="G23" s="68"/>
      <c r="H23" s="68"/>
      <c r="I23" s="68"/>
      <c r="J23" s="27">
        <f>ROUNDDOWN(SUMIFS(C23:I23,C18:I18,"&gt;=50"),0)</f>
        <v>0</v>
      </c>
      <c r="K23" s="28" t="s">
        <v>19</v>
      </c>
      <c r="L23" s="24"/>
      <c r="M23" s="231"/>
      <c r="N23" s="232"/>
      <c r="O23" s="233"/>
      <c r="P23" s="7"/>
    </row>
    <row r="24" spans="1:16" ht="26.25" customHeight="1" x14ac:dyDescent="0.4">
      <c r="A24" s="24"/>
      <c r="B24" s="24"/>
      <c r="C24" s="19">
        <f>I15+1</f>
        <v>44423</v>
      </c>
      <c r="D24" s="19">
        <f>C24+1</f>
        <v>44424</v>
      </c>
      <c r="E24" s="19">
        <f t="shared" si="0"/>
        <v>44425</v>
      </c>
      <c r="F24" s="19">
        <f t="shared" si="0"/>
        <v>44426</v>
      </c>
      <c r="G24" s="19">
        <f t="shared" si="0"/>
        <v>44427</v>
      </c>
      <c r="H24" s="19">
        <f t="shared" si="0"/>
        <v>44428</v>
      </c>
      <c r="I24" s="19">
        <f>H24+1</f>
        <v>44429</v>
      </c>
      <c r="J24" s="81"/>
      <c r="K24" s="82"/>
      <c r="L24" s="22"/>
      <c r="M24" s="231"/>
      <c r="N24" s="232"/>
      <c r="O24" s="233"/>
      <c r="P24" s="7"/>
    </row>
    <row r="25" spans="1:16" ht="26.25" customHeight="1" x14ac:dyDescent="0.4">
      <c r="A25" s="41" t="s">
        <v>39</v>
      </c>
      <c r="B25" s="76" t="s">
        <v>60</v>
      </c>
      <c r="C25" s="37"/>
      <c r="D25" s="37"/>
      <c r="E25" s="37"/>
      <c r="F25" s="37"/>
      <c r="G25" s="37"/>
      <c r="H25" s="37"/>
      <c r="I25" s="37"/>
      <c r="J25" s="221"/>
      <c r="K25" s="237"/>
      <c r="L25" s="229">
        <f>COUNTIF(C27:I27,"&gt;=50")</f>
        <v>0</v>
      </c>
      <c r="M25" s="231"/>
      <c r="N25" s="232"/>
      <c r="O25" s="233"/>
      <c r="P25" s="7"/>
    </row>
    <row r="26" spans="1:16" s="72" customFormat="1" ht="26.25" customHeight="1" x14ac:dyDescent="0.4">
      <c r="A26" s="41" t="s">
        <v>39</v>
      </c>
      <c r="B26" s="76" t="s">
        <v>61</v>
      </c>
      <c r="C26" s="37"/>
      <c r="D26" s="37"/>
      <c r="E26" s="37"/>
      <c r="F26" s="37"/>
      <c r="G26" s="37"/>
      <c r="H26" s="37"/>
      <c r="I26" s="37"/>
      <c r="J26" s="222"/>
      <c r="K26" s="238"/>
      <c r="L26" s="230"/>
      <c r="M26" s="231"/>
      <c r="N26" s="232"/>
      <c r="O26" s="233"/>
      <c r="P26" s="7"/>
    </row>
    <row r="27" spans="1:16" s="72" customFormat="1" ht="26.25" hidden="1" customHeight="1" x14ac:dyDescent="0.4">
      <c r="A27" s="41"/>
      <c r="B27" s="76"/>
      <c r="C27" s="37">
        <f>C25+C26</f>
        <v>0</v>
      </c>
      <c r="D27" s="37">
        <f t="shared" ref="D27:I27" si="4">D25+D26</f>
        <v>0</v>
      </c>
      <c r="E27" s="37">
        <f t="shared" si="4"/>
        <v>0</v>
      </c>
      <c r="F27" s="37">
        <f t="shared" si="4"/>
        <v>0</v>
      </c>
      <c r="G27" s="37">
        <f t="shared" si="4"/>
        <v>0</v>
      </c>
      <c r="H27" s="37">
        <f t="shared" si="4"/>
        <v>0</v>
      </c>
      <c r="I27" s="37">
        <f t="shared" si="4"/>
        <v>0</v>
      </c>
      <c r="J27" s="38"/>
      <c r="K27" s="35"/>
      <c r="L27" s="39"/>
      <c r="M27" s="231"/>
      <c r="N27" s="232"/>
      <c r="O27" s="233"/>
      <c r="P27" s="7"/>
    </row>
    <row r="28" spans="1:16" ht="26.25" customHeight="1" x14ac:dyDescent="0.4">
      <c r="A28" s="77" t="s">
        <v>40</v>
      </c>
      <c r="B28" s="77"/>
      <c r="C28" s="78"/>
      <c r="D28" s="78"/>
      <c r="E28" s="78"/>
      <c r="F28" s="78"/>
      <c r="G28" s="78"/>
      <c r="H28" s="78"/>
      <c r="I28" s="78"/>
      <c r="J28" s="135">
        <f>SUM(C28:I28)</f>
        <v>0</v>
      </c>
      <c r="K28" s="35" t="s">
        <v>18</v>
      </c>
      <c r="L28" s="22"/>
      <c r="M28" s="231"/>
      <c r="N28" s="232"/>
      <c r="O28" s="233"/>
      <c r="P28" s="7"/>
    </row>
    <row r="29" spans="1:16" ht="26.25" customHeight="1" x14ac:dyDescent="0.4">
      <c r="A29" s="77" t="s">
        <v>41</v>
      </c>
      <c r="B29" s="85" t="s">
        <v>60</v>
      </c>
      <c r="C29" s="78"/>
      <c r="D29" s="78"/>
      <c r="E29" s="78"/>
      <c r="F29" s="78"/>
      <c r="G29" s="78"/>
      <c r="H29" s="78"/>
      <c r="I29" s="78"/>
      <c r="J29" s="221">
        <f>SUM(C29:I30)</f>
        <v>0</v>
      </c>
      <c r="K29" s="223" t="s">
        <v>18</v>
      </c>
      <c r="L29" s="22"/>
      <c r="M29" s="231"/>
      <c r="N29" s="232"/>
      <c r="O29" s="233"/>
      <c r="P29" s="7"/>
    </row>
    <row r="30" spans="1:16" s="72" customFormat="1" ht="26.25" customHeight="1" x14ac:dyDescent="0.4">
      <c r="A30" s="77" t="s">
        <v>41</v>
      </c>
      <c r="B30" s="85" t="s">
        <v>61</v>
      </c>
      <c r="C30" s="78"/>
      <c r="D30" s="78"/>
      <c r="E30" s="78"/>
      <c r="F30" s="78"/>
      <c r="G30" s="78"/>
      <c r="H30" s="78"/>
      <c r="I30" s="78"/>
      <c r="J30" s="222"/>
      <c r="K30" s="224"/>
      <c r="L30" s="22"/>
      <c r="M30" s="231"/>
      <c r="N30" s="232"/>
      <c r="O30" s="233"/>
      <c r="P30" s="7"/>
    </row>
    <row r="31" spans="1:16" ht="27.75" customHeight="1" x14ac:dyDescent="0.4">
      <c r="A31" s="20" t="s">
        <v>31</v>
      </c>
      <c r="B31" s="24"/>
      <c r="C31" s="68"/>
      <c r="D31" s="68"/>
      <c r="E31" s="68"/>
      <c r="F31" s="68"/>
      <c r="G31" s="68"/>
      <c r="H31" s="68"/>
      <c r="I31" s="68"/>
      <c r="J31" s="27">
        <f>ROUNDDOWN(SUMIFS(C31:I31,C27:I27,"&gt;=50"),0)</f>
        <v>0</v>
      </c>
      <c r="K31" s="28" t="s">
        <v>19</v>
      </c>
      <c r="L31" s="24"/>
      <c r="M31" s="231"/>
      <c r="N31" s="232"/>
      <c r="O31" s="233"/>
      <c r="P31" s="7"/>
    </row>
    <row r="32" spans="1:16" ht="27.75" customHeight="1" x14ac:dyDescent="0.4">
      <c r="A32" s="20" t="s">
        <v>32</v>
      </c>
      <c r="B32" s="24"/>
      <c r="C32" s="68"/>
      <c r="D32" s="68"/>
      <c r="E32" s="68"/>
      <c r="F32" s="68"/>
      <c r="G32" s="68"/>
      <c r="H32" s="68"/>
      <c r="I32" s="68"/>
      <c r="J32" s="27">
        <f>ROUNDDOWN(SUMIFS(C32:I32,C27:I27,"&gt;=50"),0)</f>
        <v>0</v>
      </c>
      <c r="K32" s="28" t="s">
        <v>19</v>
      </c>
      <c r="L32" s="24"/>
      <c r="M32" s="231"/>
      <c r="N32" s="232"/>
      <c r="O32" s="233"/>
      <c r="P32" s="7"/>
    </row>
    <row r="33" spans="1:16" ht="26.25" customHeight="1" x14ac:dyDescent="0.4">
      <c r="A33" s="24"/>
      <c r="B33" s="24"/>
      <c r="C33" s="19">
        <f>I24+1</f>
        <v>44430</v>
      </c>
      <c r="D33" s="19">
        <f>C33+1</f>
        <v>44431</v>
      </c>
      <c r="E33" s="19">
        <f t="shared" si="0"/>
        <v>44432</v>
      </c>
      <c r="F33" s="19">
        <f t="shared" si="0"/>
        <v>44433</v>
      </c>
      <c r="G33" s="19">
        <f t="shared" si="0"/>
        <v>44434</v>
      </c>
      <c r="H33" s="19">
        <f t="shared" si="0"/>
        <v>44435</v>
      </c>
      <c r="I33" s="19">
        <f>H33+1</f>
        <v>44436</v>
      </c>
      <c r="J33" s="81"/>
      <c r="K33" s="82"/>
      <c r="L33" s="22"/>
      <c r="M33" s="231"/>
      <c r="N33" s="232"/>
      <c r="O33" s="233"/>
      <c r="P33" s="7"/>
    </row>
    <row r="34" spans="1:16" ht="26.25" customHeight="1" x14ac:dyDescent="0.4">
      <c r="A34" s="41" t="s">
        <v>39</v>
      </c>
      <c r="B34" s="76" t="s">
        <v>60</v>
      </c>
      <c r="C34" s="37"/>
      <c r="D34" s="37"/>
      <c r="E34" s="37"/>
      <c r="F34" s="37"/>
      <c r="G34" s="37"/>
      <c r="H34" s="37"/>
      <c r="I34" s="37"/>
      <c r="J34" s="221"/>
      <c r="K34" s="237"/>
      <c r="L34" s="229">
        <f>COUNTIF(C36:I36,"&gt;=50")</f>
        <v>0</v>
      </c>
      <c r="M34" s="231"/>
      <c r="N34" s="232"/>
      <c r="O34" s="233"/>
      <c r="P34" s="7"/>
    </row>
    <row r="35" spans="1:16" s="72" customFormat="1" ht="26.25" customHeight="1" x14ac:dyDescent="0.4">
      <c r="A35" s="41" t="s">
        <v>39</v>
      </c>
      <c r="B35" s="76" t="s">
        <v>61</v>
      </c>
      <c r="C35" s="37"/>
      <c r="D35" s="37"/>
      <c r="E35" s="37"/>
      <c r="F35" s="37"/>
      <c r="G35" s="37"/>
      <c r="H35" s="37"/>
      <c r="I35" s="37"/>
      <c r="J35" s="222"/>
      <c r="K35" s="238"/>
      <c r="L35" s="230"/>
      <c r="M35" s="231"/>
      <c r="N35" s="232"/>
      <c r="O35" s="233"/>
      <c r="P35" s="7"/>
    </row>
    <row r="36" spans="1:16" s="72" customFormat="1" ht="26.25" hidden="1" customHeight="1" x14ac:dyDescent="0.4">
      <c r="A36" s="41"/>
      <c r="B36" s="76"/>
      <c r="C36" s="37">
        <f>C34+C35</f>
        <v>0</v>
      </c>
      <c r="D36" s="37">
        <f t="shared" ref="D36" si="5">D34+D35</f>
        <v>0</v>
      </c>
      <c r="E36" s="37">
        <f t="shared" ref="E36:I36" si="6">E34+E35</f>
        <v>0</v>
      </c>
      <c r="F36" s="37">
        <f t="shared" si="6"/>
        <v>0</v>
      </c>
      <c r="G36" s="37">
        <f t="shared" si="6"/>
        <v>0</v>
      </c>
      <c r="H36" s="37">
        <f t="shared" si="6"/>
        <v>0</v>
      </c>
      <c r="I36" s="37">
        <f t="shared" si="6"/>
        <v>0</v>
      </c>
      <c r="J36" s="38"/>
      <c r="K36" s="35"/>
      <c r="L36" s="39"/>
      <c r="M36" s="231"/>
      <c r="N36" s="232"/>
      <c r="O36" s="233"/>
      <c r="P36" s="7"/>
    </row>
    <row r="37" spans="1:16" ht="26.25" customHeight="1" x14ac:dyDescent="0.4">
      <c r="A37" s="77" t="s">
        <v>40</v>
      </c>
      <c r="B37" s="77"/>
      <c r="C37" s="78"/>
      <c r="D37" s="78"/>
      <c r="E37" s="78"/>
      <c r="F37" s="78"/>
      <c r="G37" s="78"/>
      <c r="H37" s="78"/>
      <c r="I37" s="78"/>
      <c r="J37" s="135">
        <f>SUM(C37:I37)</f>
        <v>0</v>
      </c>
      <c r="K37" s="35" t="s">
        <v>18</v>
      </c>
      <c r="L37" s="22"/>
      <c r="M37" s="231"/>
      <c r="N37" s="232"/>
      <c r="O37" s="233"/>
      <c r="P37" s="7"/>
    </row>
    <row r="38" spans="1:16" ht="26.25" customHeight="1" x14ac:dyDescent="0.4">
      <c r="A38" s="77" t="s">
        <v>41</v>
      </c>
      <c r="B38" s="85" t="s">
        <v>60</v>
      </c>
      <c r="C38" s="78"/>
      <c r="D38" s="78"/>
      <c r="E38" s="78"/>
      <c r="F38" s="78"/>
      <c r="G38" s="78"/>
      <c r="H38" s="78"/>
      <c r="I38" s="78"/>
      <c r="J38" s="221">
        <f>SUM(C38:I39)</f>
        <v>0</v>
      </c>
      <c r="K38" s="223" t="s">
        <v>18</v>
      </c>
      <c r="L38" s="22"/>
      <c r="M38" s="231"/>
      <c r="N38" s="232"/>
      <c r="O38" s="233"/>
      <c r="P38" s="7"/>
    </row>
    <row r="39" spans="1:16" s="72" customFormat="1" ht="26.25" customHeight="1" x14ac:dyDescent="0.4">
      <c r="A39" s="77" t="s">
        <v>41</v>
      </c>
      <c r="B39" s="85" t="s">
        <v>61</v>
      </c>
      <c r="C39" s="78"/>
      <c r="D39" s="78"/>
      <c r="E39" s="78"/>
      <c r="F39" s="78"/>
      <c r="G39" s="78"/>
      <c r="H39" s="78"/>
      <c r="I39" s="78"/>
      <c r="J39" s="222"/>
      <c r="K39" s="224"/>
      <c r="L39" s="22"/>
      <c r="M39" s="231"/>
      <c r="N39" s="232"/>
      <c r="O39" s="233"/>
      <c r="P39" s="7"/>
    </row>
    <row r="40" spans="1:16" ht="27.75" customHeight="1" x14ac:dyDescent="0.4">
      <c r="A40" s="20" t="s">
        <v>31</v>
      </c>
      <c r="B40" s="24"/>
      <c r="C40" s="68"/>
      <c r="D40" s="68"/>
      <c r="E40" s="68"/>
      <c r="F40" s="68"/>
      <c r="G40" s="68"/>
      <c r="H40" s="68"/>
      <c r="I40" s="68"/>
      <c r="J40" s="27">
        <f>ROUNDDOWN(SUMIFS(C40:I40,C36:I36,"&gt;=50"),0)</f>
        <v>0</v>
      </c>
      <c r="K40" s="28" t="s">
        <v>19</v>
      </c>
      <c r="L40" s="24"/>
      <c r="M40" s="231"/>
      <c r="N40" s="232"/>
      <c r="O40" s="233"/>
      <c r="P40" s="7"/>
    </row>
    <row r="41" spans="1:16" ht="27.75" customHeight="1" x14ac:dyDescent="0.4">
      <c r="A41" s="20" t="s">
        <v>32</v>
      </c>
      <c r="B41" s="24"/>
      <c r="C41" s="68"/>
      <c r="D41" s="68"/>
      <c r="E41" s="68"/>
      <c r="F41" s="68"/>
      <c r="G41" s="68"/>
      <c r="H41" s="68"/>
      <c r="I41" s="68"/>
      <c r="J41" s="27">
        <f>ROUNDDOWN(SUMIFS(C41:I41,C36:I36,"&gt;=50"),0)</f>
        <v>0</v>
      </c>
      <c r="K41" s="28" t="s">
        <v>19</v>
      </c>
      <c r="L41" s="24"/>
      <c r="M41" s="231"/>
      <c r="N41" s="232"/>
      <c r="O41" s="233"/>
      <c r="P41" s="7"/>
    </row>
    <row r="42" spans="1:16" ht="27" customHeight="1" x14ac:dyDescent="0.4">
      <c r="A42" s="24"/>
      <c r="B42" s="24"/>
      <c r="C42" s="19">
        <f>I33+1</f>
        <v>44437</v>
      </c>
      <c r="D42" s="19">
        <f>C42+1</f>
        <v>44438</v>
      </c>
      <c r="E42" s="19">
        <f t="shared" si="0"/>
        <v>44439</v>
      </c>
      <c r="F42" s="19">
        <f t="shared" si="0"/>
        <v>44440</v>
      </c>
      <c r="G42" s="19">
        <f t="shared" si="0"/>
        <v>44441</v>
      </c>
      <c r="H42" s="19">
        <f t="shared" si="0"/>
        <v>44442</v>
      </c>
      <c r="I42" s="19">
        <f>H42+1</f>
        <v>44443</v>
      </c>
      <c r="J42" s="81"/>
      <c r="K42" s="82"/>
      <c r="L42" s="22"/>
      <c r="M42" s="231"/>
      <c r="N42" s="232"/>
      <c r="O42" s="233"/>
      <c r="P42" s="7"/>
    </row>
    <row r="43" spans="1:16" ht="27" customHeight="1" x14ac:dyDescent="0.4">
      <c r="A43" s="41" t="s">
        <v>39</v>
      </c>
      <c r="B43" s="76" t="s">
        <v>60</v>
      </c>
      <c r="C43" s="37"/>
      <c r="D43" s="37"/>
      <c r="E43" s="37"/>
      <c r="F43" s="37"/>
      <c r="G43" s="37"/>
      <c r="H43" s="37"/>
      <c r="I43" s="37"/>
      <c r="J43" s="221"/>
      <c r="K43" s="237"/>
      <c r="L43" s="229">
        <f>COUNTIF(C45:I45,"&gt;=50")</f>
        <v>0</v>
      </c>
      <c r="M43" s="231"/>
      <c r="N43" s="232"/>
      <c r="O43" s="233"/>
      <c r="P43" s="7"/>
    </row>
    <row r="44" spans="1:16" s="72" customFormat="1" ht="27" customHeight="1" x14ac:dyDescent="0.4">
      <c r="A44" s="41" t="s">
        <v>39</v>
      </c>
      <c r="B44" s="76" t="s">
        <v>61</v>
      </c>
      <c r="C44" s="37"/>
      <c r="D44" s="37"/>
      <c r="E44" s="37"/>
      <c r="F44" s="37"/>
      <c r="G44" s="37"/>
      <c r="H44" s="37"/>
      <c r="I44" s="37"/>
      <c r="J44" s="222"/>
      <c r="K44" s="238"/>
      <c r="L44" s="230"/>
      <c r="M44" s="231"/>
      <c r="N44" s="232"/>
      <c r="O44" s="233"/>
      <c r="P44" s="7"/>
    </row>
    <row r="45" spans="1:16" s="72" customFormat="1" ht="27" hidden="1" customHeight="1" x14ac:dyDescent="0.4">
      <c r="A45" s="41"/>
      <c r="B45" s="76"/>
      <c r="C45" s="37">
        <f>C43+C44</f>
        <v>0</v>
      </c>
      <c r="D45" s="37">
        <f t="shared" ref="D45" si="7">D43+D44</f>
        <v>0</v>
      </c>
      <c r="E45" s="37">
        <f t="shared" ref="E45" si="8">E43+E44</f>
        <v>0</v>
      </c>
      <c r="F45" s="37">
        <f t="shared" ref="F45:G45" si="9">F43+F44</f>
        <v>0</v>
      </c>
      <c r="G45" s="37">
        <f t="shared" si="9"/>
        <v>0</v>
      </c>
      <c r="H45" s="37">
        <f t="shared" ref="H45" si="10">H43+H44</f>
        <v>0</v>
      </c>
      <c r="I45" s="37">
        <f t="shared" ref="I45" si="11">I43+I44</f>
        <v>0</v>
      </c>
      <c r="J45" s="38"/>
      <c r="K45" s="35"/>
      <c r="L45" s="39"/>
      <c r="M45" s="231"/>
      <c r="N45" s="232"/>
      <c r="O45" s="233"/>
      <c r="P45" s="7"/>
    </row>
    <row r="46" spans="1:16" ht="27" customHeight="1" x14ac:dyDescent="0.4">
      <c r="A46" s="77" t="s">
        <v>40</v>
      </c>
      <c r="B46" s="77"/>
      <c r="C46" s="78"/>
      <c r="D46" s="78"/>
      <c r="E46" s="78"/>
      <c r="F46" s="78"/>
      <c r="G46" s="78"/>
      <c r="H46" s="78"/>
      <c r="I46" s="78"/>
      <c r="J46" s="135">
        <f>SUM(C46:I46)</f>
        <v>0</v>
      </c>
      <c r="K46" s="35" t="s">
        <v>18</v>
      </c>
      <c r="L46" s="22"/>
      <c r="M46" s="231"/>
      <c r="N46" s="232"/>
      <c r="O46" s="233"/>
      <c r="P46" s="7"/>
    </row>
    <row r="47" spans="1:16" ht="27" customHeight="1" x14ac:dyDescent="0.4">
      <c r="A47" s="77" t="s">
        <v>41</v>
      </c>
      <c r="B47" s="85" t="s">
        <v>60</v>
      </c>
      <c r="C47" s="78"/>
      <c r="D47" s="78"/>
      <c r="E47" s="78"/>
      <c r="F47" s="78"/>
      <c r="G47" s="78"/>
      <c r="H47" s="78"/>
      <c r="I47" s="78"/>
      <c r="J47" s="221">
        <f>SUM(C47:I48)</f>
        <v>0</v>
      </c>
      <c r="K47" s="223" t="s">
        <v>18</v>
      </c>
      <c r="L47" s="22"/>
      <c r="M47" s="231"/>
      <c r="N47" s="232"/>
      <c r="O47" s="233"/>
      <c r="P47" s="7"/>
    </row>
    <row r="48" spans="1:16" s="72" customFormat="1" ht="27" customHeight="1" x14ac:dyDescent="0.4">
      <c r="A48" s="77" t="s">
        <v>41</v>
      </c>
      <c r="B48" s="85" t="s">
        <v>61</v>
      </c>
      <c r="C48" s="78"/>
      <c r="D48" s="78"/>
      <c r="E48" s="78"/>
      <c r="F48" s="78"/>
      <c r="G48" s="78"/>
      <c r="H48" s="78"/>
      <c r="I48" s="78"/>
      <c r="J48" s="222"/>
      <c r="K48" s="224"/>
      <c r="L48" s="22"/>
      <c r="M48" s="231"/>
      <c r="N48" s="232"/>
      <c r="O48" s="233"/>
      <c r="P48" s="7"/>
    </row>
    <row r="49" spans="1:16" ht="27.75" customHeight="1" x14ac:dyDescent="0.4">
      <c r="A49" s="20" t="s">
        <v>31</v>
      </c>
      <c r="B49" s="24"/>
      <c r="C49" s="68"/>
      <c r="D49" s="68"/>
      <c r="E49" s="68"/>
      <c r="F49" s="68"/>
      <c r="G49" s="68"/>
      <c r="H49" s="68"/>
      <c r="I49" s="68"/>
      <c r="J49" s="27">
        <f>ROUNDDOWN(SUMIFS(C49:I49,C45:I45,"&gt;=50"),0)</f>
        <v>0</v>
      </c>
      <c r="K49" s="28" t="s">
        <v>19</v>
      </c>
      <c r="L49" s="24"/>
      <c r="M49" s="231"/>
      <c r="N49" s="232"/>
      <c r="O49" s="233"/>
      <c r="P49" s="7"/>
    </row>
    <row r="50" spans="1:16" ht="27.75" customHeight="1" x14ac:dyDescent="0.4">
      <c r="A50" s="20" t="s">
        <v>32</v>
      </c>
      <c r="B50" s="24"/>
      <c r="C50" s="68"/>
      <c r="D50" s="68"/>
      <c r="E50" s="68"/>
      <c r="F50" s="68"/>
      <c r="G50" s="68"/>
      <c r="H50" s="68"/>
      <c r="I50" s="68"/>
      <c r="J50" s="27">
        <f>ROUNDDOWN(SUMIFS(C50:I50,C45:I45,"&gt;=50"),0)</f>
        <v>0</v>
      </c>
      <c r="K50" s="28" t="s">
        <v>19</v>
      </c>
      <c r="L50" s="24"/>
      <c r="M50" s="231"/>
      <c r="N50" s="232"/>
      <c r="O50" s="233"/>
      <c r="P50" s="7"/>
    </row>
    <row r="51" spans="1:16" ht="27" customHeight="1" x14ac:dyDescent="0.4">
      <c r="A51" s="24"/>
      <c r="B51" s="24"/>
      <c r="C51" s="19">
        <f>I42+1</f>
        <v>44444</v>
      </c>
      <c r="D51" s="19">
        <f>C51+1</f>
        <v>44445</v>
      </c>
      <c r="E51" s="19">
        <f t="shared" si="0"/>
        <v>44446</v>
      </c>
      <c r="F51" s="19">
        <f t="shared" si="0"/>
        <v>44447</v>
      </c>
      <c r="G51" s="19">
        <f t="shared" si="0"/>
        <v>44448</v>
      </c>
      <c r="H51" s="19">
        <f t="shared" si="0"/>
        <v>44449</v>
      </c>
      <c r="I51" s="19">
        <f>H51+1</f>
        <v>44450</v>
      </c>
      <c r="J51" s="81"/>
      <c r="K51" s="82"/>
      <c r="L51" s="22"/>
      <c r="M51" s="231"/>
      <c r="N51" s="232"/>
      <c r="O51" s="233"/>
      <c r="P51" s="7"/>
    </row>
    <row r="52" spans="1:16" ht="27" customHeight="1" x14ac:dyDescent="0.4">
      <c r="A52" s="41" t="s">
        <v>39</v>
      </c>
      <c r="B52" s="76" t="s">
        <v>60</v>
      </c>
      <c r="C52" s="37"/>
      <c r="D52" s="37"/>
      <c r="E52" s="37"/>
      <c r="F52" s="37"/>
      <c r="G52" s="37"/>
      <c r="H52" s="37"/>
      <c r="I52" s="37"/>
      <c r="J52" s="221"/>
      <c r="K52" s="237"/>
      <c r="L52" s="229">
        <f>COUNTIF(C54:I54,"&gt;=50")</f>
        <v>0</v>
      </c>
      <c r="M52" s="231"/>
      <c r="N52" s="232"/>
      <c r="O52" s="233"/>
      <c r="P52" s="7"/>
    </row>
    <row r="53" spans="1:16" s="72" customFormat="1" ht="27" customHeight="1" x14ac:dyDescent="0.4">
      <c r="A53" s="41" t="s">
        <v>39</v>
      </c>
      <c r="B53" s="76" t="s">
        <v>61</v>
      </c>
      <c r="C53" s="37"/>
      <c r="D53" s="37"/>
      <c r="E53" s="37"/>
      <c r="F53" s="37"/>
      <c r="G53" s="37"/>
      <c r="H53" s="37"/>
      <c r="I53" s="37"/>
      <c r="J53" s="222"/>
      <c r="K53" s="238"/>
      <c r="L53" s="230"/>
      <c r="M53" s="231"/>
      <c r="N53" s="232"/>
      <c r="O53" s="233"/>
      <c r="P53" s="7"/>
    </row>
    <row r="54" spans="1:16" s="72" customFormat="1" ht="27" hidden="1" customHeight="1" x14ac:dyDescent="0.4">
      <c r="A54" s="41"/>
      <c r="B54" s="76"/>
      <c r="C54" s="37">
        <f>C52+C53</f>
        <v>0</v>
      </c>
      <c r="D54" s="37">
        <f t="shared" ref="D54" si="12">D52+D53</f>
        <v>0</v>
      </c>
      <c r="E54" s="37">
        <f t="shared" ref="E54" si="13">E52+E53</f>
        <v>0</v>
      </c>
      <c r="F54" s="37">
        <f t="shared" ref="F54" si="14">F52+F53</f>
        <v>0</v>
      </c>
      <c r="G54" s="37">
        <f t="shared" ref="G54" si="15">G52+G53</f>
        <v>0</v>
      </c>
      <c r="H54" s="37">
        <f t="shared" ref="H54" si="16">H52+H53</f>
        <v>0</v>
      </c>
      <c r="I54" s="37">
        <f t="shared" ref="I54" si="17">I52+I53</f>
        <v>0</v>
      </c>
      <c r="J54" s="38"/>
      <c r="K54" s="35"/>
      <c r="L54" s="39"/>
      <c r="M54" s="231"/>
      <c r="N54" s="232"/>
      <c r="O54" s="233"/>
      <c r="P54" s="7"/>
    </row>
    <row r="55" spans="1:16" ht="27" customHeight="1" x14ac:dyDescent="0.4">
      <c r="A55" s="77" t="s">
        <v>40</v>
      </c>
      <c r="B55" s="77"/>
      <c r="C55" s="78"/>
      <c r="D55" s="78"/>
      <c r="E55" s="78"/>
      <c r="F55" s="78"/>
      <c r="G55" s="78"/>
      <c r="H55" s="78"/>
      <c r="I55" s="78"/>
      <c r="J55" s="135">
        <f>SUM(C55:I55)</f>
        <v>0</v>
      </c>
      <c r="K55" s="35" t="s">
        <v>18</v>
      </c>
      <c r="L55" s="22"/>
      <c r="M55" s="231"/>
      <c r="N55" s="232"/>
      <c r="O55" s="233"/>
      <c r="P55" s="7"/>
    </row>
    <row r="56" spans="1:16" ht="27" customHeight="1" x14ac:dyDescent="0.4">
      <c r="A56" s="77" t="s">
        <v>41</v>
      </c>
      <c r="B56" s="85" t="s">
        <v>60</v>
      </c>
      <c r="C56" s="78"/>
      <c r="D56" s="78"/>
      <c r="E56" s="78"/>
      <c r="F56" s="78"/>
      <c r="G56" s="78"/>
      <c r="H56" s="78"/>
      <c r="I56" s="78"/>
      <c r="J56" s="221">
        <f>SUM(C56:I57)</f>
        <v>0</v>
      </c>
      <c r="K56" s="223" t="s">
        <v>18</v>
      </c>
      <c r="L56" s="22"/>
      <c r="M56" s="231"/>
      <c r="N56" s="232"/>
      <c r="O56" s="233"/>
      <c r="P56" s="7"/>
    </row>
    <row r="57" spans="1:16" s="72" customFormat="1" ht="27" customHeight="1" x14ac:dyDescent="0.4">
      <c r="A57" s="77" t="s">
        <v>41</v>
      </c>
      <c r="B57" s="85" t="s">
        <v>61</v>
      </c>
      <c r="C57" s="78"/>
      <c r="D57" s="78"/>
      <c r="E57" s="78"/>
      <c r="F57" s="78"/>
      <c r="G57" s="78"/>
      <c r="H57" s="78"/>
      <c r="I57" s="78"/>
      <c r="J57" s="222"/>
      <c r="K57" s="224"/>
      <c r="L57" s="22"/>
      <c r="M57" s="231"/>
      <c r="N57" s="232"/>
      <c r="O57" s="233"/>
      <c r="P57" s="7"/>
    </row>
    <row r="58" spans="1:16" ht="27.75" customHeight="1" x14ac:dyDescent="0.4">
      <c r="A58" s="20" t="s">
        <v>31</v>
      </c>
      <c r="B58" s="24"/>
      <c r="C58" s="68"/>
      <c r="D58" s="68"/>
      <c r="E58" s="68"/>
      <c r="F58" s="68"/>
      <c r="G58" s="68"/>
      <c r="H58" s="68"/>
      <c r="I58" s="68"/>
      <c r="J58" s="27">
        <f>ROUNDDOWN(SUMIFS(C58:I58,C54:I54,"&gt;=50"),0)</f>
        <v>0</v>
      </c>
      <c r="K58" s="28" t="s">
        <v>19</v>
      </c>
      <c r="L58" s="24"/>
      <c r="M58" s="231"/>
      <c r="N58" s="232"/>
      <c r="O58" s="233"/>
      <c r="P58" s="7"/>
    </row>
    <row r="59" spans="1:16" ht="27.75" customHeight="1" x14ac:dyDescent="0.4">
      <c r="A59" s="20" t="s">
        <v>32</v>
      </c>
      <c r="B59" s="24"/>
      <c r="C59" s="68"/>
      <c r="D59" s="68"/>
      <c r="E59" s="68"/>
      <c r="F59" s="68"/>
      <c r="G59" s="68"/>
      <c r="H59" s="68"/>
      <c r="I59" s="68"/>
      <c r="J59" s="27">
        <f>ROUNDDOWN(SUMIFS(C59:I59,C54:I54,"&gt;=50"),0)</f>
        <v>0</v>
      </c>
      <c r="K59" s="28" t="s">
        <v>19</v>
      </c>
      <c r="L59" s="24"/>
      <c r="M59" s="231"/>
      <c r="N59" s="232"/>
      <c r="O59" s="233"/>
      <c r="P59" s="7"/>
    </row>
    <row r="60" spans="1:16" ht="27" customHeight="1" x14ac:dyDescent="0.4">
      <c r="A60" s="20"/>
      <c r="B60" s="24"/>
      <c r="C60" s="19">
        <f>I51+1</f>
        <v>44451</v>
      </c>
      <c r="D60" s="19">
        <f>C60+1</f>
        <v>44452</v>
      </c>
      <c r="E60" s="19">
        <f t="shared" si="0"/>
        <v>44453</v>
      </c>
      <c r="F60" s="19">
        <f t="shared" si="0"/>
        <v>44454</v>
      </c>
      <c r="G60" s="19">
        <f t="shared" si="0"/>
        <v>44455</v>
      </c>
      <c r="H60" s="19">
        <f t="shared" si="0"/>
        <v>44456</v>
      </c>
      <c r="I60" s="19">
        <f>H60+1</f>
        <v>44457</v>
      </c>
      <c r="J60" s="83"/>
      <c r="K60" s="84"/>
      <c r="L60" s="22"/>
      <c r="M60" s="234"/>
      <c r="N60" s="235"/>
      <c r="O60" s="236"/>
      <c r="P60" s="7"/>
    </row>
    <row r="61" spans="1:16" ht="27" customHeight="1" x14ac:dyDescent="0.4">
      <c r="A61" s="41" t="s">
        <v>39</v>
      </c>
      <c r="B61" s="76" t="s">
        <v>60</v>
      </c>
      <c r="C61" s="37"/>
      <c r="D61" s="37"/>
      <c r="E61" s="37"/>
      <c r="F61" s="37"/>
      <c r="G61" s="37"/>
      <c r="H61" s="37"/>
      <c r="I61" s="37"/>
      <c r="J61" s="221"/>
      <c r="K61" s="237"/>
      <c r="L61" s="229">
        <f>COUNTIF(C63:I63,"&gt;=50")</f>
        <v>0</v>
      </c>
      <c r="M61" s="231"/>
      <c r="N61" s="232"/>
      <c r="O61" s="233"/>
      <c r="P61" s="7"/>
    </row>
    <row r="62" spans="1:16" s="72" customFormat="1" ht="27" customHeight="1" x14ac:dyDescent="0.4">
      <c r="A62" s="41" t="s">
        <v>39</v>
      </c>
      <c r="B62" s="76" t="s">
        <v>61</v>
      </c>
      <c r="C62" s="37"/>
      <c r="D62" s="37"/>
      <c r="E62" s="37"/>
      <c r="F62" s="37"/>
      <c r="G62" s="37"/>
      <c r="H62" s="37"/>
      <c r="I62" s="37"/>
      <c r="J62" s="222"/>
      <c r="K62" s="238"/>
      <c r="L62" s="230"/>
      <c r="M62" s="231"/>
      <c r="N62" s="232"/>
      <c r="O62" s="233"/>
      <c r="P62" s="7"/>
    </row>
    <row r="63" spans="1:16" s="72" customFormat="1" ht="27" hidden="1" customHeight="1" x14ac:dyDescent="0.4">
      <c r="A63" s="41"/>
      <c r="B63" s="76"/>
      <c r="C63" s="37">
        <f>C61+C62</f>
        <v>0</v>
      </c>
      <c r="D63" s="37">
        <f t="shared" ref="D63" si="18">D61+D62</f>
        <v>0</v>
      </c>
      <c r="E63" s="37">
        <f t="shared" ref="E63" si="19">E61+E62</f>
        <v>0</v>
      </c>
      <c r="F63" s="37">
        <f t="shared" ref="F63" si="20">F61+F62</f>
        <v>0</v>
      </c>
      <c r="G63" s="37">
        <f t="shared" ref="G63" si="21">G61+G62</f>
        <v>0</v>
      </c>
      <c r="H63" s="37">
        <f t="shared" ref="H63" si="22">H61+H62</f>
        <v>0</v>
      </c>
      <c r="I63" s="37">
        <f t="shared" ref="I63" si="23">I61+I62</f>
        <v>0</v>
      </c>
      <c r="J63" s="38"/>
      <c r="K63" s="35"/>
      <c r="L63" s="39"/>
      <c r="M63" s="231"/>
      <c r="N63" s="232"/>
      <c r="O63" s="233"/>
      <c r="P63" s="7"/>
    </row>
    <row r="64" spans="1:16" ht="27" customHeight="1" x14ac:dyDescent="0.4">
      <c r="A64" s="77" t="s">
        <v>40</v>
      </c>
      <c r="B64" s="77"/>
      <c r="C64" s="78"/>
      <c r="D64" s="78"/>
      <c r="E64" s="78"/>
      <c r="F64" s="78"/>
      <c r="G64" s="78"/>
      <c r="H64" s="78"/>
      <c r="I64" s="78"/>
      <c r="J64" s="135">
        <f>SUM(C64:I64)</f>
        <v>0</v>
      </c>
      <c r="K64" s="35" t="s">
        <v>18</v>
      </c>
      <c r="L64" s="22"/>
      <c r="M64" s="231"/>
      <c r="N64" s="232"/>
      <c r="O64" s="233"/>
      <c r="P64" s="7"/>
    </row>
    <row r="65" spans="1:16" ht="27" customHeight="1" x14ac:dyDescent="0.4">
      <c r="A65" s="77" t="s">
        <v>41</v>
      </c>
      <c r="B65" s="85" t="s">
        <v>60</v>
      </c>
      <c r="C65" s="78"/>
      <c r="D65" s="78"/>
      <c r="E65" s="78"/>
      <c r="F65" s="78"/>
      <c r="G65" s="78"/>
      <c r="H65" s="78"/>
      <c r="I65" s="78"/>
      <c r="J65" s="221">
        <f>SUM(C65:I66)</f>
        <v>0</v>
      </c>
      <c r="K65" s="223" t="s">
        <v>18</v>
      </c>
      <c r="L65" s="22"/>
      <c r="M65" s="231"/>
      <c r="N65" s="232"/>
      <c r="O65" s="233"/>
      <c r="P65" s="7"/>
    </row>
    <row r="66" spans="1:16" s="72" customFormat="1" ht="27" customHeight="1" x14ac:dyDescent="0.4">
      <c r="A66" s="77" t="s">
        <v>41</v>
      </c>
      <c r="B66" s="85" t="s">
        <v>61</v>
      </c>
      <c r="C66" s="78"/>
      <c r="D66" s="78"/>
      <c r="E66" s="78"/>
      <c r="F66" s="78"/>
      <c r="G66" s="78"/>
      <c r="H66" s="78"/>
      <c r="I66" s="78"/>
      <c r="J66" s="222"/>
      <c r="K66" s="224"/>
      <c r="L66" s="22"/>
      <c r="M66" s="231"/>
      <c r="N66" s="232"/>
      <c r="O66" s="233"/>
      <c r="P66" s="7"/>
    </row>
    <row r="67" spans="1:16" ht="27.75" customHeight="1" x14ac:dyDescent="0.4">
      <c r="A67" s="20" t="s">
        <v>31</v>
      </c>
      <c r="B67" s="24"/>
      <c r="C67" s="68"/>
      <c r="D67" s="68"/>
      <c r="E67" s="68"/>
      <c r="F67" s="68"/>
      <c r="G67" s="68"/>
      <c r="H67" s="68"/>
      <c r="I67" s="68"/>
      <c r="J67" s="27">
        <f>ROUNDDOWN(SUMIFS(C67:I67,C63:I63,"&gt;=50"),0)</f>
        <v>0</v>
      </c>
      <c r="K67" s="28" t="s">
        <v>19</v>
      </c>
      <c r="L67" s="24"/>
      <c r="M67" s="231"/>
      <c r="N67" s="232"/>
      <c r="O67" s="233"/>
      <c r="P67" s="7"/>
    </row>
    <row r="68" spans="1:16" ht="27.75" customHeight="1" x14ac:dyDescent="0.4">
      <c r="A68" s="20" t="s">
        <v>32</v>
      </c>
      <c r="B68" s="24"/>
      <c r="C68" s="68"/>
      <c r="D68" s="68"/>
      <c r="E68" s="68"/>
      <c r="F68" s="68"/>
      <c r="G68" s="68"/>
      <c r="H68" s="68"/>
      <c r="I68" s="68"/>
      <c r="J68" s="27">
        <f>ROUNDDOWN(SUMIFS(C68:I68,C63:I63,"&gt;=50"),0)</f>
        <v>0</v>
      </c>
      <c r="K68" s="28" t="s">
        <v>19</v>
      </c>
      <c r="L68" s="24"/>
      <c r="M68" s="231"/>
      <c r="N68" s="232"/>
      <c r="O68" s="233"/>
      <c r="P68" s="7"/>
    </row>
    <row r="69" spans="1:16" ht="27" customHeight="1" x14ac:dyDescent="0.4">
      <c r="A69" s="20"/>
      <c r="B69" s="24"/>
      <c r="C69" s="19">
        <f>I60+1</f>
        <v>44458</v>
      </c>
      <c r="D69" s="19">
        <f>C69+1</f>
        <v>44459</v>
      </c>
      <c r="E69" s="19">
        <f t="shared" si="0"/>
        <v>44460</v>
      </c>
      <c r="F69" s="19">
        <f t="shared" si="0"/>
        <v>44461</v>
      </c>
      <c r="G69" s="19">
        <f t="shared" si="0"/>
        <v>44462</v>
      </c>
      <c r="H69" s="19">
        <f t="shared" si="0"/>
        <v>44463</v>
      </c>
      <c r="I69" s="19">
        <f>H69+1</f>
        <v>44464</v>
      </c>
      <c r="J69" s="81"/>
      <c r="K69" s="82"/>
      <c r="L69" s="22"/>
      <c r="M69" s="231"/>
      <c r="N69" s="232"/>
      <c r="O69" s="233"/>
      <c r="P69" s="7"/>
    </row>
    <row r="70" spans="1:16" ht="27" customHeight="1" x14ac:dyDescent="0.4">
      <c r="A70" s="41" t="s">
        <v>39</v>
      </c>
      <c r="B70" s="76" t="s">
        <v>60</v>
      </c>
      <c r="C70" s="37"/>
      <c r="D70" s="37"/>
      <c r="E70" s="37"/>
      <c r="F70" s="37"/>
      <c r="G70" s="37"/>
      <c r="H70" s="37"/>
      <c r="I70" s="37"/>
      <c r="J70" s="221"/>
      <c r="K70" s="237"/>
      <c r="L70" s="229">
        <f>COUNTIF(C72:I72,"&gt;=50")</f>
        <v>0</v>
      </c>
      <c r="M70" s="231"/>
      <c r="N70" s="232"/>
      <c r="O70" s="233"/>
      <c r="P70" s="7"/>
    </row>
    <row r="71" spans="1:16" s="72" customFormat="1" ht="27" customHeight="1" x14ac:dyDescent="0.4">
      <c r="A71" s="41" t="s">
        <v>39</v>
      </c>
      <c r="B71" s="76" t="s">
        <v>61</v>
      </c>
      <c r="C71" s="37"/>
      <c r="D71" s="37"/>
      <c r="E71" s="37"/>
      <c r="F71" s="37"/>
      <c r="G71" s="37"/>
      <c r="H71" s="37"/>
      <c r="I71" s="37"/>
      <c r="J71" s="222"/>
      <c r="K71" s="238"/>
      <c r="L71" s="230"/>
      <c r="M71" s="231"/>
      <c r="N71" s="232"/>
      <c r="O71" s="233"/>
      <c r="P71" s="7"/>
    </row>
    <row r="72" spans="1:16" s="72" customFormat="1" ht="27" hidden="1" customHeight="1" x14ac:dyDescent="0.4">
      <c r="A72" s="41"/>
      <c r="B72" s="76"/>
      <c r="C72" s="37">
        <f>C70+C71</f>
        <v>0</v>
      </c>
      <c r="D72" s="37">
        <f t="shared" ref="D72" si="24">D70+D71</f>
        <v>0</v>
      </c>
      <c r="E72" s="37">
        <f t="shared" ref="E72" si="25">E70+E71</f>
        <v>0</v>
      </c>
      <c r="F72" s="37">
        <f t="shared" ref="F72" si="26">F70+F71</f>
        <v>0</v>
      </c>
      <c r="G72" s="37">
        <f t="shared" ref="G72" si="27">G70+G71</f>
        <v>0</v>
      </c>
      <c r="H72" s="37">
        <f t="shared" ref="H72" si="28">H70+H71</f>
        <v>0</v>
      </c>
      <c r="I72" s="37">
        <f t="shared" ref="I72" si="29">I70+I71</f>
        <v>0</v>
      </c>
      <c r="J72" s="38"/>
      <c r="K72" s="35"/>
      <c r="L72" s="39"/>
      <c r="M72" s="231"/>
      <c r="N72" s="232"/>
      <c r="O72" s="233"/>
      <c r="P72" s="7"/>
    </row>
    <row r="73" spans="1:16" ht="27" customHeight="1" x14ac:dyDescent="0.4">
      <c r="A73" s="77" t="s">
        <v>40</v>
      </c>
      <c r="B73" s="77"/>
      <c r="C73" s="78"/>
      <c r="D73" s="78"/>
      <c r="E73" s="78"/>
      <c r="F73" s="78"/>
      <c r="G73" s="78"/>
      <c r="H73" s="78"/>
      <c r="I73" s="78"/>
      <c r="J73" s="135">
        <f>SUM(C73:I73)</f>
        <v>0</v>
      </c>
      <c r="K73" s="35" t="s">
        <v>18</v>
      </c>
      <c r="L73" s="22"/>
      <c r="M73" s="231"/>
      <c r="N73" s="232"/>
      <c r="O73" s="233"/>
      <c r="P73" s="7"/>
    </row>
    <row r="74" spans="1:16" ht="27" customHeight="1" x14ac:dyDescent="0.4">
      <c r="A74" s="77" t="s">
        <v>41</v>
      </c>
      <c r="B74" s="85" t="s">
        <v>60</v>
      </c>
      <c r="C74" s="78"/>
      <c r="D74" s="78"/>
      <c r="E74" s="78"/>
      <c r="F74" s="78"/>
      <c r="G74" s="78"/>
      <c r="H74" s="78"/>
      <c r="I74" s="78"/>
      <c r="J74" s="221">
        <f>SUM(C74:I75)</f>
        <v>0</v>
      </c>
      <c r="K74" s="223" t="s">
        <v>18</v>
      </c>
      <c r="L74" s="22"/>
      <c r="M74" s="231"/>
      <c r="N74" s="232"/>
      <c r="O74" s="233"/>
      <c r="P74" s="7"/>
    </row>
    <row r="75" spans="1:16" s="72" customFormat="1" ht="27" customHeight="1" x14ac:dyDescent="0.4">
      <c r="A75" s="77" t="s">
        <v>41</v>
      </c>
      <c r="B75" s="85" t="s">
        <v>61</v>
      </c>
      <c r="C75" s="78"/>
      <c r="D75" s="78"/>
      <c r="E75" s="78"/>
      <c r="F75" s="78"/>
      <c r="G75" s="78"/>
      <c r="H75" s="78"/>
      <c r="I75" s="78"/>
      <c r="J75" s="222"/>
      <c r="K75" s="224"/>
      <c r="L75" s="22"/>
      <c r="M75" s="231"/>
      <c r="N75" s="232"/>
      <c r="O75" s="233"/>
      <c r="P75" s="7"/>
    </row>
    <row r="76" spans="1:16" ht="27.75" customHeight="1" x14ac:dyDescent="0.4">
      <c r="A76" s="20" t="s">
        <v>31</v>
      </c>
      <c r="B76" s="24"/>
      <c r="C76" s="68"/>
      <c r="D76" s="68"/>
      <c r="E76" s="68"/>
      <c r="F76" s="68"/>
      <c r="G76" s="68"/>
      <c r="H76" s="68"/>
      <c r="I76" s="68"/>
      <c r="J76" s="27">
        <f>ROUNDDOWN(SUMIFS(C76:I76,C72:I72,"&gt;=50"),0)</f>
        <v>0</v>
      </c>
      <c r="K76" s="28" t="s">
        <v>19</v>
      </c>
      <c r="L76" s="24"/>
      <c r="M76" s="231"/>
      <c r="N76" s="232"/>
      <c r="O76" s="233"/>
      <c r="P76" s="7"/>
    </row>
    <row r="77" spans="1:16" ht="27.75" customHeight="1" x14ac:dyDescent="0.4">
      <c r="A77" s="20" t="s">
        <v>32</v>
      </c>
      <c r="B77" s="24"/>
      <c r="C77" s="68"/>
      <c r="D77" s="68"/>
      <c r="E77" s="68"/>
      <c r="F77" s="68"/>
      <c r="G77" s="68"/>
      <c r="H77" s="68"/>
      <c r="I77" s="68"/>
      <c r="J77" s="27">
        <f>ROUNDDOWN(SUMIFS(C77:I77,C72:I72,"&gt;=50"),0)</f>
        <v>0</v>
      </c>
      <c r="K77" s="28" t="s">
        <v>19</v>
      </c>
      <c r="L77" s="24"/>
      <c r="M77" s="231"/>
      <c r="N77" s="232"/>
      <c r="O77" s="233"/>
      <c r="P77" s="7"/>
    </row>
    <row r="78" spans="1:16" s="136" customFormat="1" ht="9.75" customHeight="1" x14ac:dyDescent="0.4">
      <c r="A78" s="143"/>
      <c r="B78" s="144"/>
      <c r="C78" s="145"/>
      <c r="D78" s="145"/>
      <c r="E78" s="145"/>
      <c r="F78" s="145"/>
      <c r="G78" s="145"/>
      <c r="H78" s="145"/>
      <c r="I78" s="145"/>
      <c r="J78" s="146"/>
      <c r="K78" s="147"/>
      <c r="L78" s="144"/>
      <c r="M78" s="139"/>
      <c r="N78" s="139"/>
      <c r="O78" s="79"/>
      <c r="P78" s="7"/>
    </row>
    <row r="79" spans="1:16" s="133" customFormat="1" ht="49.5" customHeight="1" x14ac:dyDescent="0.4">
      <c r="A79" s="106" t="s">
        <v>46</v>
      </c>
      <c r="B79" s="257">
        <f>C1</f>
        <v>0</v>
      </c>
      <c r="C79" s="257"/>
      <c r="D79" s="257"/>
      <c r="E79" s="257"/>
      <c r="F79" s="257"/>
      <c r="G79" s="257"/>
      <c r="H79" s="257"/>
      <c r="I79" s="257"/>
      <c r="J79" s="150"/>
      <c r="K79" s="151"/>
      <c r="L79" s="152"/>
      <c r="M79" s="79"/>
      <c r="N79" s="79"/>
      <c r="O79" s="62" t="s">
        <v>132</v>
      </c>
      <c r="P79" s="7"/>
    </row>
    <row r="80" spans="1:16" s="136" customFormat="1" ht="22.5" customHeight="1" x14ac:dyDescent="0.4">
      <c r="A80" s="148"/>
      <c r="B80" s="149"/>
      <c r="C80" s="149"/>
      <c r="D80" s="149"/>
      <c r="E80" s="149"/>
      <c r="F80" s="149"/>
      <c r="G80" s="149"/>
      <c r="H80" s="149"/>
      <c r="I80" s="149"/>
      <c r="J80" s="150"/>
      <c r="K80" s="151"/>
      <c r="L80" s="152"/>
      <c r="M80" s="79"/>
      <c r="N80" s="79"/>
      <c r="O80" s="62"/>
      <c r="P80" s="7"/>
    </row>
    <row r="81" spans="1:16" s="133" customFormat="1" ht="45.75" customHeight="1" x14ac:dyDescent="0.4">
      <c r="A81" s="18"/>
      <c r="B81" s="18"/>
      <c r="C81" s="18"/>
      <c r="D81" s="18"/>
      <c r="E81" s="18"/>
      <c r="F81" s="18"/>
      <c r="G81" s="18"/>
      <c r="H81" s="18"/>
      <c r="I81" s="18"/>
      <c r="J81" s="245" t="s">
        <v>36</v>
      </c>
      <c r="K81" s="246"/>
      <c r="L81" s="249" t="s">
        <v>33</v>
      </c>
      <c r="M81" s="251" t="s">
        <v>8</v>
      </c>
      <c r="N81" s="252"/>
      <c r="O81" s="253"/>
      <c r="P81" s="8"/>
    </row>
    <row r="82" spans="1:16" s="133" customFormat="1" ht="27.75" customHeight="1" x14ac:dyDescent="0.4">
      <c r="A82" s="18"/>
      <c r="B82" s="18"/>
      <c r="C82" s="134" t="s">
        <v>0</v>
      </c>
      <c r="D82" s="134" t="s">
        <v>1</v>
      </c>
      <c r="E82" s="134" t="s">
        <v>2</v>
      </c>
      <c r="F82" s="134" t="s">
        <v>3</v>
      </c>
      <c r="G82" s="134" t="s">
        <v>4</v>
      </c>
      <c r="H82" s="134" t="s">
        <v>5</v>
      </c>
      <c r="I82" s="134" t="s">
        <v>6</v>
      </c>
      <c r="J82" s="247"/>
      <c r="K82" s="248"/>
      <c r="L82" s="250"/>
      <c r="M82" s="254"/>
      <c r="N82" s="255"/>
      <c r="O82" s="256"/>
      <c r="P82" s="8"/>
    </row>
    <row r="83" spans="1:16" ht="27" customHeight="1" x14ac:dyDescent="0.4">
      <c r="A83" s="20"/>
      <c r="B83" s="24"/>
      <c r="C83" s="19">
        <f>I69+1</f>
        <v>44465</v>
      </c>
      <c r="D83" s="19">
        <f>C83+1</f>
        <v>44466</v>
      </c>
      <c r="E83" s="19">
        <f t="shared" si="0"/>
        <v>44467</v>
      </c>
      <c r="F83" s="19">
        <f t="shared" si="0"/>
        <v>44468</v>
      </c>
      <c r="G83" s="19">
        <f t="shared" si="0"/>
        <v>44469</v>
      </c>
      <c r="H83" s="19">
        <f t="shared" si="0"/>
        <v>44470</v>
      </c>
      <c r="I83" s="19">
        <f>H83+1</f>
        <v>44471</v>
      </c>
      <c r="J83" s="81"/>
      <c r="K83" s="82"/>
      <c r="L83" s="22"/>
      <c r="M83" s="231"/>
      <c r="N83" s="232"/>
      <c r="O83" s="233"/>
      <c r="P83" s="7"/>
    </row>
    <row r="84" spans="1:16" ht="27" customHeight="1" x14ac:dyDescent="0.4">
      <c r="A84" s="41" t="s">
        <v>39</v>
      </c>
      <c r="B84" s="76" t="s">
        <v>60</v>
      </c>
      <c r="C84" s="37"/>
      <c r="D84" s="37"/>
      <c r="E84" s="37"/>
      <c r="F84" s="37"/>
      <c r="G84" s="37"/>
      <c r="H84" s="37"/>
      <c r="I84" s="37"/>
      <c r="J84" s="221"/>
      <c r="K84" s="237"/>
      <c r="L84" s="229">
        <f>COUNTIF(C86:I86,"&gt;=50")</f>
        <v>0</v>
      </c>
      <c r="M84" s="231"/>
      <c r="N84" s="232"/>
      <c r="O84" s="233"/>
      <c r="P84" s="7"/>
    </row>
    <row r="85" spans="1:16" s="72" customFormat="1" ht="27" customHeight="1" x14ac:dyDescent="0.4">
      <c r="A85" s="41" t="s">
        <v>39</v>
      </c>
      <c r="B85" s="76" t="s">
        <v>61</v>
      </c>
      <c r="C85" s="37"/>
      <c r="D85" s="37"/>
      <c r="E85" s="37"/>
      <c r="F85" s="37"/>
      <c r="G85" s="37"/>
      <c r="H85" s="37"/>
      <c r="I85" s="37"/>
      <c r="J85" s="222"/>
      <c r="K85" s="238"/>
      <c r="L85" s="230"/>
      <c r="M85" s="231"/>
      <c r="N85" s="232"/>
      <c r="O85" s="233"/>
      <c r="P85" s="7"/>
    </row>
    <row r="86" spans="1:16" s="72" customFormat="1" ht="27" hidden="1" customHeight="1" x14ac:dyDescent="0.4">
      <c r="A86" s="41"/>
      <c r="B86" s="76"/>
      <c r="C86" s="37">
        <f>C84+C85</f>
        <v>0</v>
      </c>
      <c r="D86" s="37">
        <f t="shared" ref="D86" si="30">D84+D85</f>
        <v>0</v>
      </c>
      <c r="E86" s="37">
        <f t="shared" ref="E86" si="31">E84+E85</f>
        <v>0</v>
      </c>
      <c r="F86" s="37">
        <f t="shared" ref="F86" si="32">F84+F85</f>
        <v>0</v>
      </c>
      <c r="G86" s="37">
        <f t="shared" ref="G86" si="33">G84+G85</f>
        <v>0</v>
      </c>
      <c r="H86" s="37">
        <f t="shared" ref="H86" si="34">H84+H85</f>
        <v>0</v>
      </c>
      <c r="I86" s="37">
        <f t="shared" ref="I86" si="35">I84+I85</f>
        <v>0</v>
      </c>
      <c r="J86" s="38"/>
      <c r="K86" s="35"/>
      <c r="L86" s="39"/>
      <c r="M86" s="231"/>
      <c r="N86" s="232"/>
      <c r="O86" s="233"/>
      <c r="P86" s="7"/>
    </row>
    <row r="87" spans="1:16" ht="27" customHeight="1" x14ac:dyDescent="0.4">
      <c r="A87" s="77" t="s">
        <v>40</v>
      </c>
      <c r="B87" s="77"/>
      <c r="C87" s="78"/>
      <c r="D87" s="78"/>
      <c r="E87" s="78"/>
      <c r="F87" s="78"/>
      <c r="G87" s="78"/>
      <c r="H87" s="78"/>
      <c r="I87" s="78"/>
      <c r="J87" s="135">
        <f>SUM(C87:I87)</f>
        <v>0</v>
      </c>
      <c r="K87" s="35" t="s">
        <v>18</v>
      </c>
      <c r="L87" s="22"/>
      <c r="M87" s="231"/>
      <c r="N87" s="232"/>
      <c r="O87" s="233"/>
      <c r="P87" s="7"/>
    </row>
    <row r="88" spans="1:16" ht="27" customHeight="1" x14ac:dyDescent="0.4">
      <c r="A88" s="77" t="s">
        <v>41</v>
      </c>
      <c r="B88" s="85" t="s">
        <v>60</v>
      </c>
      <c r="C88" s="78"/>
      <c r="D88" s="78"/>
      <c r="E88" s="78"/>
      <c r="F88" s="78"/>
      <c r="G88" s="78"/>
      <c r="H88" s="78"/>
      <c r="I88" s="78"/>
      <c r="J88" s="221">
        <f>SUM(C88:I89)</f>
        <v>0</v>
      </c>
      <c r="K88" s="223" t="s">
        <v>18</v>
      </c>
      <c r="L88" s="22"/>
      <c r="M88" s="231"/>
      <c r="N88" s="232"/>
      <c r="O88" s="233"/>
      <c r="P88" s="7"/>
    </row>
    <row r="89" spans="1:16" s="72" customFormat="1" ht="27" customHeight="1" x14ac:dyDescent="0.4">
      <c r="A89" s="77" t="s">
        <v>41</v>
      </c>
      <c r="B89" s="85" t="s">
        <v>61</v>
      </c>
      <c r="C89" s="78"/>
      <c r="D89" s="78"/>
      <c r="E89" s="78"/>
      <c r="F89" s="78"/>
      <c r="G89" s="78"/>
      <c r="H89" s="78"/>
      <c r="I89" s="78"/>
      <c r="J89" s="222"/>
      <c r="K89" s="224"/>
      <c r="L89" s="22"/>
      <c r="M89" s="231"/>
      <c r="N89" s="232"/>
      <c r="O89" s="233"/>
      <c r="P89" s="7"/>
    </row>
    <row r="90" spans="1:16" ht="27.75" customHeight="1" x14ac:dyDescent="0.4">
      <c r="A90" s="20" t="s">
        <v>31</v>
      </c>
      <c r="B90" s="24"/>
      <c r="C90" s="68"/>
      <c r="D90" s="68"/>
      <c r="E90" s="68"/>
      <c r="F90" s="68"/>
      <c r="G90" s="68"/>
      <c r="H90" s="68"/>
      <c r="I90" s="68"/>
      <c r="J90" s="89">
        <f>ROUNDDOWN(SUMIFS(C90:I90,C86:I86,"&gt;=50"),0)</f>
        <v>0</v>
      </c>
      <c r="K90" s="28" t="s">
        <v>19</v>
      </c>
      <c r="L90" s="24"/>
      <c r="M90" s="231"/>
      <c r="N90" s="232"/>
      <c r="O90" s="233"/>
      <c r="P90" s="7"/>
    </row>
    <row r="91" spans="1:16" ht="27.75" customHeight="1" x14ac:dyDescent="0.4">
      <c r="A91" s="20" t="s">
        <v>32</v>
      </c>
      <c r="B91" s="24"/>
      <c r="C91" s="68"/>
      <c r="D91" s="68"/>
      <c r="E91" s="68"/>
      <c r="F91" s="68"/>
      <c r="G91" s="68"/>
      <c r="H91" s="68"/>
      <c r="I91" s="68"/>
      <c r="J91" s="27">
        <f>ROUNDDOWN(SUMIFS(C91:I91,C86:I86,"&gt;=50"),0)</f>
        <v>0</v>
      </c>
      <c r="K91" s="28" t="s">
        <v>19</v>
      </c>
      <c r="L91" s="24"/>
      <c r="M91" s="231"/>
      <c r="N91" s="232"/>
      <c r="O91" s="233"/>
      <c r="P91" s="7"/>
    </row>
    <row r="92" spans="1:16" ht="27" customHeight="1" x14ac:dyDescent="0.4">
      <c r="A92" s="18"/>
      <c r="B92" s="18"/>
      <c r="C92" s="18"/>
      <c r="D92" s="18"/>
    </row>
    <row r="93" spans="1:16" ht="27" customHeight="1" x14ac:dyDescent="0.4">
      <c r="A93" s="242" t="s">
        <v>47</v>
      </c>
      <c r="B93" s="243"/>
      <c r="C93" s="244"/>
      <c r="D93" s="227">
        <f>SUM(C7:I8,C16:I17,C25:I26,C34:I35,C43:I44,C52:I53,C61:I62,C70:I71,C84:I85)</f>
        <v>0</v>
      </c>
      <c r="E93" s="228"/>
      <c r="F93" s="28" t="s">
        <v>18</v>
      </c>
      <c r="H93" s="204" t="s">
        <v>50</v>
      </c>
      <c r="I93" s="204"/>
      <c r="J93" s="204"/>
      <c r="K93" s="204"/>
      <c r="L93" s="204"/>
      <c r="M93" s="27">
        <f>SUM(J13,J22,J31,J40,J49,J58,J67,J76,J90)</f>
        <v>0</v>
      </c>
      <c r="N93" s="28" t="s">
        <v>19</v>
      </c>
    </row>
    <row r="94" spans="1:16" ht="27" customHeight="1" x14ac:dyDescent="0.4">
      <c r="A94" s="239" t="s">
        <v>48</v>
      </c>
      <c r="B94" s="240"/>
      <c r="C94" s="241"/>
      <c r="D94" s="225">
        <f>SUM(J10,J19,J28,J37,J46,J55,J64,J73,J87)</f>
        <v>0</v>
      </c>
      <c r="E94" s="226"/>
      <c r="F94" s="35" t="s">
        <v>18</v>
      </c>
      <c r="H94" s="204" t="s">
        <v>51</v>
      </c>
      <c r="I94" s="204"/>
      <c r="J94" s="204"/>
      <c r="K94" s="204"/>
      <c r="L94" s="204"/>
      <c r="M94" s="27">
        <f>SUM(J14,J23,J32,J41,J50,J59,J68,J77,J91)</f>
        <v>0</v>
      </c>
      <c r="N94" s="28" t="s">
        <v>19</v>
      </c>
    </row>
    <row r="95" spans="1:16" ht="27" customHeight="1" x14ac:dyDescent="0.4">
      <c r="A95" s="239" t="s">
        <v>49</v>
      </c>
      <c r="B95" s="240"/>
      <c r="C95" s="241"/>
      <c r="D95" s="225">
        <f>SUM(J11,J20,J29,J38,J47,J56,J65,J74,J88)</f>
        <v>0</v>
      </c>
      <c r="E95" s="226"/>
      <c r="F95" s="35" t="s">
        <v>18</v>
      </c>
      <c r="J95" s="72"/>
      <c r="K95" s="72"/>
      <c r="L95" s="72"/>
      <c r="M95" s="72"/>
      <c r="N95" s="72"/>
    </row>
    <row r="96" spans="1:16" s="36" customFormat="1" ht="39" customHeight="1" x14ac:dyDescent="0.4">
      <c r="A96" s="18"/>
      <c r="B96" s="18"/>
      <c r="J96" s="25"/>
      <c r="K96" s="33"/>
      <c r="O96" s="62" t="s">
        <v>17</v>
      </c>
    </row>
    <row r="97" spans="1:16" s="69" customFormat="1" ht="32.25" customHeight="1" x14ac:dyDescent="0.4">
      <c r="A97" s="92" t="s">
        <v>65</v>
      </c>
      <c r="B97" s="73"/>
      <c r="C97" s="43"/>
      <c r="D97" s="43"/>
      <c r="E97" s="43"/>
      <c r="F97" s="43"/>
      <c r="G97" s="43"/>
      <c r="H97" s="43"/>
      <c r="I97" s="43"/>
      <c r="J97" s="43"/>
      <c r="K97" s="43"/>
      <c r="L97" s="43"/>
      <c r="N97" s="43"/>
    </row>
    <row r="98" spans="1:16" s="75" customFormat="1" ht="20.100000000000001" customHeight="1" thickBot="1" x14ac:dyDescent="0.45">
      <c r="A98" s="73"/>
      <c r="B98" s="73"/>
      <c r="C98" s="43"/>
      <c r="D98" s="43"/>
      <c r="E98" s="43"/>
      <c r="F98" s="43"/>
      <c r="G98" s="43"/>
      <c r="H98" s="43"/>
      <c r="I98" s="43"/>
      <c r="J98" s="43"/>
      <c r="K98" s="43"/>
      <c r="L98" s="43"/>
      <c r="N98" s="43"/>
    </row>
    <row r="99" spans="1:16" s="69" customFormat="1" ht="42" customHeight="1" thickBot="1" x14ac:dyDescent="0.45">
      <c r="A99" s="90" t="s">
        <v>63</v>
      </c>
      <c r="B99" s="73"/>
      <c r="C99" s="43"/>
      <c r="D99" s="43"/>
      <c r="E99" s="43"/>
      <c r="F99" s="43"/>
      <c r="G99" s="43"/>
      <c r="H99" s="43"/>
      <c r="I99" s="43"/>
      <c r="J99" s="43"/>
      <c r="K99" s="43"/>
      <c r="L99" s="43"/>
      <c r="N99" s="43"/>
      <c r="O99" s="74"/>
      <c r="P99" s="93"/>
    </row>
    <row r="100" spans="1:16" s="75" customFormat="1" ht="20.100000000000001" customHeight="1" thickBot="1" x14ac:dyDescent="0.45">
      <c r="A100" s="73"/>
      <c r="B100" s="73"/>
      <c r="C100" s="43"/>
      <c r="D100" s="43"/>
      <c r="E100" s="43"/>
      <c r="F100" s="43"/>
      <c r="G100" s="43"/>
      <c r="H100" s="43"/>
      <c r="I100" s="43"/>
      <c r="J100" s="43"/>
      <c r="K100" s="43"/>
      <c r="L100" s="43"/>
      <c r="N100" s="43"/>
      <c r="O100" s="74"/>
      <c r="P100" s="74"/>
    </row>
    <row r="101" spans="1:16" s="75" customFormat="1" ht="42" customHeight="1" thickBot="1" x14ac:dyDescent="0.45">
      <c r="A101" s="73" t="s">
        <v>62</v>
      </c>
      <c r="B101" s="73"/>
      <c r="C101" s="43"/>
      <c r="D101" s="43"/>
      <c r="F101" s="73"/>
      <c r="I101" s="92" t="s">
        <v>83</v>
      </c>
      <c r="J101" s="91"/>
      <c r="K101" s="93"/>
      <c r="L101" s="92" t="s">
        <v>66</v>
      </c>
      <c r="N101" s="43"/>
      <c r="O101" s="74"/>
      <c r="P101" s="74"/>
    </row>
    <row r="102" spans="1:16" s="75" customFormat="1" ht="20.25" customHeight="1" thickBot="1" x14ac:dyDescent="0.45">
      <c r="A102" s="73"/>
      <c r="B102" s="73"/>
      <c r="C102" s="43"/>
      <c r="D102" s="43"/>
      <c r="F102" s="73"/>
      <c r="H102" s="73"/>
      <c r="I102" s="43"/>
      <c r="J102" s="43"/>
      <c r="K102" s="43"/>
      <c r="L102" s="43"/>
      <c r="N102" s="43"/>
      <c r="O102" s="74"/>
    </row>
    <row r="103" spans="1:16" s="75" customFormat="1" ht="42" customHeight="1" thickBot="1" x14ac:dyDescent="0.45">
      <c r="A103" s="73" t="s">
        <v>85</v>
      </c>
      <c r="B103" s="73"/>
      <c r="C103" s="93"/>
      <c r="D103" s="43"/>
      <c r="E103" s="43"/>
      <c r="F103" s="43"/>
      <c r="G103" s="43"/>
      <c r="H103" s="43"/>
      <c r="I103" s="43"/>
      <c r="J103" s="43"/>
      <c r="K103" s="43"/>
      <c r="L103" s="43"/>
      <c r="N103" s="43"/>
      <c r="O103" s="74"/>
    </row>
    <row r="104" spans="1:16" s="75" customFormat="1" ht="20.25" customHeight="1" thickBot="1" x14ac:dyDescent="0.45">
      <c r="A104" s="73"/>
      <c r="B104" s="73"/>
      <c r="C104" s="74"/>
      <c r="D104" s="43"/>
      <c r="E104" s="43"/>
      <c r="F104" s="43"/>
      <c r="G104" s="43"/>
      <c r="H104" s="43"/>
      <c r="I104" s="43"/>
      <c r="J104" s="43"/>
      <c r="K104" s="43"/>
      <c r="L104" s="43"/>
      <c r="N104" s="43"/>
      <c r="O104" s="74"/>
    </row>
    <row r="105" spans="1:16" s="75" customFormat="1" ht="42" customHeight="1" thickBot="1" x14ac:dyDescent="0.45">
      <c r="A105" s="128" t="s">
        <v>113</v>
      </c>
      <c r="B105" s="128"/>
      <c r="C105" s="129"/>
      <c r="D105" s="129"/>
      <c r="E105" s="129"/>
      <c r="F105" s="129"/>
      <c r="G105" s="129"/>
      <c r="H105" s="129"/>
      <c r="I105" s="129"/>
      <c r="J105" s="43"/>
      <c r="K105" s="43"/>
      <c r="L105" s="43"/>
      <c r="M105" s="43"/>
      <c r="N105" s="94" t="s">
        <v>84</v>
      </c>
      <c r="O105" s="105"/>
      <c r="P105" s="93"/>
    </row>
    <row r="106" spans="1:16" s="75" customFormat="1" ht="20.25" customHeight="1" thickBot="1" x14ac:dyDescent="0.45">
      <c r="A106" s="94"/>
      <c r="B106" s="94"/>
      <c r="C106" s="43"/>
      <c r="D106" s="43"/>
      <c r="E106" s="105"/>
      <c r="F106" s="94"/>
      <c r="G106" s="105"/>
      <c r="H106" s="94"/>
      <c r="I106" s="43"/>
      <c r="J106" s="43"/>
      <c r="K106" s="43"/>
      <c r="L106" s="43"/>
      <c r="M106" s="105"/>
      <c r="N106" s="43"/>
      <c r="O106" s="43"/>
      <c r="P106" s="132" t="s">
        <v>114</v>
      </c>
    </row>
    <row r="107" spans="1:16" s="75" customFormat="1" ht="42" customHeight="1" thickBot="1" x14ac:dyDescent="0.45">
      <c r="A107" s="73" t="s">
        <v>85</v>
      </c>
      <c r="B107" s="73"/>
      <c r="C107" s="93"/>
      <c r="D107" s="43"/>
      <c r="E107" s="43"/>
      <c r="F107" s="43"/>
      <c r="G107" s="43"/>
      <c r="H107" s="43"/>
      <c r="I107" s="43"/>
      <c r="J107" s="43"/>
      <c r="K107" s="43"/>
      <c r="L107" s="43"/>
      <c r="N107" s="43"/>
      <c r="O107" s="74"/>
    </row>
    <row r="108" spans="1:16" s="75" customFormat="1" ht="20.25" customHeight="1" thickBot="1" x14ac:dyDescent="0.45">
      <c r="A108" s="73"/>
      <c r="B108" s="73"/>
      <c r="C108" s="74"/>
      <c r="D108" s="43"/>
      <c r="E108" s="43"/>
      <c r="F108" s="43"/>
      <c r="G108" s="43"/>
      <c r="H108" s="43"/>
      <c r="I108" s="43"/>
      <c r="J108" s="43"/>
      <c r="K108" s="43"/>
      <c r="L108" s="43"/>
      <c r="N108" s="43"/>
      <c r="O108" s="74"/>
    </row>
    <row r="109" spans="1:16" s="105" customFormat="1" ht="42" customHeight="1" thickBot="1" x14ac:dyDescent="0.45">
      <c r="A109" s="186" t="s">
        <v>115</v>
      </c>
      <c r="B109" s="186"/>
      <c r="C109" s="186"/>
      <c r="D109" s="186"/>
      <c r="E109" s="186"/>
      <c r="F109" s="186"/>
      <c r="G109" s="186"/>
      <c r="H109" s="186"/>
      <c r="I109" s="186"/>
      <c r="J109" s="186"/>
      <c r="K109" s="186"/>
      <c r="L109" s="186"/>
      <c r="M109" s="186"/>
      <c r="N109" s="94" t="s">
        <v>84</v>
      </c>
      <c r="P109" s="93"/>
    </row>
    <row r="110" spans="1:16" s="105" customFormat="1" ht="25.5" customHeight="1" x14ac:dyDescent="0.4">
      <c r="A110" s="186"/>
      <c r="B110" s="186"/>
      <c r="C110" s="186"/>
      <c r="D110" s="186"/>
      <c r="E110" s="186"/>
      <c r="F110" s="186"/>
      <c r="G110" s="186"/>
      <c r="H110" s="186"/>
      <c r="I110" s="186"/>
      <c r="J110" s="186"/>
      <c r="K110" s="186"/>
      <c r="L110" s="186"/>
      <c r="M110" s="186"/>
      <c r="N110" s="94"/>
      <c r="P110" s="97"/>
    </row>
    <row r="111" spans="1:16" s="105" customFormat="1" ht="42" customHeight="1" x14ac:dyDescent="0.4">
      <c r="A111" s="187" t="s">
        <v>118</v>
      </c>
      <c r="B111" s="187"/>
      <c r="C111" s="187"/>
      <c r="D111" s="187"/>
      <c r="E111" s="187"/>
      <c r="F111" s="187"/>
      <c r="G111" s="187"/>
      <c r="H111" s="187"/>
      <c r="I111" s="187"/>
      <c r="J111" s="187"/>
      <c r="K111" s="187"/>
      <c r="L111" s="187"/>
      <c r="M111" s="187"/>
      <c r="N111" s="43"/>
    </row>
    <row r="112" spans="1:16" s="105" customFormat="1" ht="42" customHeight="1" x14ac:dyDescent="0.4">
      <c r="A112" s="187"/>
      <c r="B112" s="187"/>
      <c r="C112" s="187"/>
      <c r="D112" s="187"/>
      <c r="E112" s="187"/>
      <c r="F112" s="187"/>
      <c r="G112" s="187"/>
      <c r="H112" s="187"/>
      <c r="I112" s="187"/>
      <c r="J112" s="187"/>
      <c r="K112" s="187"/>
      <c r="L112" s="187"/>
      <c r="M112" s="187"/>
      <c r="N112" s="43"/>
    </row>
    <row r="113" spans="1:16" s="75" customFormat="1" ht="42" customHeight="1" x14ac:dyDescent="0.4">
      <c r="A113" s="88" t="s">
        <v>67</v>
      </c>
      <c r="B113" s="88"/>
      <c r="C113" s="43"/>
      <c r="D113" s="43"/>
      <c r="E113" s="43"/>
      <c r="F113" s="43"/>
      <c r="G113" s="43"/>
      <c r="H113" s="43"/>
      <c r="I113" s="43"/>
      <c r="J113" s="43"/>
      <c r="K113" s="43"/>
      <c r="L113" s="43"/>
      <c r="N113" s="43"/>
      <c r="O113" s="74"/>
      <c r="P113" s="74"/>
    </row>
    <row r="114" spans="1:16" s="98" customFormat="1" ht="42" customHeight="1" x14ac:dyDescent="0.4">
      <c r="A114" s="94" t="s">
        <v>70</v>
      </c>
      <c r="B114" s="94"/>
      <c r="C114" s="43"/>
      <c r="D114" s="43"/>
      <c r="E114" s="43"/>
      <c r="F114" s="43"/>
      <c r="G114" s="43"/>
      <c r="H114" s="43"/>
      <c r="I114" s="43"/>
      <c r="J114" s="43"/>
      <c r="K114" s="43"/>
      <c r="L114" s="43"/>
      <c r="N114" s="43"/>
      <c r="O114" s="74"/>
      <c r="P114" s="74"/>
    </row>
    <row r="115" spans="1:16" s="98" customFormat="1" ht="42" customHeight="1" x14ac:dyDescent="0.4">
      <c r="A115" s="94" t="s">
        <v>71</v>
      </c>
      <c r="B115" s="94"/>
      <c r="C115" s="43"/>
      <c r="D115" s="43"/>
      <c r="E115" s="43"/>
      <c r="F115" s="43"/>
      <c r="G115" s="43"/>
      <c r="H115" s="43"/>
      <c r="I115" s="43"/>
      <c r="J115" s="43"/>
      <c r="K115" s="43"/>
      <c r="L115" s="43"/>
      <c r="N115" s="43"/>
      <c r="O115" s="74"/>
      <c r="P115" s="74"/>
    </row>
    <row r="116" spans="1:16" s="95" customFormat="1" ht="42" customHeight="1" x14ac:dyDescent="0.4">
      <c r="A116" s="183" t="s">
        <v>75</v>
      </c>
      <c r="B116" s="183"/>
      <c r="C116" s="183"/>
      <c r="D116" s="183"/>
      <c r="E116" s="183"/>
      <c r="F116" s="183"/>
      <c r="G116" s="183"/>
      <c r="H116" s="183"/>
      <c r="I116" s="183"/>
      <c r="J116" s="183"/>
      <c r="K116" s="183"/>
      <c r="L116" s="183"/>
      <c r="M116" s="183"/>
      <c r="N116" s="183"/>
      <c r="O116" s="183"/>
      <c r="P116" s="74"/>
    </row>
    <row r="117" spans="1:16" s="95" customFormat="1" ht="42" customHeight="1" x14ac:dyDescent="0.4">
      <c r="A117" s="94" t="s">
        <v>76</v>
      </c>
      <c r="B117" s="94"/>
      <c r="C117" s="94"/>
      <c r="D117" s="94"/>
      <c r="E117" s="94"/>
      <c r="F117" s="94"/>
      <c r="G117" s="94"/>
      <c r="H117" s="94"/>
      <c r="I117" s="94"/>
      <c r="J117" s="94"/>
      <c r="K117" s="94"/>
      <c r="L117" s="94"/>
      <c r="M117" s="94"/>
      <c r="N117" s="94"/>
      <c r="O117" s="94"/>
      <c r="P117" s="74"/>
    </row>
    <row r="118" spans="1:16" s="95" customFormat="1" ht="42" customHeight="1" x14ac:dyDescent="0.4">
      <c r="A118" s="94" t="s">
        <v>77</v>
      </c>
      <c r="B118" s="94"/>
      <c r="C118" s="94"/>
      <c r="D118" s="94"/>
      <c r="E118" s="94"/>
      <c r="F118" s="94"/>
      <c r="G118" s="94"/>
      <c r="H118" s="94"/>
      <c r="I118" s="94"/>
      <c r="J118" s="94"/>
      <c r="K118" s="94"/>
      <c r="L118" s="94"/>
      <c r="M118" s="94"/>
      <c r="N118" s="94"/>
      <c r="O118" s="94"/>
      <c r="P118" s="74"/>
    </row>
    <row r="119" spans="1:16" s="100" customFormat="1" ht="42" customHeight="1" x14ac:dyDescent="0.4">
      <c r="A119" s="94" t="s">
        <v>78</v>
      </c>
      <c r="B119" s="94"/>
      <c r="C119" s="94"/>
      <c r="D119" s="94"/>
      <c r="E119" s="94"/>
      <c r="F119" s="94"/>
      <c r="G119" s="94"/>
      <c r="H119" s="94"/>
      <c r="I119" s="94"/>
      <c r="J119" s="94"/>
      <c r="K119" s="94"/>
      <c r="L119" s="94"/>
      <c r="M119" s="94"/>
      <c r="N119" s="94"/>
      <c r="O119" s="94"/>
      <c r="P119" s="74"/>
    </row>
    <row r="120" spans="1:16" s="100" customFormat="1" ht="25.5" customHeight="1" x14ac:dyDescent="0.4">
      <c r="A120" s="94"/>
      <c r="B120" s="94"/>
      <c r="C120" s="94"/>
      <c r="D120" s="94"/>
      <c r="E120" s="94"/>
      <c r="F120" s="94"/>
      <c r="G120" s="94"/>
      <c r="H120" s="94"/>
      <c r="I120" s="94"/>
      <c r="J120" s="94"/>
      <c r="K120" s="94"/>
      <c r="L120" s="94"/>
      <c r="M120" s="94"/>
      <c r="N120" s="94"/>
      <c r="O120" s="94"/>
      <c r="P120" s="74"/>
    </row>
    <row r="121" spans="1:16" s="102" customFormat="1" ht="42" customHeight="1" x14ac:dyDescent="0.4">
      <c r="A121" s="94" t="s">
        <v>87</v>
      </c>
      <c r="B121" s="94"/>
      <c r="C121" s="43"/>
      <c r="D121" s="43"/>
      <c r="E121" s="43"/>
      <c r="F121" s="43"/>
      <c r="G121" s="43"/>
      <c r="H121" s="43"/>
      <c r="I121" s="43"/>
      <c r="J121" s="43"/>
      <c r="K121" s="43"/>
      <c r="L121" s="43"/>
      <c r="N121" s="43"/>
      <c r="O121" s="74"/>
      <c r="P121" s="74"/>
    </row>
    <row r="122" spans="1:16" s="102" customFormat="1" ht="42" customHeight="1" x14ac:dyDescent="0.4">
      <c r="A122" s="40" t="s">
        <v>86</v>
      </c>
      <c r="B122" s="282"/>
      <c r="C122" s="283"/>
      <c r="D122" s="283"/>
      <c r="E122" s="283"/>
      <c r="F122" s="283"/>
      <c r="G122" s="283"/>
      <c r="H122" s="283"/>
      <c r="I122" s="283"/>
      <c r="J122" s="283"/>
      <c r="K122" s="283"/>
      <c r="L122" s="283"/>
      <c r="M122" s="284"/>
      <c r="N122" s="43"/>
      <c r="O122" s="74"/>
      <c r="P122" s="74"/>
    </row>
    <row r="123" spans="1:16" s="102" customFormat="1" ht="42" customHeight="1" x14ac:dyDescent="0.4">
      <c r="A123" s="15"/>
      <c r="B123" s="96" t="s">
        <v>88</v>
      </c>
      <c r="N123" s="7"/>
    </row>
    <row r="124" spans="1:16" s="102" customFormat="1" ht="42" customHeight="1" x14ac:dyDescent="0.4">
      <c r="A124" s="94" t="s">
        <v>89</v>
      </c>
      <c r="B124" s="94"/>
      <c r="C124" s="43"/>
      <c r="D124" s="43"/>
      <c r="E124" s="43"/>
      <c r="F124" s="43"/>
      <c r="G124" s="43"/>
      <c r="H124" s="43"/>
      <c r="I124" s="43"/>
      <c r="J124" s="43"/>
      <c r="K124" s="43"/>
      <c r="L124" s="43"/>
      <c r="N124" s="43"/>
      <c r="O124" s="74"/>
      <c r="P124" s="74"/>
    </row>
    <row r="125" spans="1:16" s="102" customFormat="1" ht="42" customHeight="1" x14ac:dyDescent="0.4">
      <c r="A125" s="40" t="s">
        <v>86</v>
      </c>
      <c r="B125" s="282"/>
      <c r="C125" s="283"/>
      <c r="D125" s="283"/>
      <c r="E125" s="283"/>
      <c r="F125" s="283"/>
      <c r="G125" s="283"/>
      <c r="H125" s="283"/>
      <c r="I125" s="283"/>
      <c r="J125" s="283"/>
      <c r="K125" s="283"/>
      <c r="L125" s="283"/>
      <c r="M125" s="284"/>
      <c r="N125" s="43"/>
      <c r="O125" s="74"/>
      <c r="P125" s="74"/>
    </row>
    <row r="126" spans="1:16" s="102" customFormat="1" ht="42" customHeight="1" x14ac:dyDescent="0.4">
      <c r="A126" s="15"/>
      <c r="B126" s="96"/>
      <c r="N126" s="7"/>
    </row>
    <row r="127" spans="1:16" s="75" customFormat="1" ht="43.5" customHeight="1" x14ac:dyDescent="0.4">
      <c r="A127" s="73"/>
      <c r="B127" s="73"/>
      <c r="C127" s="43"/>
      <c r="D127" s="43"/>
      <c r="E127" s="43"/>
      <c r="F127" s="43"/>
      <c r="G127" s="43"/>
      <c r="H127" s="43"/>
      <c r="I127" s="43"/>
      <c r="J127" s="43"/>
      <c r="K127" s="43"/>
      <c r="L127" s="43"/>
      <c r="N127" s="43"/>
      <c r="O127" s="74"/>
      <c r="P127" s="74"/>
    </row>
    <row r="128" spans="1:16" s="75" customFormat="1" ht="42" customHeight="1" x14ac:dyDescent="0.4">
      <c r="A128" s="88" t="s">
        <v>68</v>
      </c>
      <c r="B128" s="88"/>
      <c r="C128" s="43"/>
      <c r="D128" s="43"/>
      <c r="E128" s="43"/>
      <c r="F128" s="43"/>
      <c r="G128" s="43"/>
      <c r="H128" s="43"/>
      <c r="I128" s="43"/>
      <c r="J128" s="43"/>
      <c r="K128" s="43"/>
      <c r="L128" s="43"/>
      <c r="M128" s="99"/>
      <c r="N128" s="43"/>
      <c r="O128" s="74"/>
      <c r="P128" s="74"/>
    </row>
    <row r="129" spans="1:16" s="98" customFormat="1" ht="42" customHeight="1" x14ac:dyDescent="0.4">
      <c r="A129" s="94" t="s">
        <v>69</v>
      </c>
      <c r="B129" s="94"/>
      <c r="C129" s="43"/>
      <c r="D129" s="43"/>
      <c r="E129" s="43"/>
      <c r="F129" s="43"/>
      <c r="G129" s="43"/>
      <c r="H129" s="43"/>
      <c r="I129" s="43"/>
      <c r="J129" s="43"/>
      <c r="K129" s="43"/>
      <c r="L129" s="43"/>
      <c r="N129" s="43"/>
      <c r="O129" s="74"/>
      <c r="P129" s="74"/>
    </row>
    <row r="130" spans="1:16" s="98" customFormat="1" ht="42" customHeight="1" x14ac:dyDescent="0.4">
      <c r="A130" s="94" t="s">
        <v>71</v>
      </c>
      <c r="B130" s="94"/>
      <c r="C130" s="43"/>
      <c r="D130" s="43"/>
      <c r="E130" s="43"/>
      <c r="F130" s="43"/>
      <c r="G130" s="43"/>
      <c r="H130" s="43"/>
      <c r="I130" s="43"/>
      <c r="J130" s="43"/>
      <c r="K130" s="43"/>
      <c r="L130" s="43"/>
      <c r="N130" s="43"/>
      <c r="O130" s="74"/>
      <c r="P130" s="74"/>
    </row>
    <row r="131" spans="1:16" s="95" customFormat="1" ht="42" customHeight="1" x14ac:dyDescent="0.4">
      <c r="A131" s="183" t="s">
        <v>73</v>
      </c>
      <c r="B131" s="183"/>
      <c r="C131" s="183"/>
      <c r="D131" s="183"/>
      <c r="E131" s="183"/>
      <c r="F131" s="183"/>
      <c r="G131" s="183"/>
      <c r="H131" s="183"/>
      <c r="I131" s="183"/>
      <c r="J131" s="183"/>
      <c r="K131" s="183"/>
      <c r="L131" s="183"/>
      <c r="M131" s="183"/>
      <c r="N131" s="183"/>
      <c r="O131" s="183"/>
      <c r="P131" s="74"/>
    </row>
    <row r="132" spans="1:16" s="95" customFormat="1" ht="42" customHeight="1" x14ac:dyDescent="0.4">
      <c r="A132" s="94" t="s">
        <v>74</v>
      </c>
      <c r="B132" s="94"/>
      <c r="C132" s="94"/>
      <c r="D132" s="94"/>
      <c r="E132" s="94"/>
      <c r="F132" s="94"/>
      <c r="G132" s="94"/>
      <c r="H132" s="94"/>
      <c r="I132" s="94"/>
      <c r="J132" s="94"/>
      <c r="K132" s="94"/>
      <c r="L132" s="94"/>
      <c r="M132" s="94"/>
      <c r="N132" s="94"/>
      <c r="O132" s="94"/>
      <c r="P132" s="74"/>
    </row>
    <row r="133" spans="1:16" s="95" customFormat="1" ht="42" customHeight="1" x14ac:dyDescent="0.4">
      <c r="A133" s="94" t="s">
        <v>79</v>
      </c>
      <c r="B133" s="94"/>
      <c r="C133" s="43"/>
      <c r="D133" s="43"/>
      <c r="E133" s="43"/>
      <c r="F133" s="43"/>
      <c r="G133" s="43"/>
      <c r="H133" s="43"/>
      <c r="I133" s="43"/>
      <c r="J133" s="43"/>
      <c r="K133" s="43"/>
      <c r="L133" s="43"/>
      <c r="N133" s="43"/>
      <c r="O133" s="74"/>
      <c r="P133" s="74"/>
    </row>
    <row r="134" spans="1:16" s="95" customFormat="1" ht="25.5" customHeight="1" x14ac:dyDescent="0.4">
      <c r="A134" s="94" t="s">
        <v>64</v>
      </c>
      <c r="B134" s="94"/>
      <c r="C134" s="43"/>
      <c r="D134" s="43"/>
      <c r="E134" s="43"/>
      <c r="F134" s="43"/>
      <c r="G134" s="43"/>
      <c r="H134" s="43"/>
      <c r="I134" s="43"/>
      <c r="J134" s="43"/>
      <c r="K134" s="43"/>
      <c r="L134" s="43"/>
      <c r="N134" s="43"/>
      <c r="O134" s="74"/>
      <c r="P134" s="74"/>
    </row>
    <row r="135" spans="1:16" s="102" customFormat="1" ht="42" customHeight="1" x14ac:dyDescent="0.4">
      <c r="A135" s="94" t="s">
        <v>87</v>
      </c>
      <c r="B135" s="94"/>
      <c r="C135" s="43"/>
      <c r="D135" s="43"/>
      <c r="E135" s="43"/>
      <c r="F135" s="43"/>
      <c r="G135" s="43"/>
      <c r="H135" s="43"/>
      <c r="I135" s="43"/>
      <c r="J135" s="43"/>
      <c r="K135" s="43"/>
      <c r="L135" s="43"/>
      <c r="N135" s="43"/>
      <c r="O135" s="74"/>
      <c r="P135" s="74"/>
    </row>
    <row r="136" spans="1:16" s="102" customFormat="1" ht="42" customHeight="1" x14ac:dyDescent="0.4">
      <c r="A136" s="40" t="s">
        <v>86</v>
      </c>
      <c r="B136" s="282"/>
      <c r="C136" s="283"/>
      <c r="D136" s="283"/>
      <c r="E136" s="283"/>
      <c r="F136" s="283"/>
      <c r="G136" s="283"/>
      <c r="H136" s="283"/>
      <c r="I136" s="283"/>
      <c r="J136" s="283"/>
      <c r="K136" s="283"/>
      <c r="L136" s="283"/>
      <c r="M136" s="284"/>
      <c r="N136" s="43"/>
      <c r="O136" s="74"/>
      <c r="P136" s="74"/>
    </row>
    <row r="137" spans="1:16" s="102" customFormat="1" ht="42" customHeight="1" x14ac:dyDescent="0.4">
      <c r="A137" s="15"/>
      <c r="B137" s="96" t="s">
        <v>88</v>
      </c>
      <c r="N137" s="7"/>
    </row>
    <row r="138" spans="1:16" s="102" customFormat="1" ht="42" customHeight="1" x14ac:dyDescent="0.4">
      <c r="A138" s="94" t="s">
        <v>89</v>
      </c>
      <c r="B138" s="94"/>
      <c r="C138" s="43"/>
      <c r="D138" s="43"/>
      <c r="E138" s="43"/>
      <c r="F138" s="43"/>
      <c r="G138" s="43"/>
      <c r="H138" s="43"/>
      <c r="I138" s="43"/>
      <c r="J138" s="43"/>
      <c r="K138" s="43"/>
      <c r="L138" s="43"/>
      <c r="N138" s="43"/>
      <c r="O138" s="74"/>
      <c r="P138" s="74"/>
    </row>
    <row r="139" spans="1:16" s="102" customFormat="1" ht="42" customHeight="1" x14ac:dyDescent="0.4">
      <c r="A139" s="40" t="s">
        <v>86</v>
      </c>
      <c r="B139" s="282"/>
      <c r="C139" s="283"/>
      <c r="D139" s="283"/>
      <c r="E139" s="283"/>
      <c r="F139" s="283"/>
      <c r="G139" s="283"/>
      <c r="H139" s="283"/>
      <c r="I139" s="283"/>
      <c r="J139" s="283"/>
      <c r="K139" s="283"/>
      <c r="L139" s="283"/>
      <c r="M139" s="284"/>
      <c r="N139" s="43"/>
      <c r="O139" s="74"/>
      <c r="P139" s="74"/>
    </row>
    <row r="140" spans="1:16" s="102" customFormat="1" ht="42" customHeight="1" x14ac:dyDescent="0.4">
      <c r="A140" s="15"/>
      <c r="B140" s="96"/>
      <c r="N140" s="7"/>
    </row>
    <row r="141" spans="1:16" ht="51.75" customHeight="1" x14ac:dyDescent="0.4">
      <c r="A141" s="15"/>
      <c r="B141" s="15"/>
      <c r="C141" s="164" t="s">
        <v>13</v>
      </c>
      <c r="D141" s="164"/>
      <c r="E141" s="164"/>
      <c r="F141" s="164"/>
      <c r="G141" s="164"/>
      <c r="H141" s="164"/>
      <c r="I141" s="164"/>
      <c r="J141" s="164"/>
      <c r="K141" s="164"/>
      <c r="L141" s="164"/>
      <c r="M141" s="164"/>
      <c r="N141" s="164"/>
      <c r="O141" s="164"/>
      <c r="P141" s="164"/>
    </row>
    <row r="142" spans="1:16" ht="68.25" customHeight="1" x14ac:dyDescent="0.4">
      <c r="A142" s="15"/>
      <c r="B142" s="15"/>
      <c r="C142" s="165" t="s">
        <v>134</v>
      </c>
      <c r="D142" s="165"/>
      <c r="E142" s="165"/>
      <c r="F142" s="165">
        <f>C1</f>
        <v>0</v>
      </c>
      <c r="G142" s="165"/>
      <c r="H142" s="165"/>
      <c r="I142" s="165"/>
      <c r="J142" s="165"/>
      <c r="K142" s="165"/>
      <c r="L142" s="165"/>
      <c r="M142" s="165"/>
      <c r="N142" s="165"/>
      <c r="O142" s="165"/>
      <c r="P142" s="165"/>
    </row>
    <row r="143" spans="1:16" ht="57.75" customHeight="1" x14ac:dyDescent="0.4">
      <c r="A143" s="15"/>
      <c r="B143" s="15"/>
      <c r="C143" s="166" t="s">
        <v>136</v>
      </c>
      <c r="D143" s="166"/>
      <c r="E143" s="166"/>
      <c r="F143" s="166" t="s">
        <v>135</v>
      </c>
      <c r="G143" s="166"/>
      <c r="H143" s="166"/>
      <c r="I143" s="166"/>
      <c r="J143" s="166"/>
      <c r="K143" s="166"/>
      <c r="L143" s="166"/>
      <c r="M143" s="166"/>
      <c r="N143" s="166"/>
      <c r="O143" s="166"/>
      <c r="P143" s="166"/>
    </row>
    <row r="144" spans="1:16" ht="68.25" customHeight="1" x14ac:dyDescent="0.4">
      <c r="A144" s="15"/>
      <c r="B144" s="15"/>
      <c r="C144" s="166"/>
      <c r="D144" s="166"/>
      <c r="E144" s="166"/>
      <c r="F144" s="167" t="s">
        <v>138</v>
      </c>
      <c r="G144" s="167"/>
      <c r="H144" s="167"/>
      <c r="I144" s="165"/>
      <c r="J144" s="165"/>
      <c r="K144" s="165"/>
      <c r="L144" s="165"/>
      <c r="M144" s="165"/>
      <c r="N144" s="165"/>
      <c r="O144" s="165"/>
      <c r="P144" s="140" t="s">
        <v>133</v>
      </c>
    </row>
    <row r="145" spans="1:17" ht="45.75" customHeight="1" x14ac:dyDescent="0.4">
      <c r="A145" s="110" t="s">
        <v>107</v>
      </c>
      <c r="B145" s="110"/>
      <c r="C145" s="110"/>
      <c r="D145" s="107"/>
      <c r="E145" s="107"/>
      <c r="F145" s="107"/>
      <c r="G145" s="107"/>
      <c r="H145" s="107"/>
      <c r="I145" s="107"/>
      <c r="J145" s="120"/>
      <c r="K145" s="120"/>
      <c r="L145" s="120"/>
      <c r="M145" s="281" t="s">
        <v>108</v>
      </c>
      <c r="N145" s="281"/>
      <c r="O145" s="281"/>
      <c r="P145" s="281"/>
    </row>
    <row r="146" spans="1:17" s="87" customFormat="1" ht="45.75" customHeight="1" x14ac:dyDescent="0.4">
      <c r="A146" s="113" t="s">
        <v>109</v>
      </c>
      <c r="B146" s="110"/>
      <c r="C146" s="110"/>
      <c r="D146" s="107"/>
      <c r="E146" s="107"/>
      <c r="F146" s="107"/>
      <c r="G146" s="107"/>
      <c r="H146" s="107"/>
      <c r="I146" s="107"/>
      <c r="J146" s="120"/>
      <c r="K146" s="120"/>
      <c r="L146" s="120"/>
      <c r="M146" s="121"/>
      <c r="N146" s="121"/>
      <c r="O146" s="121"/>
      <c r="P146" s="122"/>
    </row>
    <row r="147" spans="1:17" ht="35.25" customHeight="1" x14ac:dyDescent="0.4">
      <c r="A147" s="123"/>
      <c r="B147" s="123"/>
      <c r="C147" s="124"/>
      <c r="D147" s="124"/>
      <c r="E147" s="153" t="s">
        <v>110</v>
      </c>
      <c r="F147" s="153"/>
      <c r="G147" s="155" t="s">
        <v>97</v>
      </c>
      <c r="H147" s="155"/>
      <c r="I147" s="155"/>
      <c r="J147" s="155"/>
      <c r="K147" s="155"/>
      <c r="L147" s="155"/>
      <c r="M147" s="155"/>
      <c r="N147" s="155"/>
      <c r="O147" s="155"/>
      <c r="P147" s="155"/>
    </row>
    <row r="148" spans="1:17" ht="42" customHeight="1" x14ac:dyDescent="0.4">
      <c r="A148" s="124"/>
      <c r="B148" s="124"/>
      <c r="C148" s="124"/>
      <c r="D148" s="124"/>
      <c r="E148" s="154"/>
      <c r="F148" s="154"/>
      <c r="G148" s="156" t="s">
        <v>98</v>
      </c>
      <c r="H148" s="156"/>
      <c r="I148" s="156">
        <f>C1</f>
        <v>0</v>
      </c>
      <c r="J148" s="156"/>
      <c r="K148" s="156"/>
      <c r="L148" s="156"/>
      <c r="M148" s="156"/>
      <c r="N148" s="156"/>
      <c r="O148" s="156"/>
      <c r="P148" s="156"/>
    </row>
    <row r="149" spans="1:17" ht="35.25" customHeight="1" x14ac:dyDescent="0.4">
      <c r="A149" s="124"/>
      <c r="B149" s="124"/>
      <c r="C149" s="124"/>
      <c r="D149" s="124"/>
      <c r="E149" s="157" t="s">
        <v>99</v>
      </c>
      <c r="F149" s="157"/>
      <c r="G149" s="159" t="s">
        <v>97</v>
      </c>
      <c r="H149" s="159"/>
      <c r="I149" s="160"/>
      <c r="J149" s="160"/>
      <c r="K149" s="160"/>
      <c r="L149" s="160"/>
      <c r="M149" s="160"/>
      <c r="N149" s="160"/>
      <c r="O149" s="160"/>
      <c r="P149" s="160"/>
      <c r="Q149" s="1"/>
    </row>
    <row r="150" spans="1:17" ht="43.5" customHeight="1" x14ac:dyDescent="0.4">
      <c r="A150" s="124"/>
      <c r="B150" s="124"/>
      <c r="C150" s="124"/>
      <c r="D150" s="124"/>
      <c r="E150" s="158"/>
      <c r="F150" s="158"/>
      <c r="G150" s="161" t="s">
        <v>137</v>
      </c>
      <c r="H150" s="161"/>
      <c r="I150" s="162"/>
      <c r="J150" s="162"/>
      <c r="K150" s="162"/>
      <c r="L150" s="162"/>
      <c r="M150" s="162"/>
      <c r="N150" s="162"/>
      <c r="O150" s="162"/>
      <c r="P150" s="106" t="s">
        <v>133</v>
      </c>
      <c r="Q150" s="1"/>
    </row>
    <row r="151" spans="1:17" ht="35.25" x14ac:dyDescent="0.4">
      <c r="A151" s="124"/>
      <c r="B151" s="124"/>
      <c r="C151" s="124"/>
      <c r="D151" s="124"/>
      <c r="E151" s="137" t="s">
        <v>100</v>
      </c>
      <c r="F151" s="138"/>
      <c r="G151" s="138"/>
      <c r="H151" s="125"/>
      <c r="I151" s="163"/>
      <c r="J151" s="163"/>
      <c r="K151" s="163"/>
      <c r="L151" s="163"/>
      <c r="M151" s="163"/>
      <c r="N151" s="163"/>
      <c r="O151" s="163"/>
      <c r="P151" s="163"/>
      <c r="Q151" s="1"/>
    </row>
    <row r="152" spans="1:17" ht="28.5" x14ac:dyDescent="0.4">
      <c r="A152" s="124"/>
      <c r="B152" s="124"/>
      <c r="C152" s="124"/>
      <c r="D152" s="124"/>
      <c r="E152" s="124"/>
      <c r="F152" s="124"/>
      <c r="G152" s="124"/>
      <c r="H152" s="124"/>
      <c r="I152" s="124"/>
      <c r="J152" s="124"/>
      <c r="K152" s="124"/>
      <c r="L152" s="124"/>
      <c r="M152" s="124"/>
      <c r="N152" s="124"/>
      <c r="O152" s="124"/>
      <c r="P152" s="124"/>
    </row>
    <row r="153" spans="1:17" ht="24.75" customHeight="1" x14ac:dyDescent="0.4">
      <c r="A153" s="124"/>
      <c r="B153" s="124"/>
      <c r="C153" s="124"/>
      <c r="D153" s="124"/>
      <c r="E153" s="124"/>
      <c r="F153" s="124"/>
      <c r="G153" s="124"/>
      <c r="H153" s="124"/>
      <c r="I153" s="124"/>
      <c r="J153" s="124"/>
      <c r="K153" s="124"/>
      <c r="L153" s="124"/>
      <c r="M153" s="124"/>
      <c r="N153" s="124"/>
      <c r="O153" s="124"/>
      <c r="P153" s="124"/>
    </row>
    <row r="154" spans="1:17" ht="70.5" customHeight="1" x14ac:dyDescent="0.4">
      <c r="A154" s="185" t="s">
        <v>111</v>
      </c>
      <c r="B154" s="260"/>
      <c r="C154" s="260"/>
      <c r="D154" s="260"/>
      <c r="E154" s="260"/>
      <c r="F154" s="260"/>
      <c r="G154" s="260"/>
      <c r="H154" s="260"/>
      <c r="I154" s="260"/>
      <c r="J154" s="260"/>
      <c r="K154" s="260"/>
      <c r="L154" s="260"/>
      <c r="M154" s="260"/>
      <c r="N154" s="260"/>
      <c r="O154" s="260"/>
      <c r="P154" s="260"/>
      <c r="Q154" s="9"/>
    </row>
    <row r="155" spans="1:17" ht="28.5" x14ac:dyDescent="0.4">
      <c r="A155" s="124"/>
      <c r="B155" s="124"/>
      <c r="C155" s="124"/>
      <c r="D155" s="124"/>
      <c r="E155" s="124"/>
      <c r="F155" s="124"/>
      <c r="G155" s="124"/>
      <c r="H155" s="124"/>
      <c r="I155" s="124"/>
      <c r="J155" s="124"/>
      <c r="K155" s="124"/>
      <c r="L155" s="124"/>
      <c r="M155" s="124"/>
      <c r="N155" s="124"/>
      <c r="O155" s="124"/>
      <c r="P155" s="124"/>
    </row>
    <row r="156" spans="1:17" ht="33" customHeight="1" x14ac:dyDescent="0.4">
      <c r="A156" s="124"/>
      <c r="B156" s="124"/>
      <c r="C156" s="124"/>
      <c r="D156" s="124"/>
      <c r="E156" s="124"/>
      <c r="F156" s="124"/>
      <c r="G156" s="124"/>
      <c r="H156" s="124"/>
      <c r="I156" s="124"/>
      <c r="J156" s="124"/>
      <c r="K156" s="124"/>
      <c r="L156" s="124"/>
      <c r="M156" s="124"/>
      <c r="N156" s="124"/>
      <c r="O156" s="124"/>
      <c r="P156" s="124"/>
    </row>
    <row r="157" spans="1:17" ht="41.25" customHeight="1" x14ac:dyDescent="0.4">
      <c r="A157" s="124"/>
      <c r="B157" s="124"/>
      <c r="C157" s="124"/>
      <c r="D157" s="124"/>
      <c r="E157" s="124"/>
      <c r="F157" s="124"/>
      <c r="G157" s="124"/>
      <c r="H157" s="124"/>
      <c r="I157" s="124"/>
      <c r="J157" s="124"/>
      <c r="K157" s="124"/>
      <c r="L157" s="124"/>
      <c r="M157" s="124"/>
      <c r="N157" s="124"/>
      <c r="O157" s="124"/>
      <c r="P157" s="124"/>
    </row>
    <row r="158" spans="1:17" ht="75" customHeight="1" x14ac:dyDescent="0.4">
      <c r="A158" s="261" t="s">
        <v>119</v>
      </c>
      <c r="B158" s="261"/>
      <c r="C158" s="261"/>
      <c r="D158" s="261"/>
      <c r="E158" s="261"/>
      <c r="F158" s="261"/>
      <c r="G158" s="261"/>
      <c r="H158" s="261"/>
      <c r="I158" s="261"/>
      <c r="J158" s="261"/>
      <c r="K158" s="261"/>
      <c r="L158" s="261"/>
      <c r="M158" s="261"/>
      <c r="N158" s="261"/>
      <c r="O158" s="261"/>
      <c r="P158" s="261"/>
      <c r="Q158" s="6"/>
    </row>
    <row r="159" spans="1:17" x14ac:dyDescent="0.4">
      <c r="C159" s="5"/>
      <c r="D159" s="5"/>
      <c r="E159" s="5"/>
      <c r="F159" s="5"/>
      <c r="G159" s="5"/>
      <c r="H159" s="5"/>
      <c r="I159" s="5"/>
    </row>
    <row r="160" spans="1:17" ht="48.75" customHeight="1" x14ac:dyDescent="0.4">
      <c r="C160" s="2"/>
      <c r="D160" s="1"/>
      <c r="E160" s="1"/>
      <c r="F160" s="3"/>
      <c r="G160" s="3"/>
      <c r="H160" s="4"/>
      <c r="I160" s="4"/>
    </row>
    <row r="161" spans="1:18" ht="42" x14ac:dyDescent="0.4">
      <c r="A161" s="107"/>
      <c r="B161" s="107"/>
      <c r="C161" s="116" t="s">
        <v>102</v>
      </c>
      <c r="D161" s="126"/>
      <c r="E161" s="126"/>
      <c r="F161" s="262">
        <f>SUM(D180,J180,O180)</f>
        <v>0</v>
      </c>
      <c r="G161" s="262"/>
      <c r="H161" s="262"/>
      <c r="I161" s="262"/>
      <c r="J161" s="262"/>
      <c r="K161" s="262"/>
      <c r="L161" s="126"/>
      <c r="M161" s="127"/>
      <c r="N161" s="127"/>
      <c r="O161" s="127"/>
      <c r="P161" s="107"/>
    </row>
    <row r="162" spans="1:18" x14ac:dyDescent="0.4">
      <c r="A162" s="107"/>
      <c r="B162" s="107"/>
      <c r="C162" s="107"/>
      <c r="D162" s="107"/>
      <c r="E162" s="107"/>
      <c r="F162" s="107"/>
      <c r="G162" s="107"/>
      <c r="H162" s="107"/>
      <c r="I162" s="107"/>
      <c r="J162" s="107"/>
      <c r="K162" s="107"/>
      <c r="L162" s="107"/>
      <c r="M162" s="107"/>
      <c r="N162" s="107"/>
      <c r="O162" s="107"/>
      <c r="P162" s="107"/>
    </row>
    <row r="163" spans="1:18" ht="77.25" customHeight="1" x14ac:dyDescent="0.4">
      <c r="A163" s="107"/>
      <c r="B163" s="107"/>
      <c r="C163" s="107"/>
      <c r="D163" s="107"/>
      <c r="E163" s="107"/>
      <c r="F163" s="107"/>
      <c r="G163" s="107"/>
      <c r="H163" s="107"/>
      <c r="I163" s="107"/>
      <c r="J163" s="107"/>
      <c r="K163" s="107"/>
      <c r="L163" s="107"/>
      <c r="M163" s="107"/>
      <c r="N163" s="107"/>
      <c r="O163" s="107"/>
      <c r="P163" s="107"/>
    </row>
    <row r="164" spans="1:18" ht="25.5" x14ac:dyDescent="0.4">
      <c r="A164" s="110" t="s">
        <v>11</v>
      </c>
      <c r="B164" s="110"/>
      <c r="C164" s="110"/>
      <c r="D164" s="110"/>
      <c r="E164" s="110"/>
      <c r="F164" s="110"/>
      <c r="G164" s="110"/>
      <c r="H164" s="110"/>
      <c r="I164" s="110"/>
      <c r="J164" s="110"/>
      <c r="K164" s="110"/>
      <c r="L164" s="110"/>
      <c r="M164" s="110"/>
      <c r="N164" s="110"/>
      <c r="O164" s="110"/>
      <c r="P164" s="110"/>
    </row>
    <row r="165" spans="1:18" ht="11.25" customHeight="1" x14ac:dyDescent="0.4">
      <c r="A165" s="110"/>
      <c r="B165" s="110"/>
      <c r="C165" s="110"/>
      <c r="D165" s="110"/>
      <c r="E165" s="110"/>
      <c r="F165" s="110"/>
      <c r="G165" s="110"/>
      <c r="H165" s="110"/>
      <c r="I165" s="110"/>
      <c r="J165" s="110"/>
      <c r="K165" s="110"/>
      <c r="L165" s="110"/>
      <c r="M165" s="110"/>
      <c r="N165" s="110"/>
      <c r="O165" s="110"/>
      <c r="P165" s="110"/>
    </row>
    <row r="166" spans="1:18" ht="25.5" x14ac:dyDescent="0.4">
      <c r="A166" s="110" t="s">
        <v>120</v>
      </c>
      <c r="B166" s="110"/>
      <c r="C166" s="110"/>
      <c r="D166" s="110"/>
      <c r="E166" s="110"/>
      <c r="F166" s="110"/>
      <c r="G166" s="110"/>
      <c r="H166" s="110"/>
      <c r="I166" s="110"/>
      <c r="J166" s="110"/>
      <c r="K166" s="110"/>
      <c r="L166" s="110"/>
      <c r="M166" s="110"/>
      <c r="N166" s="110"/>
      <c r="O166" s="110"/>
      <c r="P166" s="110"/>
    </row>
    <row r="167" spans="1:18" ht="25.5" x14ac:dyDescent="0.4">
      <c r="A167" s="273" t="s">
        <v>20</v>
      </c>
      <c r="B167" s="273"/>
      <c r="C167" s="273"/>
      <c r="D167" s="273"/>
      <c r="E167" s="273"/>
      <c r="F167" s="273"/>
      <c r="G167" s="273"/>
      <c r="H167" s="273"/>
      <c r="I167" s="118">
        <f>COUNTIF(C171:C179,"&gt;0")</f>
        <v>0</v>
      </c>
      <c r="J167" s="110" t="s">
        <v>21</v>
      </c>
      <c r="K167" s="110"/>
      <c r="L167" s="110"/>
      <c r="M167" s="110"/>
      <c r="N167" s="110"/>
      <c r="O167" s="110"/>
      <c r="P167" s="110"/>
    </row>
    <row r="168" spans="1:18" ht="35.25" x14ac:dyDescent="0.4">
      <c r="A168" s="45"/>
      <c r="B168" s="71"/>
      <c r="C168" s="45"/>
      <c r="D168" s="45"/>
      <c r="E168" s="45"/>
      <c r="F168" s="44"/>
      <c r="G168" s="45"/>
      <c r="H168" s="48"/>
      <c r="I168" s="45"/>
      <c r="J168" s="45"/>
      <c r="K168" s="45"/>
      <c r="L168" s="45"/>
      <c r="M168" s="45"/>
      <c r="N168" s="45"/>
      <c r="O168" s="45"/>
      <c r="P168" s="45"/>
    </row>
    <row r="169" spans="1:18" ht="28.5" customHeight="1" x14ac:dyDescent="0.4">
      <c r="A169" s="44"/>
      <c r="B169" s="44"/>
      <c r="C169" s="44"/>
      <c r="D169" s="44"/>
      <c r="E169" s="44"/>
      <c r="F169" s="44"/>
      <c r="G169" s="44"/>
      <c r="H169" s="263" t="s">
        <v>37</v>
      </c>
      <c r="I169" s="263"/>
      <c r="J169" s="263"/>
      <c r="K169" s="263"/>
      <c r="L169" s="263"/>
      <c r="M169" s="263"/>
      <c r="N169" s="263"/>
      <c r="O169" s="263"/>
      <c r="P169" s="263"/>
      <c r="R169" s="12"/>
    </row>
    <row r="170" spans="1:18" ht="43.5" customHeight="1" x14ac:dyDescent="0.4">
      <c r="A170" s="45"/>
      <c r="B170" s="71"/>
      <c r="C170" s="264" t="s">
        <v>38</v>
      </c>
      <c r="D170" s="264"/>
      <c r="E170" s="264"/>
      <c r="F170" s="264"/>
      <c r="G170" s="264"/>
      <c r="H170" s="265" t="s">
        <v>16</v>
      </c>
      <c r="I170" s="265"/>
      <c r="J170" s="265"/>
      <c r="K170" s="265"/>
      <c r="L170" s="265"/>
      <c r="M170" s="265" t="s">
        <v>15</v>
      </c>
      <c r="N170" s="265"/>
      <c r="O170" s="265"/>
      <c r="P170" s="265"/>
      <c r="R170" s="13"/>
    </row>
    <row r="171" spans="1:18" ht="35.25" x14ac:dyDescent="0.4">
      <c r="A171" s="46" t="s">
        <v>121</v>
      </c>
      <c r="B171" s="46"/>
      <c r="C171" s="50">
        <f>L7</f>
        <v>0</v>
      </c>
      <c r="D171" s="258">
        <f t="shared" ref="D171:D179" si="36">C171*100000</f>
        <v>0</v>
      </c>
      <c r="E171" s="258"/>
      <c r="F171" s="258"/>
      <c r="G171" s="258"/>
      <c r="H171" s="259">
        <f>IF($I$167&gt;=4,J13,0)</f>
        <v>0</v>
      </c>
      <c r="I171" s="259"/>
      <c r="J171" s="191">
        <f t="shared" ref="J171:J179" si="37">H171*7550</f>
        <v>0</v>
      </c>
      <c r="K171" s="191"/>
      <c r="L171" s="191"/>
      <c r="M171" s="49">
        <f>IF($I$167&gt;=4,J14,0)</f>
        <v>0</v>
      </c>
      <c r="N171" s="49"/>
      <c r="O171" s="191">
        <f t="shared" ref="O171:O179" si="38">M171*2760</f>
        <v>0</v>
      </c>
      <c r="P171" s="191"/>
      <c r="R171" s="13"/>
    </row>
    <row r="172" spans="1:18" ht="35.25" x14ac:dyDescent="0.4">
      <c r="A172" s="46" t="s">
        <v>122</v>
      </c>
      <c r="B172" s="46"/>
      <c r="C172" s="50">
        <f>L16</f>
        <v>0</v>
      </c>
      <c r="D172" s="258">
        <f t="shared" si="36"/>
        <v>0</v>
      </c>
      <c r="E172" s="258"/>
      <c r="F172" s="258"/>
      <c r="G172" s="258"/>
      <c r="H172" s="259">
        <f>IF($I$167&gt;=4,J22,0)</f>
        <v>0</v>
      </c>
      <c r="I172" s="259"/>
      <c r="J172" s="191">
        <f t="shared" si="37"/>
        <v>0</v>
      </c>
      <c r="K172" s="191"/>
      <c r="L172" s="191"/>
      <c r="M172" s="49">
        <f>IF($I$167&gt;=4,J23,0)</f>
        <v>0</v>
      </c>
      <c r="N172" s="49"/>
      <c r="O172" s="191">
        <f t="shared" si="38"/>
        <v>0</v>
      </c>
      <c r="P172" s="191"/>
      <c r="R172" s="13"/>
    </row>
    <row r="173" spans="1:18" ht="35.25" x14ac:dyDescent="0.4">
      <c r="A173" s="46" t="s">
        <v>123</v>
      </c>
      <c r="B173" s="46"/>
      <c r="C173" s="50">
        <f>L25</f>
        <v>0</v>
      </c>
      <c r="D173" s="258">
        <f t="shared" si="36"/>
        <v>0</v>
      </c>
      <c r="E173" s="258"/>
      <c r="F173" s="258"/>
      <c r="G173" s="258"/>
      <c r="H173" s="259">
        <f>IF($I$167&gt;=4,J31,0)</f>
        <v>0</v>
      </c>
      <c r="I173" s="259"/>
      <c r="J173" s="191">
        <f t="shared" si="37"/>
        <v>0</v>
      </c>
      <c r="K173" s="191"/>
      <c r="L173" s="191"/>
      <c r="M173" s="49">
        <f>IF($I$167&gt;=4,J32,0)</f>
        <v>0</v>
      </c>
      <c r="N173" s="49"/>
      <c r="O173" s="191">
        <f t="shared" si="38"/>
        <v>0</v>
      </c>
      <c r="P173" s="191"/>
      <c r="R173" s="13"/>
    </row>
    <row r="174" spans="1:18" ht="35.25" x14ac:dyDescent="0.4">
      <c r="A174" s="46" t="s">
        <v>124</v>
      </c>
      <c r="B174" s="46"/>
      <c r="C174" s="50">
        <f>L34</f>
        <v>0</v>
      </c>
      <c r="D174" s="258">
        <f t="shared" si="36"/>
        <v>0</v>
      </c>
      <c r="E174" s="258"/>
      <c r="F174" s="258"/>
      <c r="G174" s="258"/>
      <c r="H174" s="259">
        <f>IF($I$167&gt;=4,J40,0)</f>
        <v>0</v>
      </c>
      <c r="I174" s="259"/>
      <c r="J174" s="191">
        <f t="shared" si="37"/>
        <v>0</v>
      </c>
      <c r="K174" s="191"/>
      <c r="L174" s="191"/>
      <c r="M174" s="49">
        <f>IF($I$167&gt;=4,J41,0)</f>
        <v>0</v>
      </c>
      <c r="N174" s="49"/>
      <c r="O174" s="191">
        <f t="shared" si="38"/>
        <v>0</v>
      </c>
      <c r="P174" s="191"/>
      <c r="R174" s="13"/>
    </row>
    <row r="175" spans="1:18" ht="35.25" x14ac:dyDescent="0.4">
      <c r="A175" s="46" t="s">
        <v>125</v>
      </c>
      <c r="B175" s="46"/>
      <c r="C175" s="50">
        <f>L43</f>
        <v>0</v>
      </c>
      <c r="D175" s="258">
        <f t="shared" si="36"/>
        <v>0</v>
      </c>
      <c r="E175" s="258"/>
      <c r="F175" s="258"/>
      <c r="G175" s="258"/>
      <c r="H175" s="259">
        <f>IF($I$167&gt;=4,J49,0)</f>
        <v>0</v>
      </c>
      <c r="I175" s="259"/>
      <c r="J175" s="191">
        <f t="shared" si="37"/>
        <v>0</v>
      </c>
      <c r="K175" s="191"/>
      <c r="L175" s="191"/>
      <c r="M175" s="49">
        <f>IF($I$167&gt;=4,J50,0)</f>
        <v>0</v>
      </c>
      <c r="N175" s="49"/>
      <c r="O175" s="191">
        <f t="shared" si="38"/>
        <v>0</v>
      </c>
      <c r="P175" s="191"/>
      <c r="R175" s="13"/>
    </row>
    <row r="176" spans="1:18" ht="35.25" x14ac:dyDescent="0.4">
      <c r="A176" s="46" t="s">
        <v>126</v>
      </c>
      <c r="B176" s="46"/>
      <c r="C176" s="50">
        <f>L52</f>
        <v>0</v>
      </c>
      <c r="D176" s="258">
        <f t="shared" si="36"/>
        <v>0</v>
      </c>
      <c r="E176" s="258"/>
      <c r="F176" s="258"/>
      <c r="G176" s="258"/>
      <c r="H176" s="259">
        <f>IF($I$167&gt;=4,J58,0)</f>
        <v>0</v>
      </c>
      <c r="I176" s="259"/>
      <c r="J176" s="191">
        <f t="shared" si="37"/>
        <v>0</v>
      </c>
      <c r="K176" s="191"/>
      <c r="L176" s="191"/>
      <c r="M176" s="49">
        <f>IF($I$167&gt;=4,J59,0)</f>
        <v>0</v>
      </c>
      <c r="N176" s="49"/>
      <c r="O176" s="191">
        <f t="shared" si="38"/>
        <v>0</v>
      </c>
      <c r="P176" s="191"/>
      <c r="R176" s="13"/>
    </row>
    <row r="177" spans="1:18" ht="35.25" x14ac:dyDescent="0.4">
      <c r="A177" s="46" t="s">
        <v>127</v>
      </c>
      <c r="B177" s="46"/>
      <c r="C177" s="50">
        <f>L61</f>
        <v>0</v>
      </c>
      <c r="D177" s="258">
        <f t="shared" si="36"/>
        <v>0</v>
      </c>
      <c r="E177" s="258"/>
      <c r="F177" s="258"/>
      <c r="G177" s="258"/>
      <c r="H177" s="259">
        <f>IF($I$167&gt;=4,J67,0)</f>
        <v>0</v>
      </c>
      <c r="I177" s="259"/>
      <c r="J177" s="191">
        <f t="shared" si="37"/>
        <v>0</v>
      </c>
      <c r="K177" s="191"/>
      <c r="L177" s="191"/>
      <c r="M177" s="49">
        <f>IF($I$167&gt;=4,J68,0)</f>
        <v>0</v>
      </c>
      <c r="N177" s="49"/>
      <c r="O177" s="191">
        <f t="shared" si="38"/>
        <v>0</v>
      </c>
      <c r="P177" s="191"/>
      <c r="R177" s="13"/>
    </row>
    <row r="178" spans="1:18" ht="35.25" x14ac:dyDescent="0.4">
      <c r="A178" s="46" t="s">
        <v>128</v>
      </c>
      <c r="B178" s="46"/>
      <c r="C178" s="50">
        <f>L70</f>
        <v>0</v>
      </c>
      <c r="D178" s="258">
        <f t="shared" si="36"/>
        <v>0</v>
      </c>
      <c r="E178" s="258"/>
      <c r="F178" s="258"/>
      <c r="G178" s="258"/>
      <c r="H178" s="259">
        <f>IF($I$167&gt;=4,J76,0)</f>
        <v>0</v>
      </c>
      <c r="I178" s="259"/>
      <c r="J178" s="191">
        <f t="shared" si="37"/>
        <v>0</v>
      </c>
      <c r="K178" s="191"/>
      <c r="L178" s="191"/>
      <c r="M178" s="49">
        <f>IF($I$167&gt;=4,J77,0)</f>
        <v>0</v>
      </c>
      <c r="N178" s="49"/>
      <c r="O178" s="191">
        <f t="shared" si="38"/>
        <v>0</v>
      </c>
      <c r="P178" s="191"/>
      <c r="R178" s="13"/>
    </row>
    <row r="179" spans="1:18" ht="36" thickBot="1" x14ac:dyDescent="0.45">
      <c r="A179" s="51" t="s">
        <v>129</v>
      </c>
      <c r="B179" s="51"/>
      <c r="C179" s="52">
        <f>L84</f>
        <v>0</v>
      </c>
      <c r="D179" s="279">
        <f t="shared" si="36"/>
        <v>0</v>
      </c>
      <c r="E179" s="279"/>
      <c r="F179" s="279"/>
      <c r="G179" s="279"/>
      <c r="H179" s="280">
        <f>IF($I$167&gt;=4,J90,0)</f>
        <v>0</v>
      </c>
      <c r="I179" s="280"/>
      <c r="J179" s="207">
        <f t="shared" si="37"/>
        <v>0</v>
      </c>
      <c r="K179" s="207"/>
      <c r="L179" s="207"/>
      <c r="M179" s="53">
        <f>IF($I$167&gt;=4,J91,0)</f>
        <v>0</v>
      </c>
      <c r="N179" s="53"/>
      <c r="O179" s="207">
        <f t="shared" si="38"/>
        <v>0</v>
      </c>
      <c r="P179" s="207"/>
    </row>
    <row r="180" spans="1:18" ht="36" thickTop="1" x14ac:dyDescent="0.4">
      <c r="A180" s="54" t="s">
        <v>34</v>
      </c>
      <c r="B180" s="54"/>
      <c r="C180" s="55">
        <f>SUM(C171:C179)</f>
        <v>0</v>
      </c>
      <c r="D180" s="192">
        <f>SUM(D171:G179)</f>
        <v>0</v>
      </c>
      <c r="E180" s="192"/>
      <c r="F180" s="192"/>
      <c r="G180" s="192"/>
      <c r="H180" s="275">
        <f>SUM(H171:I179)</f>
        <v>0</v>
      </c>
      <c r="I180" s="275"/>
      <c r="J180" s="269">
        <f>SUM(J171:L179)</f>
        <v>0</v>
      </c>
      <c r="K180" s="269"/>
      <c r="L180" s="269"/>
      <c r="M180" s="56">
        <f>SUM(M171:M179)</f>
        <v>0</v>
      </c>
      <c r="N180" s="56"/>
      <c r="O180" s="269">
        <f>SUM(O171:P179)</f>
        <v>0</v>
      </c>
      <c r="P180" s="269"/>
    </row>
    <row r="181" spans="1:18" ht="163.5" customHeight="1" x14ac:dyDescent="0.4">
      <c r="A181" s="51"/>
      <c r="B181" s="51"/>
      <c r="C181" s="51"/>
      <c r="D181" s="51"/>
      <c r="E181" s="51"/>
      <c r="F181" s="51"/>
      <c r="G181" s="51"/>
      <c r="H181" s="57"/>
      <c r="I181" s="57"/>
      <c r="J181" s="57"/>
      <c r="K181" s="57"/>
      <c r="L181" s="57"/>
      <c r="M181" s="57"/>
      <c r="N181" s="57"/>
      <c r="O181" s="57"/>
      <c r="P181" s="57"/>
    </row>
    <row r="182" spans="1:18" ht="35.25" x14ac:dyDescent="0.4">
      <c r="A182" s="47" t="s">
        <v>22</v>
      </c>
      <c r="B182" s="270"/>
      <c r="C182" s="271"/>
      <c r="D182" s="271"/>
      <c r="E182" s="271"/>
      <c r="F182" s="271"/>
      <c r="G182" s="272"/>
      <c r="H182" s="200" t="s">
        <v>23</v>
      </c>
      <c r="I182" s="200"/>
      <c r="J182" s="200"/>
      <c r="K182" s="276"/>
      <c r="L182" s="277"/>
      <c r="M182" s="277"/>
      <c r="N182" s="277"/>
      <c r="O182" s="277"/>
      <c r="P182" s="278"/>
    </row>
    <row r="183" spans="1:18" ht="35.25" x14ac:dyDescent="0.4">
      <c r="A183" s="47" t="s">
        <v>24</v>
      </c>
      <c r="B183" s="270"/>
      <c r="C183" s="271"/>
      <c r="D183" s="271"/>
      <c r="E183" s="271"/>
      <c r="F183" s="271"/>
      <c r="G183" s="272"/>
      <c r="H183" s="200" t="s">
        <v>25</v>
      </c>
      <c r="I183" s="200"/>
      <c r="J183" s="200"/>
      <c r="K183" s="274"/>
      <c r="L183" s="274"/>
      <c r="M183" s="274"/>
      <c r="N183" s="274"/>
      <c r="O183" s="274"/>
      <c r="P183" s="274"/>
    </row>
    <row r="184" spans="1:18" ht="30" customHeight="1" x14ac:dyDescent="0.4">
      <c r="A184" s="47" t="s">
        <v>26</v>
      </c>
      <c r="B184" s="270"/>
      <c r="C184" s="271"/>
      <c r="D184" s="271"/>
      <c r="E184" s="271"/>
      <c r="F184" s="271"/>
      <c r="G184" s="272"/>
      <c r="H184" s="200" t="s">
        <v>27</v>
      </c>
      <c r="I184" s="200"/>
      <c r="J184" s="200"/>
      <c r="K184" s="274"/>
      <c r="L184" s="274"/>
      <c r="M184" s="274"/>
      <c r="N184" s="274"/>
      <c r="O184" s="274"/>
      <c r="P184" s="274"/>
    </row>
    <row r="185" spans="1:18" ht="30" customHeight="1" x14ac:dyDescent="0.4">
      <c r="A185" s="47" t="s">
        <v>29</v>
      </c>
      <c r="B185" s="266"/>
      <c r="C185" s="267"/>
      <c r="D185" s="267"/>
      <c r="E185" s="267"/>
      <c r="F185" s="267"/>
      <c r="G185" s="267"/>
      <c r="H185" s="267"/>
      <c r="I185" s="267"/>
      <c r="J185" s="267"/>
      <c r="K185" s="267"/>
      <c r="L185" s="267"/>
      <c r="M185" s="267"/>
      <c r="N185" s="267"/>
      <c r="O185" s="267"/>
      <c r="P185" s="268"/>
    </row>
    <row r="186" spans="1:18" ht="30" customHeight="1" x14ac:dyDescent="0.4">
      <c r="A186" s="47" t="s">
        <v>28</v>
      </c>
      <c r="B186" s="266"/>
      <c r="C186" s="267"/>
      <c r="D186" s="267"/>
      <c r="E186" s="267"/>
      <c r="F186" s="267"/>
      <c r="G186" s="267"/>
      <c r="H186" s="267"/>
      <c r="I186" s="267"/>
      <c r="J186" s="267"/>
      <c r="K186" s="267"/>
      <c r="L186" s="267"/>
      <c r="M186" s="267"/>
      <c r="N186" s="267"/>
      <c r="O186" s="267"/>
      <c r="P186" s="268"/>
    </row>
    <row r="187" spans="1:18" ht="50.25" customHeight="1" x14ac:dyDescent="0.4">
      <c r="A187" s="199" t="s">
        <v>112</v>
      </c>
      <c r="B187" s="199"/>
      <c r="C187" s="199"/>
      <c r="D187" s="199"/>
      <c r="E187" s="199"/>
      <c r="F187" s="199"/>
      <c r="G187" s="199"/>
      <c r="H187" s="199"/>
      <c r="I187" s="199"/>
      <c r="J187" s="199"/>
      <c r="K187" s="199"/>
      <c r="L187" s="199"/>
      <c r="M187" s="199"/>
      <c r="N187" s="199"/>
      <c r="O187" s="199"/>
    </row>
    <row r="188" spans="1:18" x14ac:dyDescent="0.4">
      <c r="D188" s="203"/>
      <c r="E188" s="203"/>
    </row>
    <row r="189" spans="1:18" x14ac:dyDescent="0.4">
      <c r="D189" s="203"/>
      <c r="E189" s="203"/>
    </row>
    <row r="190" spans="1:18" ht="18.75" customHeight="1" x14ac:dyDescent="0.4">
      <c r="D190" s="203"/>
      <c r="E190" s="203"/>
    </row>
    <row r="191" spans="1:18" ht="18.75" customHeight="1" x14ac:dyDescent="0.4">
      <c r="D191" s="203"/>
      <c r="E191" s="203"/>
    </row>
    <row r="192" spans="1:18" x14ac:dyDescent="0.4">
      <c r="D192" s="203"/>
      <c r="E192" s="203"/>
    </row>
    <row r="193" spans="4:5" x14ac:dyDescent="0.4">
      <c r="D193" s="203"/>
      <c r="E193" s="203"/>
    </row>
    <row r="194" spans="4:5" x14ac:dyDescent="0.4">
      <c r="D194" s="203"/>
      <c r="E194" s="203"/>
    </row>
    <row r="195" spans="4:5" x14ac:dyDescent="0.4">
      <c r="D195" s="203"/>
      <c r="E195" s="203"/>
    </row>
    <row r="196" spans="4:5" x14ac:dyDescent="0.4">
      <c r="D196" s="203"/>
      <c r="E196" s="203"/>
    </row>
    <row r="197" spans="4:5" x14ac:dyDescent="0.4">
      <c r="D197" s="203"/>
      <c r="E197" s="203"/>
    </row>
    <row r="198" spans="4:5" x14ac:dyDescent="0.4">
      <c r="D198" s="203"/>
      <c r="E198" s="203"/>
    </row>
    <row r="199" spans="4:5" x14ac:dyDescent="0.4">
      <c r="D199" s="203"/>
      <c r="E199" s="203"/>
    </row>
    <row r="200" spans="4:5" x14ac:dyDescent="0.4">
      <c r="D200" s="203"/>
      <c r="E200" s="203"/>
    </row>
    <row r="201" spans="4:5" x14ac:dyDescent="0.4">
      <c r="D201" s="203"/>
      <c r="E201" s="203"/>
    </row>
    <row r="202" spans="4:5" x14ac:dyDescent="0.4">
      <c r="D202" s="203"/>
      <c r="E202" s="203"/>
    </row>
    <row r="203" spans="4:5" x14ac:dyDescent="0.4">
      <c r="D203" s="203"/>
      <c r="E203" s="203"/>
    </row>
    <row r="204" spans="4:5" x14ac:dyDescent="0.4">
      <c r="D204" s="203"/>
      <c r="E204" s="203"/>
    </row>
  </sheetData>
  <mergeCells count="240">
    <mergeCell ref="O178:P178"/>
    <mergeCell ref="D179:G179"/>
    <mergeCell ref="H179:I179"/>
    <mergeCell ref="J179:L179"/>
    <mergeCell ref="M1:P1"/>
    <mergeCell ref="A2:P2"/>
    <mergeCell ref="M145:P145"/>
    <mergeCell ref="C1:J1"/>
    <mergeCell ref="M46:O46"/>
    <mergeCell ref="M47:O47"/>
    <mergeCell ref="M49:O49"/>
    <mergeCell ref="M50:O50"/>
    <mergeCell ref="M51:O51"/>
    <mergeCell ref="M52:O52"/>
    <mergeCell ref="M37:O37"/>
    <mergeCell ref="M38:O38"/>
    <mergeCell ref="M40:O40"/>
    <mergeCell ref="M41:O41"/>
    <mergeCell ref="M42:O42"/>
    <mergeCell ref="M43:O43"/>
    <mergeCell ref="M58:O58"/>
    <mergeCell ref="M59:O59"/>
    <mergeCell ref="M57:O57"/>
    <mergeCell ref="M55:O55"/>
    <mergeCell ref="A167:H167"/>
    <mergeCell ref="H183:J183"/>
    <mergeCell ref="K183:P183"/>
    <mergeCell ref="H184:J184"/>
    <mergeCell ref="K184:P184"/>
    <mergeCell ref="D180:G180"/>
    <mergeCell ref="H180:I180"/>
    <mergeCell ref="D176:G176"/>
    <mergeCell ref="H176:I176"/>
    <mergeCell ref="J176:L176"/>
    <mergeCell ref="O176:P176"/>
    <mergeCell ref="D177:G177"/>
    <mergeCell ref="H177:I177"/>
    <mergeCell ref="J177:L177"/>
    <mergeCell ref="O177:P177"/>
    <mergeCell ref="H178:I178"/>
    <mergeCell ref="H182:J182"/>
    <mergeCell ref="K182:P182"/>
    <mergeCell ref="D178:G178"/>
    <mergeCell ref="J178:L178"/>
    <mergeCell ref="J38:J39"/>
    <mergeCell ref="K38:K39"/>
    <mergeCell ref="J43:K44"/>
    <mergeCell ref="L43:L44"/>
    <mergeCell ref="M44:O44"/>
    <mergeCell ref="M45:O45"/>
    <mergeCell ref="M48:O48"/>
    <mergeCell ref="J52:K53"/>
    <mergeCell ref="L52:L53"/>
    <mergeCell ref="M53:O53"/>
    <mergeCell ref="J47:J48"/>
    <mergeCell ref="K47:K48"/>
    <mergeCell ref="O179:P179"/>
    <mergeCell ref="J180:L180"/>
    <mergeCell ref="O180:P180"/>
    <mergeCell ref="D188:E188"/>
    <mergeCell ref="D202:E202"/>
    <mergeCell ref="B184:G184"/>
    <mergeCell ref="B183:G183"/>
    <mergeCell ref="B182:G182"/>
    <mergeCell ref="D203:E203"/>
    <mergeCell ref="D204:E204"/>
    <mergeCell ref="H93:L93"/>
    <mergeCell ref="H94:L94"/>
    <mergeCell ref="D195:E195"/>
    <mergeCell ref="D196:E196"/>
    <mergeCell ref="D197:E197"/>
    <mergeCell ref="D198:E198"/>
    <mergeCell ref="D199:E199"/>
    <mergeCell ref="D200:E200"/>
    <mergeCell ref="D189:E189"/>
    <mergeCell ref="D190:E190"/>
    <mergeCell ref="D191:E191"/>
    <mergeCell ref="D192:E192"/>
    <mergeCell ref="D193:E193"/>
    <mergeCell ref="D194:E194"/>
    <mergeCell ref="D201:E201"/>
    <mergeCell ref="B186:P186"/>
    <mergeCell ref="B185:P185"/>
    <mergeCell ref="A187:O187"/>
    <mergeCell ref="H175:I175"/>
    <mergeCell ref="J175:L175"/>
    <mergeCell ref="O175:P175"/>
    <mergeCell ref="D172:G172"/>
    <mergeCell ref="D175:G175"/>
    <mergeCell ref="D174:G174"/>
    <mergeCell ref="H174:I174"/>
    <mergeCell ref="J174:L174"/>
    <mergeCell ref="O174:P174"/>
    <mergeCell ref="A154:P154"/>
    <mergeCell ref="A158:P158"/>
    <mergeCell ref="F161:K161"/>
    <mergeCell ref="H169:P169"/>
    <mergeCell ref="C170:G170"/>
    <mergeCell ref="H170:L170"/>
    <mergeCell ref="M170:P170"/>
    <mergeCell ref="D171:G171"/>
    <mergeCell ref="H171:I171"/>
    <mergeCell ref="J171:L171"/>
    <mergeCell ref="O171:P171"/>
    <mergeCell ref="H172:I172"/>
    <mergeCell ref="J172:L172"/>
    <mergeCell ref="O172:P172"/>
    <mergeCell ref="D173:G173"/>
    <mergeCell ref="H173:I173"/>
    <mergeCell ref="J173:L173"/>
    <mergeCell ref="O173:P173"/>
    <mergeCell ref="M56:O56"/>
    <mergeCell ref="M22:O22"/>
    <mergeCell ref="M32:O32"/>
    <mergeCell ref="M33:O33"/>
    <mergeCell ref="M34:O34"/>
    <mergeCell ref="M25:O25"/>
    <mergeCell ref="M23:O23"/>
    <mergeCell ref="M24:O24"/>
    <mergeCell ref="M16:O16"/>
    <mergeCell ref="M21:O21"/>
    <mergeCell ref="M20:O20"/>
    <mergeCell ref="M27:O27"/>
    <mergeCell ref="M30:O30"/>
    <mergeCell ref="M39:O39"/>
    <mergeCell ref="M54:O54"/>
    <mergeCell ref="M6:O6"/>
    <mergeCell ref="M7:O7"/>
    <mergeCell ref="J4:K5"/>
    <mergeCell ref="L4:L5"/>
    <mergeCell ref="M4:O5"/>
    <mergeCell ref="J16:K17"/>
    <mergeCell ref="L16:L17"/>
    <mergeCell ref="M17:O17"/>
    <mergeCell ref="M19:O19"/>
    <mergeCell ref="M8:O8"/>
    <mergeCell ref="M9:O9"/>
    <mergeCell ref="M12:O12"/>
    <mergeCell ref="M10:O10"/>
    <mergeCell ref="M11:O11"/>
    <mergeCell ref="M13:O13"/>
    <mergeCell ref="M14:O14"/>
    <mergeCell ref="M15:O15"/>
    <mergeCell ref="M18:O18"/>
    <mergeCell ref="J20:J21"/>
    <mergeCell ref="K20:K21"/>
    <mergeCell ref="J11:J12"/>
    <mergeCell ref="K11:K12"/>
    <mergeCell ref="L7:L8"/>
    <mergeCell ref="J7:K8"/>
    <mergeCell ref="J25:K26"/>
    <mergeCell ref="L25:L26"/>
    <mergeCell ref="M26:O26"/>
    <mergeCell ref="J34:K35"/>
    <mergeCell ref="L34:L35"/>
    <mergeCell ref="M35:O35"/>
    <mergeCell ref="M36:O36"/>
    <mergeCell ref="M28:O28"/>
    <mergeCell ref="M29:O29"/>
    <mergeCell ref="M31:O31"/>
    <mergeCell ref="J29:J30"/>
    <mergeCell ref="K29:K30"/>
    <mergeCell ref="A131:O131"/>
    <mergeCell ref="A116:O116"/>
    <mergeCell ref="B122:M122"/>
    <mergeCell ref="B125:M125"/>
    <mergeCell ref="M69:O69"/>
    <mergeCell ref="M70:O70"/>
    <mergeCell ref="M73:O73"/>
    <mergeCell ref="M74:O74"/>
    <mergeCell ref="M76:O76"/>
    <mergeCell ref="M77:O77"/>
    <mergeCell ref="M83:O83"/>
    <mergeCell ref="M84:O84"/>
    <mergeCell ref="M87:O87"/>
    <mergeCell ref="M71:O71"/>
    <mergeCell ref="J81:K82"/>
    <mergeCell ref="L81:L82"/>
    <mergeCell ref="M81:O82"/>
    <mergeCell ref="B79:I79"/>
    <mergeCell ref="M85:O85"/>
    <mergeCell ref="M86:O86"/>
    <mergeCell ref="J84:K85"/>
    <mergeCell ref="M72:O72"/>
    <mergeCell ref="M75:O75"/>
    <mergeCell ref="M62:O62"/>
    <mergeCell ref="M90:O90"/>
    <mergeCell ref="M66:O66"/>
    <mergeCell ref="M88:O88"/>
    <mergeCell ref="A95:C95"/>
    <mergeCell ref="A94:C94"/>
    <mergeCell ref="A93:C93"/>
    <mergeCell ref="M91:O91"/>
    <mergeCell ref="K88:K89"/>
    <mergeCell ref="J88:J89"/>
    <mergeCell ref="D95:E95"/>
    <mergeCell ref="M63:O63"/>
    <mergeCell ref="B136:M136"/>
    <mergeCell ref="B139:M139"/>
    <mergeCell ref="J74:J75"/>
    <mergeCell ref="K74:K75"/>
    <mergeCell ref="J65:J66"/>
    <mergeCell ref="K65:K66"/>
    <mergeCell ref="A109:M110"/>
    <mergeCell ref="A111:M112"/>
    <mergeCell ref="J56:J57"/>
    <mergeCell ref="K56:K57"/>
    <mergeCell ref="D94:E94"/>
    <mergeCell ref="D93:E93"/>
    <mergeCell ref="L84:L85"/>
    <mergeCell ref="M89:O89"/>
    <mergeCell ref="M60:O60"/>
    <mergeCell ref="M61:O61"/>
    <mergeCell ref="M64:O64"/>
    <mergeCell ref="M65:O65"/>
    <mergeCell ref="M67:O67"/>
    <mergeCell ref="M68:O68"/>
    <mergeCell ref="J61:K62"/>
    <mergeCell ref="L61:L62"/>
    <mergeCell ref="J70:K71"/>
    <mergeCell ref="L70:L71"/>
    <mergeCell ref="E149:F150"/>
    <mergeCell ref="I151:P151"/>
    <mergeCell ref="G150:H150"/>
    <mergeCell ref="G149:H149"/>
    <mergeCell ref="G148:H148"/>
    <mergeCell ref="G147:H147"/>
    <mergeCell ref="I150:O150"/>
    <mergeCell ref="I149:P149"/>
    <mergeCell ref="I148:P148"/>
    <mergeCell ref="I147:P147"/>
    <mergeCell ref="C141:P141"/>
    <mergeCell ref="C142:E142"/>
    <mergeCell ref="C143:E144"/>
    <mergeCell ref="F142:P142"/>
    <mergeCell ref="F144:H144"/>
    <mergeCell ref="F143:H143"/>
    <mergeCell ref="I143:P143"/>
    <mergeCell ref="I144:O144"/>
    <mergeCell ref="E147:F148"/>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rowBreaks count="2" manualBreakCount="2">
    <brk id="95" max="15" man="1"/>
    <brk id="14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診療所用</vt:lpstr>
      <vt:lpstr>病院用</vt:lpstr>
      <vt:lpstr>診療所用!Print_Area</vt:lpstr>
      <vt:lpstr>病院用!Print_Area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青森県</cp:lastModifiedBy>
  <cp:lastPrinted>2021-08-20T05:55:34Z</cp:lastPrinted>
  <dcterms:created xsi:type="dcterms:W3CDTF">2021-05-25T06:48:22Z</dcterms:created>
  <dcterms:modified xsi:type="dcterms:W3CDTF">2021-08-20T07:37:23Z</dcterms:modified>
</cp:coreProperties>
</file>