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7CD1F77-C155-464B-853E-3AF49C4F3CAE}" xr6:coauthVersionLast="47" xr6:coauthVersionMax="47" xr10:uidLastSave="{00000000-0000-0000-0000-000000000000}"/>
  <bookViews>
    <workbookView xWindow="-108" yWindow="-108" windowWidth="16608" windowHeight="8832" tabRatio="796" xr2:uid="{00000000-000D-0000-FFFF-FFFF00000000}"/>
  </bookViews>
  <sheets>
    <sheet name="効果検証様式（集計値）" sheetId="1" r:id="rId1"/>
    <sheet name="R4.10" sheetId="84" r:id="rId2"/>
    <sheet name="R4.11" sheetId="114" r:id="rId3"/>
    <sheet name="R4.12" sheetId="115" r:id="rId4"/>
    <sheet name="R5.1" sheetId="116" r:id="rId5"/>
    <sheet name="R5.2" sheetId="117" r:id="rId6"/>
    <sheet name="R5.3" sheetId="118" r:id="rId7"/>
    <sheet name="R5.4" sheetId="119" r:id="rId8"/>
    <sheet name="R5.5" sheetId="120" r:id="rId9"/>
    <sheet name="R5.6" sheetId="121" r:id="rId10"/>
    <sheet name="R5.7" sheetId="122" r:id="rId11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22" l="1"/>
  <c r="E31" i="122"/>
  <c r="E19" i="122"/>
  <c r="E18" i="122"/>
  <c r="E15" i="122"/>
  <c r="E9" i="122"/>
  <c r="E31" i="121"/>
  <c r="E32" i="121"/>
  <c r="E19" i="121"/>
  <c r="E18" i="121"/>
  <c r="E15" i="121"/>
  <c r="E9" i="121"/>
  <c r="E32" i="120"/>
  <c r="E31" i="120"/>
  <c r="E19" i="120"/>
  <c r="E18" i="120"/>
  <c r="E15" i="120"/>
  <c r="E9" i="120"/>
  <c r="E32" i="119"/>
  <c r="E31" i="119"/>
  <c r="E19" i="119"/>
  <c r="E18" i="119"/>
  <c r="E15" i="119"/>
  <c r="E9" i="119"/>
  <c r="E18" i="118"/>
  <c r="E19" i="118"/>
  <c r="E32" i="118"/>
  <c r="E31" i="118"/>
  <c r="E15" i="118"/>
  <c r="E9" i="118"/>
  <c r="E32" i="117"/>
  <c r="E31" i="117"/>
  <c r="E19" i="117"/>
  <c r="E18" i="117"/>
  <c r="E15" i="117"/>
  <c r="E9" i="117"/>
  <c r="E32" i="116"/>
  <c r="E31" i="116"/>
  <c r="E19" i="116"/>
  <c r="E18" i="116"/>
  <c r="E15" i="116"/>
  <c r="E9" i="116"/>
  <c r="E32" i="115"/>
  <c r="E31" i="115"/>
  <c r="E19" i="115"/>
  <c r="E18" i="115"/>
  <c r="E15" i="115"/>
  <c r="E9" i="115"/>
  <c r="E32" i="114"/>
  <c r="E31" i="114"/>
  <c r="E19" i="114"/>
  <c r="E18" i="114"/>
  <c r="E15" i="114"/>
  <c r="E9" i="114"/>
  <c r="E31" i="84"/>
  <c r="E32" i="84"/>
  <c r="E34" i="1"/>
  <c r="E33" i="1"/>
  <c r="E21" i="1"/>
  <c r="E20" i="1"/>
  <c r="E19" i="84"/>
  <c r="E18" i="84"/>
  <c r="E15" i="84" l="1"/>
  <c r="E9" i="84"/>
  <c r="E11" i="1" l="1"/>
  <c r="E17" i="1" l="1"/>
</calcChain>
</file>

<file path=xl/sharedStrings.xml><?xml version="1.0" encoding="utf-8"?>
<sst xmlns="http://schemas.openxmlformats.org/spreadsheetml/2006/main" count="455" uniqueCount="63">
  <si>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</si>
  <si>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</si>
  <si>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</si>
  <si>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</si>
  <si>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</si>
  <si>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</si>
  <si>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</si>
  <si>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</si>
  <si>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</si>
  <si>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</si>
  <si>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</si>
  <si>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</si>
  <si>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</si>
  <si>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</si>
  <si>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</si>
  <si>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</si>
  <si>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</si>
  <si>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</si>
  <si>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</si>
  <si>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</si>
  <si>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</si>
  <si>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</si>
  <si>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</si>
  <si>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</si>
  <si>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</si>
  <si>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</si>
  <si>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</si>
  <si>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</si>
  <si>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</si>
  <si>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</si>
  <si>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</si>
  <si>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</si>
  <si>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</si>
  <si>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</si>
  <si>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</si>
  <si>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</si>
  <si>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</si>
  <si>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</si>
  <si>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</si>
  <si>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</si>
  <si>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</si>
  <si>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</si>
  <si>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</si>
  <si>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</si>
  <si>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</si>
  <si>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</si>
  <si>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</si>
  <si>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</si>
  <si>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</si>
  <si>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青森県</t>
    <rPh sb="0" eb="3">
      <t>アオモリケン</t>
    </rPh>
    <phoneticPr fontId="1"/>
  </si>
  <si>
    <t>青森県おでかけキャンペーン【全国版】①（R4.10.11～R4.12.27）
青森県おでかけキャンペーン【全国版】②（R5.1.10～R5.7.21）</t>
    <rPh sb="0" eb="3">
      <t>アオモリケン</t>
    </rPh>
    <rPh sb="14" eb="16">
      <t>ゼンコク</t>
    </rPh>
    <rPh sb="16" eb="17">
      <t>バン</t>
    </rPh>
    <rPh sb="39" eb="42">
      <t>アオモリケン</t>
    </rPh>
    <rPh sb="53" eb="55">
      <t>ゼンコク</t>
    </rPh>
    <rPh sb="55" eb="56">
      <t>バン</t>
    </rPh>
    <phoneticPr fontId="1"/>
  </si>
  <si>
    <t>＜令和4年10月＞青森県おでかけキャンペーン【全国版】①</t>
    <rPh sb="1" eb="3">
      <t>レイワ</t>
    </rPh>
    <rPh sb="4" eb="5">
      <t>ネン</t>
    </rPh>
    <rPh sb="7" eb="8">
      <t>ガツ</t>
    </rPh>
    <rPh sb="9" eb="12">
      <t>アオモリケン</t>
    </rPh>
    <rPh sb="23" eb="25">
      <t>ゼンコク</t>
    </rPh>
    <rPh sb="25" eb="26">
      <t>バン</t>
    </rPh>
    <phoneticPr fontId="1"/>
  </si>
  <si>
    <t>②-9：延べ旅行者数（②-8のうち、日帰り）（人）</t>
    <rPh sb="4" eb="5">
      <t>ノ</t>
    </rPh>
    <rPh sb="6" eb="9">
      <t>リョコウシャ</t>
    </rPh>
    <rPh sb="9" eb="10">
      <t>スウ</t>
    </rPh>
    <rPh sb="18" eb="20">
      <t>ヒガエ</t>
    </rPh>
    <phoneticPr fontId="1"/>
  </si>
  <si>
    <t>＜令和4年11月＞青森県おでかけキャンペーン【全国版】①</t>
    <rPh sb="1" eb="3">
      <t>レイワ</t>
    </rPh>
    <rPh sb="4" eb="5">
      <t>ネン</t>
    </rPh>
    <rPh sb="7" eb="8">
      <t>ガツ</t>
    </rPh>
    <rPh sb="9" eb="12">
      <t>アオモリケン</t>
    </rPh>
    <rPh sb="23" eb="25">
      <t>ゼンコク</t>
    </rPh>
    <rPh sb="25" eb="26">
      <t>バン</t>
    </rPh>
    <phoneticPr fontId="1"/>
  </si>
  <si>
    <t>＜令和4年12月＞青森県おでかけキャンペーン【全国版】①</t>
    <rPh sb="1" eb="3">
      <t>レイワ</t>
    </rPh>
    <rPh sb="4" eb="5">
      <t>ネン</t>
    </rPh>
    <rPh sb="7" eb="8">
      <t>ガツ</t>
    </rPh>
    <rPh sb="9" eb="12">
      <t>アオモリケン</t>
    </rPh>
    <rPh sb="23" eb="25">
      <t>ゼンコク</t>
    </rPh>
    <rPh sb="25" eb="26">
      <t>バン</t>
    </rPh>
    <phoneticPr fontId="1"/>
  </si>
  <si>
    <t>＜令和5年1月＞青森県おでかけキャンペーン【全国版】②</t>
    <rPh sb="1" eb="3">
      <t>レイワ</t>
    </rPh>
    <rPh sb="4" eb="5">
      <t>ネン</t>
    </rPh>
    <rPh sb="6" eb="7">
      <t>ガツ</t>
    </rPh>
    <rPh sb="8" eb="11">
      <t>アオモリケン</t>
    </rPh>
    <rPh sb="22" eb="24">
      <t>ゼンコク</t>
    </rPh>
    <rPh sb="24" eb="25">
      <t>バン</t>
    </rPh>
    <phoneticPr fontId="1"/>
  </si>
  <si>
    <t>＜令和5年2月＞青森県おでかけキャンペーン【全国版】②</t>
    <rPh sb="1" eb="3">
      <t>レイワ</t>
    </rPh>
    <rPh sb="4" eb="5">
      <t>ネン</t>
    </rPh>
    <rPh sb="6" eb="7">
      <t>ガツ</t>
    </rPh>
    <rPh sb="8" eb="11">
      <t>アオモリケン</t>
    </rPh>
    <rPh sb="22" eb="24">
      <t>ゼンコク</t>
    </rPh>
    <rPh sb="24" eb="25">
      <t>バン</t>
    </rPh>
    <phoneticPr fontId="1"/>
  </si>
  <si>
    <t>＜令和5年3月＞青森県おでかけキャンペーン【全国版】②</t>
    <rPh sb="1" eb="3">
      <t>レイワ</t>
    </rPh>
    <rPh sb="4" eb="5">
      <t>ネン</t>
    </rPh>
    <rPh sb="6" eb="7">
      <t>ガツ</t>
    </rPh>
    <rPh sb="8" eb="11">
      <t>アオモリケン</t>
    </rPh>
    <rPh sb="22" eb="24">
      <t>ゼンコク</t>
    </rPh>
    <rPh sb="24" eb="25">
      <t>バン</t>
    </rPh>
    <phoneticPr fontId="1"/>
  </si>
  <si>
    <t>＜令和5年4月＞青森県おでかけキャンペーン【全国版】②</t>
    <rPh sb="1" eb="3">
      <t>レイワ</t>
    </rPh>
    <rPh sb="4" eb="5">
      <t>ネン</t>
    </rPh>
    <rPh sb="6" eb="7">
      <t>ガツ</t>
    </rPh>
    <rPh sb="8" eb="11">
      <t>アオモリケン</t>
    </rPh>
    <rPh sb="22" eb="24">
      <t>ゼンコク</t>
    </rPh>
    <rPh sb="24" eb="25">
      <t>バン</t>
    </rPh>
    <phoneticPr fontId="1"/>
  </si>
  <si>
    <t>＜令和5年5月＞青森県おでかけキャンペーン【全国版】②</t>
    <rPh sb="1" eb="3">
      <t>レイワ</t>
    </rPh>
    <rPh sb="4" eb="5">
      <t>ネン</t>
    </rPh>
    <rPh sb="6" eb="7">
      <t>ガツ</t>
    </rPh>
    <rPh sb="8" eb="11">
      <t>アオモリケン</t>
    </rPh>
    <rPh sb="22" eb="24">
      <t>ゼンコク</t>
    </rPh>
    <rPh sb="24" eb="25">
      <t>バン</t>
    </rPh>
    <phoneticPr fontId="1"/>
  </si>
  <si>
    <t>＜令和5年6月＞青森県おでかけキャンペーン【全国版】②</t>
    <rPh sb="1" eb="3">
      <t>レイワ</t>
    </rPh>
    <rPh sb="4" eb="5">
      <t>ネン</t>
    </rPh>
    <rPh sb="6" eb="7">
      <t>ガツ</t>
    </rPh>
    <rPh sb="8" eb="11">
      <t>アオモリケン</t>
    </rPh>
    <rPh sb="22" eb="24">
      <t>ゼンコク</t>
    </rPh>
    <rPh sb="24" eb="25">
      <t>バン</t>
    </rPh>
    <phoneticPr fontId="1"/>
  </si>
  <si>
    <t>＜令和5年7月＞青森県おでかけキャンペーン【全国版】②</t>
    <rPh sb="1" eb="3">
      <t>レイワ</t>
    </rPh>
    <rPh sb="4" eb="5">
      <t>ネン</t>
    </rPh>
    <rPh sb="6" eb="7">
      <t>ガツ</t>
    </rPh>
    <rPh sb="8" eb="11">
      <t>アオモリケン</t>
    </rPh>
    <rPh sb="22" eb="24">
      <t>ゼンコク</t>
    </rPh>
    <rPh sb="24" eb="25">
      <t>バン</t>
    </rPh>
    <phoneticPr fontId="1"/>
  </si>
  <si>
    <t>・各事業者の販売枠割当にあたっては、事業者ごとの販売状況を定期的に確認するとともに、事業者からの申請内容について、事務局及び県における審査及び承認の手順を踏むなど、徹底した管理を行った。
・事業者ごと（旅行事業者、OTA、宿泊事業者）に専任の事務局員を配置し審査を徹底したほか、宿泊事業者を対象とする請求事務調査等を行い、不正防止に努めた。</t>
    <rPh sb="1" eb="2">
      <t>カク</t>
    </rPh>
    <rPh sb="2" eb="5">
      <t>ジギョウシャ</t>
    </rPh>
    <rPh sb="6" eb="8">
      <t>ハンバイ</t>
    </rPh>
    <rPh sb="8" eb="9">
      <t>ワク</t>
    </rPh>
    <rPh sb="9" eb="11">
      <t>ワリアテ</t>
    </rPh>
    <rPh sb="18" eb="21">
      <t>ジギョウシャ</t>
    </rPh>
    <rPh sb="24" eb="26">
      <t>ハンバイ</t>
    </rPh>
    <rPh sb="26" eb="28">
      <t>ジョウキョウ</t>
    </rPh>
    <rPh sb="29" eb="32">
      <t>テイキテキ</t>
    </rPh>
    <rPh sb="33" eb="35">
      <t>カクニン</t>
    </rPh>
    <rPh sb="42" eb="45">
      <t>ジギョウシャ</t>
    </rPh>
    <rPh sb="48" eb="50">
      <t>シンセイ</t>
    </rPh>
    <rPh sb="50" eb="52">
      <t>ナイヨウ</t>
    </rPh>
    <rPh sb="57" eb="60">
      <t>ジムキョク</t>
    </rPh>
    <rPh sb="60" eb="61">
      <t>オヨ</t>
    </rPh>
    <rPh sb="62" eb="63">
      <t>ケン</t>
    </rPh>
    <rPh sb="67" eb="69">
      <t>シンサ</t>
    </rPh>
    <rPh sb="69" eb="70">
      <t>オヨ</t>
    </rPh>
    <rPh sb="71" eb="73">
      <t>ショウニン</t>
    </rPh>
    <rPh sb="74" eb="76">
      <t>テジュン</t>
    </rPh>
    <rPh sb="77" eb="78">
      <t>フ</t>
    </rPh>
    <rPh sb="82" eb="84">
      <t>テッテイ</t>
    </rPh>
    <rPh sb="86" eb="88">
      <t>カンリ</t>
    </rPh>
    <rPh sb="89" eb="90">
      <t>オコナ</t>
    </rPh>
    <rPh sb="95" eb="98">
      <t>ジギョウシャ</t>
    </rPh>
    <rPh sb="101" eb="103">
      <t>リョコウ</t>
    </rPh>
    <rPh sb="103" eb="106">
      <t>ジギョウシャ</t>
    </rPh>
    <rPh sb="111" eb="113">
      <t>シュクハク</t>
    </rPh>
    <rPh sb="113" eb="116">
      <t>ジギョウシャ</t>
    </rPh>
    <rPh sb="118" eb="120">
      <t>センニン</t>
    </rPh>
    <rPh sb="121" eb="124">
      <t>ジムキョク</t>
    </rPh>
    <rPh sb="124" eb="125">
      <t>イン</t>
    </rPh>
    <rPh sb="126" eb="128">
      <t>ハイチ</t>
    </rPh>
    <rPh sb="129" eb="131">
      <t>シンサ</t>
    </rPh>
    <rPh sb="132" eb="134">
      <t>テッテイ</t>
    </rPh>
    <rPh sb="139" eb="141">
      <t>シュクハク</t>
    </rPh>
    <rPh sb="141" eb="144">
      <t>ジギョウシャ</t>
    </rPh>
    <rPh sb="145" eb="147">
      <t>タイショウ</t>
    </rPh>
    <rPh sb="150" eb="152">
      <t>セイキュウ</t>
    </rPh>
    <rPh sb="152" eb="154">
      <t>ジム</t>
    </rPh>
    <rPh sb="154" eb="156">
      <t>チョウサ</t>
    </rPh>
    <rPh sb="156" eb="157">
      <t>トウ</t>
    </rPh>
    <rPh sb="158" eb="159">
      <t>オコナ</t>
    </rPh>
    <rPh sb="161" eb="163">
      <t>フセイ</t>
    </rPh>
    <rPh sb="163" eb="165">
      <t>ボウシ</t>
    </rPh>
    <rPh sb="166" eb="167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</si>
</sst>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38" fontId="2" fillId="0" borderId="29" xfId="2" applyFont="1" applyBorder="1" applyAlignment="1">
      <alignment horizontal="right" vertical="center"/>
    </xf>
    <xf numFmtId="38" fontId="2" fillId="0" borderId="31" xfId="2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8" fontId="2" fillId="0" borderId="24" xfId="2" applyFont="1" applyBorder="1" applyAlignment="1">
      <alignment horizontal="right" vertical="center"/>
    </xf>
    <xf numFmtId="38" fontId="2" fillId="0" borderId="25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57" fontId="2" fillId="2" borderId="16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57" fontId="2" fillId="2" borderId="4" xfId="0" applyNumberFormat="1" applyFont="1" applyFill="1" applyBorder="1" applyAlignment="1">
      <alignment horizontal="center" vertical="center"/>
    </xf>
    <xf numFmtId="57" fontId="2" fillId="2" borderId="3" xfId="0" applyNumberFormat="1" applyFont="1" applyFill="1" applyBorder="1" applyAlignment="1">
      <alignment horizontal="center" vertical="center"/>
    </xf>
    <xf numFmtId="57" fontId="2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39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38" fontId="2" fillId="0" borderId="19" xfId="2" applyFont="1" applyBorder="1" applyAlignment="1">
      <alignment horizontal="right" vertical="center"/>
    </xf>
    <xf numFmtId="38" fontId="2" fillId="0" borderId="20" xfId="2" applyFont="1" applyBorder="1" applyAlignment="1">
      <alignment horizontal="right" vertical="center"/>
    </xf>
    <xf numFmtId="38" fontId="2" fillId="0" borderId="27" xfId="2" applyFont="1" applyBorder="1" applyAlignment="1">
      <alignment horizontal="right" vertical="center"/>
    </xf>
    <xf numFmtId="38" fontId="2" fillId="0" borderId="28" xfId="2" applyFont="1" applyBorder="1" applyAlignment="1">
      <alignment horizontal="righ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57" fontId="6" fillId="3" borderId="1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="130" zoomScaleNormal="100" zoomScaleSheetLayoutView="130" workbookViewId="0">
      <selection activeCell="C5" sqref="C5:D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0.59765625" style="3" customWidth="1"/>
    <col min="5" max="5" width="25.59765625" style="3" customWidth="1"/>
    <col min="6" max="6" width="10.59765625" style="3" customWidth="1"/>
    <col min="7" max="7" width="15.59765625" style="3" customWidth="1"/>
    <col min="8" max="8" width="0.8984375" style="3" customWidth="1"/>
    <col min="9" max="10" width="9" style="3" customWidth="1"/>
    <col min="11" max="16384" width="9" style="3"/>
  </cols>
  <sheetData>
    <row r="1" spans="1:8" ht="18.75" customHeight="1" x14ac:dyDescent="0.45">
      <c r="A1" s="50" t="s">
        <v>0</v>
      </c>
      <c r="B1" s="50"/>
      <c r="C1" s="50"/>
      <c r="D1" s="50"/>
      <c r="E1" s="50"/>
      <c r="F1" s="50"/>
      <c r="G1" s="50"/>
      <c r="H1" s="2"/>
    </row>
    <row r="2" spans="1:8" x14ac:dyDescent="0.45">
      <c r="B2" s="4"/>
      <c r="C2" s="5" t="s">
        <v>1</v>
      </c>
      <c r="D2" s="20" t="s">
        <v>49</v>
      </c>
      <c r="E2" s="2"/>
      <c r="F2" s="5" t="s">
        <v>2</v>
      </c>
      <c r="G2" s="110">
        <v>45464</v>
      </c>
    </row>
    <row r="3" spans="1:8" ht="15" customHeight="1" x14ac:dyDescent="0.45">
      <c r="B3" s="4"/>
      <c r="C3" s="2"/>
      <c r="D3" s="2"/>
      <c r="E3" s="2"/>
      <c r="F3" s="2"/>
      <c r="G3" s="2"/>
      <c r="H3" s="2"/>
    </row>
    <row r="4" spans="1:8" ht="15" customHeight="1" thickBot="1" x14ac:dyDescent="0.5">
      <c r="B4" s="3" t="s">
        <v>3</v>
      </c>
      <c r="C4" s="34" t="s">
        <v>4</v>
      </c>
      <c r="D4" s="34"/>
      <c r="E4" s="34"/>
      <c r="F4" s="34"/>
      <c r="G4" s="2"/>
    </row>
    <row r="5" spans="1:8" ht="32.25" customHeight="1" thickBot="1" x14ac:dyDescent="0.5">
      <c r="C5" s="51" t="s">
        <v>45</v>
      </c>
      <c r="D5" s="52"/>
      <c r="E5" s="53" t="s">
        <v>50</v>
      </c>
      <c r="F5" s="53"/>
      <c r="G5" s="54"/>
      <c r="H5" s="6"/>
    </row>
    <row r="6" spans="1:8" ht="15" customHeight="1" x14ac:dyDescent="0.45"/>
    <row r="7" spans="1:8" ht="15" customHeight="1" thickBot="1" x14ac:dyDescent="0.5">
      <c r="B7" s="3" t="s">
        <v>6</v>
      </c>
      <c r="C7" s="34" t="s">
        <v>7</v>
      </c>
      <c r="D7" s="34"/>
      <c r="E7" s="34"/>
      <c r="F7" s="34"/>
    </row>
    <row r="8" spans="1:8" ht="15" customHeight="1" x14ac:dyDescent="0.45">
      <c r="C8" s="55" t="s">
        <v>8</v>
      </c>
      <c r="D8" s="7" t="s">
        <v>9</v>
      </c>
      <c r="E8" s="57">
        <v>12541174898</v>
      </c>
      <c r="F8" s="57"/>
      <c r="G8" s="58"/>
      <c r="H8" s="6"/>
    </row>
    <row r="9" spans="1:8" ht="15" customHeight="1" x14ac:dyDescent="0.45">
      <c r="C9" s="56"/>
      <c r="D9" s="8" t="s">
        <v>10</v>
      </c>
      <c r="E9" s="44">
        <v>62426674</v>
      </c>
      <c r="F9" s="44"/>
      <c r="G9" s="45"/>
      <c r="H9" s="6"/>
    </row>
    <row r="10" spans="1:8" ht="15" customHeight="1" x14ac:dyDescent="0.45">
      <c r="C10" s="56"/>
      <c r="D10" s="9" t="s">
        <v>11</v>
      </c>
      <c r="E10" s="46">
        <v>4165328314</v>
      </c>
      <c r="F10" s="46"/>
      <c r="G10" s="47"/>
      <c r="H10" s="6"/>
    </row>
    <row r="11" spans="1:8" ht="15" customHeight="1" thickBot="1" x14ac:dyDescent="0.5">
      <c r="C11" s="29" t="s">
        <v>36</v>
      </c>
      <c r="D11" s="30"/>
      <c r="E11" s="31">
        <f>SUM(E8:G10)</f>
        <v>16768929886</v>
      </c>
      <c r="F11" s="32"/>
      <c r="G11" s="33"/>
      <c r="H11" s="6"/>
    </row>
    <row r="12" spans="1:8" ht="15" customHeight="1" x14ac:dyDescent="0.45">
      <c r="C12" s="59" t="s">
        <v>12</v>
      </c>
      <c r="D12" s="60"/>
      <c r="E12" s="60"/>
      <c r="F12" s="60"/>
      <c r="G12" s="61"/>
      <c r="H12" s="10"/>
    </row>
    <row r="13" spans="1:8" ht="15" customHeight="1" x14ac:dyDescent="0.45">
      <c r="C13" s="37" t="s">
        <v>13</v>
      </c>
      <c r="D13" s="8" t="s">
        <v>14</v>
      </c>
      <c r="E13" s="44">
        <v>2673097291</v>
      </c>
      <c r="F13" s="44"/>
      <c r="G13" s="45"/>
      <c r="H13" s="11"/>
    </row>
    <row r="14" spans="1:8" ht="15" customHeight="1" x14ac:dyDescent="0.45">
      <c r="C14" s="37"/>
      <c r="D14" s="8" t="s">
        <v>15</v>
      </c>
      <c r="E14" s="44">
        <v>15053897</v>
      </c>
      <c r="F14" s="44"/>
      <c r="G14" s="45"/>
      <c r="H14" s="11"/>
    </row>
    <row r="15" spans="1:8" ht="15" customHeight="1" x14ac:dyDescent="0.45">
      <c r="C15" s="37"/>
      <c r="D15" s="8" t="s">
        <v>16</v>
      </c>
      <c r="E15" s="44">
        <v>1033750200</v>
      </c>
      <c r="F15" s="44"/>
      <c r="G15" s="45"/>
      <c r="H15" s="11"/>
    </row>
    <row r="16" spans="1:8" ht="15" customHeight="1" x14ac:dyDescent="0.45">
      <c r="C16" s="27" t="s">
        <v>17</v>
      </c>
      <c r="D16" s="28"/>
      <c r="E16" s="46">
        <v>2452426234</v>
      </c>
      <c r="F16" s="46"/>
      <c r="G16" s="47"/>
      <c r="H16" s="11"/>
    </row>
    <row r="17" spans="2:8" ht="15" customHeight="1" thickBot="1" x14ac:dyDescent="0.5">
      <c r="C17" s="29" t="s">
        <v>36</v>
      </c>
      <c r="D17" s="30"/>
      <c r="E17" s="31">
        <f>SUM(E13:G16)</f>
        <v>6174327622</v>
      </c>
      <c r="F17" s="32"/>
      <c r="G17" s="33"/>
      <c r="H17" s="11"/>
    </row>
    <row r="18" spans="2:8" ht="15" customHeight="1" x14ac:dyDescent="0.45">
      <c r="C18" s="38" t="s">
        <v>39</v>
      </c>
      <c r="D18" s="39"/>
      <c r="E18" s="40">
        <v>1213257</v>
      </c>
      <c r="F18" s="40"/>
      <c r="G18" s="41"/>
      <c r="H18" s="11"/>
    </row>
    <row r="19" spans="2:8" ht="15" customHeight="1" thickBot="1" x14ac:dyDescent="0.5">
      <c r="C19" s="35" t="s">
        <v>52</v>
      </c>
      <c r="D19" s="36"/>
      <c r="E19" s="48">
        <v>5608</v>
      </c>
      <c r="F19" s="48"/>
      <c r="G19" s="49"/>
      <c r="H19" s="6"/>
    </row>
    <row r="20" spans="2:8" ht="15" customHeight="1" x14ac:dyDescent="0.45">
      <c r="C20" s="38" t="s">
        <v>18</v>
      </c>
      <c r="D20" s="39"/>
      <c r="E20" s="42">
        <f>(E8+E10)/E18</f>
        <v>13769.962350928121</v>
      </c>
      <c r="F20" s="42"/>
      <c r="G20" s="43"/>
      <c r="H20" s="6"/>
    </row>
    <row r="21" spans="2:8" ht="15" customHeight="1" thickBot="1" x14ac:dyDescent="0.5">
      <c r="C21" s="35" t="s">
        <v>48</v>
      </c>
      <c r="D21" s="36"/>
      <c r="E21" s="25">
        <f>E9/E19</f>
        <v>11131.717902995721</v>
      </c>
      <c r="F21" s="25"/>
      <c r="G21" s="26"/>
      <c r="H21" s="6"/>
    </row>
    <row r="22" spans="2:8" ht="15" customHeight="1" x14ac:dyDescent="0.45">
      <c r="C22" s="6" t="s">
        <v>40</v>
      </c>
      <c r="D22" s="6"/>
      <c r="E22" s="6"/>
      <c r="F22" s="6"/>
      <c r="G22" s="6"/>
      <c r="H22" s="6"/>
    </row>
    <row r="23" spans="2:8" ht="15" customHeight="1" x14ac:dyDescent="0.45">
      <c r="C23" s="6" t="s">
        <v>46</v>
      </c>
      <c r="D23" s="6"/>
      <c r="E23" s="6"/>
      <c r="F23" s="6"/>
      <c r="G23" s="6"/>
      <c r="H23" s="6"/>
    </row>
    <row r="24" spans="2:8" ht="15" customHeight="1" x14ac:dyDescent="0.45"/>
    <row r="25" spans="2:8" ht="15" customHeight="1" x14ac:dyDescent="0.45">
      <c r="B25" s="3" t="s">
        <v>19</v>
      </c>
      <c r="C25" s="34" t="s">
        <v>20</v>
      </c>
      <c r="D25" s="34"/>
      <c r="E25" s="34"/>
      <c r="F25" s="34"/>
    </row>
    <row r="26" spans="2:8" ht="12.6" thickBot="1" x14ac:dyDescent="0.5">
      <c r="C26" s="2"/>
      <c r="D26" s="2"/>
      <c r="E26" s="12" t="s">
        <v>21</v>
      </c>
      <c r="F26" s="24" t="s">
        <v>22</v>
      </c>
      <c r="G26" s="24"/>
      <c r="H26" s="12"/>
    </row>
    <row r="27" spans="2:8" ht="15" customHeight="1" x14ac:dyDescent="0.45">
      <c r="C27" s="70" t="s">
        <v>23</v>
      </c>
      <c r="D27" s="71"/>
      <c r="E27" s="13">
        <v>44845</v>
      </c>
      <c r="F27" s="62">
        <v>45128</v>
      </c>
      <c r="G27" s="63"/>
      <c r="H27" s="14"/>
    </row>
    <row r="28" spans="2:8" ht="15" customHeight="1" thickBot="1" x14ac:dyDescent="0.5">
      <c r="C28" s="72" t="s">
        <v>24</v>
      </c>
      <c r="D28" s="73"/>
      <c r="E28" s="15">
        <v>44845</v>
      </c>
      <c r="F28" s="64">
        <v>45128</v>
      </c>
      <c r="G28" s="65"/>
      <c r="H28" s="14"/>
    </row>
    <row r="29" spans="2:8" ht="15" customHeight="1" thickBot="1" x14ac:dyDescent="0.5">
      <c r="C29" s="72" t="s">
        <v>42</v>
      </c>
      <c r="D29" s="73"/>
      <c r="E29" s="76">
        <v>262</v>
      </c>
      <c r="F29" s="77"/>
      <c r="G29" s="78"/>
      <c r="H29" s="14"/>
    </row>
    <row r="30" spans="2:8" ht="15" customHeight="1" x14ac:dyDescent="0.45">
      <c r="C30" s="16" t="s">
        <v>43</v>
      </c>
      <c r="D30" s="16"/>
      <c r="E30" s="17"/>
      <c r="F30" s="17"/>
      <c r="G30" s="17"/>
      <c r="H30" s="14"/>
    </row>
    <row r="31" spans="2:8" ht="15" customHeight="1" x14ac:dyDescent="0.45"/>
    <row r="32" spans="2:8" ht="15" customHeight="1" thickBot="1" x14ac:dyDescent="0.5">
      <c r="B32" s="3" t="s">
        <v>25</v>
      </c>
      <c r="C32" s="34" t="s">
        <v>26</v>
      </c>
      <c r="D32" s="34"/>
      <c r="E32" s="34"/>
      <c r="F32" s="34"/>
    </row>
    <row r="33" spans="2:8" ht="15" customHeight="1" x14ac:dyDescent="0.45">
      <c r="C33" s="74" t="s">
        <v>27</v>
      </c>
      <c r="D33" s="18" t="s">
        <v>28</v>
      </c>
      <c r="E33" s="66">
        <f>(SUM(E13:G14))/(SUM(E13:G15))</f>
        <v>0.72225212539671946</v>
      </c>
      <c r="F33" s="66"/>
      <c r="G33" s="67"/>
    </row>
    <row r="34" spans="2:8" ht="15" customHeight="1" thickBot="1" x14ac:dyDescent="0.5">
      <c r="C34" s="75"/>
      <c r="D34" s="19" t="s">
        <v>29</v>
      </c>
      <c r="E34" s="68">
        <f>E15/(SUM(E13:G15))</f>
        <v>0.2777478746032806</v>
      </c>
      <c r="F34" s="68"/>
      <c r="G34" s="69"/>
    </row>
    <row r="35" spans="2:8" ht="15" customHeight="1" x14ac:dyDescent="0.45"/>
    <row r="36" spans="2:8" ht="15" customHeight="1" thickBot="1" x14ac:dyDescent="0.5">
      <c r="B36" s="3" t="s">
        <v>30</v>
      </c>
      <c r="C36" s="34" t="s">
        <v>31</v>
      </c>
      <c r="D36" s="34"/>
      <c r="E36" s="34"/>
      <c r="F36" s="34"/>
      <c r="G36" s="34"/>
      <c r="H36" s="34"/>
    </row>
    <row r="37" spans="2:8" ht="69.900000000000006" customHeight="1" thickBot="1" x14ac:dyDescent="0.5">
      <c r="C37" s="1" t="s">
        <v>32</v>
      </c>
      <c r="D37" s="53" t="s">
        <v>62</v>
      </c>
      <c r="E37" s="53"/>
      <c r="F37" s="53"/>
      <c r="G37" s="54"/>
      <c r="H37" s="6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="120" zoomScaleNormal="100" zoomScaleSheetLayoutView="12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1744593199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6185390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595655528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2346434117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421339646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2356970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187617187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297697000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909010803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133004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616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17595.325907491504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10041.217532467532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21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0.69309185220540492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0.30690814779459513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D8FE-63D0-417C-8BDE-68C8C0C790DB}">
  <dimension ref="A1:N35"/>
  <sheetViews>
    <sheetView view="pageBreakPreview" topLeftCell="A22" zoomScale="120" zoomScaleNormal="100" zoomScaleSheetLayoutView="12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53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2216159671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4777933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811929653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3032867257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638212258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1726796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251118274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515624000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1406681328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205250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415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14753.175756394641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11513.09156626506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30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0.71817944131199607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0.28182055868800399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E63F-7363-4974-8D1D-2DF8E1148C01}">
  <dimension ref="A1:N35"/>
  <sheetViews>
    <sheetView view="pageBreakPreview" zoomScale="130" zoomScaleNormal="100" zoomScaleSheetLayoutView="13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54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1535589046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5062100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567373515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2108024661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482551455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2038820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188341812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452875000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1125807087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160117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472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13133.911833221957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10724.78813559322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27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0.72011765282341189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0.27988234717658811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2527-BD8D-4EF8-BB5B-34808163E2C9}">
  <dimension ref="A1:N35"/>
  <sheetViews>
    <sheetView view="pageBreakPreview" zoomScale="130" zoomScaleNormal="100" zoomScaleSheetLayoutView="13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55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368470484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0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183999319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552469803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66812686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0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35089336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100378313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202280335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63117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0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8753.1061837539801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 t="e">
        <f>E7/E17</f>
        <v>#DIV/0!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22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0.65565613604801676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0.34434386395198319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AC27-C0E2-49EA-AB72-81960B715681}">
  <dimension ref="A1:N35"/>
  <sheetViews>
    <sheetView view="pageBreakPreview" zoomScale="130" zoomScaleNormal="100" zoomScaleSheetLayoutView="130" workbookViewId="0">
      <selection activeCell="E8" sqref="E8:I8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56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889503747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1604150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245763421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1136871318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155338766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313820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46517179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179762458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381932223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111790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149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10155.355291170945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10766.107382550335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28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0.7699103078049282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0.2300896921950718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087E-0AE3-408A-BE76-DE6537DA55A3}">
  <dimension ref="A1:N35"/>
  <sheetViews>
    <sheetView view="pageBreakPreview" zoomScale="130" zoomScaleNormal="100" zoomScaleSheetLayoutView="13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57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1175423006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3551439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329741274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1508715719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219511714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679360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62900151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246718681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529809906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148392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270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10143.163243301526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13153.477777777778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31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0.77780960536660926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0.22219039463339071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091E-6E4B-41CA-A4EB-DB1F4C7B2518}">
  <dimension ref="A1:N35"/>
  <sheetViews>
    <sheetView view="pageBreakPreview" zoomScale="130" zoomScaleNormal="100" zoomScaleSheetLayoutView="13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58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732279417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10157196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341425475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1083862088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113742207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1934950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62530463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140031106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318238726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82265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910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13051.782556372698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11161.753846153846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28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0.64911453842433897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0.35088546157566103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4393-796E-4A77-AD9D-44598FEC6C27}">
  <dimension ref="A1:N35"/>
  <sheetViews>
    <sheetView view="pageBreakPreview" zoomScale="130" zoomScaleNormal="100" zoomScaleSheetLayoutView="13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59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1054127339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4109286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341084954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1399321579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150262082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815078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62984885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152164380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366226425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91801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393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15198.225433274147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10456.198473282442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24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0.70576341546209187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0.29423658453790813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6321-1AE4-477F-AE63-ECBACC8958E7}">
  <dimension ref="A1:N35"/>
  <sheetViews>
    <sheetView view="pageBreakPreview" zoomScale="130" zoomScaleNormal="100" zoomScaleSheetLayoutView="13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60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1805822059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17485846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462238479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2285546384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269687853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3330007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84836086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245509327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603363273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141471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1533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16031.982088201823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11406.292237442922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30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0.76293097519735054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0.23706902480264952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4949-6DE8-4A53-B100-5A8A4EEB3C4E}">
  <dimension ref="A1:N35"/>
  <sheetViews>
    <sheetView view="pageBreakPreview" zoomScale="130" zoomScaleNormal="100" zoomScaleSheetLayoutView="130" workbookViewId="0">
      <selection activeCell="C5" sqref="C5:G5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5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5">
      <c r="C3" s="51" t="s">
        <v>5</v>
      </c>
      <c r="D3" s="52"/>
      <c r="E3" s="107" t="s">
        <v>61</v>
      </c>
      <c r="F3" s="108"/>
      <c r="G3" s="108"/>
      <c r="H3" s="108"/>
      <c r="I3" s="109"/>
    </row>
    <row r="4" spans="1:14" ht="15" customHeight="1" x14ac:dyDescent="0.45"/>
    <row r="5" spans="1:14" ht="15" customHeight="1" thickBot="1" x14ac:dyDescent="0.5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45">
      <c r="C6" s="105" t="s">
        <v>8</v>
      </c>
      <c r="D6" s="7" t="s">
        <v>9</v>
      </c>
      <c r="E6" s="57">
        <v>1019206930</v>
      </c>
      <c r="F6" s="57"/>
      <c r="G6" s="57"/>
      <c r="H6" s="57"/>
      <c r="I6" s="58"/>
    </row>
    <row r="7" spans="1:14" ht="15" customHeight="1" x14ac:dyDescent="0.45">
      <c r="C7" s="106"/>
      <c r="D7" s="8" t="s">
        <v>10</v>
      </c>
      <c r="E7" s="44">
        <v>9493334</v>
      </c>
      <c r="F7" s="44"/>
      <c r="G7" s="44"/>
      <c r="H7" s="44"/>
      <c r="I7" s="45"/>
    </row>
    <row r="8" spans="1:14" ht="15" customHeight="1" x14ac:dyDescent="0.45">
      <c r="C8" s="95"/>
      <c r="D8" s="9" t="s">
        <v>11</v>
      </c>
      <c r="E8" s="46">
        <v>286116696</v>
      </c>
      <c r="F8" s="46"/>
      <c r="G8" s="46"/>
      <c r="H8" s="46"/>
      <c r="I8" s="47"/>
    </row>
    <row r="9" spans="1:14" ht="15" customHeight="1" thickBot="1" x14ac:dyDescent="0.5">
      <c r="C9" s="29" t="s">
        <v>36</v>
      </c>
      <c r="D9" s="30"/>
      <c r="E9" s="31">
        <f>SUM(E6:I8)</f>
        <v>1314816960</v>
      </c>
      <c r="F9" s="32"/>
      <c r="G9" s="32"/>
      <c r="H9" s="32"/>
      <c r="I9" s="33"/>
    </row>
    <row r="10" spans="1:14" ht="15" customHeight="1" x14ac:dyDescent="0.45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45">
      <c r="C11" s="37" t="s">
        <v>34</v>
      </c>
      <c r="D11" s="21" t="s">
        <v>14</v>
      </c>
      <c r="E11" s="44">
        <v>155638624</v>
      </c>
      <c r="F11" s="44"/>
      <c r="G11" s="44"/>
      <c r="H11" s="44"/>
      <c r="I11" s="45"/>
    </row>
    <row r="12" spans="1:14" ht="15" customHeight="1" x14ac:dyDescent="0.45">
      <c r="C12" s="37"/>
      <c r="D12" s="21" t="s">
        <v>35</v>
      </c>
      <c r="E12" s="44">
        <v>1858096</v>
      </c>
      <c r="F12" s="44"/>
      <c r="G12" s="44"/>
      <c r="H12" s="44"/>
      <c r="I12" s="45"/>
    </row>
    <row r="13" spans="1:14" ht="15" customHeight="1" x14ac:dyDescent="0.45">
      <c r="C13" s="37"/>
      <c r="D13" s="22" t="s">
        <v>16</v>
      </c>
      <c r="E13" s="44">
        <v>51814827</v>
      </c>
      <c r="F13" s="44"/>
      <c r="G13" s="44"/>
      <c r="H13" s="44"/>
      <c r="I13" s="45"/>
      <c r="M13" s="23"/>
      <c r="N13" s="23"/>
    </row>
    <row r="14" spans="1:14" ht="15" customHeight="1" x14ac:dyDescent="0.45">
      <c r="C14" s="103" t="s">
        <v>17</v>
      </c>
      <c r="D14" s="104"/>
      <c r="E14" s="46">
        <v>121665969</v>
      </c>
      <c r="F14" s="46"/>
      <c r="G14" s="46"/>
      <c r="H14" s="46"/>
      <c r="I14" s="47"/>
    </row>
    <row r="15" spans="1:14" ht="15" customHeight="1" thickBot="1" x14ac:dyDescent="0.5">
      <c r="C15" s="91" t="s">
        <v>36</v>
      </c>
      <c r="D15" s="92"/>
      <c r="E15" s="97">
        <f>SUM(E11:I14)</f>
        <v>330977516</v>
      </c>
      <c r="F15" s="97"/>
      <c r="G15" s="97"/>
      <c r="H15" s="97"/>
      <c r="I15" s="98"/>
    </row>
    <row r="16" spans="1:14" ht="15" customHeight="1" x14ac:dyDescent="0.45">
      <c r="C16" s="93" t="s">
        <v>38</v>
      </c>
      <c r="D16" s="94"/>
      <c r="E16" s="99">
        <v>76050</v>
      </c>
      <c r="F16" s="99"/>
      <c r="G16" s="99"/>
      <c r="H16" s="99"/>
      <c r="I16" s="100"/>
    </row>
    <row r="17" spans="2:9" ht="15" customHeight="1" thickBot="1" x14ac:dyDescent="0.5">
      <c r="C17" s="95" t="s">
        <v>52</v>
      </c>
      <c r="D17" s="96"/>
      <c r="E17" s="101">
        <v>850</v>
      </c>
      <c r="F17" s="101"/>
      <c r="G17" s="101"/>
      <c r="H17" s="101"/>
      <c r="I17" s="102"/>
    </row>
    <row r="18" spans="2:9" ht="15" customHeight="1" x14ac:dyDescent="0.45">
      <c r="C18" s="93" t="s">
        <v>18</v>
      </c>
      <c r="D18" s="94"/>
      <c r="E18" s="57">
        <f>(E6+E8)/E16</f>
        <v>17164.018750821826</v>
      </c>
      <c r="F18" s="57"/>
      <c r="G18" s="57"/>
      <c r="H18" s="57"/>
      <c r="I18" s="58"/>
    </row>
    <row r="19" spans="2:9" ht="15" customHeight="1" thickBot="1" x14ac:dyDescent="0.5">
      <c r="C19" s="35" t="s">
        <v>37</v>
      </c>
      <c r="D19" s="36"/>
      <c r="E19" s="25">
        <f>E7/E17</f>
        <v>11168.628235294118</v>
      </c>
      <c r="F19" s="25"/>
      <c r="G19" s="25"/>
      <c r="H19" s="25"/>
      <c r="I19" s="26"/>
    </row>
    <row r="20" spans="2:9" ht="15" customHeight="1" x14ac:dyDescent="0.45">
      <c r="C20" s="6" t="s">
        <v>41</v>
      </c>
      <c r="D20" s="6"/>
      <c r="E20" s="6"/>
      <c r="F20" s="6"/>
      <c r="G20" s="6"/>
      <c r="H20" s="6"/>
      <c r="I20" s="6"/>
    </row>
    <row r="21" spans="2:9" ht="15" customHeight="1" x14ac:dyDescent="0.45">
      <c r="C21" s="6" t="s">
        <v>44</v>
      </c>
      <c r="D21" s="6"/>
      <c r="E21" s="6"/>
      <c r="F21" s="6"/>
      <c r="G21" s="6"/>
      <c r="H21" s="6"/>
      <c r="I21" s="6"/>
    </row>
    <row r="22" spans="2:9" ht="15" customHeight="1" x14ac:dyDescent="0.45"/>
    <row r="23" spans="2:9" ht="15" customHeight="1" x14ac:dyDescent="0.45">
      <c r="B23" s="3" t="s">
        <v>19</v>
      </c>
      <c r="C23" s="34" t="s">
        <v>20</v>
      </c>
      <c r="D23" s="34"/>
      <c r="E23" s="34"/>
      <c r="F23" s="34"/>
      <c r="G23" s="34"/>
    </row>
    <row r="24" spans="2:9" ht="12.6" thickBot="1" x14ac:dyDescent="0.5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45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5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5">
      <c r="C27" s="89" t="s">
        <v>47</v>
      </c>
      <c r="D27" s="90"/>
      <c r="E27" s="76">
        <v>21</v>
      </c>
      <c r="F27" s="77"/>
      <c r="G27" s="77"/>
      <c r="H27" s="77"/>
      <c r="I27" s="78"/>
    </row>
    <row r="28" spans="2:9" ht="15" customHeight="1" x14ac:dyDescent="0.45">
      <c r="C28" s="16" t="s">
        <v>43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45">
      <c r="C31" s="74" t="s">
        <v>27</v>
      </c>
      <c r="D31" s="18" t="s">
        <v>28</v>
      </c>
      <c r="E31" s="66">
        <f>(SUM(E11:I12))/(SUM(E11:I13))</f>
        <v>0.7524511774785172</v>
      </c>
      <c r="F31" s="66"/>
      <c r="G31" s="66"/>
      <c r="H31" s="66"/>
      <c r="I31" s="67"/>
    </row>
    <row r="32" spans="2:9" ht="15" customHeight="1" thickBot="1" x14ac:dyDescent="0.5">
      <c r="C32" s="75"/>
      <c r="D32" s="19" t="s">
        <v>29</v>
      </c>
      <c r="E32" s="68">
        <f>E13/(SUM(E11:I13))</f>
        <v>0.24754882252148278</v>
      </c>
      <c r="F32" s="68"/>
      <c r="G32" s="68"/>
      <c r="H32" s="68"/>
      <c r="I32" s="69"/>
    </row>
    <row r="33" spans="2:9" ht="15" customHeight="1" x14ac:dyDescent="0.45"/>
    <row r="34" spans="2:9" ht="15" customHeight="1" thickBot="1" x14ac:dyDescent="0.5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69.900000000000006" customHeight="1" thickBot="1" x14ac:dyDescent="0.5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2024-06-21T08:58:04Z</dcterms:modified>
  <cp:category/>
  <cp:contentStatus/>
</cp:coreProperties>
</file>