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3\建設課\61下水道\企業会計・財務関係\企業会計・経営分析\R3\公営企業に係る経営比較分析表（令和２年度決算）の分析等について\修正\提出\"/>
    </mc:Choice>
  </mc:AlternateContent>
  <xr:revisionPtr revIDLastSave="0" documentId="13_ncr:1_{85E6A26E-8B5F-4C4A-B5F1-10586D729514}" xr6:coauthVersionLast="43" xr6:coauthVersionMax="45" xr10:uidLastSave="{00000000-0000-0000-0000-000000000000}"/>
  <workbookProtection workbookAlgorithmName="SHA-512" workbookHashValue="miOzB0Xb0dgRkD4gyi9h2KcMNeS90Bdtgghwymjj5fw5UEj+/fi4kK1KUsEIXBeQX28MYt3eydR5FWzU+RRn7Q==" workbookSaltValue="QBJO+AzahYTWGscg8qZJEQ==" workbookSpinCount="100000" lockStructure="1"/>
  <bookViews>
    <workbookView xWindow="-120" yWindow="-120" windowWidth="29040" windowHeight="1599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W8" i="4"/>
  <c r="P8" i="4"/>
  <c r="I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<sst xmlns="http://schemas.openxmlformats.org/spreadsheetml/2006/main" count="233" uniqueCount="117">
  <si>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</si>
  <si>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</si>
  <si>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</si>
  <si>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</si>
  <si>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</si>
  <si>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</si>
  <si>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</si>
  <si>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</si>
  <si>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</si>
  <si>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</si>
  <si>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</si>
  <si>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</si>
  <si>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</si>
  <si>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</si>
  <si>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</si>
  <si>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</si>
  <si>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</si>
  <si>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</si>
  <si>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</si>
  <si>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</si>
  <si>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</si>
  <si>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</si>
  <si>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</si>
  <si>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</si>
  <si>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</si>
  <si>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</si>
  <si>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</si>
  <si>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</si>
  <si>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</si>
  <si>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</si>
  <si>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</si>
  <si>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</si>
  <si>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</si>
  <si>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</si>
  <si>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</si>
  <si>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</si>
  <si>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</si>
  <si>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</si>
  <si>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</si>
  <si>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</si>
  <si>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</si>
  <si>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</si>
  <si>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</si>
  <si>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</si>
  <si>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</si>
  <si>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</si>
  <si>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</si>
  <si>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</si>
  <si>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</si>
  <si>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</si>
  <si>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</si>
  <si>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</si>
  <si>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</si>
  <si>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</si>
  <si>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</si>
  <si>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</si>
  <si>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</si>
  <si>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</si>
  <si>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</si>
  <si>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</si>
  <si>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</si>
  <si>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</si>
  <si>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</si>
  <si>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</si>
  <si>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</si>
  <si>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</si>
  <si>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</si>
  <si>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</si>
  <si>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</si>
  <si>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</si>
  <si>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</si>
  <si>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</si>
  <si>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</si>
  <si>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</si>
  <si>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</si>
  <si>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</si>
  <si>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</si>
  <si>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</si>
  <si>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</si>
  <si>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</si>
  <si>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</si>
  <si>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</si>
  <si>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</si>
  <si>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</si>
  <si>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</si>
  <si>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</si>
  <si>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</si>
  <si>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</si>
  <si>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</si>
  <si>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</si>
  <si>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</si>
  <si>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</si>
  <si>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</si>
  <si>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</si>
  <si>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</si>
  <si>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</si>
  <si>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</si>
  <si>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</si>
  <si>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</si>
  <si>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</si>
  <si>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</si>
  <si>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</si>
  <si>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</si>
  <si>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</si>
  <si>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</si>
  <si>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</si>
  <si>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</si>
  <si>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</si>
  <si>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</si>
  <si>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</si>
  <si>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</si>
  <si>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</si>
  <si>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</si>
  <si>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</si>
  <si>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・企業債残高割合が類似団体の平均より低く抑えられているが、施設の老朽化に伴う施設更新事業が増えていることから、その割合の増加および給水原価の高騰が避けられないものと見込まれる。
・給水人口の減少や節水機器の普及による配水流量の減少に伴い、今後も施設利用率は低いままと予想される。
　以上のことから、今後も施設・管路の更新及び修繕を継続して実施する必要があるが、人口や利用率にあわせた、施設の統廃合や広域連携を検討していく必要がある。</t>
    <phoneticPr fontId="4"/>
  </si>
  <si>
    <t xml:space="preserve">
　人口減少による給水収益の減少、施設・管路の更新に掛かる多大な投資は避けられないものであるため、料金制度の見直し等をすることで自主財源を確保するとともに、点在している施設の統廃合等により、施設規模の適正化を図り、コスト削減を目指していく必要がある。
　今後は、施設の統廃合、広域連携等の検討を行い、令和７年度までにこれらを盛り込み、経営戦略を改定する。　　　　　　　　　　　　　　</t>
    <rPh sb="127" eb="129">
      <t>コンゴ</t>
    </rPh>
    <rPh sb="131" eb="133">
      <t>シセツ</t>
    </rPh>
    <rPh sb="134" eb="137">
      <t>トウハイゴウ</t>
    </rPh>
    <rPh sb="138" eb="140">
      <t>コウイキ</t>
    </rPh>
    <rPh sb="140" eb="142">
      <t>レンケイ</t>
    </rPh>
    <rPh sb="142" eb="143">
      <t>トウ</t>
    </rPh>
    <rPh sb="144" eb="146">
      <t>ケントウ</t>
    </rPh>
    <rPh sb="147" eb="148">
      <t>オコナ</t>
    </rPh>
    <rPh sb="150" eb="152">
      <t>レイワ</t>
    </rPh>
    <rPh sb="153" eb="155">
      <t>ネンド</t>
    </rPh>
    <rPh sb="162" eb="163">
      <t>モ</t>
    </rPh>
    <rPh sb="164" eb="165">
      <t>コ</t>
    </rPh>
    <rPh sb="167" eb="169">
      <t>ケイエイ</t>
    </rPh>
    <rPh sb="169" eb="171">
      <t>センリャク</t>
    </rPh>
    <rPh sb="172" eb="174">
      <t>カイテイ</t>
    </rPh>
    <phoneticPr fontId="4"/>
  </si>
  <si>
    <t xml:space="preserve">
　施設や管路の老朽化や更新時期の到来に伴い、さらに経営状況は厳しいものになると見込まれる。
　更新を実施する際は、点在している浄水施設の統廃合や近隣市町村との広域連携も検討しながら計画的に実施していく必要がある。
　令和２年度は、県営事業にて管路更新を実施した。</t>
    <rPh sb="109" eb="111">
      <t>レイワ</t>
    </rPh>
    <rPh sb="112" eb="113">
      <t>ネン</t>
    </rPh>
    <rPh sb="113" eb="114">
      <t>ド</t>
    </rPh>
    <rPh sb="116" eb="118">
      <t>ケンエイ</t>
    </rPh>
    <rPh sb="118" eb="120">
      <t>ジギョウ</t>
    </rPh>
    <rPh sb="122" eb="124">
      <t>カンロ</t>
    </rPh>
    <rPh sb="124" eb="126">
      <t>コウシン</t>
    </rPh>
    <rPh sb="127" eb="12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</si>
</sst>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2.78</c:v>
                </c:pt>
              </c:numCache>
            </c:numRef>
          </c:val>
          <c:extLst>
            <c:ext xmlns:c16="http://schemas.microsoft.com/office/drawing/2014/chart" uri="{C3380CC4-5D6E-409C-BE32-E72D297353CC}">
              <c16:uniqueId val="{00000000-D4CF-410A-93B8-772A9C769D5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D4CF-410A-93B8-772A9C769D5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22.27</c:v>
                </c:pt>
                <c:pt idx="1">
                  <c:v>23.07</c:v>
                </c:pt>
                <c:pt idx="2">
                  <c:v>21.7</c:v>
                </c:pt>
                <c:pt idx="3">
                  <c:v>23.17</c:v>
                </c:pt>
                <c:pt idx="4">
                  <c:v>22.47</c:v>
                </c:pt>
              </c:numCache>
            </c:numRef>
          </c:val>
          <c:extLst>
            <c:ext xmlns:c16="http://schemas.microsoft.com/office/drawing/2014/chart" uri="{C3380CC4-5D6E-409C-BE32-E72D297353CC}">
              <c16:uniqueId val="{00000000-3141-46B9-9FB3-771F99C6291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3141-46B9-9FB3-771F99C6291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78.489999999999995</c:v>
                </c:pt>
                <c:pt idx="1">
                  <c:v>74.33</c:v>
                </c:pt>
                <c:pt idx="2">
                  <c:v>79.17</c:v>
                </c:pt>
                <c:pt idx="3">
                  <c:v>76.44</c:v>
                </c:pt>
                <c:pt idx="4">
                  <c:v>76.2</c:v>
                </c:pt>
              </c:numCache>
            </c:numRef>
          </c:val>
          <c:extLst>
            <c:ext xmlns:c16="http://schemas.microsoft.com/office/drawing/2014/chart" uri="{C3380CC4-5D6E-409C-BE32-E72D297353CC}">
              <c16:uniqueId val="{00000000-243E-48B0-BBBA-B0ADF167CF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243E-48B0-BBBA-B0ADF167CF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78.83</c:v>
                </c:pt>
                <c:pt idx="1">
                  <c:v>81.650000000000006</c:v>
                </c:pt>
                <c:pt idx="2">
                  <c:v>79.08</c:v>
                </c:pt>
                <c:pt idx="3">
                  <c:v>85.77</c:v>
                </c:pt>
                <c:pt idx="4">
                  <c:v>84.73</c:v>
                </c:pt>
              </c:numCache>
            </c:numRef>
          </c:val>
          <c:extLst>
            <c:ext xmlns:c16="http://schemas.microsoft.com/office/drawing/2014/chart" uri="{C3380CC4-5D6E-409C-BE32-E72D297353CC}">
              <c16:uniqueId val="{00000000-9A9B-4260-83C9-F45FD1E2CEA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A9B-4260-83C9-F45FD1E2CEA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E6-4BB1-B111-467280039C2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6-4BB1-B111-467280039C2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F-450B-8E1D-C994ECFFD42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F-450B-8E1D-C994ECFFD42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F-47C1-971B-DB813CE6554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F-47C1-971B-DB813CE6554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E-49B1-B60C-083B60375DF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E-49B1-B60C-083B60375DF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866.78</c:v>
                </c:pt>
                <c:pt idx="1">
                  <c:v>916.22</c:v>
                </c:pt>
                <c:pt idx="2">
                  <c:v>1040.57</c:v>
                </c:pt>
                <c:pt idx="3">
                  <c:v>1056.8800000000001</c:v>
                </c:pt>
                <c:pt idx="4">
                  <c:v>1083.8900000000001</c:v>
                </c:pt>
              </c:numCache>
            </c:numRef>
          </c:val>
          <c:extLst>
            <c:ext xmlns:c16="http://schemas.microsoft.com/office/drawing/2014/chart" uri="{C3380CC4-5D6E-409C-BE32-E72D297353CC}">
              <c16:uniqueId val="{00000000-D134-43F6-A3B9-81DFEAF04FA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D134-43F6-A3B9-81DFEAF04FA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39.85</c:v>
                </c:pt>
                <c:pt idx="1">
                  <c:v>47.69</c:v>
                </c:pt>
                <c:pt idx="2">
                  <c:v>52.79</c:v>
                </c:pt>
                <c:pt idx="3">
                  <c:v>54.3</c:v>
                </c:pt>
                <c:pt idx="4">
                  <c:v>51.26</c:v>
                </c:pt>
              </c:numCache>
            </c:numRef>
          </c:val>
          <c:extLst>
            <c:ext xmlns:c16="http://schemas.microsoft.com/office/drawing/2014/chart" uri="{C3380CC4-5D6E-409C-BE32-E72D297353CC}">
              <c16:uniqueId val="{00000000-F319-49F4-84F9-77FC1CA2A0C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319-49F4-84F9-77FC1CA2A0C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597.26</c:v>
                </c:pt>
                <c:pt idx="1">
                  <c:v>483.78</c:v>
                </c:pt>
                <c:pt idx="2">
                  <c:v>456.79</c:v>
                </c:pt>
                <c:pt idx="3">
                  <c:v>440.91</c:v>
                </c:pt>
                <c:pt idx="4">
                  <c:v>503.11</c:v>
                </c:pt>
              </c:numCache>
            </c:numRef>
          </c:val>
          <c:extLst>
            <c:ext xmlns:c16="http://schemas.microsoft.com/office/drawing/2014/chart" uri="{C3380CC4-5D6E-409C-BE32-E72D297353CC}">
              <c16:uniqueId val="{00000000-D2FD-43FB-9DA6-AA3FEFA1480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2FD-43FB-9DA6-AA3FEFA1480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38"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三戸町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9690</v>
      </c>
      <c r="AM8" s="51"/>
      <c r="AN8" s="51"/>
      <c r="AO8" s="51"/>
      <c r="AP8" s="51"/>
      <c r="AQ8" s="51"/>
      <c r="AR8" s="51"/>
      <c r="AS8" s="51"/>
      <c r="AT8" s="47">
        <f>データ!$S$6</f>
        <v>151.79</v>
      </c>
      <c r="AU8" s="47"/>
      <c r="AV8" s="47"/>
      <c r="AW8" s="47"/>
      <c r="AX8" s="47"/>
      <c r="AY8" s="47"/>
      <c r="AZ8" s="47"/>
      <c r="BA8" s="47"/>
      <c r="BB8" s="47">
        <f>データ!$T$6</f>
        <v>63.84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10.61</v>
      </c>
      <c r="Q10" s="47"/>
      <c r="R10" s="47"/>
      <c r="S10" s="47"/>
      <c r="T10" s="47"/>
      <c r="U10" s="47"/>
      <c r="V10" s="47"/>
      <c r="W10" s="51">
        <f>データ!$Q$6</f>
        <v>3670</v>
      </c>
      <c r="X10" s="51"/>
      <c r="Y10" s="51"/>
      <c r="Z10" s="51"/>
      <c r="AA10" s="51"/>
      <c r="AB10" s="51"/>
      <c r="AC10" s="51"/>
      <c r="AD10" s="2"/>
      <c r="AE10" s="2"/>
      <c r="AF10" s="2"/>
      <c r="AG10" s="2"/>
      <c r="AH10" s="2"/>
      <c r="AI10" s="2"/>
      <c r="AJ10" s="2"/>
      <c r="AK10" s="2"/>
      <c r="AL10" s="51">
        <f>データ!$U$6</f>
        <v>1018</v>
      </c>
      <c r="AM10" s="51"/>
      <c r="AN10" s="51"/>
      <c r="AO10" s="51"/>
      <c r="AP10" s="51"/>
      <c r="AQ10" s="51"/>
      <c r="AR10" s="51"/>
      <c r="AS10" s="51"/>
      <c r="AT10" s="47">
        <f>データ!$V$6</f>
        <v>51.29</v>
      </c>
      <c r="AU10" s="47"/>
      <c r="AV10" s="47"/>
      <c r="AW10" s="47"/>
      <c r="AX10" s="47"/>
      <c r="AY10" s="47"/>
      <c r="AZ10" s="47"/>
      <c r="BA10" s="47"/>
      <c r="BB10" s="47">
        <f>データ!$W$6</f>
        <v>19.850000000000001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iGyafdQWyzZoafg9YwpjHZI0V4v2hnKI6+XIE8YqFb1im+hjQBO93IGPX830FOa8DOFmJ36uwZhPBFar728UMQ==" saltValue="Rh7rz7AYC0aaDpt9HeL1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24414</v>
      </c>
      <c r="D6" s="34">
        <f t="shared" si="3"/>
        <v>47</v>
      </c>
      <c r="E6" s="34">
        <f t="shared" si="3"/>
        <v>1</v>
      </c>
      <c r="F6" s="34">
        <f t="shared" si="3"/>
        <v>0</v>
      </c>
      <c r="G6" s="34">
        <f t="shared" si="3"/>
        <v>0</v>
      </c>
      <c r="H6" s="34" t="str">
        <f t="shared" si="3"/>
        <v>青森県　三戸町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10.61</v>
      </c>
      <c r="Q6" s="35">
        <f t="shared" si="3"/>
        <v>3670</v>
      </c>
      <c r="R6" s="35">
        <f t="shared" si="3"/>
        <v>9690</v>
      </c>
      <c r="S6" s="35">
        <f t="shared" si="3"/>
        <v>151.79</v>
      </c>
      <c r="T6" s="35">
        <f t="shared" si="3"/>
        <v>63.84</v>
      </c>
      <c r="U6" s="35">
        <f t="shared" si="3"/>
        <v>1018</v>
      </c>
      <c r="V6" s="35">
        <f t="shared" si="3"/>
        <v>51.29</v>
      </c>
      <c r="W6" s="35">
        <f t="shared" si="3"/>
        <v>19.850000000000001</v>
      </c>
      <c r="X6" s="36">
        <f>IF(X7="",NA(),X7)</f>
        <v>78.83</v>
      </c>
      <c r="Y6" s="36">
        <f t="shared" ref="Y6:AG6" si="4">IF(Y7="",NA(),Y7)</f>
        <v>81.650000000000006</v>
      </c>
      <c r="Z6" s="36">
        <f t="shared" si="4"/>
        <v>79.08</v>
      </c>
      <c r="AA6" s="36">
        <f t="shared" si="4"/>
        <v>85.77</v>
      </c>
      <c r="AB6" s="36">
        <f t="shared" si="4"/>
        <v>84.73</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866.78</v>
      </c>
      <c r="BF6" s="36">
        <f t="shared" ref="BF6:BN6" si="7">IF(BF7="",NA(),BF7)</f>
        <v>916.22</v>
      </c>
      <c r="BG6" s="36">
        <f t="shared" si="7"/>
        <v>1040.57</v>
      </c>
      <c r="BH6" s="36">
        <f t="shared" si="7"/>
        <v>1056.8800000000001</v>
      </c>
      <c r="BI6" s="36">
        <f t="shared" si="7"/>
        <v>1083.8900000000001</v>
      </c>
      <c r="BJ6" s="36">
        <f t="shared" si="7"/>
        <v>1595.62</v>
      </c>
      <c r="BK6" s="36">
        <f t="shared" si="7"/>
        <v>1302.33</v>
      </c>
      <c r="BL6" s="36">
        <f t="shared" si="7"/>
        <v>1274.21</v>
      </c>
      <c r="BM6" s="36">
        <f t="shared" si="7"/>
        <v>1183.92</v>
      </c>
      <c r="BN6" s="36">
        <f t="shared" si="7"/>
        <v>1128.72</v>
      </c>
      <c r="BO6" s="35" t="str">
        <f>IF(BO7="","",IF(BO7="-","【-】","【"&amp;SUBSTITUTE(TEXT(BO7,"#,##0.00"),"-","△")&amp;"】"))</f>
        <v>【949.15】</v>
      </c>
      <c r="BP6" s="36">
        <f>IF(BP7="",NA(),BP7)</f>
        <v>39.85</v>
      </c>
      <c r="BQ6" s="36">
        <f t="shared" ref="BQ6:BY6" si="8">IF(BQ7="",NA(),BQ7)</f>
        <v>47.69</v>
      </c>
      <c r="BR6" s="36">
        <f t="shared" si="8"/>
        <v>52.79</v>
      </c>
      <c r="BS6" s="36">
        <f t="shared" si="8"/>
        <v>54.3</v>
      </c>
      <c r="BT6" s="36">
        <f t="shared" si="8"/>
        <v>51.26</v>
      </c>
      <c r="BU6" s="36">
        <f t="shared" si="8"/>
        <v>37.92</v>
      </c>
      <c r="BV6" s="36">
        <f t="shared" si="8"/>
        <v>40.89</v>
      </c>
      <c r="BW6" s="36">
        <f t="shared" si="8"/>
        <v>41.25</v>
      </c>
      <c r="BX6" s="36">
        <f t="shared" si="8"/>
        <v>42.5</v>
      </c>
      <c r="BY6" s="36">
        <f t="shared" si="8"/>
        <v>41.84</v>
      </c>
      <c r="BZ6" s="35" t="str">
        <f>IF(BZ7="","",IF(BZ7="-","【-】","【"&amp;SUBSTITUTE(TEXT(BZ7,"#,##0.00"),"-","△")&amp;"】"))</f>
        <v>【55.87】</v>
      </c>
      <c r="CA6" s="36">
        <f>IF(CA7="",NA(),CA7)</f>
        <v>597.26</v>
      </c>
      <c r="CB6" s="36">
        <f t="shared" ref="CB6:CJ6" si="9">IF(CB7="",NA(),CB7)</f>
        <v>483.78</v>
      </c>
      <c r="CC6" s="36">
        <f t="shared" si="9"/>
        <v>456.79</v>
      </c>
      <c r="CD6" s="36">
        <f t="shared" si="9"/>
        <v>440.91</v>
      </c>
      <c r="CE6" s="36">
        <f t="shared" si="9"/>
        <v>503.11</v>
      </c>
      <c r="CF6" s="36">
        <f t="shared" si="9"/>
        <v>423.18</v>
      </c>
      <c r="CG6" s="36">
        <f t="shared" si="9"/>
        <v>383.2</v>
      </c>
      <c r="CH6" s="36">
        <f t="shared" si="9"/>
        <v>383.25</v>
      </c>
      <c r="CI6" s="36">
        <f t="shared" si="9"/>
        <v>377.72</v>
      </c>
      <c r="CJ6" s="36">
        <f t="shared" si="9"/>
        <v>390.47</v>
      </c>
      <c r="CK6" s="35" t="str">
        <f>IF(CK7="","",IF(CK7="-","【-】","【"&amp;SUBSTITUTE(TEXT(CK7,"#,##0.00"),"-","△")&amp;"】"))</f>
        <v>【288.19】</v>
      </c>
      <c r="CL6" s="36">
        <f>IF(CL7="",NA(),CL7)</f>
        <v>22.27</v>
      </c>
      <c r="CM6" s="36">
        <f t="shared" ref="CM6:CU6" si="10">IF(CM7="",NA(),CM7)</f>
        <v>23.07</v>
      </c>
      <c r="CN6" s="36">
        <f t="shared" si="10"/>
        <v>21.7</v>
      </c>
      <c r="CO6" s="36">
        <f t="shared" si="10"/>
        <v>23.17</v>
      </c>
      <c r="CP6" s="36">
        <f t="shared" si="10"/>
        <v>22.47</v>
      </c>
      <c r="CQ6" s="36">
        <f t="shared" si="10"/>
        <v>46.9</v>
      </c>
      <c r="CR6" s="36">
        <f t="shared" si="10"/>
        <v>47.95</v>
      </c>
      <c r="CS6" s="36">
        <f t="shared" si="10"/>
        <v>48.26</v>
      </c>
      <c r="CT6" s="36">
        <f t="shared" si="10"/>
        <v>48.01</v>
      </c>
      <c r="CU6" s="36">
        <f t="shared" si="10"/>
        <v>49.08</v>
      </c>
      <c r="CV6" s="35" t="str">
        <f>IF(CV7="","",IF(CV7="-","【-】","【"&amp;SUBSTITUTE(TEXT(CV7,"#,##0.00"),"-","△")&amp;"】"))</f>
        <v>【56.31】</v>
      </c>
      <c r="CW6" s="36">
        <f>IF(CW7="",NA(),CW7)</f>
        <v>78.489999999999995</v>
      </c>
      <c r="CX6" s="36">
        <f t="shared" ref="CX6:DF6" si="11">IF(CX7="",NA(),CX7)</f>
        <v>74.33</v>
      </c>
      <c r="CY6" s="36">
        <f t="shared" si="11"/>
        <v>79.17</v>
      </c>
      <c r="CZ6" s="36">
        <f t="shared" si="11"/>
        <v>76.44</v>
      </c>
      <c r="DA6" s="36">
        <f t="shared" si="11"/>
        <v>76.2</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2.78</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24414</v>
      </c>
      <c r="D7" s="38">
        <v>47</v>
      </c>
      <c r="E7" s="38">
        <v>1</v>
      </c>
      <c r="F7" s="38">
        <v>0</v>
      </c>
      <c r="G7" s="38">
        <v>0</v>
      </c>
      <c r="H7" s="38" t="s">
        <v>96</v>
      </c>
      <c r="I7" s="38" t="s">
        <v>97</v>
      </c>
      <c r="J7" s="38" t="s">
        <v>98</v>
      </c>
      <c r="K7" s="38" t="s">
        <v>99</v>
      </c>
      <c r="L7" s="38" t="s">
        <v>100</v>
      </c>
      <c r="M7" s="38" t="s">
        <v>101</v>
      </c>
      <c r="N7" s="39" t="s">
        <v>102</v>
      </c>
      <c r="O7" s="39" t="s">
        <v>103</v>
      </c>
      <c r="P7" s="39">
        <v>10.61</v>
      </c>
      <c r="Q7" s="39">
        <v>3670</v>
      </c>
      <c r="R7" s="39">
        <v>9690</v>
      </c>
      <c r="S7" s="39">
        <v>151.79</v>
      </c>
      <c r="T7" s="39">
        <v>63.84</v>
      </c>
      <c r="U7" s="39">
        <v>1018</v>
      </c>
      <c r="V7" s="39">
        <v>51.29</v>
      </c>
      <c r="W7" s="39">
        <v>19.850000000000001</v>
      </c>
      <c r="X7" s="39">
        <v>78.83</v>
      </c>
      <c r="Y7" s="39">
        <v>81.650000000000006</v>
      </c>
      <c r="Z7" s="39">
        <v>79.08</v>
      </c>
      <c r="AA7" s="39">
        <v>85.77</v>
      </c>
      <c r="AB7" s="39">
        <v>84.73</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866.78</v>
      </c>
      <c r="BF7" s="39">
        <v>916.22</v>
      </c>
      <c r="BG7" s="39">
        <v>1040.57</v>
      </c>
      <c r="BH7" s="39">
        <v>1056.8800000000001</v>
      </c>
      <c r="BI7" s="39">
        <v>1083.8900000000001</v>
      </c>
      <c r="BJ7" s="39">
        <v>1595.62</v>
      </c>
      <c r="BK7" s="39">
        <v>1302.33</v>
      </c>
      <c r="BL7" s="39">
        <v>1274.21</v>
      </c>
      <c r="BM7" s="39">
        <v>1183.92</v>
      </c>
      <c r="BN7" s="39">
        <v>1128.72</v>
      </c>
      <c r="BO7" s="39">
        <v>949.15</v>
      </c>
      <c r="BP7" s="39">
        <v>39.85</v>
      </c>
      <c r="BQ7" s="39">
        <v>47.69</v>
      </c>
      <c r="BR7" s="39">
        <v>52.79</v>
      </c>
      <c r="BS7" s="39">
        <v>54.3</v>
      </c>
      <c r="BT7" s="39">
        <v>51.26</v>
      </c>
      <c r="BU7" s="39">
        <v>37.92</v>
      </c>
      <c r="BV7" s="39">
        <v>40.89</v>
      </c>
      <c r="BW7" s="39">
        <v>41.25</v>
      </c>
      <c r="BX7" s="39">
        <v>42.5</v>
      </c>
      <c r="BY7" s="39">
        <v>41.84</v>
      </c>
      <c r="BZ7" s="39">
        <v>55.87</v>
      </c>
      <c r="CA7" s="39">
        <v>597.26</v>
      </c>
      <c r="CB7" s="39">
        <v>483.78</v>
      </c>
      <c r="CC7" s="39">
        <v>456.79</v>
      </c>
      <c r="CD7" s="39">
        <v>440.91</v>
      </c>
      <c r="CE7" s="39">
        <v>503.11</v>
      </c>
      <c r="CF7" s="39">
        <v>423.18</v>
      </c>
      <c r="CG7" s="39">
        <v>383.2</v>
      </c>
      <c r="CH7" s="39">
        <v>383.25</v>
      </c>
      <c r="CI7" s="39">
        <v>377.72</v>
      </c>
      <c r="CJ7" s="39">
        <v>390.47</v>
      </c>
      <c r="CK7" s="39">
        <v>288.19</v>
      </c>
      <c r="CL7" s="39">
        <v>22.27</v>
      </c>
      <c r="CM7" s="39">
        <v>23.07</v>
      </c>
      <c r="CN7" s="39">
        <v>21.7</v>
      </c>
      <c r="CO7" s="39">
        <v>23.17</v>
      </c>
      <c r="CP7" s="39">
        <v>22.47</v>
      </c>
      <c r="CQ7" s="39">
        <v>46.9</v>
      </c>
      <c r="CR7" s="39">
        <v>47.95</v>
      </c>
      <c r="CS7" s="39">
        <v>48.26</v>
      </c>
      <c r="CT7" s="39">
        <v>48.01</v>
      </c>
      <c r="CU7" s="39">
        <v>49.08</v>
      </c>
      <c r="CV7" s="39">
        <v>56.31</v>
      </c>
      <c r="CW7" s="39">
        <v>78.489999999999995</v>
      </c>
      <c r="CX7" s="39">
        <v>74.33</v>
      </c>
      <c r="CY7" s="39">
        <v>79.17</v>
      </c>
      <c r="CZ7" s="39">
        <v>76.44</v>
      </c>
      <c r="DA7" s="39">
        <v>76.2</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2.78</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建設課08</cp:lastModifiedBy>
  <dcterms:created xsi:type="dcterms:W3CDTF">2021-12-03T07:01:54Z</dcterms:created>
  <dcterms:modified xsi:type="dcterms:W3CDTF">2022-02-07T10:06:06Z</dcterms:modified>
  <cp:category/>
</cp:coreProperties>
</file>