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yomogita\Desktop\【経営比較分析表】2020_023043_47_010\【経営比較分析表】2020_023043_47_010\"/>
    </mc:Choice>
  </mc:AlternateContent>
  <xr:revisionPtr revIDLastSave="0" documentId="13_ncr:1_{F98379EC-59FE-447E-9657-AE6DAC8F627E}" xr6:coauthVersionLast="45" xr6:coauthVersionMax="45" xr10:uidLastSave="{00000000-0000-0000-0000-000000000000}"/>
  <workbookProtection workbookAlgorithmName="SHA-512" workbookHashValue="updkyuS1sNa1tmSfJce97RluzuLmiqM5XuN4KFdwQL+YYzzQEIrssUz1Z3eNL3UrrLUph2C7PIcXC9V7hupRkg==" workbookSaltValue="Mh5UliZmXD+kDgG9QrRz5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<sst xmlns="http://schemas.openxmlformats.org/spreadsheetml/2006/main" count="233" uniqueCount="120">
  <si>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</si>
  <si>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</si>
  <si>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</si>
  <si>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</si>
  <si>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</si>
  <si>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</si>
  <si>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</si>
  <si>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</si>
  <si>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</si>
  <si>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</si>
  <si>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</si>
  <si>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</si>
  <si>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</si>
  <si>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</si>
  <si>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</si>
  <si>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</si>
  <si>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</si>
  <si>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</si>
  <si>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</si>
  <si>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</si>
  <si>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</si>
  <si>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</si>
  <si>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</si>
  <si>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</si>
  <si>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</si>
  <si>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</si>
  <si>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</si>
  <si>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</si>
  <si>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</si>
  <si>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</si>
  <si>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</si>
  <si>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</si>
  <si>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</si>
  <si>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</si>
  <si>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</si>
  <si>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</si>
  <si>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</si>
  <si>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</si>
  <si>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</si>
  <si>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</si>
  <si>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</si>
  <si>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</si>
  <si>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</si>
  <si>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</si>
  <si>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</si>
  <si>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</si>
  <si>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</si>
  <si>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</si>
  <si>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</si>
  <si>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</si>
  <si>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</si>
  <si>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</si>
  <si>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</si>
  <si>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</si>
  <si>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</si>
  <si>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</si>
  <si>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</si>
  <si>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</si>
  <si>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</si>
  <si>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</si>
  <si>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</si>
  <si>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</si>
  <si>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</si>
  <si>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</si>
  <si>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</si>
  <si>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</si>
  <si>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</si>
  <si>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</si>
  <si>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</si>
  <si>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</si>
  <si>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</si>
  <si>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</si>
  <si>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</si>
  <si>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</si>
  <si>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</si>
  <si>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</si>
  <si>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</si>
  <si>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</si>
  <si>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</si>
  <si>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</si>
  <si>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</si>
  <si>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</si>
  <si>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</si>
  <si>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</si>
  <si>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</si>
  <si>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</si>
  <si>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</si>
  <si>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</si>
  <si>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</si>
  <si>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</si>
  <si>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</si>
  <si>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</si>
  <si>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</si>
  <si>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</si>
  <si>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</si>
  <si>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</si>
  <si>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蓬田村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</si>
  <si>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</si>
  <si>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</si>
  <si>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</si>
  <si>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</si>
  <si>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</si>
  <si>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</si>
  <si>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</si>
  <si>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</si>
  <si>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</si>
  <si>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</si>
  <si>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</si>
  <si>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</si>
  <si>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</si>
  <si>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</si>
  <si>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</si>
  <si>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</si>
  <si>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</si>
  <si>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</si>
  <si>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</si>
  <si>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</si>
  <si>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老朽化について、管路(ダクタイル鋳鉄管K形）に関してはひとつの基準として法定耐用年数（40年）が目処になるが、現状でまだ20年弱しか経過していないため、更新自体はもう少し先のことになると思われる。
　その他の施設（管理棟、配水池、計装類等）の更新計画は、経営戦略にて策定してはいるが、重要度、健全性、緊急性等考慮し随時選定しておこなっていく必要がある。早々に見積を徴取し早い段階で計画を立てなければならない。</t>
    <rPh sb="64" eb="65">
      <t>ジャク</t>
    </rPh>
    <phoneticPr fontId="4"/>
  </si>
  <si>
    <t>　前年度と比較すると、全体的に数値は好転してきてはいるが、今後も今まで以上に経営努力しなければならなくなることが予想される。
　人口減少に伴い、給水人口及び有収水量が減少しており年々少しずつ料金収入が減少している。しかし、水道料金が県内でも高めであり、喫緊で料金の値上げをおこなう予定は現状ではない。早急に歳入を増やすことは困難であるため、なるべく歳出を抑えていかなければならない。
　大きな歳出として施設更新があげられるが、「2.老朽化の状況について」で述べているとおり管路更新はまだ先のことになると思われる。その他の施設も徐々に更新しており、今後は総費用の大幅な増加は無いと予想される。法定耐用年数直前に管路を短期でまとめて更新するとその期間にまとまって事業費が増大してしまうので、ある程度中長期的なスパンで施工し、事業費が平準化され安定した経営につながるよう努力していきたい。
　そのため予算編成時に各年度で大きく歳出が増減しないよう調整し、経営戦略をもとに総費用の平準化を目指し経営の健全化を図る。
　施設利用率の向上については施設更新時のダウンサイジングを基本に長いスパンで解消していく。</t>
    <rPh sb="18" eb="20">
      <t>コウテン</t>
    </rPh>
    <rPh sb="263" eb="265">
      <t>ジョジョ</t>
    </rPh>
    <rPh sb="280" eb="282">
      <t>オオハバ</t>
    </rPh>
    <rPh sb="286" eb="287">
      <t>ナ</t>
    </rPh>
    <phoneticPr fontId="4"/>
  </si>
  <si>
    <t xml:space="preserve">　①収益的収支比率について、前年度以前の値、類似団体平均値と比べてみても、依然として低い状態である。昨年度まで右肩上がりに値は増加傾向であったが新型コロナウイルス感染症の影響により給水収益が低下した。
この比率は100％以上を目標とするため経営努力は必須となる。地方債償還金が費用の半分を占めており、向こう10年は減少しないため、その他の支出を抑えるために、計画的な施設更新等を行っていく。
　④企業債残高対給水収益比率については、企業債の償還を計画通りにおこなっている。昨年度まで右肩下がりで推移しているが、新型コロナウイルス感染症の影響による給水収益の低下がみられる。管路更新はまだまだ先のため、しばらく起債予定はない。その他の施設更新については出来る限り単費でおこなっていく計画である。新型コロナウイルスの状況を見ながら今後も経営改善を図っていく。
　⑤料金回収率に関して、前年度と比較すると増加したが、依然として平均値よりも低い水準となっている。これは⑥給水原価が高いことが主な原因であることが考えられる。人口減少に伴い、年間総有収水量が減少していく一方で、地方債償還金は向こう10年は減少しないため、しばらくは高い状態が続くことが予想されるが、できる限り数値が改善していくよう経営改善を行っていく。
　⑦施設利用率に関して、給水人口の減少に伴い一日平均配水量も減少するため、施設利用率も減少傾向である。今後ダウンサイジング等の検討を行っていく必要がある。
</t>
    <rPh sb="50" eb="53">
      <t>サクネンド</t>
    </rPh>
    <rPh sb="55" eb="57">
      <t>ミギカタ</t>
    </rPh>
    <rPh sb="57" eb="58">
      <t>ア</t>
    </rPh>
    <rPh sb="72" eb="74">
      <t>シンガタ</t>
    </rPh>
    <rPh sb="81" eb="84">
      <t>カンセンショウ</t>
    </rPh>
    <rPh sb="85" eb="87">
      <t>エイキョウ</t>
    </rPh>
    <rPh sb="90" eb="94">
      <t>キュウスイシュウエキ</t>
    </rPh>
    <rPh sb="95" eb="97">
      <t>テイカ</t>
    </rPh>
    <rPh sb="236" eb="239">
      <t>サクネンド</t>
    </rPh>
    <rPh sb="255" eb="257">
      <t>シンガタ</t>
    </rPh>
    <rPh sb="264" eb="267">
      <t>カンセンショウ</t>
    </rPh>
    <rPh sb="268" eb="270">
      <t>エイキョウ</t>
    </rPh>
    <rPh sb="273" eb="275">
      <t>キュウスイ</t>
    </rPh>
    <rPh sb="275" eb="277">
      <t>シュウエキ</t>
    </rPh>
    <rPh sb="278" eb="280">
      <t>テイカ</t>
    </rPh>
    <rPh sb="346" eb="348">
      <t>シンガタ</t>
    </rPh>
    <rPh sb="356" eb="358">
      <t>ジョウキョウ</t>
    </rPh>
    <rPh sb="359" eb="360">
      <t>ミ</t>
    </rPh>
    <rPh sb="363" eb="365">
      <t>コンゴ</t>
    </rPh>
    <rPh sb="366" eb="368">
      <t>ケイエイ</t>
    </rPh>
    <rPh sb="368" eb="370">
      <t>カイゼン</t>
    </rPh>
    <rPh sb="371" eb="372">
      <t>ハカ</t>
    </rPh>
    <rPh sb="530" eb="531">
      <t>カギ</t>
    </rPh>
    <rPh sb="532" eb="534">
      <t>スウチ</t>
    </rPh>
    <rPh sb="535" eb="537">
      <t>カイゼン</t>
    </rPh>
    <rPh sb="543" eb="545">
      <t>ケイエイ</t>
    </rPh>
    <rPh sb="545" eb="547">
      <t>カイゼン</t>
    </rPh>
    <rPh sb="548" eb="549">
      <t>オコナ</t>
    </rPh>
    <rPh sb="606" eb="608">
      <t>コンゴ</t>
    </rPh>
    <rPh sb="616" eb="617">
      <t>トウ</t>
    </rPh>
    <rPh sb="618" eb="620">
      <t>ケントウ</t>
    </rPh>
    <rPh sb="621" eb="622">
      <t>オコナ</t>
    </rPh>
    <rPh sb="626" eb="6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</si>
</sst>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C9-4F0D-BE90-D8219D20761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BCC9-4F0D-BE90-D8219D20761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41.22</c:v>
                </c:pt>
                <c:pt idx="1">
                  <c:v>41.02</c:v>
                </c:pt>
                <c:pt idx="2">
                  <c:v>40.65</c:v>
                </c:pt>
                <c:pt idx="3">
                  <c:v>41.3</c:v>
                </c:pt>
                <c:pt idx="4">
                  <c:v>42.43</c:v>
                </c:pt>
              </c:numCache>
            </c:numRef>
          </c:val>
          <c:extLst>
            <c:ext xmlns:c16="http://schemas.microsoft.com/office/drawing/2014/chart" uri="{C3380CC4-5D6E-409C-BE32-E72D297353CC}">
              <c16:uniqueId val="{00000000-6B3B-47B4-9BC8-F28CADD0D6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6B3B-47B4-9BC8-F28CADD0D6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89.96</c:v>
                </c:pt>
                <c:pt idx="1">
                  <c:v>82.06</c:v>
                </c:pt>
                <c:pt idx="2">
                  <c:v>90.23</c:v>
                </c:pt>
                <c:pt idx="3">
                  <c:v>90.45</c:v>
                </c:pt>
                <c:pt idx="4">
                  <c:v>89.59</c:v>
                </c:pt>
              </c:numCache>
            </c:numRef>
          </c:val>
          <c:extLst>
            <c:ext xmlns:c16="http://schemas.microsoft.com/office/drawing/2014/chart" uri="{C3380CC4-5D6E-409C-BE32-E72D297353CC}">
              <c16:uniqueId val="{00000000-4C6D-46D0-A477-F8B2CA22DA7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4C6D-46D0-A477-F8B2CA22DA7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70.930000000000007</c:v>
                </c:pt>
                <c:pt idx="1">
                  <c:v>65.8</c:v>
                </c:pt>
                <c:pt idx="2">
                  <c:v>66.650000000000006</c:v>
                </c:pt>
                <c:pt idx="3">
                  <c:v>75.63</c:v>
                </c:pt>
                <c:pt idx="4">
                  <c:v>68.34</c:v>
                </c:pt>
              </c:numCache>
            </c:numRef>
          </c:val>
          <c:extLst>
            <c:ext xmlns:c16="http://schemas.microsoft.com/office/drawing/2014/chart" uri="{C3380CC4-5D6E-409C-BE32-E72D297353CC}">
              <c16:uniqueId val="{00000000-E865-47F8-AB8A-06939DD36E5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E865-47F8-AB8A-06939DD36E5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1-466F-A23A-BE427C0B092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1-466F-A23A-BE427C0B092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B7-49B2-9D3B-4C8DA98AC4E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B7-49B2-9D3B-4C8DA98AC4E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7-4F7F-9582-B59FE2C6D41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7-4F7F-9582-B59FE2C6D41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8-4170-AFA3-6CA77BA106E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8-4170-AFA3-6CA77BA106E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1245.8499999999999</c:v>
                </c:pt>
                <c:pt idx="1">
                  <c:v>1222.8699999999999</c:v>
                </c:pt>
                <c:pt idx="2">
                  <c:v>1082.97</c:v>
                </c:pt>
                <c:pt idx="3">
                  <c:v>978.58</c:v>
                </c:pt>
                <c:pt idx="4">
                  <c:v>1046.98</c:v>
                </c:pt>
              </c:numCache>
            </c:numRef>
          </c:val>
          <c:extLst>
            <c:ext xmlns:c16="http://schemas.microsoft.com/office/drawing/2014/chart" uri="{C3380CC4-5D6E-409C-BE32-E72D297353CC}">
              <c16:uniqueId val="{00000000-01AE-49E1-8EE1-26AA2BDC3A0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01AE-49E1-8EE1-26AA2BDC3A0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51.41</c:v>
                </c:pt>
                <c:pt idx="1">
                  <c:v>46.09</c:v>
                </c:pt>
                <c:pt idx="2">
                  <c:v>48.78</c:v>
                </c:pt>
                <c:pt idx="3">
                  <c:v>55.92</c:v>
                </c:pt>
                <c:pt idx="4">
                  <c:v>48.62</c:v>
                </c:pt>
              </c:numCache>
            </c:numRef>
          </c:val>
          <c:extLst>
            <c:ext xmlns:c16="http://schemas.microsoft.com/office/drawing/2014/chart" uri="{C3380CC4-5D6E-409C-BE32-E72D297353CC}">
              <c16:uniqueId val="{00000000-72EE-482B-A9FD-0B5061B2257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72EE-482B-A9FD-0B5061B2257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552.86</c:v>
                </c:pt>
                <c:pt idx="1">
                  <c:v>643.24</c:v>
                </c:pt>
                <c:pt idx="2">
                  <c:v>581.23</c:v>
                </c:pt>
                <c:pt idx="3">
                  <c:v>502.62</c:v>
                </c:pt>
                <c:pt idx="4">
                  <c:v>482.07</c:v>
                </c:pt>
              </c:numCache>
            </c:numRef>
          </c:val>
          <c:extLst>
            <c:ext xmlns:c16="http://schemas.microsoft.com/office/drawing/2014/chart" uri="{C3380CC4-5D6E-409C-BE32-E72D297353CC}">
              <c16:uniqueId val="{00000000-4597-4C38-BF57-CDDBFC4E0BB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4597-4C38-BF57-CDDBFC4E0BB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G39" zoomScale="115" zoomScaleNormal="115" workbookViewId="0">
      <selection activeCell="CJ19" sqref="CJ19:CJ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蓬田村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2687</v>
      </c>
      <c r="AM8" s="51"/>
      <c r="AN8" s="51"/>
      <c r="AO8" s="51"/>
      <c r="AP8" s="51"/>
      <c r="AQ8" s="51"/>
      <c r="AR8" s="51"/>
      <c r="AS8" s="51"/>
      <c r="AT8" s="47">
        <f>データ!$S$6</f>
        <v>80.84</v>
      </c>
      <c r="AU8" s="47"/>
      <c r="AV8" s="47"/>
      <c r="AW8" s="47"/>
      <c r="AX8" s="47"/>
      <c r="AY8" s="47"/>
      <c r="AZ8" s="47"/>
      <c r="BA8" s="47"/>
      <c r="BB8" s="47">
        <f>データ!$T$6</f>
        <v>33.24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94.99</v>
      </c>
      <c r="Q10" s="47"/>
      <c r="R10" s="47"/>
      <c r="S10" s="47"/>
      <c r="T10" s="47"/>
      <c r="U10" s="47"/>
      <c r="V10" s="47"/>
      <c r="W10" s="51">
        <f>データ!$Q$6</f>
        <v>4510</v>
      </c>
      <c r="X10" s="51"/>
      <c r="Y10" s="51"/>
      <c r="Z10" s="51"/>
      <c r="AA10" s="51"/>
      <c r="AB10" s="51"/>
      <c r="AC10" s="51"/>
      <c r="AD10" s="2"/>
      <c r="AE10" s="2"/>
      <c r="AF10" s="2"/>
      <c r="AG10" s="2"/>
      <c r="AH10" s="2"/>
      <c r="AI10" s="2"/>
      <c r="AJ10" s="2"/>
      <c r="AK10" s="2"/>
      <c r="AL10" s="51">
        <f>データ!$U$6</f>
        <v>2543</v>
      </c>
      <c r="AM10" s="51"/>
      <c r="AN10" s="51"/>
      <c r="AO10" s="51"/>
      <c r="AP10" s="51"/>
      <c r="AQ10" s="51"/>
      <c r="AR10" s="51"/>
      <c r="AS10" s="51"/>
      <c r="AT10" s="47">
        <f>データ!$V$6</f>
        <v>8.5</v>
      </c>
      <c r="AU10" s="47"/>
      <c r="AV10" s="47"/>
      <c r="AW10" s="47"/>
      <c r="AX10" s="47"/>
      <c r="AY10" s="47"/>
      <c r="AZ10" s="47"/>
      <c r="BA10" s="47"/>
      <c r="BB10" s="47">
        <f>データ!$W$6</f>
        <v>299.18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119</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117</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76"/>
      <c r="BM60" s="77"/>
      <c r="BN60" s="77"/>
      <c r="BO60" s="77"/>
      <c r="BP60" s="77"/>
      <c r="BQ60" s="77"/>
      <c r="BR60" s="77"/>
      <c r="BS60" s="77"/>
      <c r="BT60" s="77"/>
      <c r="BU60" s="77"/>
      <c r="BV60" s="77"/>
      <c r="BW60" s="77"/>
      <c r="BX60" s="77"/>
      <c r="BY60" s="77"/>
      <c r="BZ60" s="78"/>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PgKIVB8lb3w0FyUJbqwnqD9mngxBh4d272DndqDi966lFblvmgISctjZ4SdOU+jfWiRndKPfcOse9cGZms7giQ==" saltValue="9YvVjj5+S5K9ddKwCN1+4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23043</v>
      </c>
      <c r="D6" s="34">
        <f t="shared" si="3"/>
        <v>47</v>
      </c>
      <c r="E6" s="34">
        <f t="shared" si="3"/>
        <v>1</v>
      </c>
      <c r="F6" s="34">
        <f t="shared" si="3"/>
        <v>0</v>
      </c>
      <c r="G6" s="34">
        <f t="shared" si="3"/>
        <v>0</v>
      </c>
      <c r="H6" s="34" t="str">
        <f t="shared" si="3"/>
        <v>青森県　蓬田村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94.99</v>
      </c>
      <c r="Q6" s="35">
        <f t="shared" si="3"/>
        <v>4510</v>
      </c>
      <c r="R6" s="35">
        <f t="shared" si="3"/>
        <v>2687</v>
      </c>
      <c r="S6" s="35">
        <f t="shared" si="3"/>
        <v>80.84</v>
      </c>
      <c r="T6" s="35">
        <f t="shared" si="3"/>
        <v>33.24</v>
      </c>
      <c r="U6" s="35">
        <f t="shared" si="3"/>
        <v>2543</v>
      </c>
      <c r="V6" s="35">
        <f t="shared" si="3"/>
        <v>8.5</v>
      </c>
      <c r="W6" s="35">
        <f t="shared" si="3"/>
        <v>299.18</v>
      </c>
      <c r="X6" s="36">
        <f>IF(X7="",NA(),X7)</f>
        <v>70.930000000000007</v>
      </c>
      <c r="Y6" s="36">
        <f t="shared" ref="Y6:AG6" si="4">IF(Y7="",NA(),Y7)</f>
        <v>65.8</v>
      </c>
      <c r="Z6" s="36">
        <f t="shared" si="4"/>
        <v>66.650000000000006</v>
      </c>
      <c r="AA6" s="36">
        <f t="shared" si="4"/>
        <v>75.63</v>
      </c>
      <c r="AB6" s="36">
        <f t="shared" si="4"/>
        <v>68.34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1245.8499999999999</v>
      </c>
      <c r="BF6" s="36">
        <f t="shared" ref="BF6:BN6" si="7">IF(BF7="",NA(),BF7)</f>
        <v>1222.8699999999999</v>
      </c>
      <c r="BG6" s="36">
        <f t="shared" si="7"/>
        <v>1082.97</v>
      </c>
      <c r="BH6" s="36">
        <f t="shared" si="7"/>
        <v>978.58</v>
      </c>
      <c r="BI6" s="36">
        <f t="shared" si="7"/>
        <v>1046.98</v>
      </c>
      <c r="BJ6" s="36">
        <f t="shared" si="7"/>
        <v>1144.79</v>
      </c>
      <c r="BK6" s="36">
        <f t="shared" si="7"/>
        <v>1061.58</v>
      </c>
      <c r="BL6" s="36">
        <f t="shared" si="7"/>
        <v>1007.7</v>
      </c>
      <c r="BM6" s="36">
        <f t="shared" si="7"/>
        <v>1018.52</v>
      </c>
      <c r="BN6" s="36">
        <f t="shared" si="7"/>
        <v>949.61</v>
      </c>
      <c r="BO6" s="35" t="str">
        <f>IF(BO7="","",IF(BO7="-","【-】","【"&amp;SUBSTITUTE(TEXT(BO7,"#,##0.00"),"-","△")&amp;"】"))</f>
        <v>【949.15】</v>
      </c>
      <c r="BP6" s="36">
        <f>IF(BP7="",NA(),BP7)</f>
        <v>51.41</v>
      </c>
      <c r="BQ6" s="36">
        <f t="shared" ref="BQ6:BY6" si="8">IF(BQ7="",NA(),BQ7)</f>
        <v>46.09</v>
      </c>
      <c r="BR6" s="36">
        <f t="shared" si="8"/>
        <v>48.78</v>
      </c>
      <c r="BS6" s="36">
        <f t="shared" si="8"/>
        <v>55.92</v>
      </c>
      <c r="BT6" s="36">
        <f t="shared" si="8"/>
        <v>48.62</v>
      </c>
      <c r="BU6" s="36">
        <f t="shared" si="8"/>
        <v>56.04</v>
      </c>
      <c r="BV6" s="36">
        <f t="shared" si="8"/>
        <v>58.52</v>
      </c>
      <c r="BW6" s="36">
        <f t="shared" si="8"/>
        <v>59.22</v>
      </c>
      <c r="BX6" s="36">
        <f t="shared" si="8"/>
        <v>58.79</v>
      </c>
      <c r="BY6" s="36">
        <f t="shared" si="8"/>
        <v>58.41</v>
      </c>
      <c r="BZ6" s="35" t="str">
        <f>IF(BZ7="","",IF(BZ7="-","【-】","【"&amp;SUBSTITUTE(TEXT(BZ7,"#,##0.00"),"-","△")&amp;"】"))</f>
        <v>【55.87】</v>
      </c>
      <c r="CA6" s="36">
        <f>IF(CA7="",NA(),CA7)</f>
        <v>552.86</v>
      </c>
      <c r="CB6" s="36">
        <f t="shared" ref="CB6:CJ6" si="9">IF(CB7="",NA(),CB7)</f>
        <v>643.24</v>
      </c>
      <c r="CC6" s="36">
        <f t="shared" si="9"/>
        <v>581.23</v>
      </c>
      <c r="CD6" s="36">
        <f t="shared" si="9"/>
        <v>502.62</v>
      </c>
      <c r="CE6" s="36">
        <f t="shared" si="9"/>
        <v>482.07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41.22</v>
      </c>
      <c r="CM6" s="36">
        <f t="shared" ref="CM6:CU6" si="10">IF(CM7="",NA(),CM7)</f>
        <v>41.02</v>
      </c>
      <c r="CN6" s="36">
        <f t="shared" si="10"/>
        <v>40.65</v>
      </c>
      <c r="CO6" s="36">
        <f t="shared" si="10"/>
        <v>41.3</v>
      </c>
      <c r="CP6" s="36">
        <f t="shared" si="10"/>
        <v>42.43</v>
      </c>
      <c r="CQ6" s="36">
        <f t="shared" si="10"/>
        <v>55.9</v>
      </c>
      <c r="CR6" s="36">
        <f t="shared" si="10"/>
        <v>57.3</v>
      </c>
      <c r="CS6" s="36">
        <f t="shared" si="10"/>
        <v>56.76</v>
      </c>
      <c r="CT6" s="36">
        <f t="shared" si="10"/>
        <v>56.04</v>
      </c>
      <c r="CU6" s="36">
        <f t="shared" si="10"/>
        <v>58.52</v>
      </c>
      <c r="CV6" s="35" t="str">
        <f>IF(CV7="","",IF(CV7="-","【-】","【"&amp;SUBSTITUTE(TEXT(CV7,"#,##0.00"),"-","△")&amp;"】"))</f>
        <v>【56.31】</v>
      </c>
      <c r="CW6" s="36">
        <f>IF(CW7="",NA(),CW7)</f>
        <v>89.96</v>
      </c>
      <c r="CX6" s="36">
        <f t="shared" ref="CX6:DF6" si="11">IF(CX7="",NA(),CX7)</f>
        <v>82.06</v>
      </c>
      <c r="CY6" s="36">
        <f t="shared" si="11"/>
        <v>90.23</v>
      </c>
      <c r="CZ6" s="36">
        <f t="shared" si="11"/>
        <v>90.45</v>
      </c>
      <c r="DA6" s="36">
        <f t="shared" si="11"/>
        <v>89.59</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23043</v>
      </c>
      <c r="D7" s="38">
        <v>47</v>
      </c>
      <c r="E7" s="38">
        <v>1</v>
      </c>
      <c r="F7" s="38">
        <v>0</v>
      </c>
      <c r="G7" s="38">
        <v>0</v>
      </c>
      <c r="H7" s="38" t="s">
        <v>96</v>
      </c>
      <c r="I7" s="38" t="s">
        <v>97</v>
      </c>
      <c r="J7" s="38" t="s">
        <v>98</v>
      </c>
      <c r="K7" s="38" t="s">
        <v>99</v>
      </c>
      <c r="L7" s="38" t="s">
        <v>100</v>
      </c>
      <c r="M7" s="38" t="s">
        <v>101</v>
      </c>
      <c r="N7" s="39" t="s">
        <v>102</v>
      </c>
      <c r="O7" s="39" t="s">
        <v>103</v>
      </c>
      <c r="P7" s="39">
        <v>94.99</v>
      </c>
      <c r="Q7" s="39">
        <v>4510</v>
      </c>
      <c r="R7" s="39">
        <v>2687</v>
      </c>
      <c r="S7" s="39">
        <v>80.84</v>
      </c>
      <c r="T7" s="39">
        <v>33.24</v>
      </c>
      <c r="U7" s="39">
        <v>2543</v>
      </c>
      <c r="V7" s="39">
        <v>8.5</v>
      </c>
      <c r="W7" s="39">
        <v>299.18</v>
      </c>
      <c r="X7" s="39">
        <v>70.930000000000007</v>
      </c>
      <c r="Y7" s="39">
        <v>65.8</v>
      </c>
      <c r="Z7" s="39">
        <v>66.650000000000006</v>
      </c>
      <c r="AA7" s="39">
        <v>75.63</v>
      </c>
      <c r="AB7" s="39">
        <v>68.34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1245.8499999999999</v>
      </c>
      <c r="BF7" s="39">
        <v>1222.8699999999999</v>
      </c>
      <c r="BG7" s="39">
        <v>1082.97</v>
      </c>
      <c r="BH7" s="39">
        <v>978.58</v>
      </c>
      <c r="BI7" s="39">
        <v>1046.98</v>
      </c>
      <c r="BJ7" s="39">
        <v>1144.79</v>
      </c>
      <c r="BK7" s="39">
        <v>1061.58</v>
      </c>
      <c r="BL7" s="39">
        <v>1007.7</v>
      </c>
      <c r="BM7" s="39">
        <v>1018.52</v>
      </c>
      <c r="BN7" s="39">
        <v>949.61</v>
      </c>
      <c r="BO7" s="39">
        <v>949.15</v>
      </c>
      <c r="BP7" s="39">
        <v>51.41</v>
      </c>
      <c r="BQ7" s="39">
        <v>46.09</v>
      </c>
      <c r="BR7" s="39">
        <v>48.78</v>
      </c>
      <c r="BS7" s="39">
        <v>55.92</v>
      </c>
      <c r="BT7" s="39">
        <v>48.62</v>
      </c>
      <c r="BU7" s="39">
        <v>56.04</v>
      </c>
      <c r="BV7" s="39">
        <v>58.52</v>
      </c>
      <c r="BW7" s="39">
        <v>59.22</v>
      </c>
      <c r="BX7" s="39">
        <v>58.79</v>
      </c>
      <c r="BY7" s="39">
        <v>58.41</v>
      </c>
      <c r="BZ7" s="39">
        <v>55.87</v>
      </c>
      <c r="CA7" s="39">
        <v>552.86</v>
      </c>
      <c r="CB7" s="39">
        <v>643.24</v>
      </c>
      <c r="CC7" s="39">
        <v>581.23</v>
      </c>
      <c r="CD7" s="39">
        <v>502.62</v>
      </c>
      <c r="CE7" s="39">
        <v>482.07</v>
      </c>
      <c r="CF7" s="39">
        <v>304.35000000000002</v>
      </c>
      <c r="CG7" s="39">
        <v>296.3</v>
      </c>
      <c r="CH7" s="39">
        <v>292.89999999999998</v>
      </c>
      <c r="CI7" s="39">
        <v>298.25</v>
      </c>
      <c r="CJ7" s="39">
        <v>303.27999999999997</v>
      </c>
      <c r="CK7" s="39">
        <v>288.19</v>
      </c>
      <c r="CL7" s="39">
        <v>41.22</v>
      </c>
      <c r="CM7" s="39">
        <v>41.02</v>
      </c>
      <c r="CN7" s="39">
        <v>40.65</v>
      </c>
      <c r="CO7" s="39">
        <v>41.3</v>
      </c>
      <c r="CP7" s="39">
        <v>42.43</v>
      </c>
      <c r="CQ7" s="39">
        <v>55.9</v>
      </c>
      <c r="CR7" s="39">
        <v>57.3</v>
      </c>
      <c r="CS7" s="39">
        <v>56.76</v>
      </c>
      <c r="CT7" s="39">
        <v>56.04</v>
      </c>
      <c r="CU7" s="39">
        <v>58.52</v>
      </c>
      <c r="CV7" s="39">
        <v>56.31</v>
      </c>
      <c r="CW7" s="39">
        <v>89.96</v>
      </c>
      <c r="CX7" s="39">
        <v>82.06</v>
      </c>
      <c r="CY7" s="39">
        <v>90.23</v>
      </c>
      <c r="CZ7" s="39">
        <v>90.45</v>
      </c>
      <c r="DA7" s="39">
        <v>89.59</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2021-12-03T07:01:49Z</dcterms:created>
  <dcterms:modified xsi:type="dcterms:W3CDTF">2022-02-02T05:11:14Z</dcterms:modified>
  <cp:category/>
</cp:coreProperties>
</file>